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1\Dajabon\2022\117-2022\"/>
    </mc:Choice>
  </mc:AlternateContent>
  <bookViews>
    <workbookView xWindow="0" yWindow="0" windowWidth="28800" windowHeight="11580"/>
  </bookViews>
  <sheets>
    <sheet name="PRESUP ACTUALIZ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" l="1"/>
  <c r="F64" i="5" l="1"/>
  <c r="F44" i="5" l="1"/>
  <c r="F63" i="5"/>
  <c r="F67" i="5"/>
  <c r="F82" i="5"/>
  <c r="F61" i="5"/>
  <c r="F62" i="5"/>
  <c r="F27" i="5"/>
  <c r="F139" i="5" l="1"/>
  <c r="F73" i="5"/>
  <c r="F47" i="5"/>
  <c r="F52" i="5"/>
  <c r="F83" i="5"/>
  <c r="F158" i="5"/>
  <c r="F84" i="5"/>
  <c r="F53" i="5"/>
  <c r="F46" i="5"/>
  <c r="F49" i="5"/>
  <c r="F33" i="5"/>
  <c r="F30" i="5"/>
  <c r="F137" i="5"/>
  <c r="F36" i="5"/>
  <c r="F48" i="5"/>
  <c r="F28" i="5"/>
  <c r="F65" i="5"/>
  <c r="F138" i="5"/>
  <c r="F75" i="5"/>
  <c r="F20" i="5"/>
  <c r="F25" i="5"/>
  <c r="F66" i="5"/>
  <c r="F21" i="5"/>
  <c r="F17" i="5" l="1"/>
  <c r="F123" i="5"/>
  <c r="F122" i="5"/>
  <c r="F68" i="5"/>
  <c r="F26" i="5"/>
  <c r="F71" i="5"/>
  <c r="F22" i="5"/>
  <c r="F106" i="5"/>
  <c r="F39" i="5"/>
  <c r="F120" i="5"/>
  <c r="F128" i="5"/>
  <c r="F77" i="5"/>
  <c r="F143" i="5"/>
  <c r="F45" i="5"/>
  <c r="F149" i="5"/>
  <c r="F159" i="5"/>
  <c r="F160" i="5" s="1"/>
  <c r="F72" i="5" l="1"/>
  <c r="F93" i="5"/>
  <c r="F129" i="5"/>
  <c r="F112" i="5"/>
  <c r="F125" i="5"/>
  <c r="F103" i="5"/>
  <c r="F55" i="5"/>
  <c r="F142" i="5"/>
  <c r="F115" i="5"/>
  <c r="F96" i="5"/>
  <c r="F101" i="5"/>
  <c r="F54" i="5"/>
  <c r="F97" i="5"/>
  <c r="F124" i="5"/>
  <c r="F140" i="5"/>
  <c r="F151" i="5"/>
  <c r="F105" i="5"/>
  <c r="F104" i="5"/>
  <c r="F153" i="5"/>
  <c r="F121" i="5"/>
  <c r="F147" i="5"/>
  <c r="F98" i="5"/>
  <c r="F141" i="5"/>
  <c r="F148" i="5" l="1"/>
  <c r="F109" i="5"/>
  <c r="F102" i="5"/>
  <c r="F144" i="5"/>
  <c r="F130" i="5" l="1"/>
  <c r="F131" i="5"/>
  <c r="F60" i="5" l="1"/>
  <c r="F78" i="5" s="1"/>
  <c r="F86" i="5" s="1"/>
  <c r="F136" i="5" l="1"/>
  <c r="F154" i="5" s="1"/>
  <c r="F162" i="5" s="1"/>
  <c r="F164" i="5" s="1"/>
  <c r="F172" i="5" l="1"/>
  <c r="F166" i="5"/>
  <c r="F168" i="5"/>
  <c r="F167" i="5"/>
  <c r="F170" i="5"/>
  <c r="F175" i="5"/>
  <c r="F174" i="5"/>
  <c r="F169" i="5"/>
  <c r="F171" i="5"/>
  <c r="F173" i="5" l="1"/>
  <c r="F177" i="5" l="1"/>
  <c r="F179" i="5" s="1"/>
</calcChain>
</file>

<file path=xl/sharedStrings.xml><?xml version="1.0" encoding="utf-8"?>
<sst xmlns="http://schemas.openxmlformats.org/spreadsheetml/2006/main" count="259" uniqueCount="113">
  <si>
    <t xml:space="preserve">AMPLIACIÓN AC. MÚLTIPLE PARTIDO - LA GORRA - PARAJE LOS INDIOS - EL LLANO - LA BARRERA - AMINILLA - RODEO DE AMINILLA - PARAJE LA TUNA - PARAJE LOS BABOSOS - SABANA AL MEDIO  - EL JUNCO - LA PIÑA - VILLA GARCIA - PARAJE SANGRE LINDA. </t>
  </si>
  <si>
    <t>Zona: I</t>
  </si>
  <si>
    <t>Nº</t>
  </si>
  <si>
    <t>Descripción</t>
  </si>
  <si>
    <t>Cantidad</t>
  </si>
  <si>
    <t>Ud</t>
  </si>
  <si>
    <t>P.U. RD$</t>
  </si>
  <si>
    <t>Monto RD$</t>
  </si>
  <si>
    <t>A</t>
  </si>
  <si>
    <t>LÍNEA DE CONDUCCIÓN</t>
  </si>
  <si>
    <t>PRELIMINARES</t>
  </si>
  <si>
    <t>Replanteo</t>
  </si>
  <si>
    <t>M</t>
  </si>
  <si>
    <t>CORTE, EXTRACCIÓN Y BOTE DE CARPETA ASFÁLTICA (L=4,455.00 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</si>
  <si>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</si>
  <si>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</si>
  <si>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</si>
  <si>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</si>
  <si>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M³E</t>
  </si>
  <si>
    <t>MOVIMIENTO DE TIERRA</t>
  </si>
  <si>
    <t xml:space="preserve">Excavación material compacto c/equipo </t>
  </si>
  <si>
    <t>M³N</t>
  </si>
  <si>
    <t>Asiento de arena (Suministro y colocación)</t>
  </si>
  <si>
    <t>M³S</t>
  </si>
  <si>
    <t>Suministro de material de mina (Caliche) (Sujeto aprobación por la supervisión)</t>
  </si>
  <si>
    <t>Suministro de material de base (Sujeto aprobación por la supervisión)</t>
  </si>
  <si>
    <t>Relleno compactado de material c/compactador mecánico en capas de 0.20m</t>
  </si>
  <si>
    <t>M³C</t>
  </si>
  <si>
    <t>Bote material sobrante (Incluye esparcimiento en botadero)</t>
  </si>
  <si>
    <t>SUMINISTRO DE TUBERÍA:</t>
  </si>
  <si>
    <t>De Ø8" PVC (SDR-26) c/J. G. + 3% pérdida por campana</t>
  </si>
  <si>
    <t>COLOCACIÓN DE TUBERÍA:</t>
  </si>
  <si>
    <t>De Ø8" PVC (SDR-26) c/J. G.</t>
  </si>
  <si>
    <t>PRUEBA HIDROSTÁTICA</t>
  </si>
  <si>
    <t>SUMINISTRO Y COLOCACIÓN DE PIEZAS ESPECIALES DE:</t>
  </si>
  <si>
    <t>ACERO SCH-40 (c/protección anticorrosiva):</t>
  </si>
  <si>
    <t>7.1.1</t>
  </si>
  <si>
    <t>Codo 8" x 30º</t>
  </si>
  <si>
    <t>7.1.2</t>
  </si>
  <si>
    <t>Codo 8" x 25º</t>
  </si>
  <si>
    <t>7.1.3</t>
  </si>
  <si>
    <t>Codo 8" x 20º</t>
  </si>
  <si>
    <t>7.1.4</t>
  </si>
  <si>
    <t>Codo 8" x 15º</t>
  </si>
  <si>
    <t>7.1.5</t>
  </si>
  <si>
    <t>Junta mecánica tipo Dresser de 8" 150 PSI</t>
  </si>
  <si>
    <t>7.1.6</t>
  </si>
  <si>
    <t>Anclaje de H. A. F'c = 210 kg/cm² p/piezas (Según detalle de diseño)</t>
  </si>
  <si>
    <t>M³</t>
  </si>
  <si>
    <t>SUMINISTRO Y COLOCACIÓN DE VÁLVULAS</t>
  </si>
  <si>
    <t>Válvula de Compuerta de Ø8" H.F. de 150 PSI, Platillada, Completa (Incluye cuerpo de válvula, niple, tornillos, tuercas, juntas de goma y junta dresser)</t>
  </si>
  <si>
    <t>Válvula de Aire Simple de Ø 1" H.F. de 150 PSI, Platillada, Completa (Incluye cuerpo de válvula, niple, tornillos, tuercas, juntas de goma y clamp)</t>
  </si>
  <si>
    <t>Caja telescópica para Válvula de Compuerta (Según diseño)</t>
  </si>
  <si>
    <t>Registro para Válvula de Aire Simple (Según detalle de diseño)</t>
  </si>
  <si>
    <t>CRUCES:</t>
  </si>
  <si>
    <t>CRUCE DE ALCANTARILLA EN TUBERÍA DE Ø8" ACERO SCH-40 L=10.00 M (1 UD)</t>
  </si>
  <si>
    <t>9.1.1</t>
  </si>
  <si>
    <t>9.1.2</t>
  </si>
  <si>
    <t>Suministro de Tubería de Ø8" Acero SCH-40 c/protección anticorrosiva (Incluye brazos)</t>
  </si>
  <si>
    <t>9.1.3</t>
  </si>
  <si>
    <t>Suministro de Codo de Ø8" x 45º Acero SCH-40 c/protección anticorrosiva</t>
  </si>
  <si>
    <t>9.1.4</t>
  </si>
  <si>
    <t>Suministro de Junta mecánica tipo Dresser de Ø8" 150 PSI</t>
  </si>
  <si>
    <t>9.1.5</t>
  </si>
  <si>
    <t>9.1.6</t>
  </si>
  <si>
    <t>9.1.7</t>
  </si>
  <si>
    <t>9.1.8</t>
  </si>
  <si>
    <t>Bote de material in situ</t>
  </si>
  <si>
    <t>9.1.9</t>
  </si>
  <si>
    <t>Mano de obra de colocación (Incluye equipos, personal y materiales)</t>
  </si>
  <si>
    <t>REPOSICIÓN DE CARPETA ASFÁLTICA</t>
  </si>
  <si>
    <t xml:space="preserve">Imprimación sencilla </t>
  </si>
  <si>
    <t>Suministro y colocación de Asfalto e=2" (Incluye Riego de Adherencia)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</si>
  <si>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</si>
  <si>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M³E/KM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</si>
  <si>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</si>
  <si>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</si>
  <si>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</si>
  <si>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Z</t>
  </si>
  <si>
    <t>VARIOS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</si>
  <si>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</si>
  <si>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</si>
  <si>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Meses</t>
  </si>
  <si>
    <t>SUB-TOTAL FASE  Z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</si>
  <si>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</si>
  <si>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</si>
  <si>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</si>
  <si>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</si>
  <si>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</si>
  <si>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</si>
  <si>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Mantenimiento y Operación Sistemas INAPA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</si>
  <si>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</si>
  <si>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</si>
  <si>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</si>
  <si>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</si>
  <si>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</si>
  <si>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</si>
  <si>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PREPARADO POR:</t>
  </si>
  <si>
    <t>PRESUPUESTO EQUILIBRIO ECONOMICO</t>
  </si>
  <si>
    <t>SUB-TOTAL GENERAL PRESUP. EQUILIBRIO ECONOMICO</t>
  </si>
  <si>
    <t>SUB-TOTAL GENERAL PRESUPUESTO BASE CONTRATADO</t>
  </si>
  <si>
    <t>ING. ANDY ABREU ALCEQUIEZ</t>
  </si>
  <si>
    <t>GERENTE GRAL. CONSTRUCTORA IWOKA SRL</t>
  </si>
  <si>
    <t>PRESUPUESTO BASE CONTRATADO</t>
  </si>
  <si>
    <t>SUB-TOTAL GENERAL PRESUPUESTO CONTRATADO + SUBTOTAL PRESUPUESTO EQUILIBRIO ECONOMICO</t>
  </si>
  <si>
    <t>TOTAL A CONTRATAR EN RD$</t>
  </si>
  <si>
    <t>PROVINCIA DAJABON</t>
  </si>
  <si>
    <t xml:space="preserve"> LÍNEA DE CONDUCCIÓN PARTIDO - LA GORRA</t>
  </si>
  <si>
    <t xml:space="preserve">No.: 086 EQUILIBRADO AL 01/02/2023 </t>
  </si>
  <si>
    <t>LOTE U  -</t>
  </si>
  <si>
    <t>UBICACION:</t>
  </si>
  <si>
    <t>OBRA:</t>
  </si>
  <si>
    <t>PRESUPUESTO: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</si>
</sst>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-* #,##0.00\ _€_-;\-* #,##0.00\ _€_-;_-* &quot;-&quot;??\ _€_-;_-@_-"/>
    <numFmt numFmtId="167" formatCode="#,##0.0_);\(#,##0.0\)"/>
    <numFmt numFmtId="168" formatCode="#,##0.00;[Red]#,##0.00"/>
    <numFmt numFmtId="169" formatCode="0.0%"/>
    <numFmt numFmtId="170" formatCode="[$$-409]#,##0.00"/>
    <numFmt numFmtId="172" formatCode="General_)"/>
    <numFmt numFmtId="174" formatCode="_(* #,##0.00_);_(* \(#,##0.00\);_(* \-??_);_(@_)"/>
    <numFmt numFmtId="176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sz val="10"/>
      <name val="Courier New"/>
      <family val="3"/>
      <charset val="1"/>
    </font>
    <font>
      <sz val="12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70" fontId="13" fillId="0" borderId="0"/>
    <xf numFmtId="0" fontId="3" fillId="0" borderId="0"/>
    <xf numFmtId="43" fontId="3" fillId="0" borderId="0" applyFont="0" applyFill="0" applyBorder="0" applyAlignment="0" applyProtection="0"/>
    <xf numFmtId="174" fontId="18" fillId="0" borderId="0" applyBorder="0" applyProtection="0"/>
  </cellStyleXfs>
  <cellXfs count="184">
    <xf numFmtId="0" fontId="0" fillId="0" borderId="0" xfId="0"/>
    <xf numFmtId="0" fontId="3" fillId="0" borderId="0" xfId="0" applyFont="1" applyAlignment="1">
      <alignment vertical="top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 wrapText="1"/>
    </xf>
    <xf numFmtId="165" fontId="3" fillId="0" borderId="0" xfId="3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horizontal="center" vertical="top" wrapText="1"/>
    </xf>
    <xf numFmtId="4" fontId="3" fillId="0" borderId="0" xfId="4" applyNumberFormat="1" applyFont="1" applyFill="1" applyBorder="1" applyAlignment="1">
      <alignment horizontal="right" vertical="top" wrapText="1"/>
    </xf>
    <xf numFmtId="0" fontId="3" fillId="0" borderId="0" xfId="4" applyNumberFormat="1" applyFont="1" applyFill="1" applyBorder="1" applyAlignment="1">
      <alignment horizontal="center" vertical="top"/>
    </xf>
    <xf numFmtId="4" fontId="2" fillId="0" borderId="0" xfId="4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43" fontId="2" fillId="0" borderId="0" xfId="1" applyFont="1" applyFill="1" applyAlignment="1">
      <alignment vertical="top"/>
    </xf>
    <xf numFmtId="43" fontId="3" fillId="0" borderId="0" xfId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4" fontId="11" fillId="2" borderId="0" xfId="0" applyNumberFormat="1" applyFont="1" applyFill="1" applyAlignment="1">
      <alignment horizontal="right" vertical="top" wrapText="1"/>
    </xf>
    <xf numFmtId="4" fontId="11" fillId="2" borderId="0" xfId="0" applyNumberFormat="1" applyFont="1" applyFill="1" applyAlignment="1">
      <alignment horizontal="center" vertical="top"/>
    </xf>
    <xf numFmtId="4" fontId="12" fillId="2" borderId="0" xfId="0" applyNumberFormat="1" applyFont="1" applyFill="1" applyAlignment="1">
      <alignment horizontal="right" vertical="top" wrapText="1"/>
    </xf>
    <xf numFmtId="4" fontId="3" fillId="2" borderId="0" xfId="0" applyNumberFormat="1" applyFont="1" applyFill="1" applyAlignment="1">
      <alignment horizontal="right" vertical="top" wrapText="1"/>
    </xf>
    <xf numFmtId="164" fontId="19" fillId="3" borderId="12" xfId="0" applyNumberFormat="1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19" fillId="3" borderId="1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39" fontId="3" fillId="0" borderId="0" xfId="0" applyNumberFormat="1" applyFont="1" applyBorder="1" applyAlignment="1">
      <alignment horizontal="right" vertical="top" wrapText="1"/>
    </xf>
    <xf numFmtId="0" fontId="5" fillId="0" borderId="0" xfId="0" applyFont="1" applyFill="1" applyAlignment="1">
      <alignment vertical="top"/>
    </xf>
    <xf numFmtId="0" fontId="14" fillId="0" borderId="15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3" fillId="2" borderId="20" xfId="0" applyFont="1" applyFill="1" applyBorder="1" applyAlignment="1">
      <alignment horizontal="right" vertical="top" wrapText="1"/>
    </xf>
    <xf numFmtId="0" fontId="3" fillId="2" borderId="21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center" vertical="top" wrapText="1"/>
    </xf>
    <xf numFmtId="39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right" vertical="top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4" fontId="3" fillId="2" borderId="2" xfId="0" applyNumberFormat="1" applyFont="1" applyFill="1" applyBorder="1" applyAlignment="1">
      <alignment horizontal="right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4" fontId="3" fillId="0" borderId="2" xfId="4" applyNumberFormat="1" applyFont="1" applyFill="1" applyBorder="1" applyAlignment="1" applyProtection="1">
      <alignment horizontal="right" vertical="top" wrapText="1"/>
    </xf>
    <xf numFmtId="4" fontId="3" fillId="2" borderId="2" xfId="0" applyNumberFormat="1" applyFont="1" applyFill="1" applyBorder="1" applyAlignment="1">
      <alignment horizontal="center" vertical="top"/>
    </xf>
    <xf numFmtId="4" fontId="3" fillId="0" borderId="2" xfId="4" applyNumberFormat="1" applyFont="1" applyFill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>
      <alignment vertical="top"/>
    </xf>
    <xf numFmtId="176" fontId="3" fillId="0" borderId="2" xfId="4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3" fontId="6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43" fontId="4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right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4" fontId="6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43" fontId="3" fillId="0" borderId="2" xfId="5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37" fontId="2" fillId="0" borderId="2" xfId="0" applyNumberFormat="1" applyFont="1" applyBorder="1" applyAlignment="1">
      <alignment horizontal="center" vertical="top"/>
    </xf>
    <xf numFmtId="167" fontId="2" fillId="2" borderId="2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7" fontId="2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vertical="top"/>
    </xf>
    <xf numFmtId="4" fontId="6" fillId="2" borderId="2" xfId="6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justify" vertical="top" wrapText="1"/>
    </xf>
    <xf numFmtId="43" fontId="3" fillId="2" borderId="2" xfId="5" applyFont="1" applyFill="1" applyBorder="1" applyAlignment="1">
      <alignment horizontal="right" vertical="top" wrapText="1"/>
    </xf>
    <xf numFmtId="43" fontId="3" fillId="2" borderId="2" xfId="5" applyFont="1" applyFill="1" applyBorder="1" applyAlignment="1">
      <alignment horizontal="center" vertical="top" wrapText="1"/>
    </xf>
    <xf numFmtId="39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/>
    </xf>
    <xf numFmtId="4" fontId="3" fillId="2" borderId="2" xfId="6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4" fontId="3" fillId="0" borderId="2" xfId="4" applyNumberFormat="1" applyFont="1" applyFill="1" applyBorder="1" applyAlignment="1">
      <alignment horizontal="right" vertical="top" wrapText="1"/>
    </xf>
    <xf numFmtId="4" fontId="3" fillId="0" borderId="2" xfId="6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8" fontId="3" fillId="2" borderId="2" xfId="0" applyNumberFormat="1" applyFont="1" applyFill="1" applyBorder="1" applyAlignment="1">
      <alignment horizontal="right" vertical="top" wrapText="1"/>
    </xf>
    <xf numFmtId="168" fontId="3" fillId="2" borderId="2" xfId="0" applyNumberFormat="1" applyFont="1" applyFill="1" applyBorder="1" applyAlignment="1">
      <alignment horizontal="center" vertical="top" wrapText="1"/>
    </xf>
    <xf numFmtId="168" fontId="2" fillId="2" borderId="2" xfId="0" applyNumberFormat="1" applyFont="1" applyFill="1" applyBorder="1" applyAlignment="1">
      <alignment horizontal="right" vertical="top" wrapText="1"/>
    </xf>
    <xf numFmtId="39" fontId="3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right" vertical="top" wrapText="1"/>
    </xf>
    <xf numFmtId="169" fontId="3" fillId="2" borderId="2" xfId="0" applyNumberFormat="1" applyFont="1" applyFill="1" applyBorder="1" applyAlignment="1">
      <alignment horizontal="right" vertical="top" wrapText="1"/>
    </xf>
    <xf numFmtId="10" fontId="3" fillId="0" borderId="2" xfId="0" applyNumberFormat="1" applyFont="1" applyBorder="1" applyAlignment="1">
      <alignment horizontal="right" vertical="top" wrapText="1"/>
    </xf>
    <xf numFmtId="10" fontId="3" fillId="0" borderId="2" xfId="7" applyNumberFormat="1" applyFont="1" applyFill="1" applyBorder="1" applyAlignment="1">
      <alignment horizontal="right" vertical="top"/>
    </xf>
    <xf numFmtId="169" fontId="3" fillId="2" borderId="2" xfId="2" applyNumberFormat="1" applyFont="1" applyFill="1" applyBorder="1" applyAlignment="1">
      <alignment horizontal="center" vertical="top"/>
    </xf>
    <xf numFmtId="4" fontId="3" fillId="2" borderId="2" xfId="8" applyNumberFormat="1" applyFont="1" applyFill="1" applyBorder="1" applyAlignment="1">
      <alignment horizontal="right" vertical="top"/>
    </xf>
    <xf numFmtId="164" fontId="3" fillId="0" borderId="2" xfId="9" applyNumberFormat="1" applyBorder="1" applyAlignment="1">
      <alignment horizontal="right" vertical="top"/>
    </xf>
    <xf numFmtId="164" fontId="3" fillId="6" borderId="2" xfId="0" applyNumberFormat="1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right" vertical="top"/>
    </xf>
    <xf numFmtId="168" fontId="3" fillId="6" borderId="2" xfId="0" applyNumberFormat="1" applyFont="1" applyFill="1" applyBorder="1" applyAlignment="1">
      <alignment horizontal="right" vertical="top"/>
    </xf>
    <xf numFmtId="168" fontId="3" fillId="6" borderId="2" xfId="0" applyNumberFormat="1" applyFont="1" applyFill="1" applyBorder="1" applyAlignment="1">
      <alignment horizontal="center" vertical="top"/>
    </xf>
    <xf numFmtId="4" fontId="2" fillId="6" borderId="2" xfId="10" applyNumberFormat="1" applyFont="1" applyFill="1" applyBorder="1" applyAlignment="1">
      <alignment vertical="top"/>
    </xf>
    <xf numFmtId="2" fontId="3" fillId="0" borderId="2" xfId="11" applyNumberFormat="1" applyBorder="1" applyAlignment="1">
      <alignment horizontal="right" vertical="top"/>
    </xf>
    <xf numFmtId="0" fontId="9" fillId="0" borderId="2" xfId="0" applyFont="1" applyBorder="1" applyAlignment="1">
      <alignment vertical="top"/>
    </xf>
    <xf numFmtId="168" fontId="3" fillId="0" borderId="2" xfId="11" applyNumberFormat="1" applyBorder="1" applyAlignment="1">
      <alignment vertical="top"/>
    </xf>
    <xf numFmtId="168" fontId="3" fillId="0" borderId="2" xfId="11" applyNumberFormat="1" applyBorder="1" applyAlignment="1">
      <alignment horizontal="center" vertical="top"/>
    </xf>
    <xf numFmtId="4" fontId="3" fillId="0" borderId="2" xfId="12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vertical="top" wrapText="1"/>
    </xf>
    <xf numFmtId="43" fontId="3" fillId="2" borderId="7" xfId="5" applyFont="1" applyFill="1" applyBorder="1" applyAlignment="1">
      <alignment horizontal="right" vertical="top" wrapText="1"/>
    </xf>
    <xf numFmtId="43" fontId="3" fillId="2" borderId="7" xfId="5" applyFont="1" applyFill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top" wrapText="1"/>
    </xf>
    <xf numFmtId="4" fontId="3" fillId="2" borderId="7" xfId="0" applyNumberFormat="1" applyFont="1" applyFill="1" applyBorder="1" applyAlignment="1">
      <alignment horizontal="right" vertical="top" wrapText="1"/>
    </xf>
    <xf numFmtId="3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/>
    </xf>
    <xf numFmtId="4" fontId="3" fillId="2" borderId="4" xfId="6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center" vertical="top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5" borderId="12" xfId="3" applyNumberFormat="1" applyFont="1" applyFill="1" applyBorder="1" applyAlignment="1" applyProtection="1">
      <alignment horizontal="center" vertical="top"/>
    </xf>
    <xf numFmtId="0" fontId="2" fillId="5" borderId="13" xfId="0" applyFont="1" applyFill="1" applyBorder="1" applyAlignment="1">
      <alignment horizontal="center" vertical="top" wrapText="1"/>
    </xf>
    <xf numFmtId="4" fontId="3" fillId="5" borderId="13" xfId="4" applyNumberFormat="1" applyFont="1" applyFill="1" applyBorder="1" applyAlignment="1">
      <alignment horizontal="right" vertical="top" wrapText="1"/>
    </xf>
    <xf numFmtId="0" fontId="3" fillId="5" borderId="13" xfId="4" applyNumberFormat="1" applyFont="1" applyFill="1" applyBorder="1" applyAlignment="1">
      <alignment horizontal="center" vertical="top"/>
    </xf>
    <xf numFmtId="4" fontId="2" fillId="5" borderId="14" xfId="4" applyNumberFormat="1" applyFont="1" applyFill="1" applyBorder="1" applyAlignment="1">
      <alignment horizontal="right" vertical="top" wrapText="1"/>
    </xf>
    <xf numFmtId="165" fontId="3" fillId="7" borderId="12" xfId="3" applyNumberFormat="1" applyFont="1" applyFill="1" applyBorder="1" applyAlignment="1" applyProtection="1">
      <alignment horizontal="center" vertical="top"/>
    </xf>
    <xf numFmtId="0" fontId="2" fillId="7" borderId="13" xfId="0" applyFont="1" applyFill="1" applyBorder="1" applyAlignment="1">
      <alignment horizontal="left" vertical="top" wrapText="1"/>
    </xf>
    <xf numFmtId="4" fontId="3" fillId="7" borderId="13" xfId="4" applyNumberFormat="1" applyFont="1" applyFill="1" applyBorder="1" applyAlignment="1">
      <alignment horizontal="right" vertical="top" wrapText="1"/>
    </xf>
    <xf numFmtId="0" fontId="3" fillId="7" borderId="13" xfId="4" applyNumberFormat="1" applyFont="1" applyFill="1" applyBorder="1" applyAlignment="1">
      <alignment horizontal="center" vertical="top"/>
    </xf>
    <xf numFmtId="4" fontId="2" fillId="7" borderId="14" xfId="4" applyNumberFormat="1" applyFont="1" applyFill="1" applyBorder="1" applyAlignment="1">
      <alignment horizontal="right" vertical="top" wrapText="1"/>
    </xf>
    <xf numFmtId="165" fontId="3" fillId="7" borderId="12" xfId="3" applyNumberFormat="1" applyFont="1" applyFill="1" applyBorder="1" applyAlignment="1" applyProtection="1">
      <alignment horizontal="center" vertical="center"/>
    </xf>
    <xf numFmtId="0" fontId="2" fillId="7" borderId="13" xfId="0" applyFont="1" applyFill="1" applyBorder="1" applyAlignment="1">
      <alignment horizontal="left" vertical="center" wrapText="1"/>
    </xf>
    <xf numFmtId="4" fontId="3" fillId="7" borderId="13" xfId="4" applyNumberFormat="1" applyFont="1" applyFill="1" applyBorder="1" applyAlignment="1">
      <alignment horizontal="right" vertical="center" wrapText="1"/>
    </xf>
    <xf numFmtId="0" fontId="3" fillId="7" borderId="13" xfId="4" applyNumberFormat="1" applyFont="1" applyFill="1" applyBorder="1" applyAlignment="1">
      <alignment horizontal="center" vertical="center"/>
    </xf>
    <xf numFmtId="4" fontId="2" fillId="7" borderId="14" xfId="4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vertical="top"/>
    </xf>
    <xf numFmtId="0" fontId="3" fillId="2" borderId="0" xfId="13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0" xfId="13" applyFont="1" applyFill="1" applyAlignment="1">
      <alignment horizontal="left" vertical="top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</cellXfs>
  <cellStyles count="19">
    <cellStyle name="Comma 2" xfId="18"/>
    <cellStyle name="Comma 2 3" xfId="17"/>
    <cellStyle name="Millares" xfId="1" builtinId="3"/>
    <cellStyle name="Millares 10 2" xfId="5"/>
    <cellStyle name="Millares 12 3" xfId="14"/>
    <cellStyle name="Millares 2 2 2 3" xfId="12"/>
    <cellStyle name="Millares 2 4" xfId="8"/>
    <cellStyle name="Millares 3 3" xfId="6"/>
    <cellStyle name="Millares 4 2 2" xfId="3"/>
    <cellStyle name="Millares 5 3" xfId="4"/>
    <cellStyle name="Millares 5 3 2" xfId="10"/>
    <cellStyle name="Normal" xfId="0" builtinId="0"/>
    <cellStyle name="Normal 18" xfId="15"/>
    <cellStyle name="Normal 2 2 2" xfId="13"/>
    <cellStyle name="Normal 2 3 2 2" xfId="9"/>
    <cellStyle name="Normal 3 2" xfId="16"/>
    <cellStyle name="Normal_502-01 alcantarillado sanitario academia de entrenamiento policial de hatilloparte b" xfId="11"/>
    <cellStyle name="Porcentaje" xfId="2" builtinId="5"/>
    <cellStyle name="Porcentaje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5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C1F303C-38E6-4575-B316-7D5E0A6E2CE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BBF9773-1B1F-4869-BF05-A4B99CDAF63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BBC99AB4-7B03-438F-A01D-E27E11C8A22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D7F3A59-EE13-4D07-86FC-A2BC4BCF274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32EC8043-DD1B-40D1-91AE-58A951359D2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F54A57B6-E86F-4936-9086-92DE885032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445BCDDD-F79E-4993-AA06-4F91692A2E0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6AA51C-7F5F-4565-8B17-9E3BDE95227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41ADC9F-5E96-43F4-8119-80D864CC8BB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127FF005-0214-4C8C-B49F-3264302D398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B1DD7227-BD03-4E44-9695-549D3C68635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ACE3A17B-1254-46AC-8E6C-ABF3D2072A0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C00FB69-ECC3-4A06-A667-461A3EDC5F4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69EA25CC-A763-4872-B23F-B248E5B8EC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A2F17BE7-E476-4BF1-9F55-0410F34AA29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321A319F-85B3-4DF7-A58E-32A18EE6162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31D7AD4A-7E88-4EA4-B74F-476BA48820A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2B6F8D21-F815-436A-8793-AB153F5DAFB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629C9688-851C-4BC4-AA03-29E0C4FF77F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48E73CD8-7647-4D05-9F4D-B2325167E80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A9F7D1B4-6BBA-4D2C-AFF3-9EEBD3DF37C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8708ECE8-617A-43B8-8919-1B608EFB713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3A1C637F-54C2-4AD5-8C3D-BA79BE19A18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9EB7AC1F-8AFA-404D-A728-909397FAECF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8D164805-75AE-4DF1-9FD7-C8ECDA00680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3D76E88A-1023-48F0-86B3-267A4F97383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60A976B2-263D-4792-BCBD-AEA9B881C55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3DA4C1BE-A8B2-401B-906C-A42BDAE5661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665F19FB-C656-468A-B6BB-915F184DAEC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C9E6C321-E08A-4376-A606-B8281C6B007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45D8739-AB9C-4814-9A52-98A9BFF5E25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660E2D2F-E248-4949-BA2A-7693598CB64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D4D869D0-4F7F-4BB9-AAF9-D9AA68643D6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279AAF22-409A-42BF-B684-A6C0BDCFBEB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98A83CD-F891-4B62-AE3B-146676C400B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23B4412A-9E1F-4A16-B1CD-81B6E13A746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F569B1F8-C54F-4389-B33D-B2B63AA3D78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6CCF172C-B2BE-4424-9AE9-722E48CBA62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694A1836-61EE-4B0A-BC34-633FA2DE8F5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6F7BC518-693C-46CF-82C2-8895FA01FC7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B655DF6B-0602-4B99-A39D-A842E71BE01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5D451A4E-88FA-412D-B315-DA71070651F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E3A5977-6B12-4CA1-B3D3-D3EC1467A6E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C967D57D-92B6-4EF0-952B-ABA398724AF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B59F9DF0-226F-4FDF-915A-58E2E6A0538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FB239AB2-F0C8-424C-B0E9-729CE9D2BA9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D10FB9B2-6848-474A-B55B-85D29658734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21FD8727-6E84-41C3-B2F9-E5EB7194B77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EE833BFA-9CAA-49ED-A50A-9752AE6A7E1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3FB8291-8FC1-4B01-9A3F-BFCB5351886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C525FF3-4493-4BEC-A25B-29C1585BE0E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9BE13428-1D60-46B7-B146-E6B9D2ED3B4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CE986E3F-1D5B-4890-826D-ADB53E3A590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9CF9B994-F5A4-4066-9BFE-236B45AF300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8C8A2BA4-1ED7-4988-85BA-18FFE31AC62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1A1CD2FA-9D0B-437A-ADE8-FE17939F178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EBF2EF0D-48D1-45E1-9B3C-9C7D2509360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D02FE15A-9D13-4A42-B5D5-9194F6AC1CC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D3672AEF-9B57-439A-A346-E15AA6ADE8C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1059E71D-8674-45DC-895A-B63C715217E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C92FC213-C2E4-4C46-9CF0-FE3241F5569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4D8C0077-4DA3-49BC-BE7A-B75DDFB7772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2AFF0B34-EF6F-4471-87A7-F8C7F34C940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2ECE0E17-76F7-4C1D-9C87-E3E4CA8D1A7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2B854BEA-D3C1-4FFB-B324-C86DCC24B22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EA3CBB0A-E64D-4869-BCCF-617A6F201C8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6E17F827-8236-45F7-A8E9-BE22BD5E523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ED147492-0FBB-46DF-922E-FA71681131F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96E2E4A3-9ED0-4C41-8A08-88605DAA4BD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47C671D9-262A-4F8C-BEC1-A84DBB92F33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A74DA149-CB53-4A33-A868-E6A3BFB1624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E6790C7E-714B-4AD9-AEE2-D7E2EAC82EA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C2BB01A1-E17D-4776-8D65-8C68D3E597F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9A04D50-529B-4A39-9BCC-0F3A4498C267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BF3BB5D4-6955-4FFC-86A9-C3C88E3FCD0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F46D5BBC-6909-4642-A614-ADFB7F996B9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C67194E4-3C88-478A-807C-9DE995E8E144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B30A2C1-750C-49B2-BA17-FA6E177859D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3558E30E-DF58-4F01-B136-B7580836F80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A5AAC7EA-5005-473B-8807-D653C12CE909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4FBEAF48-56A0-4365-B772-AC44DC31491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636EFE0C-3BA7-4D86-9B69-683BAD23A9A8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AFD09E4F-58B5-4F72-B15F-FBD77AA5FEE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AA199EE1-F82A-4010-87B5-B32F80B77BD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33C89F7F-FC80-4753-BE17-5256643E109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FA8ACA1B-9BC1-4AD7-93D3-2B11F44E8204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CA68BA52-323B-4747-A16D-ACC05D1EC2A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8855C3C3-CE72-412D-88E1-0AF6EB57BA0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99060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F4E31175-5AC4-443F-AB39-3EF714B7D0D1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5CA16BDD-311A-4542-BADB-5EBE132E3D3E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40E7F69-9434-452D-B609-5DE295D53E4D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99060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1C1F7AF6-6E9B-4149-9B5B-7497DA42A663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99060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18870FB5-68D7-4968-8250-F5D33ED7F981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66373F0D-38E7-4BD7-A9DF-B2CDF7CA035B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8EE1CD0B-8D32-4392-A46D-71CCBA573C00}"/>
            </a:ext>
          </a:extLst>
        </xdr:cNvPr>
        <xdr:cNvSpPr txBox="1">
          <a:spLocks noChangeArrowheads="1"/>
        </xdr:cNvSpPr>
      </xdr:nvSpPr>
      <xdr:spPr bwMode="auto">
        <a:xfrm>
          <a:off x="1807845" y="2448306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6CDA6C22-003B-4A6B-894F-F1F21C37F1E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7136A72C-09B4-43F9-A7E3-B964404105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17CCF6F4-9628-4FA6-9AF7-3E729E1BCC7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6F383DC7-DAF2-4550-9D3B-867C9EC8981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26F44087-D7B4-4E87-984B-B41505AD23C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E7A2264A-DA67-4F8A-8628-BC3D7C7B30B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7E483993-E8E8-4EFA-A262-DD9001EBEF3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5BB62D60-8613-4FDE-8445-C2BA07D8CCC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DC2A9974-2518-4B87-91E8-37485FE1037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990242C6-FEE1-4A77-AF93-E128AE97765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9B9D87C1-7D6B-40A6-9D15-559FE65844E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FD80C3F0-6055-4402-9831-BEFF0708CCC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643C56C2-DF1D-470D-B065-1E34F448377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8E4C8E8E-BE50-48E8-B37F-B621F005107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44E05F9F-88E0-4B0F-84A5-F0FC43940E0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717CE59F-B31F-4030-BD41-D7C784D015A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969BFDF3-C9D5-423A-859F-E66A42012B3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2F247D95-76BA-45CD-93E4-959069B5DE8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501E1031-CF68-4D78-A3CA-CB9FC2F96AB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8951FD4F-0D7D-4DDC-807E-FF36BA42EEC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CAFD8F50-1C08-4148-AF54-12EA832F4EB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5F3177DA-AA0D-4E93-85F7-82779CFAE84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76EB080A-B4FF-43F3-A27C-D1A47E69A3C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445D4011-430A-4D7C-B7C0-4B704BDC5EF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84DB8E64-2AEE-4482-964B-1F0B3554809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5F6CDC8E-FE39-431F-A0C8-91043739D97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CDEAD6C9-8A80-470D-9089-B6C747D4904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99A4DAD-7E03-4A4A-8F3C-127404E7B12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FD8B16A5-55D9-4C81-9B7B-EEEF19004C9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8662BDBB-4480-4E91-97E9-CAB8FBBC64C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73726C6C-EAE6-415E-B66F-B0BE6BBC329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4FC8C7B3-71FD-46A6-BF93-82754BCC68B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C1A92762-6BCD-4C20-95CC-F3BB4C206FB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D611DA28-8B63-4535-B4FC-81F77EB8987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5E3E72D5-C0C5-45B6-BCE8-AD4A30187BA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4699CC53-5B69-4171-AD37-BC23F2BF523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34FEC8F1-8788-4A7A-B6CA-C83AE4C39AB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5664614A-F4A1-4762-9B42-A3227D8FBDF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707C95EB-5250-466A-9701-BE4E85C4D17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E6568818-A2B2-4348-B958-F99D116B6A8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BA2C8832-D3DB-454F-AEEB-C7B11F7608B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BCBFD055-BAC5-4423-BEEA-D0FCAF6233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8F63B5DF-E124-4012-80E4-4290ACAD777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CEA26E54-4CA0-4AC1-A0CA-3816439FEB8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1E8D33A7-C720-4398-BBFC-E18C5EE2A29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FF3FE23C-AA67-4FC2-8F34-02E7095E9A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2399AF36-647B-4AC8-AC96-E9ACD58592B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DADA0937-B844-47FB-9D3A-FCEA3CB21A6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9D95E8B9-0B52-47DB-8247-2BCB787EAD9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6138EF79-29EB-4B47-A58E-63A6C5A00A0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497E71EB-D865-4019-B5F8-7C583C42829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1743DB90-4E97-49C8-843D-88655C86AC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EFB07752-4F95-4655-9080-0A4810FADA9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CF7407E7-BC0D-4F20-9CA0-D6B2F156B43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2605FD2-6BFD-4487-B061-A5CE262D510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F0BA7B50-DB24-473F-AC89-B7371D01632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ED99A780-1DCE-48D1-A82A-21D90CE1B21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216EDAD8-921B-4340-8792-270F5A5D49E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8DBE3866-87D4-442D-BE4A-BD3DB5C6B5D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30865A8F-7C29-499D-B53B-EADEE7B70E1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DCE772A3-1F1B-4DBE-9F29-6A68C884978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92AEF596-FCE2-4870-8DD8-24ADE28C664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811ED6CB-7779-45A5-A241-22C864D3971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6DF12E13-5B6F-4515-8668-E9A136485F3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E0F275D5-8D12-4AB4-A692-B3574B587FB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2A39ADEB-3340-4131-AAD1-6D2F18FC1CC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D088181B-3C06-463D-8953-17EB0D745AC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D467C1A2-1E89-406D-8A64-4148DFD30C7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831BC91D-E273-4515-BDF9-0FE8FA9A4F0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B144FA7B-49F7-4D45-8F86-681EA18D469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19219D25-0336-48E9-A299-E7910989237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171450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B2FFAD98-1AA0-4DA3-BAD3-7771BCA06F7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99DE48E-84E0-4980-8379-C8E32677E254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BA69EA97-9523-4686-A95B-B7677D62D657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C42B26BB-F8F8-4798-8A59-4240DC53A6E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28A724FC-E62F-4BC2-B61B-91B49B0AB136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D8855D9C-20B8-4F9C-9E78-E833EB6E6BB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CBF3CC1-64F9-43A2-9D48-C18D79AEA33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FD486851-4033-4D10-B3D7-9FF37D3F225B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60B3DB95-979A-411B-99DE-1E7FB7B0E59C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C402CAE0-FE5D-417D-BE37-1E742617BB29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E0A221B3-A574-46E5-8CC3-ABD580AE97AC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B9C901C4-7870-478A-BA0B-BBD47034685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4007507B-528B-4835-AEE7-ABB7E60F743E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FC8AE5E4-3819-4DC0-AD6A-1698F740C8B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CDE77CB0-DC1E-4767-B867-ADD90543C4F4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E69DD710-987A-480A-9638-2CDA6AF820D6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79</xdr:row>
      <xdr:rowOff>0</xdr:rowOff>
    </xdr:from>
    <xdr:to>
      <xdr:col>1</xdr:col>
      <xdr:colOff>1461135</xdr:colOff>
      <xdr:row>81</xdr:row>
      <xdr:rowOff>1905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16B0B727-A626-4120-807F-774071D9FB2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53464C59-353A-44DD-A360-F9B16C1F104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EAD515EB-3826-4E62-8ADE-A18A877D0CE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5B81E479-665B-4DC8-9766-055E2047EF8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F9D72AC9-956F-43F5-BD2A-C3BB9AA1B79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7E1A4315-2AA9-4B50-96A6-E33B99AA2FE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E2557131-9785-4654-93C8-9539FCB0C43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4C56B9FF-A097-433C-AD63-242209A74E5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E9E2C59D-B321-4593-AAFB-21B8E12BA0A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5DBB19D7-615B-4C3E-966C-899E02672C9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87118D46-DF8F-47C2-B5D3-746A25949C4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C9D17CCA-C74C-440E-AC18-B2C97122FAD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9A18AB7C-DC1A-4A55-A40C-579267CDD3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74A65405-919B-4FC1-AE69-6672D39C3F7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F33DD285-26C9-4D2B-BD5E-AB4800560DF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37FB186C-524E-446A-AF64-A4B6229435E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67F6BDDA-0A39-433F-BB9A-F26E6DA24BF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57259823-45DB-4510-A3F9-FB5E63CC531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B2FE51FC-C181-4794-A59A-54534407FE7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56901EE5-A293-4315-BE7D-1A89C67805B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17FF6A19-262C-47B1-A507-D19099DF6B3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62A649A9-5DC2-427F-BD36-EAA77F55DBA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F38D83D7-3A2B-42ED-A64D-AB35186773C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72AB0663-75A8-4B9A-A615-0DAC53A4FCD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F57F4FF7-0057-4B96-B1CE-CA89148CD5D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5685BB14-F5CB-4167-8F42-18B1575C33F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9B6804AD-A395-423F-A64D-3A5EB9E6037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B362A926-EFCA-4D85-8AF3-336255597A9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7FC44B23-FDE2-45B7-924D-78F08AC3D9E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884E388A-7A2A-4ACF-904B-B5CEFF55082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61A81C07-0274-4315-A0ED-9B4D4207CC3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155BE330-5370-4574-9032-D9B42AC2BA0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1380D79F-F5D4-4784-996D-2258C7BE842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17F51AA-0D83-4447-885E-2DBE82B3FCB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752B707F-5EFD-424E-B8A2-F0BA906FD3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4936D100-1264-4EB0-945E-607273BDD14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6D7DEE8F-FC59-49F6-9FD5-AD56F71CFB6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FAB93ACE-20DD-44A5-980D-B44F8DFBF72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D97200FB-072F-4C4E-94F9-7E36B638335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EDE4E2A9-77C9-45EB-B957-5966B9A04C0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811BAC40-CABA-405A-B9B7-0B49E1EBFFA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97560F4F-C36C-464F-A384-E2455B6BEAA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21581721-1B5F-4AE4-8E2A-7831E967E8A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5D96A898-C5AD-4EC9-AE5B-5BBD3CD2EE0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105267A5-CE0D-4A8E-A417-FF743AEB677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CA51BEF8-A082-49E4-8777-D221C6E8456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D7343371-410C-440A-ABC8-9EA366D5DFE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E2A12BCD-6CBA-4B69-AADA-4A82EE7E97D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D3FB67A-249D-433D-A75A-394977BAC30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42C64EA9-D81B-4FC7-8FF7-BAC3773CC7D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CA4FF913-54A4-427A-A850-E0F2FBBF082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AE1AF3E8-56F8-471E-B6D4-DDDAAD9312D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21684B61-7E26-4516-B08A-A2DB5D3DF4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4E5EA425-720C-4BC6-993D-C65435A5B2C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D8C6B918-6244-48FC-8AEF-43F3E1CCE91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1CE34B3C-BC5A-4D25-8002-9DFB03CB104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2ED345CA-B79B-42A2-BFED-02851586663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138D52E8-BEB7-4E63-A033-54F89B145C4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A77D4E48-9AB0-43A0-BC73-37352749A80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22CB4A26-FBD2-4281-BACA-44AC9966801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15DF0150-FE7C-474E-83CA-29FB86F2FC0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BA777CD5-D596-4493-A04F-C374E7A4049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99CC7912-ADE3-4B64-AE0A-847321B31C8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9F03EAB-2FD4-439F-8F31-DC884117FC0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F52A2B60-7C18-4366-8894-56A5473E88D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D55111F3-47A6-41AA-A713-DFFE182790F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FC2AE2CA-1A10-4CFB-838D-5596E0769C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7728B755-E375-45D8-A73B-126D5593674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4B9C92F-4431-4EE9-94AA-6C60F462380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F64B70EA-DD53-472F-8B5B-7AD0CB98AB5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837289DF-1A3B-4F39-A7FA-EBC2C396579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B7D05E73-E52D-4FB5-BA90-61BDC3F5ADF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81</xdr:row>
      <xdr:rowOff>0</xdr:rowOff>
    </xdr:from>
    <xdr:to>
      <xdr:col>1</xdr:col>
      <xdr:colOff>1304925</xdr:colOff>
      <xdr:row>81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C7437395-9689-4521-AC4C-E8CDA6546DB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99060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9F50F1B5-057D-4594-BA86-DEA96450014B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98CF7C05-D61C-4F25-9CEE-C25721D16153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A75FB829-A052-48A2-9324-91228BC0AC32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99060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D9F0428A-6221-44E5-9401-38EEC5A3DF4A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99060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8DA173F3-DD1E-4ADF-8FA9-1300F978F07C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5C96C79A-1A66-4345-88EE-CC6FF56AE7E7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183</xdr:row>
      <xdr:rowOff>0</xdr:rowOff>
    </xdr:from>
    <xdr:to>
      <xdr:col>1</xdr:col>
      <xdr:colOff>1409700</xdr:colOff>
      <xdr:row>184</xdr:row>
      <xdr:rowOff>89535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2A9F095F-ECBB-49DA-9975-21168D696FF1}"/>
            </a:ext>
          </a:extLst>
        </xdr:cNvPr>
        <xdr:cNvSpPr txBox="1">
          <a:spLocks noChangeArrowheads="1"/>
        </xdr:cNvSpPr>
      </xdr:nvSpPr>
      <xdr:spPr bwMode="auto">
        <a:xfrm>
          <a:off x="1807845" y="24315420"/>
          <a:ext cx="10477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183</xdr:row>
      <xdr:rowOff>0</xdr:rowOff>
    </xdr:from>
    <xdr:ext cx="104775" cy="276225"/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5F6A26EF-BB53-43B3-B288-0728FFE704FF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104775" cy="266700"/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AF90530B-A71A-4A1D-A03F-EE9ABFDEF6B1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104775" cy="266700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5FE9D7E1-C6BD-4253-869D-543470A819EF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104775" cy="276225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48C179DB-FF8B-427F-A556-E0970D27C171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104775" cy="276225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D664BDC3-1EED-4AA0-AE9F-8C4316B10A48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104775" cy="266700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D01B09F9-02BC-480F-B1AC-4CD15F602CF3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183</xdr:row>
      <xdr:rowOff>0</xdr:rowOff>
    </xdr:from>
    <xdr:ext cx="104775" cy="266700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38E2D84A-1EE1-4056-864B-9328A0AB3115}"/>
            </a:ext>
          </a:extLst>
        </xdr:cNvPr>
        <xdr:cNvSpPr txBox="1">
          <a:spLocks noChangeArrowheads="1"/>
        </xdr:cNvSpPr>
      </xdr:nvSpPr>
      <xdr:spPr bwMode="auto">
        <a:xfrm>
          <a:off x="0" y="249859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76225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395B86F1-D1F8-48C2-9D69-A24C0400B22D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66700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5D5FF9-7206-4A39-8CC8-785C8064D8A1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66700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26EB2B62-8C0A-46DF-A6C3-103845A3BB66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76225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B4471FFE-BDDD-4246-B028-191451E2B5E7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762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2F2F9839-6AB5-4738-86CA-85D28270F5DC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66700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584524A4-ACC4-494F-ABAC-6F9ADC957344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183</xdr:row>
      <xdr:rowOff>0</xdr:rowOff>
    </xdr:from>
    <xdr:ext cx="104775" cy="26670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A099AF62-4AEA-40A9-8B02-304DBAE2F9B5}"/>
            </a:ext>
          </a:extLst>
        </xdr:cNvPr>
        <xdr:cNvSpPr txBox="1">
          <a:spLocks noChangeArrowheads="1"/>
        </xdr:cNvSpPr>
      </xdr:nvSpPr>
      <xdr:spPr bwMode="auto">
        <a:xfrm>
          <a:off x="1807845" y="2414778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228600</xdr:colOff>
      <xdr:row>0</xdr:row>
      <xdr:rowOff>7620</xdr:rowOff>
    </xdr:from>
    <xdr:to>
      <xdr:col>1</xdr:col>
      <xdr:colOff>1690968</xdr:colOff>
      <xdr:row>4</xdr:row>
      <xdr:rowOff>114300</xdr:rowOff>
    </xdr:to>
    <xdr:pic>
      <xdr:nvPicPr>
        <xdr:cNvPr id="283" name="5 Imagen">
          <a:extLst>
            <a:ext uri="{FF2B5EF4-FFF2-40B4-BE49-F238E27FC236}">
              <a16:creationId xmlns:a16="http://schemas.microsoft.com/office/drawing/2014/main" id="{B848139C-2FC2-4FD0-8C2D-E68BEE85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"/>
          <a:ext cx="1892898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1B1C7769-D705-4544-A277-6A77CAA306F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BAB0C990-9B66-4690-8D8E-76820CA627A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60915639-7AD0-40DB-A4FC-AB9FE47CEFE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73BC8CD3-83FA-4647-BB61-5DCD48465E5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BB98AF59-460E-47C9-BB4A-3FAE4F6E6EC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D529DF72-DA8A-4689-9146-9115863E3C7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97AC6CC7-D0BE-4E0B-AF2E-632ACF65D62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250F887E-4168-450C-B03D-52B16C69A7E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CF2C0383-B19F-4A5F-BB4F-DE2D5F3E532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5C4B10AE-147A-4F21-B658-7FDEBE614E9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6F8331AC-F152-42F0-A05C-2DD423A05C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5DD63497-85E2-434F-8A0A-0297C38B903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AB36C39F-31E4-4D32-B050-29497278E83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E102F711-6B54-4129-BDCB-6ACD33CCA42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9BD71DF5-692A-4AC8-92D1-96D479DBF75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8D26ADC5-EB15-4D94-8D93-CF0F1991372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333F2F5-C85B-47EA-8F02-54EE797D7D1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87A2EE9-BE92-4801-A6E2-5F0C7E0605E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479B400C-111D-4CEC-B388-39FC48F4A06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C9062CA3-3DE0-4B29-9062-BB0965C13E3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4DD3219F-2A95-404F-9450-CEBE6872E4C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773D73E5-FB5B-4B6A-B9F0-849B384BEA4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39CB3C27-C318-4022-848D-790C4C171DF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7AE922AF-82F3-48FB-B4EB-948FE03BBA7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5973D83B-325F-4DC6-AC98-F082C40B10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377ED4EF-F9F2-45E1-82AF-FE2878EC969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81F876AF-908D-4D47-B890-03E2C62B57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AB82E019-F318-496A-B6EB-2DFB068F63E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9DBFBD62-4D85-4776-B1E6-5007B87F370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5F222BED-C4E6-4729-84DD-678BEDCCFBC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6171B359-2FDC-468C-9912-11A82F1A6EE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35CEF4F9-6CC6-4EEE-82D1-0C58731D1B0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FBE34263-A336-45D8-B548-F6C45B82AE4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256EF46-D9CE-4739-A927-C57340DFB5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9814D397-CA60-4B93-8EA8-C3E7E34C093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EDAA9746-8644-403E-8813-C6FC4BFA5C1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D71BA4C9-51D7-48FA-A73D-AF50FB96718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5E565F62-FAEA-4DF2-A5B6-70E71DC7439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AF9C7F19-8102-46DD-A538-A4059765279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DAAD1C9A-A8CA-4701-9F5C-8BEEA7FCF45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39EB2FF0-BC91-42C5-AEDE-23852F5BB91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27CF9E21-3826-4EB7-AA23-A8F2471EFA5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92770EF0-1CFA-4FBC-B96A-BF555B65669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E31C6F5A-8003-46D9-9963-824BE397EED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E76D0789-2843-47E6-B268-73AF16C3678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DC97C43C-203F-4BCC-A598-0655B3A44D0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64DBD0F5-015B-418C-BB0C-B0A77950C8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4CCC8C13-932A-4311-9E3B-7FC2BE97220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EB0B4169-F4B5-4EFB-9922-72E3B4BA700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4B2442B1-1606-4A33-A752-6AA6F8C8590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8B76672D-41A4-4DA9-AA2F-A7E17EDADE9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1C6141DA-2E30-4568-B9BE-38CA0DE86AC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9EE1F4F9-D5B1-451E-86EF-3A550E30B0F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A0CDE513-4A55-4F48-90C2-8CAE65F92CB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AB39159-8876-4D5E-87A2-D7105AEE18A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574152AB-2471-477E-BFFB-E7036CAFA0E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25093170-3AE2-4078-8079-3F49672099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9BDDB62C-7B76-466C-99E6-EBDDDDC8938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C3F6856-A762-4D07-AC63-4A09321EE63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B8142042-A3B0-4AFA-8A49-127C1872BF5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55297CD9-6D61-4F97-B466-3136F9DEA09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4127C652-970D-40B9-96F8-A1816144845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15444E4C-33FC-448D-8E6F-CF5154C4C48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43886375-B92E-44BB-B448-EA77AAD6995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454E0B21-9A01-49FA-919D-33FBA925964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A50A3397-56CC-486A-9BDF-E1BDF117185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7C1A9EC-1930-43B9-A1AF-F2163180609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5404B4B1-5BCF-45A0-B956-B15E4364AB9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1177D158-8967-49E7-B9C8-9D0D3B73FB4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A8E40BDB-45A2-455B-9328-77DFB46080B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A8017005-0CB5-4FBA-B915-1EC981A07CA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DC5380BE-062E-44C3-831D-E4A5560F0B5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16DF9DF5-71B5-4802-BCD7-F9D35ABB8C0E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4B56C7C9-D923-4EA4-8C0D-FE7E78AB347F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6C41A08C-94FC-4953-898F-8E819872217B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9EF46633-7C8D-46EF-B1C1-496E22EB8B5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38791F22-F569-4592-9505-BC6A99BFC01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645383F9-7CE1-4DF5-854B-85558D426BB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187C97A3-C2E2-45C9-B7E8-71D4429C7AB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53DB61BD-C0E3-4B6E-A3E1-AC0894EFA177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732906AE-D969-41FA-9A32-E92DD8527AB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5D8633FE-A293-4434-BE10-F277A7966DF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3BF114AD-F4B6-4769-9AB5-CEE4A8E5DB6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C9157A98-0B3B-412E-B47E-7909E752BB8B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EFB2E6C6-4889-4FA5-8CE9-E1393D915EB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B4617A5B-F129-4676-AF49-3C1999451E19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A35AD323-2FCC-4D3E-8116-750F0D76EA60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12A2BB1C-E28D-4DBE-B04E-EBADB844975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83A9D953-390C-4C49-A187-9AEAAC5D7C4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DAFAB70D-96DF-43C4-9263-017729F2F03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A39C7A06-DAC8-4C9C-9011-F36F9415FF6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7E4B2514-239A-4728-AB3C-7265E9BC2EC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5569E0E2-E0FA-4CE4-83DD-F3D7F2B97B2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80551FC5-5F67-468D-A519-98B5AD69A1B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E4B97CE3-9D69-4588-8E99-4C3DA978FF1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B4274AF-B122-4158-AE9D-D05BC716A6B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8E98A0F2-06BF-4AC8-ABA2-16806374F8D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B3D82A53-663A-412F-8983-16E26CB284F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A1B545E-3A60-417F-8D4D-A29FF2BEBAC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E678E670-6C2D-4B9A-99DC-10E7A9C7FB4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91F45FF-04D4-44E7-A0CD-4EA3C6D4ACE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4F543665-C12C-41EB-823E-884A7875E3D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8817A74E-CF0F-4F35-B1BA-1001D3A51D6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2A8C70CF-96DF-4EC5-986D-CBD548113CD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9DCF1BF4-2160-49B8-809A-FD3BF438D5A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9930424A-4F06-42CC-937B-FDD98F5AF14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4382F457-7DFB-435F-8459-E464A7138DA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9098420D-0CDC-4221-A5D2-902FBBBF25F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B1919544-E29C-43DD-8323-A60279D1B57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373E76F1-B005-4EDD-B95C-392BB46B75A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703CBC27-B2B0-49F2-A1D9-E20B0A84660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86F648D5-9079-4660-8E1E-880B0456BCA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1442DBBD-D55D-4A78-90C7-264EEA24EBD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4A74896A-EFBE-4E03-9437-697B5E9618B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A60B168A-FA92-4536-A03D-B40F940FC49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AF1C0772-F46E-45BA-8F54-C25D5E5DEAD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E681DE6A-07B6-4235-BAEF-18359D5CE69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FE91BA39-F6C8-4D7D-A620-C57A80DEFE6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18A0A3EF-C591-4E0D-826C-AC55FFF209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9F116B2E-D239-4320-8A43-73C386A34E9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7BC305B8-43CD-4676-8AD2-8BE92390E1E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27C9989B-8B2F-47AD-AE9F-3DFDA508C00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620BCC9-5EEF-4933-8C43-74996DFDCBA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53176E3B-DF4F-44F6-9863-17847DD503C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CEA5F964-8307-4683-9D39-E725CDE2871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3F186649-C9E4-4B51-B132-9EDD45AFE8C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E9DDB6BD-45E5-42BD-8800-5641ACB596B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FB6B61-75B9-42C0-A9B9-E94D83C6149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93FBC87C-87E1-4CB7-B156-B0E0C2CBB86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C0C8D215-1815-4FA9-9C4D-1E500193B5D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B9E767B1-F101-4EDF-8206-80EB607F5D2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E430FA17-95AA-4C70-B950-112AFA8235B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AE15F255-7C90-4AE2-B776-131C51AA57F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18F7433D-BDE3-4E0C-B2BF-82466FCBCCA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7CA5C23-D1EF-468B-A23A-89C1C858002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6340050F-F9CA-4864-97F2-26D2A65385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8244E126-3B97-4427-B368-BDD50136C86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765FE81D-AB53-4FCA-8A0C-1DDA1B3DDFA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5C071946-90E1-447B-B6CF-FE32399A3DD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294CD5D6-2E18-4785-8DB5-912DBCB97F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1E10C086-76EA-40A9-827E-A52A4C05B90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45E59BA1-C656-4CE3-AAAB-4C78F6FA718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DE8F087F-F4DD-40FC-B3DF-51AD244E063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94D72875-08FD-4A20-AA65-AF0ECD71E7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17F886CC-A6A3-4FF4-B6A5-D8D76E7598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F466903B-E4A3-4FF9-AB44-F718EC570EC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6AE4F8C6-7CF0-4C21-A049-BFCDC2CCB1E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B66CFCB4-16F8-4E1A-BA94-01F306E96BA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A7C3B50B-6F21-40D0-ADC7-FE86A0B1581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9EFADC6A-A833-4B07-8DD1-FD747EB75C5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3656D61E-0BDC-4185-8D5A-39A0730F988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B576D78-90E1-4326-B848-F157C665300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A424FA42-041B-4EBD-BA21-D5B45A1D0EA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9F75DECC-E3F2-4EF7-8172-13FC138FF21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FC74014A-7684-4116-BDF6-12E173322EA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1AF6CD4-D591-456B-96D4-DA622E85F4A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3CAEFB21-B3B3-4CE8-8524-2F9A6AE23CA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7D05966C-6BF5-4653-8BD4-91638BE8D01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DC75248A-CF50-4478-B590-584BFD78D7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158</xdr:row>
      <xdr:rowOff>3810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CADC7F7A-544F-4678-9A98-16EF9193263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E938C4E9-34FC-459C-B405-185ADAF5C308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CD4588E4-77DC-497D-A0A6-8796B3055A5F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BED427D-3CFD-470F-AF5E-58283D525A0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76E51131-0F06-40D4-85C5-2F737CCE61C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D46B7012-4117-49E9-A5D5-EB5D9D10D1E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9B1AFD25-BB7A-481F-9968-A092C22C281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6E488D4-6DCE-40E2-9AC0-01ED954710AF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B5F1C623-D0AF-4CC7-B043-AD92E2A0B576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8741E189-0040-4868-9850-54EC167FBBE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21AE9EAE-89EA-42A5-8B37-7A5CB8A997B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3D6CEE67-A18C-4287-8913-E2BFFADDDE8C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83A1411-C7C6-4916-9F61-94D856F1531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9581D346-EFC9-4125-8883-B784E241D379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A203F359-153B-4F73-BB10-3CB9582E624F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6D524D2-43F4-41DB-8A4C-35169F04E42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154</xdr:row>
      <xdr:rowOff>0</xdr:rowOff>
    </xdr:from>
    <xdr:to>
      <xdr:col>1</xdr:col>
      <xdr:colOff>1285875</xdr:colOff>
      <xdr:row>156</xdr:row>
      <xdr:rowOff>19050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C5AF858A-547C-4409-8485-E97CAD34D88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B5D4B9D0-3CA5-42D7-991D-C19E5AB63A6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AA473FA6-AAA0-4B55-AF3A-157EA6A70AE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3EB52BAD-50A8-4073-9FBD-B53121AD05A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C9610EBB-A52C-4CFD-B76C-8D696AC43ED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55D6545B-B57D-4D9A-852B-3C0FD88F0B0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6864E2C5-5CE5-4681-AAD8-2162477E3C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77658EF6-E054-49B7-85BA-DC87D025DAB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BEA5AE6A-B36C-425D-8289-312141ACEE3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726285B8-FFFA-496E-ABAC-EA4D484D57B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6CE6FAA3-19C3-4176-AFCA-D4AB2813293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F826D0DB-0752-4834-81F0-D0F5DBA7F7B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DA37A513-A2B4-47F6-8E2A-C9337518BD6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B4DD71FA-B441-4249-A4C4-C02AEDED25B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60F2B11A-50F9-44B6-B994-74C3254C736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C86F8C71-1F32-4BB7-B782-BD3E3D69DA7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3AC300C5-B7F9-43B0-945C-BC8B27F82F6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4E0C8197-5E5E-41B7-A636-E70E2F96B3A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1FBBCA20-6B4A-408D-9905-F5BB96C8A60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23365A59-01E2-4531-ABF1-E7E10DFCA61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109CFEF5-C6D2-4874-830D-22337B19E79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CBC352A1-2848-4139-B783-15228A94AB7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30AFE5AD-B756-46AA-AE78-5233D161A77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BEC00F54-B81B-493B-8F89-E498C851A00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EDD4D868-A8DC-4C6F-96EA-56A8CEDBAC7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EB286350-A09C-44FF-B25B-1D8DACE9B7B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C1CB42B7-175E-420F-91FC-72F285B32D1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703FE407-5399-466A-B9E9-3FBA05BD61B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24C3B400-DA4B-46A3-B190-BE417E405E5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45AB7217-0D36-41C6-85C7-3E6F79F9EB7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43E5E16B-E3CF-49D7-8431-E9A03D85C44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6A8782E8-7928-41DB-B027-A8BFBCE20A3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ACA20E8F-3F92-4855-AFF2-7CE6D1CA6C7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62ECAA2B-31BB-4C62-BE0E-9779B146169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796B45F8-38EB-4633-81DF-DD1DB75AD00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6A514188-B71E-463D-A48A-9728840C72E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3342606C-F897-4E22-8C0B-BAD476C6F78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0170BF33-1528-4A47-9E77-03330D8D223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3BFA06CF-8804-4119-BB5B-C59084428D4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39617DD4-8522-44E2-9D1E-61EAEECEEA1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68A3B90C-CC51-4DFD-B573-D0FB8191FC4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B1B90604-72BA-4442-922D-516C216178F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75DE6E4-8F9E-47A4-8128-4A30F658639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9D57E586-718D-46FD-8EA4-9E021ADF082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9858544-1E3F-47A8-893A-2E5F0F54F85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22E01CB9-CF23-4D5D-AAD3-F7D58322AC3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A9869E30-B808-40C8-96FD-3DE9FD8A181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18A7F454-E670-4739-9323-A600EF6C2F8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F31B7A73-3E0D-4166-A11A-654DDF4A68B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EDEC8799-7D26-417F-85C5-318F5387BE6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1017787E-0D0E-425C-B1BB-3446E16A4B7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B9100BFF-8E9B-46CD-A6BA-A8477052D4F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ADCC8959-6E00-439D-8E84-601A916F0F2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6AB3294D-E6DA-4A0B-9250-CD214A6EC1F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599498BF-3E6E-4E23-8115-3785AAEFEBD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0CB57904-883A-4175-A935-B128A8C77A9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8705F6F3-02FC-4123-B98A-E85CA7EF23F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FDE90989-7312-49C4-8E79-E36874494AB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73E8C98F-3360-4C56-A6FA-DDCD268D3B4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E578DE17-ABE4-44E7-BBE7-A0A324549E3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1738F89-4DA2-4F9C-AB93-CE30C78EBCC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6CDEECEF-0F6C-49ED-8B89-71DB3ED758A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B3F20903-2ECC-423E-A480-74CBDCD478B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25E6196B-0C1B-4CCD-B203-2B4D880314B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E61D7A10-FF88-4F61-BB1D-42CD20F7226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39EBD2C1-ADCE-4FC6-8BA5-B1D2907C150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CF986144-281C-4276-AD5E-2F2D8A4D6EE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E0EA625-10D7-4642-89FF-0B7CC906B90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BDCD6F4-1CFF-4D64-9940-58427E471E6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5C7C740D-7DF9-40AD-9A8E-E1CEAC0B7C3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DB7E39C7-E987-45A3-817F-F45B808562C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DD06CBC1-2D0A-4442-9FD6-0AAABEEBC9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156</xdr:row>
      <xdr:rowOff>0</xdr:rowOff>
    </xdr:from>
    <xdr:to>
      <xdr:col>1</xdr:col>
      <xdr:colOff>1304925</xdr:colOff>
      <xdr:row>157</xdr:row>
      <xdr:rowOff>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AE05DBB6-7BA0-48AE-A028-5522756555E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11BFF1E2-2CC3-46A7-8756-2E67DA8BC5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53FF7B17-0F61-4DB1-8FE8-748017FEA9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3" name="Text Box 8">
          <a:extLst>
            <a:ext uri="{FF2B5EF4-FFF2-40B4-BE49-F238E27FC236}">
              <a16:creationId xmlns:a16="http://schemas.microsoft.com/office/drawing/2014/main" id="{24A689F2-E99C-495F-9FED-7D0BB5CEDE7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DA62A682-AAC4-421D-8808-5B83CBEFF33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id="{9256B7DA-D23A-46F1-BCFF-614E8682D14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8D6CFB04-A4A3-4144-8DB7-39D4522435D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7" name="Text Box 8">
          <a:extLst>
            <a:ext uri="{FF2B5EF4-FFF2-40B4-BE49-F238E27FC236}">
              <a16:creationId xmlns:a16="http://schemas.microsoft.com/office/drawing/2014/main" id="{22A94B1D-C356-471F-B3D4-19E98C8E68A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D73D80DE-ECE8-460A-8837-3A153C782FD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920BE936-C102-4F57-A8F6-2639D52B972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2F315A71-E248-48BE-8FD9-963C632D168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1" name="Text Box 8">
          <a:extLst>
            <a:ext uri="{FF2B5EF4-FFF2-40B4-BE49-F238E27FC236}">
              <a16:creationId xmlns:a16="http://schemas.microsoft.com/office/drawing/2014/main" id="{A9195D6A-6C1F-4960-83A5-E588D7C46AD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8FD39306-4BAA-4C9D-9957-33FE4143CC0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id="{DA529530-D66D-4243-8EB4-CA969B2E47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1BFAA617-8C19-4733-B9D3-0DD0EA82725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5" name="Text Box 8">
          <a:extLst>
            <a:ext uri="{FF2B5EF4-FFF2-40B4-BE49-F238E27FC236}">
              <a16:creationId xmlns:a16="http://schemas.microsoft.com/office/drawing/2014/main" id="{0E305CE3-51CA-4D50-B0AD-3AE48B58474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B7416767-39C4-463F-BAF6-8E041205384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7" name="Text Box 8">
          <a:extLst>
            <a:ext uri="{FF2B5EF4-FFF2-40B4-BE49-F238E27FC236}">
              <a16:creationId xmlns:a16="http://schemas.microsoft.com/office/drawing/2014/main" id="{78D40BD6-9ECC-4BB6-8BBA-3D24086CB84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B87EC52D-9392-4467-A4AF-E8AD39948AD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id="{D56B3276-C9D7-4DCB-A01E-F6DC6A84496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4E11F851-BC4D-4271-A187-3B8E817DAD8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71EA5916-D338-4363-A2DB-4B764F066AC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0737C95F-AE4B-41A6-BD3C-AA5FD720E37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3" name="Text Box 8">
          <a:extLst>
            <a:ext uri="{FF2B5EF4-FFF2-40B4-BE49-F238E27FC236}">
              <a16:creationId xmlns:a16="http://schemas.microsoft.com/office/drawing/2014/main" id="{E08EEC9D-E33A-4507-B06F-01BF4D2D87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C40166DC-A515-4A8C-A1AB-64B9543DC9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5" name="Text Box 8">
          <a:extLst>
            <a:ext uri="{FF2B5EF4-FFF2-40B4-BE49-F238E27FC236}">
              <a16:creationId xmlns:a16="http://schemas.microsoft.com/office/drawing/2014/main" id="{29A8AA06-52AC-4023-8361-2EF1F29AB4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A548385B-D952-4A6D-9F65-1F96AEECF10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id="{628992B2-BCAF-4D04-B3BE-03E8B9CCF9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0E5682BA-DB23-4F4D-8FFF-DB6E52B18A8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A1D419F4-0B73-4CB0-BCDD-FF0ED64A90D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2006E61B-0E67-4420-9851-0C6B936CE9D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1" name="Text Box 8">
          <a:extLst>
            <a:ext uri="{FF2B5EF4-FFF2-40B4-BE49-F238E27FC236}">
              <a16:creationId xmlns:a16="http://schemas.microsoft.com/office/drawing/2014/main" id="{EF07E046-57D9-497D-B2E6-6CF9200603B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7FFD917F-E1DA-4E7A-BE1A-963BB72DD04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3AC77255-7943-4939-84E0-FDE2556E625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EA520A7E-E659-4A55-BB9A-1CE2B619EBC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5677F054-1036-450C-B8C9-32F572CB76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66BB48EC-9731-4DBD-8CFF-17460A027BD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7" name="Text Box 8">
          <a:extLst>
            <a:ext uri="{FF2B5EF4-FFF2-40B4-BE49-F238E27FC236}">
              <a16:creationId xmlns:a16="http://schemas.microsoft.com/office/drawing/2014/main" id="{3EA8CE92-80EA-4B20-B41F-4CA078E298F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8A4DA406-D127-457D-9D0C-188864FBBF6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E2868639-217D-4FC5-8C81-707817883B0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55DB539C-E543-4FB9-B81B-C441615D230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id="{5288F10B-C1B0-4625-A825-876B97377C4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18F5EC47-6F19-4E67-9B8E-3143A73C1B8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3" name="Text Box 8">
          <a:extLst>
            <a:ext uri="{FF2B5EF4-FFF2-40B4-BE49-F238E27FC236}">
              <a16:creationId xmlns:a16="http://schemas.microsoft.com/office/drawing/2014/main" id="{F8B90838-042F-4BA9-83B4-2E69E0B7A8D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FBB1DDE2-5F74-4248-B948-E5ED377EE1F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5" name="Text Box 8">
          <a:extLst>
            <a:ext uri="{FF2B5EF4-FFF2-40B4-BE49-F238E27FC236}">
              <a16:creationId xmlns:a16="http://schemas.microsoft.com/office/drawing/2014/main" id="{F13D1F4B-0DBC-463A-A621-F329A96E8EC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2064F9C2-915C-4EAA-8B86-DEB45B81484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BA349FF3-2ADF-48F2-95B0-F5B14F2DA8C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1F866C8C-E5EE-4261-9EC1-BFC6714CDAE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5E6F7099-A158-4BFB-A192-D856394F5C1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686D9136-E29E-4355-A106-3E15403ED2E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6D9DEF71-8863-4D86-8111-66F32370A4D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9D3A23ED-A15E-4769-B06F-D9E3FF6A5EA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3" name="Text Box 8">
          <a:extLst>
            <a:ext uri="{FF2B5EF4-FFF2-40B4-BE49-F238E27FC236}">
              <a16:creationId xmlns:a16="http://schemas.microsoft.com/office/drawing/2014/main" id="{BA125957-44DF-4CFC-8500-8D290D55A55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CE6AE233-0B23-4092-ABC6-2DF27F2F0E4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5" name="Text Box 8">
          <a:extLst>
            <a:ext uri="{FF2B5EF4-FFF2-40B4-BE49-F238E27FC236}">
              <a16:creationId xmlns:a16="http://schemas.microsoft.com/office/drawing/2014/main" id="{E914D72A-B138-4EE8-BC27-AEE670618B7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FB1DE3FF-3EA4-42A8-B052-F18ECCB4F8B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id="{1833F7FF-875E-4165-BA43-B8750E1C005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973D87BC-C341-4525-9949-8D0BC8407F7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89" name="Text Box 8">
          <a:extLst>
            <a:ext uri="{FF2B5EF4-FFF2-40B4-BE49-F238E27FC236}">
              <a16:creationId xmlns:a16="http://schemas.microsoft.com/office/drawing/2014/main" id="{F4E6050C-038B-4B2F-A1D2-E5161409F46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CEEA3B53-8462-455F-B34E-C2D2C8F680B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FF6ACDB5-2082-4C4B-B236-C9416B17D1C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EB587688-237C-4A49-850B-BEA567DA85B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id="{A528768F-892E-4A29-897B-17F557A9708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CDD567E5-D17C-44CB-90B0-BE4131D400E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5" name="Text Box 8">
          <a:extLst>
            <a:ext uri="{FF2B5EF4-FFF2-40B4-BE49-F238E27FC236}">
              <a16:creationId xmlns:a16="http://schemas.microsoft.com/office/drawing/2014/main" id="{B7784296-A9E8-42BC-A60A-FDBE920021A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E82EE481-2B64-4B1C-BDB5-F3CE2D2FD40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7" name="Text Box 8">
          <a:extLst>
            <a:ext uri="{FF2B5EF4-FFF2-40B4-BE49-F238E27FC236}">
              <a16:creationId xmlns:a16="http://schemas.microsoft.com/office/drawing/2014/main" id="{6FE26CEE-E805-426B-B304-939B962BF9D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1A7047DA-BBE3-45AA-81A3-5BD345082B4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599" name="Text Box 8">
          <a:extLst>
            <a:ext uri="{FF2B5EF4-FFF2-40B4-BE49-F238E27FC236}">
              <a16:creationId xmlns:a16="http://schemas.microsoft.com/office/drawing/2014/main" id="{EA8DBAE7-62BE-44E7-9F75-A89B0994F22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E3AD70A0-5FE9-4705-846A-B8DC4B176C2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id="{56E36FB1-2A40-4BCE-BA99-31CDB814661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8FFC33D4-0BF0-43EA-A23A-08F0E725DD6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94A4A9F3-6CFD-494D-8DD6-F57B2A9E573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C1F4DCF2-2B67-494D-89E0-62F6F549914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7F761D43-E20D-4FCA-9990-FD14729D337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2969B095-C5E0-4952-B1A8-7A51300A6B0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72956AC5-1690-47C5-9509-D731E6922518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AED2FF97-238A-4DBA-AD15-51981D3BD71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F0DDD537-FBC1-4412-94B4-9488DB437A2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E304B5BF-A6B0-4456-8B09-795E7C3DFF0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3DCF86DB-C4CF-40F8-93A2-73626FA4C42F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9F369023-56A1-457C-B4EC-162E4D1B41DC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E6744460-12CC-412F-98AC-672CAB8B2DFE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2D6373A5-7C38-4E0D-8193-955402B0A100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AD34B7F4-A4FB-463A-A392-23C41953E7ED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81BB4F9B-D9A6-44C9-9D84-53A52887EE80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B1E17562-0193-4C1F-9DC7-72AE556664B0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A9B3D6A9-8A18-447E-B4FC-1AC7FF068A1C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B3F049E5-0F7F-4E09-BB63-54FC4F7E7C0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88CA47DD-1286-42F9-ACAD-0CCD0F083DA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id="{7B0ED6BA-2BDC-4B6D-A7DD-EBBACD71F53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5CEECF53-F060-4567-B45C-011CB940B9F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id="{EC376B31-D90F-4502-9197-8C2493FF6F4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1EC25820-BDF9-4CD2-AF77-F0B72AA2996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5" name="Text Box 8">
          <a:extLst>
            <a:ext uri="{FF2B5EF4-FFF2-40B4-BE49-F238E27FC236}">
              <a16:creationId xmlns:a16="http://schemas.microsoft.com/office/drawing/2014/main" id="{65B3CA74-BD98-40B9-BA60-07EB0E6B6F0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844A1FD9-43CC-4485-9659-83059755489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5FA581D8-666A-4826-BB2A-089346166EF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B359C47D-7B88-40B8-8BA3-4CC1086EA89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1244E64B-2ACA-4099-BBFD-6C78E14F170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EE244D46-D85F-4863-8118-5CA566CBD77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423AD204-1E5A-4AC2-A688-40A5839A1E6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4E543BC6-69CF-4453-996E-D1B5F51533E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3" name="Text Box 8">
          <a:extLst>
            <a:ext uri="{FF2B5EF4-FFF2-40B4-BE49-F238E27FC236}">
              <a16:creationId xmlns:a16="http://schemas.microsoft.com/office/drawing/2014/main" id="{86C6D4B6-EBB1-4758-824D-604A1E5E50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492F1D01-4343-41B5-B247-9E581DFFDBF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D6BB7CCC-6A0B-40E0-9A59-E17DC079801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FCD0CD3E-8139-4345-B91E-FBDAE3A5847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id="{16402CF4-8A01-42E9-950E-61880FF1DD1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FD4505F9-0ACB-4FE4-ABB1-D59576226DE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39" name="Text Box 8">
          <a:extLst>
            <a:ext uri="{FF2B5EF4-FFF2-40B4-BE49-F238E27FC236}">
              <a16:creationId xmlns:a16="http://schemas.microsoft.com/office/drawing/2014/main" id="{0330DA20-DD18-4725-9269-64C4E4096F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CF9F37E0-128D-4EE4-9E5C-19837E64C48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1" name="Text Box 8">
          <a:extLst>
            <a:ext uri="{FF2B5EF4-FFF2-40B4-BE49-F238E27FC236}">
              <a16:creationId xmlns:a16="http://schemas.microsoft.com/office/drawing/2014/main" id="{C09FAA53-CD07-45EB-801F-D02F5421857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16F8C6DB-27E8-4BB2-9C19-03D40CBD0AC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3" name="Text Box 8">
          <a:extLst>
            <a:ext uri="{FF2B5EF4-FFF2-40B4-BE49-F238E27FC236}">
              <a16:creationId xmlns:a16="http://schemas.microsoft.com/office/drawing/2014/main" id="{FBE4DF70-2AEE-4BE8-A07D-91DD3C64306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A01027A1-B2AA-4C2C-8459-2EBC1393A04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7892732-FE33-4C7C-B890-96C7F223EEA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99937675-08D3-44EE-819A-470871185D2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7" name="Text Box 8">
          <a:extLst>
            <a:ext uri="{FF2B5EF4-FFF2-40B4-BE49-F238E27FC236}">
              <a16:creationId xmlns:a16="http://schemas.microsoft.com/office/drawing/2014/main" id="{C24414D5-83FF-4234-A2B9-369D7FF2519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F39420E0-898E-4093-BB75-F02D2CCD232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49" name="Text Box 8">
          <a:extLst>
            <a:ext uri="{FF2B5EF4-FFF2-40B4-BE49-F238E27FC236}">
              <a16:creationId xmlns:a16="http://schemas.microsoft.com/office/drawing/2014/main" id="{22F3E6B3-C673-4D78-9386-2922B56C696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558002DA-D867-45D0-B4C4-67A7F006541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1" name="Text Box 8">
          <a:extLst>
            <a:ext uri="{FF2B5EF4-FFF2-40B4-BE49-F238E27FC236}">
              <a16:creationId xmlns:a16="http://schemas.microsoft.com/office/drawing/2014/main" id="{13608E14-BC99-478B-87C9-5BA91F18F3D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DEA616D8-31BB-4AFE-8646-899AD259733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FBB24278-C746-48E4-ADAB-83329B7CC74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A3C98A7A-93E9-41C4-B714-90690451747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5" name="Text Box 8">
          <a:extLst>
            <a:ext uri="{FF2B5EF4-FFF2-40B4-BE49-F238E27FC236}">
              <a16:creationId xmlns:a16="http://schemas.microsoft.com/office/drawing/2014/main" id="{51DE1D42-EC48-4466-B3BE-76F65728D1E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14715074-4DE1-4303-ACFB-E3B70B773B0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E167BEF4-2957-440A-8AA4-F5402288849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E5B5038F-C0D4-44A9-889B-CCD61401054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id="{66201FD6-6E09-42E1-8A13-1784C3396B3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0" name="Text Box 9">
          <a:extLst>
            <a:ext uri="{FF2B5EF4-FFF2-40B4-BE49-F238E27FC236}">
              <a16:creationId xmlns:a16="http://schemas.microsoft.com/office/drawing/2014/main" id="{8E41C224-C459-4A84-9339-C5E6BE6F74A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1" name="Text Box 8">
          <a:extLst>
            <a:ext uri="{FF2B5EF4-FFF2-40B4-BE49-F238E27FC236}">
              <a16:creationId xmlns:a16="http://schemas.microsoft.com/office/drawing/2014/main" id="{5DB88D13-65DC-416B-BF5A-40F992BE7F8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2" name="Text Box 9">
          <a:extLst>
            <a:ext uri="{FF2B5EF4-FFF2-40B4-BE49-F238E27FC236}">
              <a16:creationId xmlns:a16="http://schemas.microsoft.com/office/drawing/2014/main" id="{BF2B67D9-97EC-42C7-B168-484998C4368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3" name="Text Box 8">
          <a:extLst>
            <a:ext uri="{FF2B5EF4-FFF2-40B4-BE49-F238E27FC236}">
              <a16:creationId xmlns:a16="http://schemas.microsoft.com/office/drawing/2014/main" id="{B4D7CE76-CA2B-4385-9F20-7A2B33A27DF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2669C8F6-96BF-45A6-B863-4390DD5A1D5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5" name="Text Box 8">
          <a:extLst>
            <a:ext uri="{FF2B5EF4-FFF2-40B4-BE49-F238E27FC236}">
              <a16:creationId xmlns:a16="http://schemas.microsoft.com/office/drawing/2014/main" id="{A626746C-B20B-4EFE-9AB6-81FEDEC4804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6" name="Text Box 9">
          <a:extLst>
            <a:ext uri="{FF2B5EF4-FFF2-40B4-BE49-F238E27FC236}">
              <a16:creationId xmlns:a16="http://schemas.microsoft.com/office/drawing/2014/main" id="{4FFB057F-7D30-44A1-9C47-DA8FC4B0A10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id="{7B59CE3B-D477-4973-960C-D5C94E1149E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8" name="Text Box 9">
          <a:extLst>
            <a:ext uri="{FF2B5EF4-FFF2-40B4-BE49-F238E27FC236}">
              <a16:creationId xmlns:a16="http://schemas.microsoft.com/office/drawing/2014/main" id="{5C5BF391-D740-4198-AF4C-3290489CB5B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DA212679-E5CC-4D7A-AA29-9AAE287AFCA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FB9E410D-DED6-478F-84FB-3984132B310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405D07DA-82A9-4444-A812-D5525FB8957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2" name="Text Box 9">
          <a:extLst>
            <a:ext uri="{FF2B5EF4-FFF2-40B4-BE49-F238E27FC236}">
              <a16:creationId xmlns:a16="http://schemas.microsoft.com/office/drawing/2014/main" id="{680FF9D0-4FB3-4374-8CEE-3A00B00234C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3" name="Text Box 8">
          <a:extLst>
            <a:ext uri="{FF2B5EF4-FFF2-40B4-BE49-F238E27FC236}">
              <a16:creationId xmlns:a16="http://schemas.microsoft.com/office/drawing/2014/main" id="{AEDD630B-5E2F-4159-9051-89065F573E0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4" name="Text Box 9">
          <a:extLst>
            <a:ext uri="{FF2B5EF4-FFF2-40B4-BE49-F238E27FC236}">
              <a16:creationId xmlns:a16="http://schemas.microsoft.com/office/drawing/2014/main" id="{DE354F27-A646-4469-88C8-E75171AA767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A884C427-6727-4790-8543-5729619B5C0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4C65CCAA-7A03-4832-8D22-19CF16CB406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7" name="Text Box 8">
          <a:extLst>
            <a:ext uri="{FF2B5EF4-FFF2-40B4-BE49-F238E27FC236}">
              <a16:creationId xmlns:a16="http://schemas.microsoft.com/office/drawing/2014/main" id="{156D247A-D686-4B87-88C5-0F9E3AE977D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8" name="Text Box 9">
          <a:extLst>
            <a:ext uri="{FF2B5EF4-FFF2-40B4-BE49-F238E27FC236}">
              <a16:creationId xmlns:a16="http://schemas.microsoft.com/office/drawing/2014/main" id="{2134E9DC-FDF3-4836-83E5-E79CEDD250C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79" name="Text Box 8">
          <a:extLst>
            <a:ext uri="{FF2B5EF4-FFF2-40B4-BE49-F238E27FC236}">
              <a16:creationId xmlns:a16="http://schemas.microsoft.com/office/drawing/2014/main" id="{2FF72C9A-6117-4240-87DC-E28592F1632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FB146235-0C3A-4830-B397-118DD5DCAEE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id="{EF3ED2FE-AD30-49C7-BC19-BCDC1CCD69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2" name="Text Box 9">
          <a:extLst>
            <a:ext uri="{FF2B5EF4-FFF2-40B4-BE49-F238E27FC236}">
              <a16:creationId xmlns:a16="http://schemas.microsoft.com/office/drawing/2014/main" id="{F55955CA-133A-45A7-BF54-D71699911F9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3" name="Text Box 8">
          <a:extLst>
            <a:ext uri="{FF2B5EF4-FFF2-40B4-BE49-F238E27FC236}">
              <a16:creationId xmlns:a16="http://schemas.microsoft.com/office/drawing/2014/main" id="{01DAD421-A4B2-4CEB-9B93-B46711B46A3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9C42808A-0FF1-4574-8970-C9F7E2FBC8B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5" name="Text Box 8">
          <a:extLst>
            <a:ext uri="{FF2B5EF4-FFF2-40B4-BE49-F238E27FC236}">
              <a16:creationId xmlns:a16="http://schemas.microsoft.com/office/drawing/2014/main" id="{0CBD875C-B5F5-4ACE-8FA0-8D75BBBF68A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A511D721-0F40-4064-BE00-714C37665A0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7" name="Text Box 8">
          <a:extLst>
            <a:ext uri="{FF2B5EF4-FFF2-40B4-BE49-F238E27FC236}">
              <a16:creationId xmlns:a16="http://schemas.microsoft.com/office/drawing/2014/main" id="{756F59D5-5522-46C0-9FB0-21435EB9E0B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id="{E74235FF-A96C-46A1-8C45-67E21B266CC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id="{91701991-F813-44E9-9523-3DD086247E4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159</xdr:row>
      <xdr:rowOff>0</xdr:rowOff>
    </xdr:to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5EB2CB69-8BE7-4114-BEF0-607DBE5A30E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8E5CAA5D-D11E-4A5E-84FC-30799885135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5E33D1FC-871A-4BD2-B8B1-808B5FF8F70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F1C5568-821A-4A47-ADE7-0DCD6EDC61FE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F91E1BD5-8147-49B9-BF8F-6871BB680C2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EE5133C7-7814-4C6D-9456-3761D47B2B19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DF309262-8EEC-404A-A7E3-FDCC022C289C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6BF00CDB-E574-4A46-8685-10947225170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5D0A919B-C9A1-43D2-BE14-ADE79D4E836A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F1620CD-D293-4E02-A273-12A6E754BE32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8601B5B-D160-4534-8E84-0E3D7EF172D4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F92C3F05-5268-423E-8A26-312018700368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B073CE16-E2AD-4A15-A0D1-AFE0F05163B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74BD2A5A-1439-45AB-BB97-BD6876B152E6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F3F424F-B9AA-4788-B56E-72BCE1988115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19414CFB-38B0-4CD3-81A2-3D49E2E62983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155</xdr:row>
      <xdr:rowOff>0</xdr:rowOff>
    </xdr:from>
    <xdr:to>
      <xdr:col>1</xdr:col>
      <xdr:colOff>1285875</xdr:colOff>
      <xdr:row>157</xdr:row>
      <xdr:rowOff>19050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34864BBD-936D-4480-A5B6-B20DF809B991}"/>
            </a:ext>
          </a:extLst>
        </xdr:cNvPr>
        <xdr:cNvSpPr txBox="1">
          <a:spLocks noChangeArrowheads="1"/>
        </xdr:cNvSpPr>
      </xdr:nvSpPr>
      <xdr:spPr bwMode="auto">
        <a:xfrm>
          <a:off x="1788795" y="17609820"/>
          <a:ext cx="0" cy="354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878AD163-15F1-401D-B5AD-AFB577AC4FF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id="{E00E88FD-6000-4602-9B42-3DA3BF7B042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DEC210C6-CB70-4F7F-846E-89123EB0B08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1C6068D7-672C-4B7F-B1FA-32AD53557F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23885A62-609D-4905-8CB9-0B4CCFFD469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A41C6AA5-B366-4B77-847A-545718C66C1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9BC48210-DA12-4B32-A9D8-BFD7FD847D7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id="{7128081F-844E-4657-8805-88D7B8753E0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E779E946-186F-461F-8282-741661034C9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9583A5F4-7D8E-43F2-93DA-819E2ED6B4F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F073E216-2FE7-421E-8A25-771A7887DEB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8AB0D758-5B7C-4FEF-8510-EBC8904DE28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2E2E3D7F-D068-4657-AD3F-83AC9E73CE1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72F0B878-38FF-40B6-8F6A-68B5D4539E7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CE4A6265-6BBF-452D-AE90-187B77B2508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0F96338F-8432-424B-9909-C9281CC3B58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A85DC42B-68B6-4F40-9331-29A360E7BC0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62C21D38-A9CA-423C-91DD-E5C42B2E492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6968F3F2-DBFF-42ED-8E96-21EFB6ECC88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C097435D-5EB7-48ED-837E-12F4F0CD307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FC847C46-54F9-4518-9EBC-858C2C49EBC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A4ED3E21-9073-4CB0-8850-034CDA0018D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8E4ED571-B0E3-495A-9F74-580E05C1002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E4856DDC-03E4-4884-BBDA-9BCB4912525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id="{ADC49BED-CAD2-4373-810C-A5D5B70F878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2" name="Text Box 9">
          <a:extLst>
            <a:ext uri="{FF2B5EF4-FFF2-40B4-BE49-F238E27FC236}">
              <a16:creationId xmlns:a16="http://schemas.microsoft.com/office/drawing/2014/main" id="{A99F3688-A3EA-47B0-9151-502C09FB5063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id="{9161B047-5286-4F22-B350-7C9A5D07723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391FB71C-881F-4989-A85C-00538A0D5F1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E1B7B690-1F9D-4C3B-BDB6-5982C42BB22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6DB31854-99D7-4EB2-A66A-1A3095CA497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4A2DDC71-62D0-4A20-995A-17D89555E85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8" name="Text Box 9">
          <a:extLst>
            <a:ext uri="{FF2B5EF4-FFF2-40B4-BE49-F238E27FC236}">
              <a16:creationId xmlns:a16="http://schemas.microsoft.com/office/drawing/2014/main" id="{90D445E7-144F-452F-BEF5-BC6EC1C6298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A9A47512-A8C5-4DA1-B069-C25D2772CCB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B0FA8C41-DD23-42C6-9EF2-0BC5D055212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AE12F3AC-5241-454B-8010-49D8A979864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D8AE6864-B3EC-4A77-826D-2DC5BB12286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AF897A5C-F88F-4FC3-A113-0CA3BA2129F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E423FF93-62FB-4A9A-9464-44F2D7D8F10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F71800C2-8526-4B27-9510-C1FCBF1569A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66B03564-9658-4F52-9A53-67F9DA1836E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56BAF707-63C1-4A41-9173-DF25E4562A3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75B160ED-C94F-4412-BF1E-96650487BDDE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id="{C857CDB9-554E-4B1F-8823-1A23E223BEFF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B335A88A-0E6A-416B-80A4-071C890977C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8821CC55-8300-4487-985C-5F42C382568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61640761-E405-4F7E-9067-3A140907CCC6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D82EEF82-B504-44D1-AF24-F90065288D2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E5E1D338-54FD-4178-95C6-C1A4368697F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id="{228B014A-B851-4D8A-88A7-2A31057AFB4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6" name="Text Box 9">
          <a:extLst>
            <a:ext uri="{FF2B5EF4-FFF2-40B4-BE49-F238E27FC236}">
              <a16:creationId xmlns:a16="http://schemas.microsoft.com/office/drawing/2014/main" id="{97FDA313-1CE3-4F56-94CA-875300834CC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443F7132-A03B-4FB4-9854-6280C59296BB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34FAE2B6-07C1-4BC2-AE0F-C33DDCCDCA71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33E54485-21A0-4940-8595-241F00A995A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B9C33F61-5EA4-4F68-8653-03C34BB5B31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id="{F76033D9-5B93-4458-84B7-4E68BFDE461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617A61BF-D6E4-4758-89F9-210AB9BB385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BBFA7719-5D7F-42D3-A8C1-E4FDCD7154F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99FFB368-FFAB-4D87-8760-57DC4080DAAD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1C2209DF-20DB-4011-89F6-76B7A1D966F7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EB45BAF6-E065-4623-9EF0-89185F01748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77D02DC2-92A3-4CC8-AC27-A4B3B4615044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F29276EE-D48E-47DD-A572-3ACE25B6B1E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B2C9BEA3-8406-4196-A4E1-3EB089903CD0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FCF7C978-04B4-4B59-8FA2-21670F2D873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F26DD571-382B-4DF2-AEE8-C88B3CDE40E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9C596DB0-498F-49DF-A8C5-FA3C278B4819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F26DC328-4377-4F60-BBF5-5E6CE39EC9E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C1815DCF-AB50-4A8B-B91C-41107B2AA582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861BCF99-C009-4CD2-8B62-C74EE014D065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599F241E-E1CD-4C7E-9463-5F55259B4A9A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940552C0-DC42-4831-ABC4-349D5A5B6BC8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1304925</xdr:colOff>
      <xdr:row>157</xdr:row>
      <xdr:rowOff>161925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95EC7D0D-BE92-4C74-8E72-96708EAB63CC}"/>
            </a:ext>
          </a:extLst>
        </xdr:cNvPr>
        <xdr:cNvSpPr txBox="1">
          <a:spLocks noChangeArrowheads="1"/>
        </xdr:cNvSpPr>
      </xdr:nvSpPr>
      <xdr:spPr bwMode="auto">
        <a:xfrm>
          <a:off x="1807845" y="179451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184</xdr:row>
      <xdr:rowOff>0</xdr:rowOff>
    </xdr:from>
    <xdr:ext cx="104775" cy="276225"/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5134D344-D6D4-4D77-8D28-63786239018D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</xdr:row>
      <xdr:rowOff>0</xdr:rowOff>
    </xdr:from>
    <xdr:ext cx="104775" cy="26670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329FAD0C-22EF-47AA-B7BA-7FACD67BDCF4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</xdr:row>
      <xdr:rowOff>0</xdr:rowOff>
    </xdr:from>
    <xdr:ext cx="104775" cy="266700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B9D13425-FCBC-4A84-BAF1-65FA3FD3D023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</xdr:row>
      <xdr:rowOff>0</xdr:rowOff>
    </xdr:from>
    <xdr:ext cx="104775" cy="276225"/>
    <xdr:sp macro="" textlink="">
      <xdr:nvSpPr>
        <xdr:cNvPr id="782" name="Text Box 8">
          <a:extLst>
            <a:ext uri="{FF2B5EF4-FFF2-40B4-BE49-F238E27FC236}">
              <a16:creationId xmlns:a16="http://schemas.microsoft.com/office/drawing/2014/main" id="{AAD041A2-007F-4E6B-B1C5-D1EA3C7863C4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</xdr:row>
      <xdr:rowOff>0</xdr:rowOff>
    </xdr:from>
    <xdr:ext cx="104775" cy="276225"/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A82DAE3-4F80-4EDA-AF6E-A897A458B0EC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</xdr:row>
      <xdr:rowOff>0</xdr:rowOff>
    </xdr:from>
    <xdr:ext cx="104775" cy="26670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E664DC7D-3C10-4992-9928-985176A79303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</xdr:row>
      <xdr:rowOff>0</xdr:rowOff>
    </xdr:from>
    <xdr:ext cx="104775" cy="26670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FFC9CC0A-6F69-4017-AFDA-37C4C2A8B6AD}"/>
            </a:ext>
          </a:extLst>
        </xdr:cNvPr>
        <xdr:cNvSpPr txBox="1">
          <a:spLocks noChangeArrowheads="1"/>
        </xdr:cNvSpPr>
      </xdr:nvSpPr>
      <xdr:spPr bwMode="auto">
        <a:xfrm>
          <a:off x="0" y="4254246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1">
          <cell r="B11">
            <v>0</v>
          </cell>
        </row>
      </sheetData>
      <sheetData sheetId="81"/>
      <sheetData sheetId="82"/>
      <sheetData sheetId="83"/>
      <sheetData sheetId="8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Unified Pagos- factura_rep.tx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C10">
            <v>43335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Presup_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Presup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12">
          <cell r="G1512">
            <v>3526.1216021874998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512">
          <cell r="G1512">
            <v>3526.1216021874998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LISTA_PRECIO"/>
      <sheetName val="caseta_transformador"/>
      <sheetName val="ANALISIS_STO_DGO"/>
      <sheetName val="Ins_2"/>
      <sheetName val="mov__tierra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LISTA_PRECIO1"/>
      <sheetName val="caseta_transformador1"/>
      <sheetName val="ANALISIS_STO_DGO1"/>
      <sheetName val="Ins_21"/>
      <sheetName val="mov__tierra1"/>
      <sheetName val="Insumos_(2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NT.TRANSITO"/>
      <sheetName val="LISTAS DESP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A4" t="str">
            <v>Id.</v>
          </cell>
        </row>
      </sheetData>
      <sheetData sheetId="79"/>
      <sheetData sheetId="80">
        <row r="4">
          <cell r="A4" t="str">
            <v>Id.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>
        <row r="4">
          <cell r="A4" t="str">
            <v>Id.</v>
          </cell>
        </row>
      </sheetData>
      <sheetData sheetId="89"/>
      <sheetData sheetId="90">
        <row r="4">
          <cell r="A4" t="str">
            <v>Id.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topLeftCell="A157" workbookViewId="0">
      <selection activeCell="E105" sqref="E105"/>
    </sheetView>
  </sheetViews>
  <sheetFormatPr baseColWidth="10" defaultColWidth="11.42578125" defaultRowHeight="12.75" x14ac:dyDescent="0.25"/>
  <cols>
    <col min="1" max="1" width="6" style="11" customWidth="1"/>
    <col min="2" max="2" width="49.7109375" style="11" customWidth="1"/>
    <col min="3" max="3" width="10.28515625" style="11" customWidth="1"/>
    <col min="4" max="4" width="8.140625" style="11" customWidth="1"/>
    <col min="5" max="5" width="11.140625" style="11" customWidth="1"/>
    <col min="6" max="6" width="13" style="11" customWidth="1"/>
    <col min="7" max="7" width="13.85546875" style="1" bestFit="1" customWidth="1"/>
    <col min="8" max="16384" width="11.42578125" style="11"/>
  </cols>
  <sheetData>
    <row r="1" spans="1:7" x14ac:dyDescent="0.25">
      <c r="A1" s="171"/>
      <c r="B1" s="172"/>
      <c r="C1" s="172"/>
      <c r="D1" s="172"/>
      <c r="E1" s="172"/>
      <c r="F1" s="173"/>
    </row>
    <row r="2" spans="1:7" x14ac:dyDescent="0.25">
      <c r="A2" s="174"/>
      <c r="B2" s="175"/>
      <c r="C2" s="175"/>
      <c r="D2" s="175"/>
      <c r="E2" s="175"/>
      <c r="F2" s="176"/>
    </row>
    <row r="3" spans="1:7" x14ac:dyDescent="0.25">
      <c r="A3" s="174"/>
      <c r="B3" s="175"/>
      <c r="C3" s="175"/>
      <c r="D3" s="175"/>
      <c r="E3" s="175"/>
      <c r="F3" s="176"/>
    </row>
    <row r="4" spans="1:7" x14ac:dyDescent="0.25">
      <c r="A4" s="174"/>
      <c r="B4" s="175"/>
      <c r="C4" s="175"/>
      <c r="D4" s="175"/>
      <c r="E4" s="175"/>
      <c r="F4" s="176"/>
    </row>
    <row r="5" spans="1:7" ht="13.5" thickBot="1" x14ac:dyDescent="0.3">
      <c r="A5" s="30"/>
      <c r="B5" s="31"/>
      <c r="C5" s="25"/>
      <c r="D5" s="31"/>
      <c r="E5" s="32"/>
      <c r="F5" s="33"/>
    </row>
    <row r="6" spans="1:7" ht="13.15" customHeight="1" x14ac:dyDescent="0.25">
      <c r="A6" s="40" t="s">
        <v>112</v>
      </c>
      <c r="B6" s="40" t="s">
        <v>108</v>
      </c>
      <c r="C6" s="41"/>
      <c r="D6" s="41"/>
      <c r="E6" s="41"/>
      <c r="F6" s="42"/>
    </row>
    <row r="7" spans="1:7" ht="41.25" customHeight="1" x14ac:dyDescent="0.25">
      <c r="A7" s="34" t="s">
        <v>111</v>
      </c>
      <c r="B7" s="180" t="s">
        <v>0</v>
      </c>
      <c r="C7" s="180"/>
      <c r="D7" s="180"/>
      <c r="E7" s="180"/>
      <c r="F7" s="181"/>
    </row>
    <row r="8" spans="1:7" ht="25.5" x14ac:dyDescent="0.25">
      <c r="A8" s="49" t="s">
        <v>109</v>
      </c>
      <c r="B8" s="177" t="s">
        <v>107</v>
      </c>
      <c r="C8" s="177"/>
      <c r="D8" s="177"/>
      <c r="E8" s="177"/>
      <c r="F8" s="178"/>
    </row>
    <row r="9" spans="1:7" ht="13.5" thickBot="1" x14ac:dyDescent="0.3">
      <c r="A9" s="48" t="s">
        <v>110</v>
      </c>
      <c r="B9" s="43" t="s">
        <v>106</v>
      </c>
      <c r="C9" s="44"/>
      <c r="D9" s="45"/>
      <c r="E9" s="46" t="s">
        <v>1</v>
      </c>
      <c r="F9" s="47"/>
    </row>
    <row r="10" spans="1:7" x14ac:dyDescent="0.25">
      <c r="A10" s="4"/>
      <c r="B10" s="3"/>
      <c r="C10" s="2"/>
      <c r="D10" s="4"/>
      <c r="E10" s="5"/>
      <c r="F10" s="5"/>
    </row>
    <row r="11" spans="1:7" ht="16.5" thickBot="1" x14ac:dyDescent="0.3">
      <c r="A11" s="182" t="s">
        <v>103</v>
      </c>
      <c r="B11" s="182"/>
      <c r="C11" s="182"/>
      <c r="D11" s="182"/>
      <c r="E11" s="182"/>
      <c r="F11" s="182"/>
    </row>
    <row r="12" spans="1:7" s="24" customFormat="1" ht="32.25" thickBot="1" x14ac:dyDescent="0.3">
      <c r="A12" s="20" t="s">
        <v>2</v>
      </c>
      <c r="B12" s="21" t="s">
        <v>3</v>
      </c>
      <c r="C12" s="21" t="s">
        <v>4</v>
      </c>
      <c r="D12" s="21" t="s">
        <v>5</v>
      </c>
      <c r="E12" s="21" t="s">
        <v>6</v>
      </c>
      <c r="F12" s="22" t="s">
        <v>7</v>
      </c>
      <c r="G12" s="23"/>
    </row>
    <row r="13" spans="1:7" x14ac:dyDescent="0.25">
      <c r="A13" s="6"/>
      <c r="B13" s="7"/>
      <c r="C13" s="8"/>
      <c r="D13" s="9"/>
      <c r="E13" s="8"/>
      <c r="F13" s="10"/>
    </row>
    <row r="14" spans="1:7" x14ac:dyDescent="0.25">
      <c r="A14" s="50" t="s">
        <v>8</v>
      </c>
      <c r="B14" s="51" t="s">
        <v>9</v>
      </c>
      <c r="C14" s="52"/>
      <c r="D14" s="53"/>
      <c r="E14" s="52"/>
      <c r="F14" s="52"/>
    </row>
    <row r="15" spans="1:7" x14ac:dyDescent="0.25">
      <c r="A15" s="50"/>
      <c r="B15" s="51"/>
      <c r="C15" s="52"/>
      <c r="D15" s="53"/>
      <c r="E15" s="52"/>
      <c r="F15" s="52"/>
    </row>
    <row r="16" spans="1:7" x14ac:dyDescent="0.25">
      <c r="A16" s="50">
        <v>1</v>
      </c>
      <c r="B16" s="51" t="s">
        <v>10</v>
      </c>
      <c r="C16" s="52"/>
      <c r="D16" s="53"/>
      <c r="E16" s="52"/>
      <c r="F16" s="54"/>
    </row>
    <row r="17" spans="1:7" x14ac:dyDescent="0.25">
      <c r="A17" s="55">
        <v>1.1000000000000001</v>
      </c>
      <c r="B17" s="56" t="s">
        <v>11</v>
      </c>
      <c r="C17" s="57">
        <v>4455</v>
      </c>
      <c r="D17" s="55" t="s">
        <v>12</v>
      </c>
      <c r="E17" s="52">
        <v>14.67</v>
      </c>
      <c r="F17" s="54">
        <f>ROUND(C17*E17,2)</f>
        <v>65354.85</v>
      </c>
      <c r="G17" s="26"/>
    </row>
    <row r="18" spans="1:7" x14ac:dyDescent="0.25">
      <c r="A18" s="58"/>
      <c r="B18" s="59"/>
      <c r="C18" s="60"/>
      <c r="D18" s="61"/>
      <c r="E18" s="62"/>
      <c r="F18" s="60"/>
      <c r="G18" s="26"/>
    </row>
    <row r="19" spans="1:7" ht="25.5" x14ac:dyDescent="0.25">
      <c r="A19" s="63">
        <v>2</v>
      </c>
      <c r="B19" s="64" t="s">
        <v>13</v>
      </c>
      <c r="C19" s="60"/>
      <c r="D19" s="61"/>
      <c r="E19" s="62"/>
      <c r="F19" s="60"/>
      <c r="G19" s="26"/>
    </row>
    <row r="20" spans="1:7" x14ac:dyDescent="0.25">
      <c r="A20" s="58">
        <v>2.1</v>
      </c>
      <c r="B20" s="59" t="s">
        <v>14</v>
      </c>
      <c r="C20" s="65">
        <v>8910</v>
      </c>
      <c r="D20" s="66" t="s">
        <v>12</v>
      </c>
      <c r="E20" s="67">
        <v>47</v>
      </c>
      <c r="F20" s="60">
        <f t="shared" ref="F20:F22" si="0">ROUND(E20*C20,2)</f>
        <v>418770</v>
      </c>
      <c r="G20" s="26"/>
    </row>
    <row r="21" spans="1:7" x14ac:dyDescent="0.25">
      <c r="A21" s="58">
        <v>2.2000000000000002</v>
      </c>
      <c r="B21" s="68" t="s">
        <v>15</v>
      </c>
      <c r="C21" s="65">
        <v>3564</v>
      </c>
      <c r="D21" s="66" t="s">
        <v>16</v>
      </c>
      <c r="E21" s="67">
        <v>41</v>
      </c>
      <c r="F21" s="60">
        <f t="shared" si="0"/>
        <v>146124</v>
      </c>
      <c r="G21" s="26"/>
    </row>
    <row r="22" spans="1:7" ht="25.5" x14ac:dyDescent="0.25">
      <c r="A22" s="58">
        <v>2.3000000000000003</v>
      </c>
      <c r="B22" s="59" t="s">
        <v>17</v>
      </c>
      <c r="C22" s="69">
        <v>235.37</v>
      </c>
      <c r="D22" s="66" t="s">
        <v>18</v>
      </c>
      <c r="E22" s="67">
        <v>210</v>
      </c>
      <c r="F22" s="60">
        <f t="shared" si="0"/>
        <v>49427.7</v>
      </c>
      <c r="G22" s="26"/>
    </row>
    <row r="23" spans="1:7" x14ac:dyDescent="0.25">
      <c r="A23" s="58"/>
      <c r="B23" s="59"/>
      <c r="C23" s="60"/>
      <c r="D23" s="61"/>
      <c r="E23" s="62"/>
      <c r="F23" s="60"/>
      <c r="G23" s="26"/>
    </row>
    <row r="24" spans="1:7" x14ac:dyDescent="0.25">
      <c r="A24" s="63">
        <v>3</v>
      </c>
      <c r="B24" s="64" t="s">
        <v>19</v>
      </c>
      <c r="C24" s="70"/>
      <c r="D24" s="71"/>
      <c r="E24" s="72"/>
      <c r="F24" s="60"/>
      <c r="G24" s="26"/>
    </row>
    <row r="25" spans="1:7" x14ac:dyDescent="0.25">
      <c r="A25" s="58">
        <v>3.1</v>
      </c>
      <c r="B25" s="59" t="s">
        <v>20</v>
      </c>
      <c r="C25" s="60">
        <v>4365.8999999999996</v>
      </c>
      <c r="D25" s="61" t="s">
        <v>21</v>
      </c>
      <c r="E25" s="52">
        <v>154.52000000000001</v>
      </c>
      <c r="F25" s="60">
        <f>ROUND(E25*C25,2)</f>
        <v>674618.87</v>
      </c>
      <c r="G25" s="26"/>
    </row>
    <row r="26" spans="1:7" x14ac:dyDescent="0.25">
      <c r="A26" s="58">
        <v>3.2</v>
      </c>
      <c r="B26" s="59" t="s">
        <v>22</v>
      </c>
      <c r="C26" s="60">
        <v>356.4</v>
      </c>
      <c r="D26" s="73" t="s">
        <v>23</v>
      </c>
      <c r="E26" s="52">
        <v>1476.15</v>
      </c>
      <c r="F26" s="60">
        <f t="shared" ref="F26:F30" si="1">ROUND(E26*C26,2)</f>
        <v>526099.86</v>
      </c>
      <c r="G26" s="26"/>
    </row>
    <row r="27" spans="1:7" ht="25.5" x14ac:dyDescent="0.25">
      <c r="A27" s="58">
        <v>3.3000000000000003</v>
      </c>
      <c r="B27" s="74" t="s">
        <v>24</v>
      </c>
      <c r="C27" s="52">
        <v>1313.35</v>
      </c>
      <c r="D27" s="73" t="s">
        <v>18</v>
      </c>
      <c r="E27" s="52">
        <v>690.5</v>
      </c>
      <c r="F27" s="60">
        <f t="shared" si="1"/>
        <v>906868.18</v>
      </c>
      <c r="G27" s="26"/>
    </row>
    <row r="28" spans="1:7" ht="25.5" x14ac:dyDescent="0.25">
      <c r="A28" s="58">
        <v>3.4000000000000004</v>
      </c>
      <c r="B28" s="74" t="s">
        <v>25</v>
      </c>
      <c r="C28" s="52">
        <v>855.36</v>
      </c>
      <c r="D28" s="73" t="s">
        <v>18</v>
      </c>
      <c r="E28" s="52">
        <v>850</v>
      </c>
      <c r="F28" s="60">
        <f t="shared" si="1"/>
        <v>727056</v>
      </c>
      <c r="G28" s="26"/>
    </row>
    <row r="29" spans="1:7" ht="25.5" x14ac:dyDescent="0.25">
      <c r="A29" s="58">
        <v>3.5000000000000004</v>
      </c>
      <c r="B29" s="59" t="s">
        <v>26</v>
      </c>
      <c r="C29" s="60">
        <v>3648.2</v>
      </c>
      <c r="D29" s="61" t="s">
        <v>27</v>
      </c>
      <c r="E29" s="52">
        <v>183.13</v>
      </c>
      <c r="F29" s="60">
        <f t="shared" si="1"/>
        <v>668094.87</v>
      </c>
      <c r="G29" s="26"/>
    </row>
    <row r="30" spans="1:7" ht="25.5" x14ac:dyDescent="0.25">
      <c r="A30" s="58">
        <v>3.6000000000000005</v>
      </c>
      <c r="B30" s="59" t="s">
        <v>28</v>
      </c>
      <c r="C30" s="60">
        <v>2174.59</v>
      </c>
      <c r="D30" s="61" t="s">
        <v>18</v>
      </c>
      <c r="E30" s="52">
        <v>210</v>
      </c>
      <c r="F30" s="60">
        <f t="shared" si="1"/>
        <v>456663.9</v>
      </c>
      <c r="G30" s="26"/>
    </row>
    <row r="31" spans="1:7" x14ac:dyDescent="0.25">
      <c r="A31" s="58"/>
      <c r="B31" s="75"/>
      <c r="C31" s="57"/>
      <c r="D31" s="73"/>
      <c r="E31" s="76"/>
      <c r="F31" s="54"/>
      <c r="G31" s="26"/>
    </row>
    <row r="32" spans="1:7" x14ac:dyDescent="0.25">
      <c r="A32" s="77">
        <v>4</v>
      </c>
      <c r="B32" s="78" t="s">
        <v>29</v>
      </c>
      <c r="C32" s="79"/>
      <c r="D32" s="80"/>
      <c r="E32" s="76"/>
      <c r="F32" s="54"/>
      <c r="G32" s="26"/>
    </row>
    <row r="33" spans="1:7" x14ac:dyDescent="0.25">
      <c r="A33" s="81">
        <v>4.0999999999999996</v>
      </c>
      <c r="B33" s="59" t="s">
        <v>30</v>
      </c>
      <c r="C33" s="79">
        <v>4588.6499999999996</v>
      </c>
      <c r="D33" s="80" t="s">
        <v>12</v>
      </c>
      <c r="E33" s="52">
        <v>3263.9300000000003</v>
      </c>
      <c r="F33" s="54">
        <f t="shared" ref="F33" si="2">ROUND(C33*E33,2)</f>
        <v>14977032.390000001</v>
      </c>
      <c r="G33" s="26"/>
    </row>
    <row r="34" spans="1:7" x14ac:dyDescent="0.25">
      <c r="A34" s="81"/>
      <c r="B34" s="59"/>
      <c r="C34" s="79"/>
      <c r="D34" s="80"/>
      <c r="E34" s="52"/>
      <c r="F34" s="54"/>
      <c r="G34" s="26"/>
    </row>
    <row r="35" spans="1:7" x14ac:dyDescent="0.25">
      <c r="A35" s="77">
        <v>5</v>
      </c>
      <c r="B35" s="78" t="s">
        <v>31</v>
      </c>
      <c r="C35" s="79"/>
      <c r="D35" s="80"/>
      <c r="E35" s="82"/>
      <c r="F35" s="54"/>
      <c r="G35" s="26"/>
    </row>
    <row r="36" spans="1:7" x14ac:dyDescent="0.25">
      <c r="A36" s="81">
        <v>5.0999999999999996</v>
      </c>
      <c r="B36" s="59" t="s">
        <v>32</v>
      </c>
      <c r="C36" s="79">
        <v>4455</v>
      </c>
      <c r="D36" s="80" t="s">
        <v>12</v>
      </c>
      <c r="E36" s="52">
        <v>43.04</v>
      </c>
      <c r="F36" s="54">
        <f t="shared" ref="F36" si="3">ROUND(C36*E36,2)</f>
        <v>191743.2</v>
      </c>
      <c r="G36" s="26"/>
    </row>
    <row r="37" spans="1:7" x14ac:dyDescent="0.25">
      <c r="A37" s="81"/>
      <c r="B37" s="59"/>
      <c r="C37" s="79"/>
      <c r="D37" s="80"/>
      <c r="E37" s="62"/>
      <c r="F37" s="54"/>
      <c r="G37" s="26"/>
    </row>
    <row r="38" spans="1:7" x14ac:dyDescent="0.25">
      <c r="A38" s="63">
        <v>6</v>
      </c>
      <c r="B38" s="64" t="s">
        <v>33</v>
      </c>
      <c r="C38" s="83"/>
      <c r="D38" s="61"/>
      <c r="E38" s="62"/>
      <c r="F38" s="60"/>
      <c r="G38" s="26"/>
    </row>
    <row r="39" spans="1:7" x14ac:dyDescent="0.25">
      <c r="A39" s="58">
        <v>6.1</v>
      </c>
      <c r="B39" s="59" t="s">
        <v>32</v>
      </c>
      <c r="C39" s="79">
        <v>4455</v>
      </c>
      <c r="D39" s="80" t="s">
        <v>12</v>
      </c>
      <c r="E39" s="52">
        <v>69.59</v>
      </c>
      <c r="F39" s="60">
        <f>ROUND(E39*C39,2)</f>
        <v>310023.45</v>
      </c>
      <c r="G39" s="26"/>
    </row>
    <row r="40" spans="1:7" x14ac:dyDescent="0.25">
      <c r="A40" s="58"/>
      <c r="B40" s="59"/>
      <c r="C40" s="60"/>
      <c r="D40" s="61"/>
      <c r="E40" s="52"/>
      <c r="F40" s="60"/>
      <c r="G40" s="26"/>
    </row>
    <row r="41" spans="1:7" ht="25.5" x14ac:dyDescent="0.25">
      <c r="A41" s="77">
        <v>7</v>
      </c>
      <c r="B41" s="78" t="s">
        <v>34</v>
      </c>
      <c r="C41" s="84"/>
      <c r="D41" s="80"/>
      <c r="E41" s="62"/>
      <c r="F41" s="60"/>
      <c r="G41" s="26"/>
    </row>
    <row r="42" spans="1:7" x14ac:dyDescent="0.25">
      <c r="A42" s="77"/>
      <c r="B42" s="78"/>
      <c r="C42" s="84"/>
      <c r="D42" s="80"/>
      <c r="E42" s="62"/>
      <c r="F42" s="60"/>
      <c r="G42" s="26"/>
    </row>
    <row r="43" spans="1:7" x14ac:dyDescent="0.25">
      <c r="A43" s="77">
        <v>7.1</v>
      </c>
      <c r="B43" s="78" t="s">
        <v>35</v>
      </c>
      <c r="C43" s="84"/>
      <c r="D43" s="80"/>
      <c r="E43" s="62"/>
      <c r="F43" s="60"/>
      <c r="G43" s="26"/>
    </row>
    <row r="44" spans="1:7" s="1" customFormat="1" x14ac:dyDescent="0.25">
      <c r="A44" s="85" t="s">
        <v>36</v>
      </c>
      <c r="B44" s="74" t="s">
        <v>37</v>
      </c>
      <c r="C44" s="79">
        <v>2</v>
      </c>
      <c r="D44" s="86" t="s">
        <v>5</v>
      </c>
      <c r="E44" s="52">
        <v>6724.37</v>
      </c>
      <c r="F44" s="60">
        <f t="shared" ref="F44:F49" si="4">ROUND(E44*C44,2)</f>
        <v>13448.74</v>
      </c>
      <c r="G44" s="26"/>
    </row>
    <row r="45" spans="1:7" s="1" customFormat="1" x14ac:dyDescent="0.25">
      <c r="A45" s="85" t="s">
        <v>38</v>
      </c>
      <c r="B45" s="74" t="s">
        <v>39</v>
      </c>
      <c r="C45" s="79">
        <v>2</v>
      </c>
      <c r="D45" s="86" t="s">
        <v>5</v>
      </c>
      <c r="E45" s="52">
        <v>6724.37</v>
      </c>
      <c r="F45" s="60">
        <f t="shared" si="4"/>
        <v>13448.74</v>
      </c>
      <c r="G45" s="26"/>
    </row>
    <row r="46" spans="1:7" s="1" customFormat="1" x14ac:dyDescent="0.25">
      <c r="A46" s="85" t="s">
        <v>40</v>
      </c>
      <c r="B46" s="74" t="s">
        <v>41</v>
      </c>
      <c r="C46" s="79">
        <v>1</v>
      </c>
      <c r="D46" s="86" t="s">
        <v>5</v>
      </c>
      <c r="E46" s="52">
        <v>6263.58</v>
      </c>
      <c r="F46" s="60">
        <f t="shared" si="4"/>
        <v>6263.58</v>
      </c>
      <c r="G46" s="26"/>
    </row>
    <row r="47" spans="1:7" s="1" customFormat="1" x14ac:dyDescent="0.25">
      <c r="A47" s="85" t="s">
        <v>42</v>
      </c>
      <c r="B47" s="74" t="s">
        <v>43</v>
      </c>
      <c r="C47" s="79">
        <v>2</v>
      </c>
      <c r="D47" s="86" t="s">
        <v>5</v>
      </c>
      <c r="E47" s="52">
        <v>6263.58</v>
      </c>
      <c r="F47" s="60">
        <f t="shared" si="4"/>
        <v>12527.16</v>
      </c>
      <c r="G47" s="26"/>
    </row>
    <row r="48" spans="1:7" s="1" customFormat="1" x14ac:dyDescent="0.25">
      <c r="A48" s="85" t="s">
        <v>44</v>
      </c>
      <c r="B48" s="74" t="s">
        <v>45</v>
      </c>
      <c r="C48" s="79">
        <v>14</v>
      </c>
      <c r="D48" s="86" t="s">
        <v>5</v>
      </c>
      <c r="E48" s="52">
        <v>3071.5299999999997</v>
      </c>
      <c r="F48" s="60">
        <f t="shared" si="4"/>
        <v>43001.42</v>
      </c>
      <c r="G48" s="26"/>
    </row>
    <row r="49" spans="1:7" s="1" customFormat="1" ht="25.5" x14ac:dyDescent="0.25">
      <c r="A49" s="85" t="s">
        <v>46</v>
      </c>
      <c r="B49" s="74" t="s">
        <v>47</v>
      </c>
      <c r="C49" s="79">
        <v>0.84</v>
      </c>
      <c r="D49" s="86" t="s">
        <v>48</v>
      </c>
      <c r="E49" s="52">
        <v>10911.98</v>
      </c>
      <c r="F49" s="52">
        <f t="shared" si="4"/>
        <v>9166.06</v>
      </c>
      <c r="G49" s="26"/>
    </row>
    <row r="50" spans="1:7" x14ac:dyDescent="0.25">
      <c r="A50" s="85"/>
      <c r="B50" s="87"/>
      <c r="C50" s="60"/>
      <c r="D50" s="61"/>
      <c r="E50" s="76"/>
      <c r="F50" s="60"/>
      <c r="G50" s="26"/>
    </row>
    <row r="51" spans="1:7" x14ac:dyDescent="0.25">
      <c r="A51" s="88">
        <v>8</v>
      </c>
      <c r="B51" s="51" t="s">
        <v>49</v>
      </c>
      <c r="C51" s="89"/>
      <c r="D51" s="90"/>
      <c r="E51" s="52"/>
      <c r="F51" s="60"/>
      <c r="G51" s="26"/>
    </row>
    <row r="52" spans="1:7" ht="38.25" x14ac:dyDescent="0.25">
      <c r="A52" s="90">
        <v>8.1</v>
      </c>
      <c r="B52" s="59" t="s">
        <v>50</v>
      </c>
      <c r="C52" s="60">
        <v>1</v>
      </c>
      <c r="D52" s="61" t="s">
        <v>5</v>
      </c>
      <c r="E52" s="52">
        <v>75990.320000000007</v>
      </c>
      <c r="F52" s="60">
        <f t="shared" ref="F52:F55" si="5">ROUND(E52*C52,2)</f>
        <v>75990.320000000007</v>
      </c>
      <c r="G52" s="26"/>
    </row>
    <row r="53" spans="1:7" ht="38.25" x14ac:dyDescent="0.25">
      <c r="A53" s="90">
        <v>8.1999999999999993</v>
      </c>
      <c r="B53" s="59" t="s">
        <v>51</v>
      </c>
      <c r="C53" s="60">
        <v>5</v>
      </c>
      <c r="D53" s="61" t="s">
        <v>5</v>
      </c>
      <c r="E53" s="52">
        <v>20905.419999999998</v>
      </c>
      <c r="F53" s="60">
        <f t="shared" si="5"/>
        <v>104527.1</v>
      </c>
      <c r="G53" s="26"/>
    </row>
    <row r="54" spans="1:7" ht="25.5" x14ac:dyDescent="0.25">
      <c r="A54" s="90">
        <v>8.2999999999999989</v>
      </c>
      <c r="B54" s="59" t="s">
        <v>52</v>
      </c>
      <c r="C54" s="60">
        <v>1</v>
      </c>
      <c r="D54" s="61" t="s">
        <v>5</v>
      </c>
      <c r="E54" s="52">
        <v>5490.04</v>
      </c>
      <c r="F54" s="60">
        <f t="shared" si="5"/>
        <v>5490.04</v>
      </c>
      <c r="G54" s="26"/>
    </row>
    <row r="55" spans="1:7" ht="12.75" customHeight="1" x14ac:dyDescent="0.25">
      <c r="A55" s="90">
        <v>8.3999999999999986</v>
      </c>
      <c r="B55" s="59" t="s">
        <v>53</v>
      </c>
      <c r="C55" s="60">
        <v>5</v>
      </c>
      <c r="D55" s="61" t="s">
        <v>5</v>
      </c>
      <c r="E55" s="52">
        <v>88127.98</v>
      </c>
      <c r="F55" s="60">
        <f t="shared" si="5"/>
        <v>440639.9</v>
      </c>
      <c r="G55" s="26"/>
    </row>
    <row r="56" spans="1:7" x14ac:dyDescent="0.25">
      <c r="A56" s="91"/>
      <c r="B56" s="92"/>
      <c r="C56" s="83"/>
      <c r="D56" s="93"/>
      <c r="E56" s="83"/>
      <c r="F56" s="83"/>
      <c r="G56" s="26"/>
    </row>
    <row r="57" spans="1:7" x14ac:dyDescent="0.25">
      <c r="A57" s="94">
        <v>9</v>
      </c>
      <c r="B57" s="51" t="s">
        <v>54</v>
      </c>
      <c r="C57" s="83"/>
      <c r="D57" s="93"/>
      <c r="E57" s="83"/>
      <c r="F57" s="83"/>
      <c r="G57" s="26"/>
    </row>
    <row r="58" spans="1:7" x14ac:dyDescent="0.25">
      <c r="A58" s="91"/>
      <c r="B58" s="92"/>
      <c r="C58" s="83"/>
      <c r="D58" s="93"/>
      <c r="E58" s="83"/>
      <c r="F58" s="83"/>
      <c r="G58" s="26"/>
    </row>
    <row r="59" spans="1:7" ht="25.5" x14ac:dyDescent="0.25">
      <c r="A59" s="95">
        <v>9.1</v>
      </c>
      <c r="B59" s="96" t="s">
        <v>55</v>
      </c>
      <c r="C59" s="60"/>
      <c r="D59" s="85"/>
      <c r="E59" s="60"/>
      <c r="F59" s="60"/>
      <c r="G59" s="26"/>
    </row>
    <row r="60" spans="1:7" x14ac:dyDescent="0.25">
      <c r="A60" s="37" t="s">
        <v>56</v>
      </c>
      <c r="B60" s="59" t="s">
        <v>11</v>
      </c>
      <c r="C60" s="60">
        <v>1</v>
      </c>
      <c r="D60" s="85" t="s">
        <v>5</v>
      </c>
      <c r="E60" s="52">
        <v>800</v>
      </c>
      <c r="F60" s="60">
        <f t="shared" ref="F60:F68" si="6">ROUND(E60*C60,2)</f>
        <v>800</v>
      </c>
      <c r="G60" s="26"/>
    </row>
    <row r="61" spans="1:7" ht="25.5" x14ac:dyDescent="0.25">
      <c r="A61" s="37" t="s">
        <v>57</v>
      </c>
      <c r="B61" s="59" t="s">
        <v>58</v>
      </c>
      <c r="C61" s="60">
        <v>12</v>
      </c>
      <c r="D61" s="85" t="s">
        <v>12</v>
      </c>
      <c r="E61" s="52">
        <v>5356.87</v>
      </c>
      <c r="F61" s="60">
        <f t="shared" si="6"/>
        <v>64282.44</v>
      </c>
      <c r="G61" s="26"/>
    </row>
    <row r="62" spans="1:7" ht="25.5" x14ac:dyDescent="0.25">
      <c r="A62" s="37" t="s">
        <v>59</v>
      </c>
      <c r="B62" s="97" t="s">
        <v>60</v>
      </c>
      <c r="C62" s="60">
        <v>4</v>
      </c>
      <c r="D62" s="85" t="s">
        <v>5</v>
      </c>
      <c r="E62" s="52">
        <v>6249.87</v>
      </c>
      <c r="F62" s="60">
        <f t="shared" si="6"/>
        <v>24999.48</v>
      </c>
      <c r="G62" s="26"/>
    </row>
    <row r="63" spans="1:7" ht="25.5" x14ac:dyDescent="0.25">
      <c r="A63" s="37" t="s">
        <v>61</v>
      </c>
      <c r="B63" s="97" t="s">
        <v>62</v>
      </c>
      <c r="C63" s="60">
        <v>2</v>
      </c>
      <c r="D63" s="85" t="s">
        <v>5</v>
      </c>
      <c r="E63" s="52">
        <v>2842.62</v>
      </c>
      <c r="F63" s="60">
        <f t="shared" si="6"/>
        <v>5685.24</v>
      </c>
      <c r="G63" s="26"/>
    </row>
    <row r="64" spans="1:7" ht="25.5" x14ac:dyDescent="0.25">
      <c r="A64" s="37" t="s">
        <v>63</v>
      </c>
      <c r="B64" s="97" t="s">
        <v>47</v>
      </c>
      <c r="C64" s="52">
        <v>0.24</v>
      </c>
      <c r="D64" s="85" t="s">
        <v>48</v>
      </c>
      <c r="E64" s="52">
        <v>10911.98</v>
      </c>
      <c r="F64" s="60">
        <f t="shared" si="6"/>
        <v>2618.88</v>
      </c>
      <c r="G64" s="26"/>
    </row>
    <row r="65" spans="1:7" x14ac:dyDescent="0.25">
      <c r="A65" s="37" t="s">
        <v>64</v>
      </c>
      <c r="B65" s="98" t="s">
        <v>20</v>
      </c>
      <c r="C65" s="60">
        <v>9</v>
      </c>
      <c r="D65" s="85" t="s">
        <v>21</v>
      </c>
      <c r="E65" s="52">
        <v>154.52000000000001</v>
      </c>
      <c r="F65" s="60">
        <f t="shared" si="6"/>
        <v>1390.68</v>
      </c>
      <c r="G65" s="26"/>
    </row>
    <row r="66" spans="1:7" ht="25.5" x14ac:dyDescent="0.25">
      <c r="A66" s="37" t="s">
        <v>65</v>
      </c>
      <c r="B66" s="98" t="s">
        <v>26</v>
      </c>
      <c r="C66" s="60">
        <v>8.5500000000000007</v>
      </c>
      <c r="D66" s="85" t="s">
        <v>27</v>
      </c>
      <c r="E66" s="52">
        <v>183.13</v>
      </c>
      <c r="F66" s="60">
        <f t="shared" si="6"/>
        <v>1565.76</v>
      </c>
      <c r="G66" s="26"/>
    </row>
    <row r="67" spans="1:7" x14ac:dyDescent="0.25">
      <c r="A67" s="37" t="s">
        <v>66</v>
      </c>
      <c r="B67" s="98" t="s">
        <v>67</v>
      </c>
      <c r="C67" s="60">
        <v>0.53</v>
      </c>
      <c r="D67" s="85" t="s">
        <v>18</v>
      </c>
      <c r="E67" s="52">
        <v>90.00333333333333</v>
      </c>
      <c r="F67" s="60">
        <f t="shared" si="6"/>
        <v>47.7</v>
      </c>
      <c r="G67" s="26"/>
    </row>
    <row r="68" spans="1:7" ht="25.5" x14ac:dyDescent="0.25">
      <c r="A68" s="37" t="s">
        <v>68</v>
      </c>
      <c r="B68" s="97" t="s">
        <v>69</v>
      </c>
      <c r="C68" s="60">
        <v>1</v>
      </c>
      <c r="D68" s="85" t="s">
        <v>5</v>
      </c>
      <c r="E68" s="52">
        <v>12512.9</v>
      </c>
      <c r="F68" s="60">
        <f t="shared" si="6"/>
        <v>12512.9</v>
      </c>
      <c r="G68" s="26"/>
    </row>
    <row r="69" spans="1:7" x14ac:dyDescent="0.25">
      <c r="A69" s="37"/>
      <c r="B69" s="92"/>
      <c r="C69" s="83"/>
      <c r="D69" s="93"/>
      <c r="E69" s="83"/>
      <c r="F69" s="83"/>
      <c r="G69" s="26"/>
    </row>
    <row r="70" spans="1:7" x14ac:dyDescent="0.25">
      <c r="A70" s="99">
        <v>10</v>
      </c>
      <c r="B70" s="100" t="s">
        <v>70</v>
      </c>
      <c r="C70" s="60"/>
      <c r="D70" s="66"/>
      <c r="E70" s="101"/>
      <c r="F70" s="60"/>
      <c r="G70" s="26"/>
    </row>
    <row r="71" spans="1:7" x14ac:dyDescent="0.25">
      <c r="A71" s="39">
        <v>10.1</v>
      </c>
      <c r="B71" s="59" t="s">
        <v>71</v>
      </c>
      <c r="C71" s="52">
        <v>3564</v>
      </c>
      <c r="D71" s="66" t="s">
        <v>16</v>
      </c>
      <c r="E71" s="52">
        <v>116.4</v>
      </c>
      <c r="F71" s="60">
        <f t="shared" ref="F71:F72" si="7">ROUND(E71*C71,2)</f>
        <v>414849.6</v>
      </c>
      <c r="G71" s="26"/>
    </row>
    <row r="72" spans="1:7" ht="25.5" x14ac:dyDescent="0.25">
      <c r="A72" s="39">
        <v>10.199999999999999</v>
      </c>
      <c r="B72" s="59" t="s">
        <v>72</v>
      </c>
      <c r="C72" s="52">
        <v>3564</v>
      </c>
      <c r="D72" s="66" t="s">
        <v>16</v>
      </c>
      <c r="E72" s="52">
        <v>687.5</v>
      </c>
      <c r="F72" s="60">
        <f t="shared" si="7"/>
        <v>2450250</v>
      </c>
      <c r="G72" s="26"/>
    </row>
    <row r="73" spans="1:7" x14ac:dyDescent="0.25">
      <c r="A73" s="39">
        <v>10.299999999999999</v>
      </c>
      <c r="B73" s="74" t="s">
        <v>73</v>
      </c>
      <c r="C73" s="52">
        <v>22993.5</v>
      </c>
      <c r="D73" s="66" t="s">
        <v>74</v>
      </c>
      <c r="E73" s="52">
        <v>22.35</v>
      </c>
      <c r="F73" s="60">
        <f>ROUND(E73*C73,2)</f>
        <v>513904.73</v>
      </c>
      <c r="G73" s="26"/>
    </row>
    <row r="74" spans="1:7" x14ac:dyDescent="0.25">
      <c r="A74" s="39"/>
      <c r="B74" s="59"/>
      <c r="C74" s="60"/>
      <c r="D74" s="66"/>
      <c r="E74" s="83"/>
      <c r="F74" s="60"/>
      <c r="G74" s="26"/>
    </row>
    <row r="75" spans="1:7" ht="76.5" x14ac:dyDescent="0.25">
      <c r="A75" s="102">
        <v>11</v>
      </c>
      <c r="B75" s="103" t="s">
        <v>75</v>
      </c>
      <c r="C75" s="104">
        <v>4455</v>
      </c>
      <c r="D75" s="105" t="s">
        <v>12</v>
      </c>
      <c r="E75" s="52">
        <v>24.8</v>
      </c>
      <c r="F75" s="60">
        <f>ROUND(C75*E75,2)</f>
        <v>110484</v>
      </c>
      <c r="G75" s="26"/>
    </row>
    <row r="76" spans="1:7" x14ac:dyDescent="0.25">
      <c r="A76" s="102"/>
      <c r="B76" s="59"/>
      <c r="C76" s="104"/>
      <c r="D76" s="105"/>
      <c r="E76" s="52"/>
      <c r="F76" s="60"/>
      <c r="G76" s="26"/>
    </row>
    <row r="77" spans="1:7" ht="26.25" thickBot="1" x14ac:dyDescent="0.3">
      <c r="A77" s="141">
        <v>12</v>
      </c>
      <c r="B77" s="142" t="s">
        <v>76</v>
      </c>
      <c r="C77" s="143">
        <v>4455</v>
      </c>
      <c r="D77" s="144" t="s">
        <v>12</v>
      </c>
      <c r="E77" s="145">
        <v>15</v>
      </c>
      <c r="F77" s="146">
        <f>ROUND(C77*E77,2)</f>
        <v>66825</v>
      </c>
      <c r="G77" s="26"/>
    </row>
    <row r="78" spans="1:7" ht="13.5" thickBot="1" x14ac:dyDescent="0.3">
      <c r="A78" s="152"/>
      <c r="B78" s="153" t="s">
        <v>77</v>
      </c>
      <c r="C78" s="154"/>
      <c r="D78" s="155"/>
      <c r="E78" s="154"/>
      <c r="F78" s="156">
        <f>SUM(F17:F77)</f>
        <v>24512596.739999995</v>
      </c>
      <c r="G78" s="26"/>
    </row>
    <row r="79" spans="1:7" x14ac:dyDescent="0.25">
      <c r="A79" s="147"/>
      <c r="B79" s="148"/>
      <c r="C79" s="149"/>
      <c r="D79" s="150"/>
      <c r="E79" s="151"/>
      <c r="F79" s="151"/>
      <c r="G79" s="26"/>
    </row>
    <row r="80" spans="1:7" x14ac:dyDescent="0.25">
      <c r="A80" s="38" t="s">
        <v>78</v>
      </c>
      <c r="B80" s="109" t="s">
        <v>79</v>
      </c>
      <c r="C80" s="60"/>
      <c r="D80" s="61"/>
      <c r="E80" s="60"/>
      <c r="F80" s="70"/>
      <c r="G80" s="26"/>
    </row>
    <row r="81" spans="1:7" x14ac:dyDescent="0.25">
      <c r="A81" s="38"/>
      <c r="B81" s="109"/>
      <c r="C81" s="60"/>
      <c r="D81" s="61"/>
      <c r="E81" s="60"/>
      <c r="F81" s="70"/>
      <c r="G81" s="26"/>
    </row>
    <row r="82" spans="1:7" ht="51" x14ac:dyDescent="0.25">
      <c r="A82" s="38">
        <v>1</v>
      </c>
      <c r="B82" s="110" t="s">
        <v>80</v>
      </c>
      <c r="C82" s="108">
        <v>1</v>
      </c>
      <c r="D82" s="61" t="s">
        <v>5</v>
      </c>
      <c r="E82" s="111">
        <v>43500</v>
      </c>
      <c r="F82" s="60">
        <f>ROUND(E82*C82,2)</f>
        <v>43500</v>
      </c>
      <c r="G82" s="26"/>
    </row>
    <row r="83" spans="1:7" ht="26.25" thickBot="1" x14ac:dyDescent="0.3">
      <c r="A83" s="38">
        <v>2</v>
      </c>
      <c r="B83" s="110" t="s">
        <v>81</v>
      </c>
      <c r="C83" s="112">
        <v>6</v>
      </c>
      <c r="D83" s="61" t="s">
        <v>82</v>
      </c>
      <c r="E83" s="52">
        <v>35000</v>
      </c>
      <c r="F83" s="60">
        <f>ROUND(E83*C83,2)</f>
        <v>210000</v>
      </c>
      <c r="G83" s="26"/>
    </row>
    <row r="84" spans="1:7" ht="13.5" thickBot="1" x14ac:dyDescent="0.3">
      <c r="A84" s="152"/>
      <c r="B84" s="153" t="s">
        <v>83</v>
      </c>
      <c r="C84" s="154"/>
      <c r="D84" s="155"/>
      <c r="E84" s="154"/>
      <c r="F84" s="156">
        <f>SUM(F82:F83)</f>
        <v>253500</v>
      </c>
      <c r="G84" s="26"/>
    </row>
    <row r="85" spans="1:7" ht="13.5" thickBot="1" x14ac:dyDescent="0.3">
      <c r="A85" s="113"/>
      <c r="B85" s="50"/>
      <c r="C85" s="52"/>
      <c r="D85" s="53"/>
      <c r="E85" s="52"/>
      <c r="F85" s="114"/>
      <c r="G85" s="26"/>
    </row>
    <row r="86" spans="1:7" ht="26.25" thickBot="1" x14ac:dyDescent="0.3">
      <c r="A86" s="152"/>
      <c r="B86" s="153" t="s">
        <v>100</v>
      </c>
      <c r="C86" s="154"/>
      <c r="D86" s="155"/>
      <c r="E86" s="154"/>
      <c r="F86" s="156">
        <f>F84+F78</f>
        <v>24766096.739999995</v>
      </c>
      <c r="G86" s="12"/>
    </row>
    <row r="87" spans="1:7" x14ac:dyDescent="0.25">
      <c r="A87" s="36"/>
      <c r="B87" s="115"/>
      <c r="C87" s="116"/>
      <c r="D87" s="117"/>
      <c r="E87" s="116"/>
      <c r="F87" s="118"/>
      <c r="G87" s="13"/>
    </row>
    <row r="88" spans="1:7" ht="18" x14ac:dyDescent="0.25">
      <c r="A88" s="183" t="s">
        <v>98</v>
      </c>
      <c r="B88" s="183"/>
      <c r="C88" s="183"/>
      <c r="D88" s="183"/>
      <c r="E88" s="183"/>
      <c r="F88" s="183"/>
      <c r="G88" s="13"/>
    </row>
    <row r="89" spans="1:7" x14ac:dyDescent="0.25">
      <c r="A89" s="50"/>
      <c r="B89" s="51"/>
      <c r="C89" s="52"/>
      <c r="D89" s="53"/>
      <c r="E89" s="52"/>
      <c r="F89" s="52"/>
    </row>
    <row r="90" spans="1:7" x14ac:dyDescent="0.25">
      <c r="A90" s="50" t="s">
        <v>8</v>
      </c>
      <c r="B90" s="51" t="s">
        <v>9</v>
      </c>
      <c r="C90" s="52"/>
      <c r="D90" s="53"/>
      <c r="E90" s="52"/>
      <c r="F90" s="52"/>
    </row>
    <row r="91" spans="1:7" x14ac:dyDescent="0.25">
      <c r="A91" s="50"/>
      <c r="B91" s="51"/>
      <c r="C91" s="52"/>
      <c r="D91" s="53"/>
      <c r="E91" s="52"/>
      <c r="F91" s="52"/>
    </row>
    <row r="92" spans="1:7" x14ac:dyDescent="0.25">
      <c r="A92" s="50">
        <v>1</v>
      </c>
      <c r="B92" s="51" t="s">
        <v>10</v>
      </c>
      <c r="C92" s="52"/>
      <c r="D92" s="53"/>
      <c r="E92" s="52"/>
      <c r="F92" s="54"/>
    </row>
    <row r="93" spans="1:7" x14ac:dyDescent="0.25">
      <c r="A93" s="55">
        <v>1.1000000000000001</v>
      </c>
      <c r="B93" s="56" t="s">
        <v>11</v>
      </c>
      <c r="C93" s="57">
        <v>4455</v>
      </c>
      <c r="D93" s="55" t="s">
        <v>12</v>
      </c>
      <c r="E93" s="119">
        <v>22.95</v>
      </c>
      <c r="F93" s="54">
        <f>ROUND(C93*E93,2)</f>
        <v>102242.25</v>
      </c>
      <c r="G93" s="26"/>
    </row>
    <row r="94" spans="1:7" x14ac:dyDescent="0.25">
      <c r="A94" s="58"/>
      <c r="B94" s="59"/>
      <c r="C94" s="60"/>
      <c r="D94" s="61"/>
      <c r="E94" s="62"/>
      <c r="F94" s="60"/>
      <c r="G94" s="26"/>
    </row>
    <row r="95" spans="1:7" ht="25.5" x14ac:dyDescent="0.25">
      <c r="A95" s="63">
        <v>2</v>
      </c>
      <c r="B95" s="64" t="s">
        <v>13</v>
      </c>
      <c r="C95" s="60"/>
      <c r="D95" s="61"/>
      <c r="E95" s="62"/>
      <c r="F95" s="60"/>
      <c r="G95" s="26"/>
    </row>
    <row r="96" spans="1:7" x14ac:dyDescent="0.25">
      <c r="A96" s="58">
        <v>2.1</v>
      </c>
      <c r="B96" s="59" t="s">
        <v>14</v>
      </c>
      <c r="C96" s="65">
        <v>8910</v>
      </c>
      <c r="D96" s="66" t="s">
        <v>12</v>
      </c>
      <c r="E96" s="67">
        <v>17.75</v>
      </c>
      <c r="F96" s="60">
        <f t="shared" ref="F96:F98" si="8">ROUND(E96*C96,2)</f>
        <v>158152.5</v>
      </c>
      <c r="G96" s="26"/>
    </row>
    <row r="97" spans="1:7" x14ac:dyDescent="0.25">
      <c r="A97" s="58">
        <v>2.2000000000000002</v>
      </c>
      <c r="B97" s="68" t="s">
        <v>15</v>
      </c>
      <c r="C97" s="65">
        <v>3564</v>
      </c>
      <c r="D97" s="66" t="s">
        <v>16</v>
      </c>
      <c r="E97" s="67">
        <v>11.89</v>
      </c>
      <c r="F97" s="60">
        <f t="shared" si="8"/>
        <v>42375.96</v>
      </c>
      <c r="G97" s="26"/>
    </row>
    <row r="98" spans="1:7" ht="25.5" x14ac:dyDescent="0.25">
      <c r="A98" s="58">
        <v>2.3000000000000003</v>
      </c>
      <c r="B98" s="59" t="s">
        <v>17</v>
      </c>
      <c r="C98" s="65">
        <v>235.37</v>
      </c>
      <c r="D98" s="66" t="s">
        <v>18</v>
      </c>
      <c r="E98" s="67">
        <v>139.97999999999999</v>
      </c>
      <c r="F98" s="60">
        <f t="shared" si="8"/>
        <v>32947.089999999997</v>
      </c>
      <c r="G98" s="26"/>
    </row>
    <row r="99" spans="1:7" x14ac:dyDescent="0.25">
      <c r="A99" s="58"/>
      <c r="B99" s="59"/>
      <c r="C99" s="60"/>
      <c r="D99" s="61"/>
      <c r="E99" s="62"/>
      <c r="F99" s="60"/>
      <c r="G99" s="26"/>
    </row>
    <row r="100" spans="1:7" x14ac:dyDescent="0.25">
      <c r="A100" s="63">
        <v>3</v>
      </c>
      <c r="B100" s="64" t="s">
        <v>19</v>
      </c>
      <c r="C100" s="70"/>
      <c r="D100" s="71"/>
      <c r="E100" s="72"/>
      <c r="F100" s="60"/>
      <c r="G100" s="26"/>
    </row>
    <row r="101" spans="1:7" x14ac:dyDescent="0.25">
      <c r="A101" s="58">
        <v>3.1</v>
      </c>
      <c r="B101" s="59" t="s">
        <v>20</v>
      </c>
      <c r="C101" s="60">
        <v>4365.8999999999996</v>
      </c>
      <c r="D101" s="61" t="s">
        <v>21</v>
      </c>
      <c r="E101" s="52">
        <v>126.12</v>
      </c>
      <c r="F101" s="60">
        <f>ROUND(E101*C101,2)</f>
        <v>550627.31000000006</v>
      </c>
      <c r="G101" s="26"/>
    </row>
    <row r="102" spans="1:7" x14ac:dyDescent="0.25">
      <c r="A102" s="58">
        <v>3.2</v>
      </c>
      <c r="B102" s="59" t="s">
        <v>22</v>
      </c>
      <c r="C102" s="60">
        <v>356.4</v>
      </c>
      <c r="D102" s="73" t="s">
        <v>23</v>
      </c>
      <c r="E102" s="52">
        <v>1118.1020999999996</v>
      </c>
      <c r="F102" s="60">
        <f t="shared" ref="F102:F106" si="9">ROUND(E102*C102,2)</f>
        <v>398491.59</v>
      </c>
      <c r="G102" s="26"/>
    </row>
    <row r="103" spans="1:7" ht="25.5" x14ac:dyDescent="0.25">
      <c r="A103" s="58">
        <v>3.3000000000000003</v>
      </c>
      <c r="B103" s="74" t="s">
        <v>24</v>
      </c>
      <c r="C103" s="52">
        <v>1313.35</v>
      </c>
      <c r="D103" s="73" t="s">
        <v>18</v>
      </c>
      <c r="E103" s="52">
        <v>162.72</v>
      </c>
      <c r="F103" s="60">
        <f t="shared" si="9"/>
        <v>213708.31</v>
      </c>
      <c r="G103" s="26"/>
    </row>
    <row r="104" spans="1:7" ht="25.5" x14ac:dyDescent="0.25">
      <c r="A104" s="58">
        <v>3.4000000000000004</v>
      </c>
      <c r="B104" s="74" t="s">
        <v>25</v>
      </c>
      <c r="C104" s="52">
        <v>855.36</v>
      </c>
      <c r="D104" s="73" t="s">
        <v>18</v>
      </c>
      <c r="E104" s="52">
        <v>52.01</v>
      </c>
      <c r="F104" s="60">
        <f t="shared" si="9"/>
        <v>44487.27</v>
      </c>
      <c r="G104" s="26"/>
    </row>
    <row r="105" spans="1:7" ht="25.5" x14ac:dyDescent="0.25">
      <c r="A105" s="58">
        <v>3.5000000000000004</v>
      </c>
      <c r="B105" s="59" t="s">
        <v>26</v>
      </c>
      <c r="C105" s="60">
        <v>3648.2</v>
      </c>
      <c r="D105" s="61" t="s">
        <v>27</v>
      </c>
      <c r="E105" s="52">
        <v>86.92</v>
      </c>
      <c r="F105" s="60">
        <f t="shared" si="9"/>
        <v>317101.53999999998</v>
      </c>
      <c r="G105" s="26"/>
    </row>
    <row r="106" spans="1:7" ht="25.5" x14ac:dyDescent="0.25">
      <c r="A106" s="58">
        <v>3.6000000000000005</v>
      </c>
      <c r="B106" s="59" t="s">
        <v>28</v>
      </c>
      <c r="C106" s="60">
        <v>2174.59</v>
      </c>
      <c r="D106" s="61" t="s">
        <v>18</v>
      </c>
      <c r="E106" s="52">
        <v>97.658823529411734</v>
      </c>
      <c r="F106" s="60">
        <f t="shared" si="9"/>
        <v>212367.9</v>
      </c>
      <c r="G106" s="26"/>
    </row>
    <row r="107" spans="1:7" x14ac:dyDescent="0.25">
      <c r="A107" s="58"/>
      <c r="B107" s="75"/>
      <c r="C107" s="57"/>
      <c r="D107" s="73"/>
      <c r="E107" s="76"/>
      <c r="F107" s="54"/>
      <c r="G107" s="26"/>
    </row>
    <row r="108" spans="1:7" x14ac:dyDescent="0.25">
      <c r="A108" s="77">
        <v>4</v>
      </c>
      <c r="B108" s="78" t="s">
        <v>29</v>
      </c>
      <c r="C108" s="79"/>
      <c r="D108" s="80"/>
      <c r="E108" s="76"/>
      <c r="F108" s="54"/>
      <c r="G108" s="26"/>
    </row>
    <row r="109" spans="1:7" x14ac:dyDescent="0.25">
      <c r="A109" s="81">
        <v>4.0999999999999996</v>
      </c>
      <c r="B109" s="59" t="s">
        <v>30</v>
      </c>
      <c r="C109" s="79">
        <v>4588.6499999999996</v>
      </c>
      <c r="D109" s="80" t="s">
        <v>12</v>
      </c>
      <c r="E109" s="52">
        <v>280.40999999999894</v>
      </c>
      <c r="F109" s="54">
        <f t="shared" ref="F109" si="10">ROUND(C109*E109,2)</f>
        <v>1286703.3500000001</v>
      </c>
      <c r="G109" s="26"/>
    </row>
    <row r="110" spans="1:7" x14ac:dyDescent="0.25">
      <c r="A110" s="81"/>
      <c r="B110" s="59"/>
      <c r="C110" s="79"/>
      <c r="D110" s="80"/>
      <c r="E110" s="52"/>
      <c r="F110" s="54"/>
      <c r="G110" s="26"/>
    </row>
    <row r="111" spans="1:7" x14ac:dyDescent="0.25">
      <c r="A111" s="77">
        <v>5</v>
      </c>
      <c r="B111" s="78" t="s">
        <v>31</v>
      </c>
      <c r="C111" s="79"/>
      <c r="D111" s="80"/>
      <c r="E111" s="82"/>
      <c r="F111" s="54"/>
      <c r="G111" s="26"/>
    </row>
    <row r="112" spans="1:7" x14ac:dyDescent="0.25">
      <c r="A112" s="81">
        <v>5.0999999999999996</v>
      </c>
      <c r="B112" s="59" t="s">
        <v>32</v>
      </c>
      <c r="C112" s="79">
        <v>4455</v>
      </c>
      <c r="D112" s="80" t="s">
        <v>12</v>
      </c>
      <c r="E112" s="52">
        <v>50.76</v>
      </c>
      <c r="F112" s="54">
        <f t="shared" ref="F112" si="11">ROUND(C112*E112,2)</f>
        <v>226135.8</v>
      </c>
      <c r="G112" s="26"/>
    </row>
    <row r="113" spans="1:7" x14ac:dyDescent="0.25">
      <c r="A113" s="81"/>
      <c r="B113" s="59"/>
      <c r="C113" s="79"/>
      <c r="D113" s="80"/>
      <c r="E113" s="62"/>
      <c r="F113" s="54"/>
      <c r="G113" s="26"/>
    </row>
    <row r="114" spans="1:7" x14ac:dyDescent="0.25">
      <c r="A114" s="63">
        <v>6</v>
      </c>
      <c r="B114" s="64" t="s">
        <v>33</v>
      </c>
      <c r="C114" s="83"/>
      <c r="D114" s="61"/>
      <c r="E114" s="62"/>
      <c r="F114" s="60"/>
      <c r="G114" s="26"/>
    </row>
    <row r="115" spans="1:7" x14ac:dyDescent="0.25">
      <c r="A115" s="58">
        <v>6.1</v>
      </c>
      <c r="B115" s="59" t="s">
        <v>32</v>
      </c>
      <c r="C115" s="79">
        <v>4455</v>
      </c>
      <c r="D115" s="80" t="s">
        <v>12</v>
      </c>
      <c r="E115" s="52">
        <v>3.5999999999999943</v>
      </c>
      <c r="F115" s="60">
        <f>ROUND(E115*C115,2)</f>
        <v>16038</v>
      </c>
      <c r="G115" s="26"/>
    </row>
    <row r="116" spans="1:7" x14ac:dyDescent="0.25">
      <c r="A116" s="58"/>
      <c r="B116" s="59"/>
      <c r="C116" s="60"/>
      <c r="D116" s="61"/>
      <c r="E116" s="52"/>
      <c r="F116" s="60"/>
      <c r="G116" s="26"/>
    </row>
    <row r="117" spans="1:7" ht="25.5" x14ac:dyDescent="0.25">
      <c r="A117" s="77">
        <v>7</v>
      </c>
      <c r="B117" s="78" t="s">
        <v>34</v>
      </c>
      <c r="C117" s="84"/>
      <c r="D117" s="80"/>
      <c r="E117" s="62"/>
      <c r="F117" s="60"/>
      <c r="G117" s="26"/>
    </row>
    <row r="118" spans="1:7" x14ac:dyDescent="0.25">
      <c r="A118" s="77"/>
      <c r="B118" s="78"/>
      <c r="C118" s="84"/>
      <c r="D118" s="80"/>
      <c r="E118" s="62"/>
      <c r="F118" s="60"/>
      <c r="G118" s="26"/>
    </row>
    <row r="119" spans="1:7" x14ac:dyDescent="0.25">
      <c r="A119" s="77">
        <v>7.1</v>
      </c>
      <c r="B119" s="78" t="s">
        <v>35</v>
      </c>
      <c r="C119" s="84"/>
      <c r="D119" s="80"/>
      <c r="E119" s="62"/>
      <c r="F119" s="60"/>
      <c r="G119" s="26"/>
    </row>
    <row r="120" spans="1:7" s="1" customFormat="1" x14ac:dyDescent="0.25">
      <c r="A120" s="85" t="s">
        <v>36</v>
      </c>
      <c r="B120" s="74" t="s">
        <v>37</v>
      </c>
      <c r="C120" s="79">
        <v>2</v>
      </c>
      <c r="D120" s="86" t="s">
        <v>5</v>
      </c>
      <c r="E120" s="52">
        <v>1296.33</v>
      </c>
      <c r="F120" s="60">
        <f t="shared" ref="F120:F125" si="12">ROUND(E120*C120,2)</f>
        <v>2592.66</v>
      </c>
      <c r="G120" s="26"/>
    </row>
    <row r="121" spans="1:7" s="1" customFormat="1" x14ac:dyDescent="0.25">
      <c r="A121" s="85" t="s">
        <v>38</v>
      </c>
      <c r="B121" s="74" t="s">
        <v>39</v>
      </c>
      <c r="C121" s="79">
        <v>2</v>
      </c>
      <c r="D121" s="86" t="s">
        <v>5</v>
      </c>
      <c r="E121" s="52">
        <v>1296.33</v>
      </c>
      <c r="F121" s="60">
        <f t="shared" si="12"/>
        <v>2592.66</v>
      </c>
      <c r="G121" s="26"/>
    </row>
    <row r="122" spans="1:7" s="1" customFormat="1" x14ac:dyDescent="0.25">
      <c r="A122" s="85" t="s">
        <v>40</v>
      </c>
      <c r="B122" s="74" t="s">
        <v>41</v>
      </c>
      <c r="C122" s="79">
        <v>1</v>
      </c>
      <c r="D122" s="86" t="s">
        <v>5</v>
      </c>
      <c r="E122" s="52">
        <v>1757.12</v>
      </c>
      <c r="F122" s="60">
        <f t="shared" si="12"/>
        <v>1757.12</v>
      </c>
      <c r="G122" s="26"/>
    </row>
    <row r="123" spans="1:7" s="1" customFormat="1" x14ac:dyDescent="0.25">
      <c r="A123" s="85" t="s">
        <v>42</v>
      </c>
      <c r="B123" s="74" t="s">
        <v>43</v>
      </c>
      <c r="C123" s="79">
        <v>2</v>
      </c>
      <c r="D123" s="86" t="s">
        <v>5</v>
      </c>
      <c r="E123" s="52">
        <v>1757.12</v>
      </c>
      <c r="F123" s="60">
        <f t="shared" si="12"/>
        <v>3514.24</v>
      </c>
      <c r="G123" s="26"/>
    </row>
    <row r="124" spans="1:7" s="1" customFormat="1" x14ac:dyDescent="0.25">
      <c r="A124" s="85" t="s">
        <v>44</v>
      </c>
      <c r="B124" s="74" t="s">
        <v>45</v>
      </c>
      <c r="C124" s="79">
        <v>14</v>
      </c>
      <c r="D124" s="86" t="s">
        <v>5</v>
      </c>
      <c r="E124" s="52">
        <v>1167.27</v>
      </c>
      <c r="F124" s="60">
        <f t="shared" si="12"/>
        <v>16341.78</v>
      </c>
      <c r="G124" s="26"/>
    </row>
    <row r="125" spans="1:7" s="1" customFormat="1" ht="25.5" x14ac:dyDescent="0.25">
      <c r="A125" s="85" t="s">
        <v>46</v>
      </c>
      <c r="B125" s="74" t="s">
        <v>47</v>
      </c>
      <c r="C125" s="79">
        <v>0.84</v>
      </c>
      <c r="D125" s="86" t="s">
        <v>48</v>
      </c>
      <c r="E125" s="52">
        <v>748.67000000000007</v>
      </c>
      <c r="F125" s="52">
        <f t="shared" si="12"/>
        <v>628.88</v>
      </c>
      <c r="G125" s="26"/>
    </row>
    <row r="126" spans="1:7" x14ac:dyDescent="0.25">
      <c r="A126" s="85"/>
      <c r="B126" s="87"/>
      <c r="C126" s="60"/>
      <c r="D126" s="61"/>
      <c r="E126" s="76"/>
      <c r="F126" s="60"/>
      <c r="G126" s="26"/>
    </row>
    <row r="127" spans="1:7" x14ac:dyDescent="0.25">
      <c r="A127" s="88">
        <v>8</v>
      </c>
      <c r="B127" s="51" t="s">
        <v>49</v>
      </c>
      <c r="C127" s="89"/>
      <c r="D127" s="90"/>
      <c r="E127" s="52"/>
      <c r="F127" s="60"/>
      <c r="G127" s="26"/>
    </row>
    <row r="128" spans="1:7" ht="38.25" x14ac:dyDescent="0.25">
      <c r="A128" s="90">
        <v>8.1</v>
      </c>
      <c r="B128" s="59" t="s">
        <v>50</v>
      </c>
      <c r="C128" s="60">
        <v>1</v>
      </c>
      <c r="D128" s="61" t="s">
        <v>5</v>
      </c>
      <c r="E128" s="52">
        <v>219.07999999998719</v>
      </c>
      <c r="F128" s="60">
        <f t="shared" ref="F128:F131" si="13">ROUND(E128*C128,2)</f>
        <v>219.08</v>
      </c>
      <c r="G128" s="26"/>
    </row>
    <row r="129" spans="1:7" ht="38.25" x14ac:dyDescent="0.25">
      <c r="A129" s="90">
        <v>8.1999999999999993</v>
      </c>
      <c r="B129" s="59" t="s">
        <v>51</v>
      </c>
      <c r="C129" s="60">
        <v>5</v>
      </c>
      <c r="D129" s="61" t="s">
        <v>5</v>
      </c>
      <c r="E129" s="52">
        <v>4472.9800000000032</v>
      </c>
      <c r="F129" s="60">
        <f t="shared" si="13"/>
        <v>22364.9</v>
      </c>
      <c r="G129" s="26"/>
    </row>
    <row r="130" spans="1:7" ht="25.5" x14ac:dyDescent="0.25">
      <c r="A130" s="90">
        <v>8.2999999999999989</v>
      </c>
      <c r="B130" s="59" t="s">
        <v>52</v>
      </c>
      <c r="C130" s="60">
        <v>1</v>
      </c>
      <c r="D130" s="61" t="s">
        <v>5</v>
      </c>
      <c r="E130" s="52">
        <v>853.40999999999985</v>
      </c>
      <c r="F130" s="60">
        <f t="shared" si="13"/>
        <v>853.41</v>
      </c>
      <c r="G130" s="26"/>
    </row>
    <row r="131" spans="1:7" ht="12.75" customHeight="1" x14ac:dyDescent="0.25">
      <c r="A131" s="90">
        <v>8.3999999999999986</v>
      </c>
      <c r="B131" s="59" t="s">
        <v>53</v>
      </c>
      <c r="C131" s="60">
        <v>5</v>
      </c>
      <c r="D131" s="61" t="s">
        <v>5</v>
      </c>
      <c r="E131" s="52">
        <v>304.90000000000873</v>
      </c>
      <c r="F131" s="60">
        <f t="shared" si="13"/>
        <v>1524.5</v>
      </c>
      <c r="G131" s="26"/>
    </row>
    <row r="132" spans="1:7" x14ac:dyDescent="0.25">
      <c r="A132" s="91"/>
      <c r="B132" s="92"/>
      <c r="C132" s="83"/>
      <c r="D132" s="93"/>
      <c r="E132" s="83"/>
      <c r="F132" s="83"/>
      <c r="G132" s="26"/>
    </row>
    <row r="133" spans="1:7" x14ac:dyDescent="0.25">
      <c r="A133" s="94">
        <v>9</v>
      </c>
      <c r="B133" s="51" t="s">
        <v>54</v>
      </c>
      <c r="C133" s="83"/>
      <c r="D133" s="93"/>
      <c r="E133" s="83"/>
      <c r="F133" s="83"/>
      <c r="G133" s="26"/>
    </row>
    <row r="134" spans="1:7" x14ac:dyDescent="0.25">
      <c r="A134" s="91"/>
      <c r="B134" s="92"/>
      <c r="C134" s="83"/>
      <c r="D134" s="93"/>
      <c r="E134" s="83"/>
      <c r="F134" s="83"/>
      <c r="G134" s="26"/>
    </row>
    <row r="135" spans="1:7" ht="25.5" x14ac:dyDescent="0.25">
      <c r="A135" s="95">
        <v>9.1</v>
      </c>
      <c r="B135" s="96" t="s">
        <v>55</v>
      </c>
      <c r="C135" s="60"/>
      <c r="D135" s="85"/>
      <c r="E135" s="60"/>
      <c r="F135" s="60"/>
      <c r="G135" s="26"/>
    </row>
    <row r="136" spans="1:7" x14ac:dyDescent="0.25">
      <c r="A136" s="37" t="s">
        <v>56</v>
      </c>
      <c r="B136" s="59" t="s">
        <v>11</v>
      </c>
      <c r="C136" s="60">
        <v>1</v>
      </c>
      <c r="D136" s="85" t="s">
        <v>5</v>
      </c>
      <c r="E136" s="52">
        <v>1243.22</v>
      </c>
      <c r="F136" s="60">
        <f t="shared" ref="F136:F144" si="14">ROUND(E136*C136,2)</f>
        <v>1243.22</v>
      </c>
      <c r="G136" s="26"/>
    </row>
    <row r="137" spans="1:7" ht="25.5" x14ac:dyDescent="0.25">
      <c r="A137" s="37" t="s">
        <v>57</v>
      </c>
      <c r="B137" s="59" t="s">
        <v>58</v>
      </c>
      <c r="C137" s="60">
        <v>12</v>
      </c>
      <c r="D137" s="85" t="s">
        <v>12</v>
      </c>
      <c r="E137" s="52">
        <v>4751.3100000000004</v>
      </c>
      <c r="F137" s="60">
        <f t="shared" si="14"/>
        <v>57015.72</v>
      </c>
      <c r="G137" s="26"/>
    </row>
    <row r="138" spans="1:7" ht="25.5" x14ac:dyDescent="0.25">
      <c r="A138" s="37" t="s">
        <v>59</v>
      </c>
      <c r="B138" s="97" t="s">
        <v>60</v>
      </c>
      <c r="C138" s="60">
        <v>4</v>
      </c>
      <c r="D138" s="85" t="s">
        <v>5</v>
      </c>
      <c r="E138" s="52">
        <v>889.13000000000011</v>
      </c>
      <c r="F138" s="60">
        <f t="shared" si="14"/>
        <v>3556.52</v>
      </c>
      <c r="G138" s="26"/>
    </row>
    <row r="139" spans="1:7" ht="25.5" x14ac:dyDescent="0.25">
      <c r="A139" s="37" t="s">
        <v>61</v>
      </c>
      <c r="B139" s="97" t="s">
        <v>62</v>
      </c>
      <c r="C139" s="60">
        <v>2</v>
      </c>
      <c r="D139" s="85" t="s">
        <v>5</v>
      </c>
      <c r="E139" s="52">
        <v>514.48</v>
      </c>
      <c r="F139" s="60">
        <f t="shared" si="14"/>
        <v>1028.96</v>
      </c>
      <c r="G139" s="26"/>
    </row>
    <row r="140" spans="1:7" ht="25.5" x14ac:dyDescent="0.25">
      <c r="A140" s="37" t="s">
        <v>63</v>
      </c>
      <c r="B140" s="97" t="s">
        <v>47</v>
      </c>
      <c r="C140" s="52">
        <v>0.24</v>
      </c>
      <c r="D140" s="85" t="s">
        <v>48</v>
      </c>
      <c r="E140" s="52">
        <v>748.67000000000007</v>
      </c>
      <c r="F140" s="60">
        <f t="shared" si="14"/>
        <v>179.68</v>
      </c>
      <c r="G140" s="26"/>
    </row>
    <row r="141" spans="1:7" x14ac:dyDescent="0.25">
      <c r="A141" s="37" t="s">
        <v>64</v>
      </c>
      <c r="B141" s="98" t="s">
        <v>20</v>
      </c>
      <c r="C141" s="60">
        <v>9</v>
      </c>
      <c r="D141" s="85" t="s">
        <v>21</v>
      </c>
      <c r="E141" s="52">
        <v>278.77999999999997</v>
      </c>
      <c r="F141" s="60">
        <f t="shared" si="14"/>
        <v>2509.02</v>
      </c>
      <c r="G141" s="26"/>
    </row>
    <row r="142" spans="1:7" ht="25.5" x14ac:dyDescent="0.25">
      <c r="A142" s="37" t="s">
        <v>65</v>
      </c>
      <c r="B142" s="98" t="s">
        <v>26</v>
      </c>
      <c r="C142" s="60">
        <v>8.5500000000000007</v>
      </c>
      <c r="D142" s="85" t="s">
        <v>27</v>
      </c>
      <c r="E142" s="52">
        <v>264</v>
      </c>
      <c r="F142" s="60">
        <f t="shared" si="14"/>
        <v>2257.1999999999998</v>
      </c>
      <c r="G142" s="26"/>
    </row>
    <row r="143" spans="1:7" x14ac:dyDescent="0.25">
      <c r="A143" s="37" t="s">
        <v>66</v>
      </c>
      <c r="B143" s="98" t="s">
        <v>67</v>
      </c>
      <c r="C143" s="60">
        <v>0.53</v>
      </c>
      <c r="D143" s="85" t="s">
        <v>18</v>
      </c>
      <c r="E143" s="52">
        <v>69.569999999999993</v>
      </c>
      <c r="F143" s="60">
        <f t="shared" si="14"/>
        <v>36.869999999999997</v>
      </c>
      <c r="G143" s="26"/>
    </row>
    <row r="144" spans="1:7" ht="25.5" x14ac:dyDescent="0.25">
      <c r="A144" s="37" t="s">
        <v>68</v>
      </c>
      <c r="B144" s="97" t="s">
        <v>69</v>
      </c>
      <c r="C144" s="60">
        <v>1</v>
      </c>
      <c r="D144" s="85" t="s">
        <v>5</v>
      </c>
      <c r="E144" s="52">
        <v>4023.3500000000004</v>
      </c>
      <c r="F144" s="60">
        <f t="shared" si="14"/>
        <v>4023.35</v>
      </c>
      <c r="G144" s="26"/>
    </row>
    <row r="145" spans="1:7" x14ac:dyDescent="0.25">
      <c r="A145" s="37"/>
      <c r="B145" s="92"/>
      <c r="C145" s="83"/>
      <c r="D145" s="93"/>
      <c r="E145" s="83"/>
      <c r="F145" s="83"/>
      <c r="G145" s="26"/>
    </row>
    <row r="146" spans="1:7" x14ac:dyDescent="0.25">
      <c r="A146" s="99">
        <v>10</v>
      </c>
      <c r="B146" s="100" t="s">
        <v>70</v>
      </c>
      <c r="C146" s="60"/>
      <c r="D146" s="66"/>
      <c r="E146" s="101"/>
      <c r="F146" s="60"/>
      <c r="G146" s="26"/>
    </row>
    <row r="147" spans="1:7" x14ac:dyDescent="0.25">
      <c r="A147" s="39">
        <v>10.1</v>
      </c>
      <c r="B147" s="59" t="s">
        <v>71</v>
      </c>
      <c r="C147" s="52">
        <v>3564</v>
      </c>
      <c r="D147" s="66" t="s">
        <v>16</v>
      </c>
      <c r="E147" s="52">
        <v>81.47999999999999</v>
      </c>
      <c r="F147" s="60">
        <f t="shared" ref="F147:F148" si="15">ROUND(E147*C147,2)</f>
        <v>290394.71999999997</v>
      </c>
      <c r="G147" s="26"/>
    </row>
    <row r="148" spans="1:7" ht="25.5" x14ac:dyDescent="0.25">
      <c r="A148" s="39">
        <v>10.199999999999999</v>
      </c>
      <c r="B148" s="59" t="s">
        <v>72</v>
      </c>
      <c r="C148" s="52">
        <v>3564</v>
      </c>
      <c r="D148" s="66" t="s">
        <v>16</v>
      </c>
      <c r="E148" s="52">
        <v>569.21</v>
      </c>
      <c r="F148" s="60">
        <f t="shared" si="15"/>
        <v>2028664.44</v>
      </c>
      <c r="G148" s="26"/>
    </row>
    <row r="149" spans="1:7" x14ac:dyDescent="0.25">
      <c r="A149" s="39">
        <v>10.299999999999999</v>
      </c>
      <c r="B149" s="74" t="s">
        <v>73</v>
      </c>
      <c r="C149" s="52">
        <v>22993.5</v>
      </c>
      <c r="D149" s="66" t="s">
        <v>74</v>
      </c>
      <c r="E149" s="52">
        <v>0</v>
      </c>
      <c r="F149" s="60">
        <f>ROUND(E149*C149,2)</f>
        <v>0</v>
      </c>
      <c r="G149" s="26"/>
    </row>
    <row r="150" spans="1:7" x14ac:dyDescent="0.25">
      <c r="A150" s="39"/>
      <c r="B150" s="59"/>
      <c r="C150" s="60"/>
      <c r="D150" s="66"/>
      <c r="E150" s="83"/>
      <c r="F150" s="60"/>
      <c r="G150" s="26"/>
    </row>
    <row r="151" spans="1:7" ht="76.5" x14ac:dyDescent="0.25">
      <c r="A151" s="102">
        <v>11</v>
      </c>
      <c r="B151" s="103" t="s">
        <v>75</v>
      </c>
      <c r="C151" s="104">
        <v>4455</v>
      </c>
      <c r="D151" s="105" t="s">
        <v>12</v>
      </c>
      <c r="E151" s="52">
        <v>40.200000000000003</v>
      </c>
      <c r="F151" s="60">
        <f>ROUND(C151*E151,2)</f>
        <v>179091</v>
      </c>
      <c r="G151" s="26"/>
    </row>
    <row r="152" spans="1:7" x14ac:dyDescent="0.25">
      <c r="A152" s="102"/>
      <c r="B152" s="59"/>
      <c r="C152" s="104"/>
      <c r="D152" s="105"/>
      <c r="E152" s="52"/>
      <c r="F152" s="60"/>
      <c r="G152" s="26"/>
    </row>
    <row r="153" spans="1:7" ht="26.25" thickBot="1" x14ac:dyDescent="0.3">
      <c r="A153" s="38">
        <v>12</v>
      </c>
      <c r="B153" s="59" t="s">
        <v>76</v>
      </c>
      <c r="C153" s="104">
        <v>4455</v>
      </c>
      <c r="D153" s="105" t="s">
        <v>12</v>
      </c>
      <c r="E153" s="52">
        <v>12.82</v>
      </c>
      <c r="F153" s="60">
        <f>ROUND(C153*E153,2)</f>
        <v>57113.1</v>
      </c>
      <c r="G153" s="26"/>
    </row>
    <row r="154" spans="1:7" ht="13.5" thickBot="1" x14ac:dyDescent="0.3">
      <c r="A154" s="152"/>
      <c r="B154" s="153" t="s">
        <v>77</v>
      </c>
      <c r="C154" s="154"/>
      <c r="D154" s="155"/>
      <c r="E154" s="154"/>
      <c r="F154" s="156">
        <f>SUM(F93:F153)</f>
        <v>6280881.9000000004</v>
      </c>
      <c r="G154" s="26"/>
    </row>
    <row r="155" spans="1:7" x14ac:dyDescent="0.25">
      <c r="A155" s="106"/>
      <c r="B155" s="107"/>
      <c r="C155" s="108"/>
      <c r="D155" s="66"/>
      <c r="E155" s="60"/>
      <c r="F155" s="60"/>
      <c r="G155" s="26"/>
    </row>
    <row r="156" spans="1:7" x14ac:dyDescent="0.25">
      <c r="A156" s="38" t="s">
        <v>78</v>
      </c>
      <c r="B156" s="109" t="s">
        <v>79</v>
      </c>
      <c r="C156" s="60"/>
      <c r="D156" s="61"/>
      <c r="E156" s="60"/>
      <c r="F156" s="70"/>
      <c r="G156" s="26"/>
    </row>
    <row r="157" spans="1:7" x14ac:dyDescent="0.25">
      <c r="A157" s="38"/>
      <c r="B157" s="109"/>
      <c r="C157" s="60"/>
      <c r="D157" s="61"/>
      <c r="E157" s="60"/>
      <c r="F157" s="70"/>
      <c r="G157" s="26"/>
    </row>
    <row r="158" spans="1:7" ht="51" x14ac:dyDescent="0.25">
      <c r="A158" s="38">
        <v>1</v>
      </c>
      <c r="B158" s="110" t="s">
        <v>80</v>
      </c>
      <c r="C158" s="108">
        <v>1</v>
      </c>
      <c r="D158" s="61" t="s">
        <v>5</v>
      </c>
      <c r="E158" s="111">
        <v>8700</v>
      </c>
      <c r="F158" s="60">
        <f>ROUND(E158*C158,2)</f>
        <v>8700</v>
      </c>
      <c r="G158" s="26"/>
    </row>
    <row r="159" spans="1:7" ht="26.25" thickBot="1" x14ac:dyDescent="0.3">
      <c r="A159" s="38">
        <v>2</v>
      </c>
      <c r="B159" s="110" t="s">
        <v>81</v>
      </c>
      <c r="C159" s="112">
        <v>6</v>
      </c>
      <c r="D159" s="61" t="s">
        <v>82</v>
      </c>
      <c r="E159" s="52">
        <v>20000</v>
      </c>
      <c r="F159" s="60">
        <f>ROUND(E159*C159,2)</f>
        <v>120000</v>
      </c>
      <c r="G159" s="26"/>
    </row>
    <row r="160" spans="1:7" ht="13.5" thickBot="1" x14ac:dyDescent="0.3">
      <c r="A160" s="152"/>
      <c r="B160" s="153" t="s">
        <v>83</v>
      </c>
      <c r="C160" s="154"/>
      <c r="D160" s="155"/>
      <c r="E160" s="154"/>
      <c r="F160" s="156">
        <f>SUM(F158:F159)</f>
        <v>128700</v>
      </c>
      <c r="G160" s="26"/>
    </row>
    <row r="161" spans="1:7" ht="13.5" thickBot="1" x14ac:dyDescent="0.3">
      <c r="A161" s="120"/>
      <c r="B161" s="121"/>
      <c r="C161" s="121"/>
      <c r="D161" s="121"/>
      <c r="E161" s="121"/>
      <c r="F161" s="121"/>
    </row>
    <row r="162" spans="1:7" ht="26.25" thickBot="1" x14ac:dyDescent="0.3">
      <c r="A162" s="152"/>
      <c r="B162" s="153" t="s">
        <v>99</v>
      </c>
      <c r="C162" s="154"/>
      <c r="D162" s="155"/>
      <c r="E162" s="154"/>
      <c r="F162" s="156">
        <f>F160+F154</f>
        <v>6409581.9000000004</v>
      </c>
      <c r="G162" s="12"/>
    </row>
    <row r="163" spans="1:7" s="27" customFormat="1" ht="13.5" thickBot="1" x14ac:dyDescent="0.3">
      <c r="A163" s="122"/>
      <c r="B163" s="122"/>
      <c r="C163" s="122"/>
      <c r="D163" s="123"/>
      <c r="E163" s="124"/>
      <c r="F163" s="124"/>
      <c r="G163" s="12"/>
    </row>
    <row r="164" spans="1:7" ht="26.45" customHeight="1" thickBot="1" x14ac:dyDescent="0.3">
      <c r="A164" s="157"/>
      <c r="B164" s="158" t="s">
        <v>104</v>
      </c>
      <c r="C164" s="159"/>
      <c r="D164" s="160"/>
      <c r="E164" s="159"/>
      <c r="F164" s="161">
        <f>+F162+F86</f>
        <v>31175678.639999993</v>
      </c>
      <c r="G164" s="12"/>
    </row>
    <row r="165" spans="1:7" x14ac:dyDescent="0.25">
      <c r="A165" s="36"/>
      <c r="B165" s="35" t="s">
        <v>84</v>
      </c>
      <c r="C165" s="125"/>
      <c r="D165" s="117"/>
      <c r="E165" s="116"/>
      <c r="F165" s="116"/>
      <c r="G165" s="13"/>
    </row>
    <row r="166" spans="1:7" x14ac:dyDescent="0.25">
      <c r="A166" s="36"/>
      <c r="B166" s="113" t="s">
        <v>85</v>
      </c>
      <c r="C166" s="126">
        <v>0.1</v>
      </c>
      <c r="D166" s="117"/>
      <c r="E166" s="116"/>
      <c r="F166" s="116">
        <f>ROUND($F$164*C166,2)</f>
        <v>3117567.86</v>
      </c>
      <c r="G166" s="13"/>
    </row>
    <row r="167" spans="1:7" x14ac:dyDescent="0.25">
      <c r="A167" s="36"/>
      <c r="B167" s="113" t="s">
        <v>86</v>
      </c>
      <c r="C167" s="126">
        <v>0.03</v>
      </c>
      <c r="D167" s="117"/>
      <c r="E167" s="116"/>
      <c r="F167" s="116">
        <f>ROUND($F$164*C167,2)</f>
        <v>935270.36</v>
      </c>
      <c r="G167" s="13"/>
    </row>
    <row r="168" spans="1:7" x14ac:dyDescent="0.25">
      <c r="A168" s="36"/>
      <c r="B168" s="113" t="s">
        <v>87</v>
      </c>
      <c r="C168" s="126">
        <v>0.04</v>
      </c>
      <c r="D168" s="117"/>
      <c r="E168" s="116"/>
      <c r="F168" s="116">
        <f>ROUND($F$164*C168,2)</f>
        <v>1247027.1499999999</v>
      </c>
      <c r="G168" s="13"/>
    </row>
    <row r="169" spans="1:7" x14ac:dyDescent="0.25">
      <c r="A169" s="36"/>
      <c r="B169" s="113" t="s">
        <v>88</v>
      </c>
      <c r="C169" s="126">
        <v>4.4999999999999998E-2</v>
      </c>
      <c r="D169" s="117"/>
      <c r="E169" s="116"/>
      <c r="F169" s="116">
        <f t="shared" ref="F169:F171" si="16">ROUND($F$164*C169,2)</f>
        <v>1402905.54</v>
      </c>
      <c r="G169" s="13"/>
    </row>
    <row r="170" spans="1:7" x14ac:dyDescent="0.25">
      <c r="A170" s="36"/>
      <c r="B170" s="113" t="s">
        <v>89</v>
      </c>
      <c r="C170" s="126">
        <v>0.05</v>
      </c>
      <c r="D170" s="117"/>
      <c r="E170" s="116"/>
      <c r="F170" s="116">
        <f>ROUND($F$164*C170,2)</f>
        <v>1558783.93</v>
      </c>
      <c r="G170" s="13"/>
    </row>
    <row r="171" spans="1:7" x14ac:dyDescent="0.25">
      <c r="A171" s="36"/>
      <c r="B171" s="113" t="s">
        <v>90</v>
      </c>
      <c r="C171" s="126">
        <v>0.1</v>
      </c>
      <c r="D171" s="117"/>
      <c r="E171" s="116"/>
      <c r="F171" s="116">
        <f t="shared" si="16"/>
        <v>3117567.86</v>
      </c>
      <c r="G171" s="13"/>
    </row>
    <row r="172" spans="1:7" x14ac:dyDescent="0.25">
      <c r="A172" s="36"/>
      <c r="B172" s="113" t="s">
        <v>91</v>
      </c>
      <c r="C172" s="126">
        <v>1.4999999999999999E-2</v>
      </c>
      <c r="D172" s="117"/>
      <c r="E172" s="116"/>
      <c r="F172" s="116">
        <f>ROUND($F$164*C172,2)</f>
        <v>467635.18</v>
      </c>
      <c r="G172" s="13"/>
    </row>
    <row r="173" spans="1:7" x14ac:dyDescent="0.25">
      <c r="A173" s="36"/>
      <c r="B173" s="113" t="s">
        <v>92</v>
      </c>
      <c r="C173" s="127">
        <v>0.18</v>
      </c>
      <c r="D173" s="117"/>
      <c r="E173" s="116"/>
      <c r="F173" s="116">
        <f>ROUND($F$166*C173,2)</f>
        <v>561162.21</v>
      </c>
      <c r="G173" s="13"/>
    </row>
    <row r="174" spans="1:7" x14ac:dyDescent="0.25">
      <c r="A174" s="36"/>
      <c r="B174" s="113" t="s">
        <v>93</v>
      </c>
      <c r="C174" s="126">
        <v>0.01</v>
      </c>
      <c r="D174" s="128"/>
      <c r="E174" s="129"/>
      <c r="F174" s="116">
        <f>ROUND($F$164*C174,2)</f>
        <v>311756.78999999998</v>
      </c>
      <c r="G174" s="13"/>
    </row>
    <row r="175" spans="1:7" x14ac:dyDescent="0.25">
      <c r="A175" s="36"/>
      <c r="B175" s="113" t="s">
        <v>94</v>
      </c>
      <c r="C175" s="126">
        <v>1E-3</v>
      </c>
      <c r="D175" s="117"/>
      <c r="E175" s="116"/>
      <c r="F175" s="116">
        <f>ROUND($F$164*C175,2)</f>
        <v>31175.68</v>
      </c>
      <c r="G175" s="13"/>
    </row>
    <row r="176" spans="1:7" x14ac:dyDescent="0.25">
      <c r="A176" s="36"/>
      <c r="B176" s="130" t="s">
        <v>95</v>
      </c>
      <c r="C176" s="126">
        <v>0.05</v>
      </c>
      <c r="D176" s="117"/>
      <c r="E176" s="116"/>
      <c r="F176" s="116">
        <v>1238304.8500000001</v>
      </c>
      <c r="G176" s="13"/>
    </row>
    <row r="177" spans="1:7" x14ac:dyDescent="0.25">
      <c r="A177" s="131"/>
      <c r="B177" s="132" t="s">
        <v>96</v>
      </c>
      <c r="C177" s="133"/>
      <c r="D177" s="134"/>
      <c r="E177" s="133"/>
      <c r="F177" s="135">
        <f>SUM(F166:F176)</f>
        <v>13989157.409999998</v>
      </c>
      <c r="G177" s="13"/>
    </row>
    <row r="178" spans="1:7" ht="13.5" thickBot="1" x14ac:dyDescent="0.3">
      <c r="A178" s="136"/>
      <c r="B178" s="137"/>
      <c r="C178" s="138"/>
      <c r="D178" s="139"/>
      <c r="E178" s="138"/>
      <c r="F178" s="140"/>
      <c r="G178" s="13"/>
    </row>
    <row r="179" spans="1:7" ht="13.5" thickBot="1" x14ac:dyDescent="0.3">
      <c r="A179" s="162"/>
      <c r="B179" s="163" t="s">
        <v>105</v>
      </c>
      <c r="C179" s="164"/>
      <c r="D179" s="165"/>
      <c r="E179" s="164"/>
      <c r="F179" s="166">
        <f>F177+F164</f>
        <v>45164836.04999999</v>
      </c>
      <c r="G179" s="12"/>
    </row>
    <row r="180" spans="1:7" x14ac:dyDescent="0.25">
      <c r="A180" s="4"/>
      <c r="B180" s="4"/>
      <c r="C180" s="5"/>
      <c r="D180" s="4"/>
      <c r="E180" s="5"/>
      <c r="F180" s="5"/>
    </row>
    <row r="181" spans="1:7" x14ac:dyDescent="0.25">
      <c r="A181" s="4"/>
      <c r="B181" s="4"/>
      <c r="C181" s="5"/>
      <c r="D181" s="4"/>
      <c r="E181" s="5"/>
      <c r="F181" s="19"/>
    </row>
    <row r="182" spans="1:7" x14ac:dyDescent="0.25">
      <c r="A182" s="4" t="s">
        <v>97</v>
      </c>
      <c r="B182" s="4"/>
      <c r="C182" s="169"/>
      <c r="D182" s="169"/>
      <c r="E182" s="169"/>
      <c r="F182" s="169"/>
    </row>
    <row r="183" spans="1:7" x14ac:dyDescent="0.25">
      <c r="A183" s="14"/>
      <c r="B183" s="15"/>
      <c r="C183" s="16"/>
      <c r="D183" s="17"/>
      <c r="E183" s="16"/>
      <c r="F183" s="18"/>
    </row>
    <row r="184" spans="1:7" x14ac:dyDescent="0.25">
      <c r="A184" s="4"/>
      <c r="B184" s="4"/>
      <c r="C184" s="5"/>
      <c r="D184" s="4"/>
      <c r="E184" s="5"/>
      <c r="F184" s="19"/>
      <c r="G184" s="167"/>
    </row>
    <row r="185" spans="1:7" x14ac:dyDescent="0.25">
      <c r="A185" s="28"/>
      <c r="B185" s="29"/>
      <c r="C185" s="1"/>
      <c r="D185" s="1"/>
      <c r="E185" s="1"/>
      <c r="F185" s="1"/>
    </row>
    <row r="186" spans="1:7" x14ac:dyDescent="0.25">
      <c r="A186" s="179" t="s">
        <v>101</v>
      </c>
      <c r="B186" s="179"/>
      <c r="C186" s="170"/>
      <c r="D186" s="170"/>
      <c r="E186" s="170"/>
      <c r="F186" s="170"/>
    </row>
    <row r="187" spans="1:7" x14ac:dyDescent="0.25">
      <c r="A187" s="168" t="s">
        <v>102</v>
      </c>
      <c r="B187" s="168"/>
      <c r="C187" s="168"/>
      <c r="D187" s="168"/>
      <c r="E187" s="168"/>
      <c r="F187" s="168"/>
    </row>
  </sheetData>
  <mergeCells count="13">
    <mergeCell ref="A88:F88"/>
    <mergeCell ref="B8:F8"/>
    <mergeCell ref="C182:F182"/>
    <mergeCell ref="C187:F187"/>
    <mergeCell ref="A186:B186"/>
    <mergeCell ref="A187:B187"/>
    <mergeCell ref="C186:F186"/>
    <mergeCell ref="A1:F1"/>
    <mergeCell ref="A2:F2"/>
    <mergeCell ref="A3:F3"/>
    <mergeCell ref="A4:F4"/>
    <mergeCell ref="A11:F11"/>
    <mergeCell ref="B7:F7"/>
  </mergeCells>
  <pageMargins left="0.31" right="0.17" top="0.75" bottom="0.33" header="0.3" footer="0.3"/>
  <pageSetup orientation="portrait" r:id="rId1"/>
  <ignoredErrors>
    <ignoredError sqref="F1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 ACTUALIZADO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Ozuna</dc:creator>
  <cp:lastModifiedBy>Franklin Xavier Morillo Duluc</cp:lastModifiedBy>
  <cp:lastPrinted>2023-03-29T16:08:10Z</cp:lastPrinted>
  <dcterms:created xsi:type="dcterms:W3CDTF">2023-02-13T20:36:12Z</dcterms:created>
  <dcterms:modified xsi:type="dcterms:W3CDTF">2023-07-03T15:36:25Z</dcterms:modified>
</cp:coreProperties>
</file>