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no.quezada\OneDrive - INAPA\Escritorio\"/>
    </mc:Choice>
  </mc:AlternateContent>
  <bookViews>
    <workbookView xWindow="-120" yWindow="-120" windowWidth="29040" windowHeight="15840" firstSheet="1" activeTab="1"/>
  </bookViews>
  <sheets>
    <sheet name="Red Las Caobas-Parte 2" sheetId="15" r:id="rId1"/>
    <sheet name="REDES LAS CAOBAS PARTE -2" sheetId="1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>[1]CUB02!$U$11:$U$17</definedName>
    <definedName name="\p">[1]CUB02!$U$1:$U$8</definedName>
    <definedName name="\q">[1]CUB02!$W$1:$W$8</definedName>
    <definedName name="\w">[1]CUB02!$W$11:$W$244</definedName>
    <definedName name="\z">[1]CUB02!$S$6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>[1]CUB02!$W$1:$W$8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[2]PVC!#REF!</definedName>
    <definedName name="a">[2]PVC!#REF!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[3]M.O.!#REF!</definedName>
    <definedName name="AA">[3]M.O.!#REF!</definedName>
    <definedName name="AC38G40">'[4]LISTADO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>[5]INSU!$D$9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#REF!</definedName>
    <definedName name="ACUEDUCTO">#REF!</definedName>
    <definedName name="ACUEDUCTO_8" localSheetId="0">#REF!</definedName>
    <definedName name="ACUEDUCTO_8">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>[5]INSU!$D$17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na" localSheetId="0">#REF!</definedName>
    <definedName name="ana">#REF!</definedName>
    <definedName name="ana_6" localSheetId="0">#REF!</definedName>
    <definedName name="ana_6">#REF!</definedName>
    <definedName name="analisis" localSheetId="0">#REF!</definedName>
    <definedName name="analisis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>[1]CUB02!$S$13:$AN$415</definedName>
    <definedName name="_xlnm.Print_Area" localSheetId="0">'Red Las Caobas-Parte 2'!$A$1:$F$144</definedName>
    <definedName name="_xlnm.Print_Area" localSheetId="1">'REDES LAS CAOBAS PARTE -2'!$A$1:$F$141</definedName>
    <definedName name="_xlnm.Print_Area">#REF!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[6]M.O.!#REF!</definedName>
    <definedName name="as">[6]M.O.!#REF!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YCARP" localSheetId="0">[7]INS!#REF!</definedName>
    <definedName name="AYCARP">[7]INS!#REF!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[8]ADDENDA!#REF!</definedName>
    <definedName name="b">[8]ADDENDA!#REF!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[9]INSU!$B$42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[10]M.O.!$C$9</definedName>
    <definedName name="BRIGADATOPOGRAFICA_6" localSheetId="0">#REF!</definedName>
    <definedName name="BRIGADATOPOGRAFICA_6">#REF!</definedName>
    <definedName name="BVNBVNBV" localSheetId="0">[11]M.O.!#REF!</definedName>
    <definedName name="BVNBVNBV">[11]M.O.!#REF!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[12]precios!#REF!</definedName>
    <definedName name="caballeteasbecto">[12]precios!#REF!</definedName>
    <definedName name="caballeteasbecto_8" localSheetId="0">#REF!</definedName>
    <definedName name="caballeteasbecto_8">#REF!</definedName>
    <definedName name="caballeteasbeto" localSheetId="0">[12]precios!#REF!</definedName>
    <definedName name="caballeteasbeto">[12]precios!#REF!</definedName>
    <definedName name="caballeteasbeto_8" localSheetId="0">#REF!</definedName>
    <definedName name="caballeteasbeto_8">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RACOL" localSheetId="0">[10]M.O.!#REF!</definedName>
    <definedName name="CARACOL">[10]M.O.!#REF!</definedName>
    <definedName name="CARANTEPECHO" localSheetId="0">[10]M.O.!#REF!</definedName>
    <definedName name="CARANTEPECHO">[10]M.O.!#REF!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[10]M.O.!#REF!</definedName>
    <definedName name="CARCOL30">[10]M.O.!#REF!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[10]M.O.!#REF!</definedName>
    <definedName name="CARCOL50">[10]M.O.!#REF!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[10]M.O.!#REF!</definedName>
    <definedName name="CARCOL51">[10]M.O.!#REF!</definedName>
    <definedName name="CARCOLAMARRE" localSheetId="0">[10]M.O.!#REF!</definedName>
    <definedName name="CARCOLAMARRE">[10]M.O.!#REF!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[10]M.O.!#REF!</definedName>
    <definedName name="CARLOSAPLA">[10]M.O.!#REF!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[10]M.O.!#REF!</definedName>
    <definedName name="CARLOSAVARIASAGUAS">[10]M.O.!#REF!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[10]M.O.!#REF!</definedName>
    <definedName name="CARMURO">[10]M.O.!#REF!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[7]INS!#REF!</definedName>
    <definedName name="CARP1">[7]INS!#REF!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[7]INS!#REF!</definedName>
    <definedName name="CARP2">[7]INS!#REF!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[10]M.O.!#REF!</definedName>
    <definedName name="CARPDINTEL">[10]M.O.!#REF!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[10]M.O.!#REF!</definedName>
    <definedName name="CARPVIGA2040">[10]M.O.!#REF!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[10]M.O.!#REF!</definedName>
    <definedName name="CARPVIGA3050">[10]M.O.!#REF!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[10]M.O.!#REF!</definedName>
    <definedName name="CARPVIGA3060">[10]M.O.!#REF!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[10]M.O.!#REF!</definedName>
    <definedName name="CARPVIGA4080">[10]M.O.!#REF!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[10]M.O.!#REF!</definedName>
    <definedName name="CARRAMPA">[10]M.O.!#REF!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#REF!</definedName>
    <definedName name="CASABE">#REF!</definedName>
    <definedName name="CASABE_8" localSheetId="0">#REF!</definedName>
    <definedName name="CASABE_8">#REF!</definedName>
    <definedName name="CASBESTO" localSheetId="0">[10]M.O.!#REF!</definedName>
    <definedName name="CASBESTO">[10]M.O.!#REF!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BLOCK10" localSheetId="0">[7]INS!#REF!</definedName>
    <definedName name="CBLOCK10">[7]INS!#REF!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'[13]LISTADO INSUMOS DEL 2000'!$I$29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N" localSheetId="0">#REF!</definedName>
    <definedName name="CEN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HAZO">[9]INSU!$B$104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>[5]INSU!$D$130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>[5]INSU!$D$131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PIA" localSheetId="0">#REF!</definedName>
    <definedName name="COPIA">#REF!</definedName>
    <definedName name="COPIA_8" localSheetId="0">#REF!</definedName>
    <definedName name="COPIA_8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[8]ADDENDA!#REF!</definedName>
    <definedName name="cuadro">[8]ADDENDA!#REF!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[10]M.O.!#REF!</definedName>
    <definedName name="CZINC">[10]M.O.!#REF!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erop" localSheetId="0">[6]M.O.!#REF!</definedName>
    <definedName name="derop">[6]M.O.!#REF!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>[5]MO!$B$256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[15]INS!#REF!</definedName>
    <definedName name="donatelo">[15]INS!#REF!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>[5]MO!$B$247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[8]ADDENDA!#REF!</definedName>
    <definedName name="expl">[8]ADDENDA!#REF!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>[1]CUB02!$S$13:$AN$415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[7]INS!$D$561</definedName>
    <definedName name="GASOLINA_6" localSheetId="0">#REF!</definedName>
    <definedName name="GASOLINA_6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H" localSheetId="0">[3]M.O.!#REF!</definedName>
    <definedName name="H">[3]M.O.!#REF!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'[14]HORM.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mpresion_2" localSheetId="0">[16]Directos!#REF!</definedName>
    <definedName name="impresion_2">[16]Directos!#REF!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geniera">[6]M.O.!$C$10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[9]INSU!$B$41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A" localSheetId="0">#REF!</definedName>
    <definedName name="MA">#REF!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P2">[5]INSU!$D$132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[7]INS!#REF!</definedName>
    <definedName name="MAESTROCARP">[7]INS!#REF!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>[5]MO!$B$612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[7]INS!#REF!</definedName>
    <definedName name="MOPISOCERAMICA">[7]INS!#REF!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[17]Insumos!#REF!</definedName>
    <definedName name="NADA">[17]Insumos!#REF!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INGUNA" localSheetId="0">[17]Insumos!#REF!</definedName>
    <definedName name="NINGUNA">[17]Insumos!#REF!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[14]SALARIOS!$C$10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[18]peso!#REF!</definedName>
    <definedName name="p">[18]peso!#REF!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>[5]MO!$B$11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[9]MO!$B$11</definedName>
    <definedName name="PEONCARP" localSheetId="0">[7]INS!#REF!</definedName>
    <definedName name="PEONCARP">[7]INS!#REF!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[9]INSU!$B$91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[14]INS!$D$770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[9]INSU!$B$103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STICO">[9]INSU!$B$90</definedName>
    <definedName name="PLIGADORA2">[7]INS!$D$563</definedName>
    <definedName name="PLIGADORA2_6" localSheetId="0">#REF!</definedName>
    <definedName name="PLIGADORA2_6">#REF!</definedName>
    <definedName name="PLOMERO" localSheetId="0">[7]INS!#REF!</definedName>
    <definedName name="PLOMERO">[7]INS!#REF!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[7]INS!#REF!</definedName>
    <definedName name="PLOMEROAYUDANTE">[7]INS!#REF!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[7]INS!#REF!</definedName>
    <definedName name="PLOMEROOFICIAL">[7]INS!#REF!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>[5]INSU!$D$133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[12]precios!#REF!</definedName>
    <definedName name="pmadera2162">[12]precios!#REF!</definedName>
    <definedName name="pmadera2162_8" localSheetId="0">#REF!</definedName>
    <definedName name="pmadera2162_8">#REF!</definedName>
    <definedName name="po">[19]PRESUPUESTO!$O$9:$O$236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[20]Precios!$A$4:$F$1576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WINCHE2000K">[7]INS!$D$568</definedName>
    <definedName name="PWINCHE2000K_6" localSheetId="0">#REF!</definedName>
    <definedName name="PWINCHE2000K_6">#REF!</definedName>
    <definedName name="Q">[1]CUB02!$W$1:$W$8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[21]INS!#REF!</definedName>
    <definedName name="QQ">[21]INS!#REF!</definedName>
    <definedName name="QQQ" localSheetId="0">[3]M.O.!#REF!</definedName>
    <definedName name="QQQ">[3]M.O.!#REF!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[19]PRESUPUESTO!$M$10:$AH$731</definedName>
    <definedName name="qwe">[5]INSU!$D$133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[22]COF!$G$733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[10]M.O.!$C$12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'Red Las Caobas-Parte 2'!$1:$10</definedName>
    <definedName name="_xlnm.Print_Titles" localSheetId="1">'REDES LAS CAOBAS PARTE -2'!$1:$10</definedName>
    <definedName name="_xlnm.Print_Titles">#N/A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[21]INS!$D$561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1" i="16" l="1"/>
  <c r="F100" i="16"/>
  <c r="F96" i="16"/>
  <c r="F94" i="16"/>
  <c r="F92" i="16"/>
  <c r="F89" i="16"/>
  <c r="F88" i="16"/>
  <c r="F85" i="16"/>
  <c r="F84" i="16"/>
  <c r="F78" i="16"/>
  <c r="F77" i="16"/>
  <c r="F74" i="16"/>
  <c r="F71" i="16"/>
  <c r="F70" i="16"/>
  <c r="F69" i="16"/>
  <c r="F68" i="16"/>
  <c r="A68" i="16"/>
  <c r="A69" i="16" s="1"/>
  <c r="A70" i="16" s="1"/>
  <c r="A71" i="16" s="1"/>
  <c r="F67" i="16"/>
  <c r="F64" i="16"/>
  <c r="F63" i="16"/>
  <c r="F62" i="16"/>
  <c r="F59" i="16"/>
  <c r="F58" i="16"/>
  <c r="F57" i="16"/>
  <c r="F56" i="16"/>
  <c r="F55" i="16"/>
  <c r="A55" i="16"/>
  <c r="A56" i="16" s="1"/>
  <c r="A57" i="16" s="1"/>
  <c r="A58" i="16" s="1"/>
  <c r="A59" i="16" s="1"/>
  <c r="F54" i="16"/>
  <c r="F53" i="16"/>
  <c r="F52" i="16"/>
  <c r="F51" i="16"/>
  <c r="F50" i="16"/>
  <c r="F49" i="16"/>
  <c r="F48" i="16"/>
  <c r="F47" i="16"/>
  <c r="F46" i="16"/>
  <c r="A46" i="16"/>
  <c r="A47" i="16" s="1"/>
  <c r="A48" i="16" s="1"/>
  <c r="A49" i="16" s="1"/>
  <c r="A50" i="16" s="1"/>
  <c r="A51" i="16" s="1"/>
  <c r="A52" i="16" s="1"/>
  <c r="A53" i="16" s="1"/>
  <c r="F45" i="16"/>
  <c r="F42" i="16"/>
  <c r="F41" i="16"/>
  <c r="F40" i="16"/>
  <c r="F37" i="16"/>
  <c r="F36" i="16"/>
  <c r="F35" i="16"/>
  <c r="F32" i="16"/>
  <c r="F31" i="16"/>
  <c r="F30" i="16"/>
  <c r="F27" i="16"/>
  <c r="F26" i="16"/>
  <c r="F25" i="16"/>
  <c r="F24" i="16"/>
  <c r="F23" i="16"/>
  <c r="F22" i="16"/>
  <c r="F19" i="16"/>
  <c r="F18" i="16"/>
  <c r="F17" i="16"/>
  <c r="F14" i="16"/>
  <c r="F101" i="15"/>
  <c r="F100" i="15"/>
  <c r="F95" i="15"/>
  <c r="F94" i="15"/>
  <c r="F93" i="15"/>
  <c r="F92" i="15"/>
  <c r="F91" i="15"/>
  <c r="F90" i="15"/>
  <c r="F89" i="15"/>
  <c r="F88" i="15"/>
  <c r="F87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A68" i="15"/>
  <c r="A69" i="15" s="1"/>
  <c r="A70" i="15" s="1"/>
  <c r="A71" i="15" s="1"/>
  <c r="F66" i="15"/>
  <c r="F65" i="15"/>
  <c r="F64" i="15"/>
  <c r="F63" i="15"/>
  <c r="F62" i="15"/>
  <c r="F61" i="15"/>
  <c r="F60" i="15"/>
  <c r="F59" i="15"/>
  <c r="F58" i="15"/>
  <c r="F57" i="15"/>
  <c r="F56" i="15"/>
  <c r="A56" i="15"/>
  <c r="A57" i="15" s="1"/>
  <c r="A58" i="15" s="1"/>
  <c r="A59" i="15" s="1"/>
  <c r="F55" i="15"/>
  <c r="A55" i="15"/>
  <c r="F54" i="15"/>
  <c r="F53" i="15"/>
  <c r="F52" i="15"/>
  <c r="F51" i="15"/>
  <c r="F50" i="15"/>
  <c r="F49" i="15"/>
  <c r="F48" i="15"/>
  <c r="F47" i="15"/>
  <c r="F46" i="15"/>
  <c r="A46" i="15"/>
  <c r="A47" i="15" s="1"/>
  <c r="A48" i="15" s="1"/>
  <c r="A49" i="15" s="1"/>
  <c r="A50" i="15" s="1"/>
  <c r="A51" i="15" s="1"/>
  <c r="A52" i="15" s="1"/>
  <c r="A53" i="15" s="1"/>
  <c r="F45" i="15"/>
  <c r="F44" i="15"/>
  <c r="F43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02" i="16" l="1"/>
  <c r="F97" i="16"/>
  <c r="F27" i="15"/>
  <c r="F102" i="15"/>
  <c r="F67" i="15"/>
  <c r="F42" i="15"/>
  <c r="F86" i="15"/>
  <c r="F68" i="15"/>
  <c r="F96" i="15"/>
  <c r="F104" i="16" l="1"/>
  <c r="F111" i="16" s="1"/>
  <c r="F69" i="15"/>
  <c r="F116" i="16" l="1"/>
  <c r="F112" i="16"/>
  <c r="F113" i="16"/>
  <c r="F105" i="16"/>
  <c r="F115" i="16"/>
  <c r="F108" i="16"/>
  <c r="F109" i="16"/>
  <c r="F117" i="16"/>
  <c r="F110" i="16"/>
  <c r="F114" i="16"/>
  <c r="F70" i="15"/>
  <c r="F118" i="16" l="1"/>
  <c r="F120" i="16" s="1"/>
  <c r="F71" i="15"/>
  <c r="F97" i="15" s="1"/>
  <c r="F104" i="15" s="1"/>
  <c r="F117" i="15" l="1"/>
  <c r="F113" i="15"/>
  <c r="F109" i="15"/>
  <c r="F116" i="15"/>
  <c r="F112" i="15"/>
  <c r="F108" i="15"/>
  <c r="F115" i="15"/>
  <c r="F111" i="15"/>
  <c r="F105" i="15"/>
  <c r="F110" i="15"/>
  <c r="F114" i="15" l="1"/>
  <c r="F118" i="15" s="1"/>
  <c r="F120" i="15" s="1"/>
</calcChain>
</file>

<file path=xl/sharedStrings.xml><?xml version="1.0" encoding="utf-8"?>
<sst xmlns="http://schemas.openxmlformats.org/spreadsheetml/2006/main" count="357" uniqueCount="150">
  <si>
    <t>INSTITUTO NACIONAL DE AGUAS POTABLES Y ALCANTARILLADOS</t>
  </si>
  <si>
    <t>***INAPA***</t>
  </si>
  <si>
    <t>DEPARTAMENTO  DE COSTOS Y PRESUPUESTOS</t>
  </si>
  <si>
    <t>Zona:</t>
  </si>
  <si>
    <t>VI</t>
  </si>
  <si>
    <t>PARTIDA</t>
  </si>
  <si>
    <t>CANTIDAD</t>
  </si>
  <si>
    <t>UND</t>
  </si>
  <si>
    <t>P.U. (RD$)</t>
  </si>
  <si>
    <t>VALOR (RD$)</t>
  </si>
  <si>
    <t>A</t>
  </si>
  <si>
    <t>M</t>
  </si>
  <si>
    <t>VARIOS</t>
  </si>
  <si>
    <t>SUB - TOTAL GENERAL</t>
  </si>
  <si>
    <t>GASTOS INDIRECTOS</t>
  </si>
  <si>
    <t>SUB - TOTAL GASTOS INDIRECTOS</t>
  </si>
  <si>
    <t>TOTAL A EJECUTAR (RD$)</t>
  </si>
  <si>
    <t>Ubicacion: PROVINCIA LA ALTAGRACIA</t>
  </si>
  <si>
    <t>ASFALTO</t>
  </si>
  <si>
    <t>CODIA</t>
  </si>
  <si>
    <t>12.1.1</t>
  </si>
  <si>
    <t>12.1.1.1</t>
  </si>
  <si>
    <t>12.1.12</t>
  </si>
  <si>
    <t>12.1.2</t>
  </si>
  <si>
    <t>12.1.2.1</t>
  </si>
  <si>
    <t>12.1.2.2</t>
  </si>
  <si>
    <t xml:space="preserve">                    PREPARADO POR:</t>
  </si>
  <si>
    <t>REVISADO POR:</t>
  </si>
  <si>
    <t xml:space="preserve">    ING. DEPTO. DE COSTOS Y PRESUPUESTOS</t>
  </si>
  <si>
    <t xml:space="preserve">         ING. DEPTO. DE COSTOS Y PRESUPUESTOS</t>
  </si>
  <si>
    <t xml:space="preserve">                       SOMETIDO POR:</t>
  </si>
  <si>
    <t>VISTO BUENO:</t>
  </si>
  <si>
    <t xml:space="preserve">              ING. SONIA RODRIGUEZ</t>
  </si>
  <si>
    <t>ING. JOSÉ MANUEL AYBAR OVALLE</t>
  </si>
  <si>
    <t>DIRECTOR DE INGENIERIA</t>
  </si>
  <si>
    <t>ING. SONIA ESTHER RODRÍGUEZ R.</t>
  </si>
  <si>
    <t>ACOMETIDAS</t>
  </si>
  <si>
    <t>SUB - TOTAL FASE  A</t>
  </si>
  <si>
    <t>REDES DE DISTRIBUCIÓN</t>
  </si>
  <si>
    <t>SUMINISTRO DE TUBERÍAS:</t>
  </si>
  <si>
    <t xml:space="preserve"> COLOCACIÓN  DE TUBERÍAS:</t>
  </si>
  <si>
    <t>PRUEBA HIDROSTÁTICA PARA TUBERÍA DE:</t>
  </si>
  <si>
    <t>SUMINISTRO Y COLOCACIÓN DE VÁLVULAS</t>
  </si>
  <si>
    <t xml:space="preserve">SUMINISTRO Y COLOCACIÓN DE HIDRANTE (INCLUYE HIDRANTE, JUNTAS DRESSER, VÁLVULA DE COMPUERTA, NIPLE, TEE, CODO, MOVIMIENTO DE TIERRA, ANCLAJE Y MANO DE OBRA) </t>
  </si>
  <si>
    <t>REPARACIÓN DE SERVICIOS EXISTENTES</t>
  </si>
  <si>
    <t xml:space="preserve">DEMOLICIÓN: </t>
  </si>
  <si>
    <t>DEMOLICIÓN Y REPOSICIÓN DE CONTENES Y ACERAS</t>
  </si>
  <si>
    <t>SUMINISTRO Y COLOCACIÓN DE PIEZAS ESPECIALES ACERO C/PROTECCIÓN ANTICORROSIVA:</t>
  </si>
  <si>
    <t>REPOSICIÓN DE:</t>
  </si>
  <si>
    <t xml:space="preserve">                 ING. MARINO QUEZADA B.</t>
  </si>
  <si>
    <t>DIRECCIÓN DE INGENIERÍA</t>
  </si>
  <si>
    <t>Honorarios profesionales</t>
  </si>
  <si>
    <t>Transporte</t>
  </si>
  <si>
    <t>Supervisión de la obra</t>
  </si>
  <si>
    <t>Ley 6-86</t>
  </si>
  <si>
    <t>Seguro póliza y fianza</t>
  </si>
  <si>
    <t>Gastos administrativo</t>
  </si>
  <si>
    <t>ITBIS (ley 07-2007)</t>
  </si>
  <si>
    <t>Imprevistos</t>
  </si>
  <si>
    <t>Campamento, (Incluye: Alquiler de casa con o sin  solar y caseta para materiales)</t>
  </si>
  <si>
    <t>Ud</t>
  </si>
  <si>
    <t>Acera perimetral 0.80 m</t>
  </si>
  <si>
    <t>Contenes</t>
  </si>
  <si>
    <t>De contenes y aceras</t>
  </si>
  <si>
    <t>Hidrante en tubería de  ø 8" completo</t>
  </si>
  <si>
    <t>Riego adherencia</t>
  </si>
  <si>
    <t>Imprimación sencilla</t>
  </si>
  <si>
    <t xml:space="preserve">Colocación carpeta  asfáltica 2" </t>
  </si>
  <si>
    <t>Válvula de compuerta ø3" HF platillada completa 150 psi (inc. Tornillos, junta de goma, niples platillados y 2 juntas mecánicas tipo Dresser)</t>
  </si>
  <si>
    <t xml:space="preserve">Tee Ø 8" X 3" Acero SCH-40 </t>
  </si>
  <si>
    <t xml:space="preserve">Junta mecánica tipo Dresser de Ø 3" DE 150 PSI </t>
  </si>
  <si>
    <t xml:space="preserve">Junta mecánica tipo Dresser de Ø8' DE 150 PSI </t>
  </si>
  <si>
    <t>Ø8" PVC (SDR-26) C/J.G. tramo sin acometídas</t>
  </si>
  <si>
    <t>Ø4" PVC (SDR-26) C/J.G. tramo sin acometídas</t>
  </si>
  <si>
    <t>Ø8" PVC (SDR-26) C/J.G.</t>
  </si>
  <si>
    <t>Ø3" PVC (SDR-26) C/J.G.</t>
  </si>
  <si>
    <t>Ø8" PVC (SDR-26) C/J.G. + 3% pérdida por campana</t>
  </si>
  <si>
    <t>Ø4" PVC (SDR-26) C/J.G. + 2% pérdida por campana</t>
  </si>
  <si>
    <t>Ø3" PVC (SDR-26) C/J.G. + 2% pérdida por campana</t>
  </si>
  <si>
    <t>Asiento de arena</t>
  </si>
  <si>
    <t>Relleno compactado c/compactador mecánico en capa de 0.20 m</t>
  </si>
  <si>
    <t xml:space="preserve">Corte con disco de carpeta asfáltica 2", ambos lado </t>
  </si>
  <si>
    <t>Extracción  carpeta asfáltica 2"</t>
  </si>
  <si>
    <t xml:space="preserve">  </t>
  </si>
  <si>
    <t>Suministro de material de mina para relleno          (caliche) D= 20  KM</t>
  </si>
  <si>
    <t>Bote material C/camión  D= 5 KM, Inc. Esparcimiento en lugar de botadero</t>
  </si>
  <si>
    <r>
      <t>M</t>
    </r>
    <r>
      <rPr>
        <vertAlign val="superscript"/>
        <sz val="10"/>
        <rFont val="Arial"/>
        <family val="2"/>
      </rPr>
      <t>2</t>
    </r>
  </si>
  <si>
    <r>
      <t>M</t>
    </r>
    <r>
      <rPr>
        <vertAlign val="superscript"/>
        <sz val="10"/>
        <rFont val="Arial"/>
        <family val="2"/>
      </rPr>
      <t>3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</si>
  <si>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N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</si>
  <si>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E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</si>
  <si>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C</t>
    </r>
  </si>
  <si>
    <t xml:space="preserve">Excavación material compacto C/equipo </t>
  </si>
  <si>
    <t xml:space="preserve">Excavación en roca C/equipo, Inc. Extracción de material  </t>
  </si>
  <si>
    <t xml:space="preserve">MOVIMIENTO DE TIERRA </t>
  </si>
  <si>
    <t xml:space="preserve">Ø3" PVC (SDR-26) C/J.G. tramo con acometídas </t>
  </si>
  <si>
    <t xml:space="preserve">Anclajes H.S. P/piezas, según detalle </t>
  </si>
  <si>
    <t>M³</t>
  </si>
  <si>
    <t>Cajas telescópicas en H.F. para válvula, según detalle</t>
  </si>
  <si>
    <t>Transporte asfalto D= 30 km</t>
  </si>
  <si>
    <t>Suministro de asfalto en planta esponjado</t>
  </si>
  <si>
    <t xml:space="preserve">Acometidas urbanas  C/polietileno </t>
  </si>
  <si>
    <t xml:space="preserve">Acometidas rurales C/polietileno </t>
  </si>
  <si>
    <t xml:space="preserve">Bote  de material C/camión D= 5 KM, (incluye esparcimiento en botadero) </t>
  </si>
  <si>
    <t xml:space="preserve">Empalme, Inc. Movimiento de tierra, personal, equipos y herramientas  </t>
  </si>
  <si>
    <t xml:space="preserve">EMPALME A TUBERÍA EXISTENTE </t>
  </si>
  <si>
    <t>Señalización, control, manejo de tránsito y seguridad en la vía, ( incluye uso de letreros con base en angulares, uso de conos refractarios, mechones, barreras de peligro naranja  y hombres con banderolas)</t>
  </si>
  <si>
    <t>Limpieza continua y  final (obreros, camión  y herramientas menores) con tramos de alta pendiente</t>
  </si>
  <si>
    <t>Valla anunciando obra 8' x 4' impresión full color conteniendo logo de INAPA, nombre de proyecto y contratista. Estructura en tubos galvanizados 1 1/2"x 1 1/2" y soportes en tubo cuadrado. 4" x 4"</t>
  </si>
  <si>
    <t>Mantenimiento y Operación de Sistemas INAPA</t>
  </si>
  <si>
    <t>Ø4" PVC (SDR-26) C/J.G.</t>
  </si>
  <si>
    <t xml:space="preserve">Cruz Ø 8" X 4" Acero SCH-40 </t>
  </si>
  <si>
    <t>Tee Ø 8" X 4" Acero SCH-40</t>
  </si>
  <si>
    <t xml:space="preserve">Junta mecánica tipo Dresser de Ø4' DE 150 PSI </t>
  </si>
  <si>
    <t>Válvula de compuerta ø 4" HF platillada completa 150 psi (inc. Tornillos, junta de goma, niples platillados y 2 juntas mecánicas tipo dresser)</t>
  </si>
  <si>
    <r>
      <t>KM/M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E</t>
    </r>
  </si>
  <si>
    <r>
      <t>M</t>
    </r>
    <r>
      <rPr>
        <vertAlign val="superscript"/>
        <sz val="10"/>
        <rFont val="Arial"/>
        <family val="2"/>
      </rPr>
      <t>2</t>
    </r>
    <r>
      <rPr>
        <sz val="11"/>
        <color theme="1"/>
        <rFont val="Calibri"/>
        <family val="2"/>
        <scheme val="minor"/>
      </rPr>
      <t/>
    </r>
  </si>
  <si>
    <t>B</t>
  </si>
  <si>
    <t>SUB - TOTAL FASE  B</t>
  </si>
  <si>
    <t>Replanteo</t>
  </si>
  <si>
    <t>CORTE, EXTRACCIÓN Y BOTE DE CARPETA ASFÁLTICA L=974.14 M</t>
  </si>
  <si>
    <t>Bote de material con camión D= 5 KM,(Inc. Esparcimiento en lugar de botadero)</t>
  </si>
  <si>
    <t>Meses</t>
  </si>
  <si>
    <r>
      <t>Presupuesto :</t>
    </r>
    <r>
      <rPr>
        <sz val="10"/>
        <color indexed="10"/>
        <rFont val="Arial"/>
        <family val="2"/>
      </rPr>
      <t xml:space="preserve"> </t>
    </r>
    <r>
      <rPr>
        <sz val="10"/>
        <color indexed="8"/>
        <rFont val="Arial"/>
        <family val="2"/>
      </rPr>
      <t>No.157 D/F 20/04/2021</t>
    </r>
  </si>
  <si>
    <t>Obra : AMPLIACION REDES ACUECUDUCTO DE HIGUEY, SECTOR LAS CAOBAS ( PARTE 2)</t>
  </si>
  <si>
    <t>ING. JOSÉ MANUEL RIVAS</t>
  </si>
  <si>
    <t xml:space="preserve">    ENC. DEPTO. DE COSTOS Y PRESUPUESTOS</t>
  </si>
  <si>
    <t>Tee Ø 4" X 4" PVC SCH-40</t>
  </si>
  <si>
    <t xml:space="preserve">Tee Ø 3" X 3" PVC SCH-40 </t>
  </si>
  <si>
    <t xml:space="preserve">Cruz Ø 3" X 3" PVC SCH-40 </t>
  </si>
  <si>
    <t xml:space="preserve">Codo de Ø 4" X 90°  PVC SCH-40 </t>
  </si>
  <si>
    <t>Codo de Ø 3" X 90°  PVC SCH-40</t>
  </si>
  <si>
    <t xml:space="preserve">Codo de Ø 3" X 45°  PVC SCH-40 </t>
  </si>
  <si>
    <t xml:space="preserve">Reducción de Ø4" a 3" PVC SCH-40 </t>
  </si>
  <si>
    <t xml:space="preserve">Tapón de Ø 3" PVC SCH-40 </t>
  </si>
  <si>
    <t>D E S C R I P C I Ó N</t>
  </si>
  <si>
    <t xml:space="preserve">Excavación material compacto c/equipo </t>
  </si>
  <si>
    <t xml:space="preserve">Excavación en roca c/equipo, Inc. extracción de material  </t>
  </si>
  <si>
    <t>Bote material c/camión  D= 15 KM, Incluye carguîo y esparcimiento en lugar de botadero</t>
  </si>
  <si>
    <t>Imprimación con arena</t>
  </si>
  <si>
    <r>
      <t>Acera perimetral 0.80 m (hormigon industrial 210 kg/cm</t>
    </r>
    <r>
      <rPr>
        <sz val="10"/>
        <rFont val="Calibri"/>
        <family val="2"/>
      </rPr>
      <t>²</t>
    </r>
    <r>
      <rPr>
        <sz val="10"/>
        <rFont val="Arial"/>
        <family val="2"/>
      </rPr>
      <t xml:space="preserve"> reforzado con fibra de polipropileno)</t>
    </r>
  </si>
  <si>
    <t>Valla anunciando obra 16' x8' impresión full color conteniendo logo de INAPA, nombre de proyecto y contratista. Estructura en tubos galvanizados 1 1/2"x 1 1/2" y soportes en tubo cuadrado. 4" x 4"</t>
  </si>
  <si>
    <t>Campamento, (Incluye: Alquiler de casa con o sin  solar, baños portatil y caseta para materiales)</t>
  </si>
  <si>
    <t>Obra : AMPLIACION REDES ACUEDUCTO DE HIGÜEY, SECTOR LAS CAOBAS (PARTE 2)</t>
  </si>
  <si>
    <t>UD</t>
  </si>
  <si>
    <t>REPLANTEO</t>
  </si>
  <si>
    <r>
      <t xml:space="preserve">Bote de material con camión </t>
    </r>
    <r>
      <rPr>
        <sz val="10"/>
        <color rgb="FFFF0000"/>
        <rFont val="Arial"/>
        <family val="2"/>
      </rPr>
      <t xml:space="preserve">D= 15 Kkm. </t>
    </r>
    <r>
      <rPr>
        <sz val="10"/>
        <rFont val="Arial"/>
        <family val="2"/>
      </rPr>
      <t>Incluye esparcimiento en lugar de botadero</t>
    </r>
  </si>
  <si>
    <t>Suministro de material de mina para relleno (caliche) D= 20  km</t>
  </si>
  <si>
    <t>ITBIS de Honorarios profesionales (Ley 07-2007)</t>
  </si>
  <si>
    <r>
      <rPr>
        <b/>
        <sz val="10"/>
        <rFont val="Arial"/>
        <family val="2"/>
      </rPr>
      <t>LIMPIEZA CONTINUA</t>
    </r>
    <r>
      <rPr>
        <sz val="10"/>
        <rFont val="Arial"/>
        <family val="2"/>
      </rPr>
      <t xml:space="preserve"> y  final (obreros, camión  y herramientas menores) con tramos de alta pendiente</t>
    </r>
  </si>
  <si>
    <r>
      <rPr>
        <b/>
        <sz val="10"/>
        <rFont val="Arial"/>
        <family val="2"/>
      </rPr>
      <t xml:space="preserve">SEÑALIZACIÓN, CONTROL, </t>
    </r>
    <r>
      <rPr>
        <sz val="10"/>
        <rFont val="Arial"/>
        <family val="2"/>
      </rPr>
      <t>manejo de tránsito y seguridad en la vía, ( incluye uso de letreros con base en angulares, uso de conos refractarios,luces intermitentes color ambar con cargadores solares, barreras de peligro naranja  y hombres con banderolas)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</si>
</sst>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(* #,##0.00_);_(* \(#,##0.00\);_(* &quot;-&quot;??_);_(@_)"/>
    <numFmt numFmtId="164" formatCode="_-* #,##0\ &quot;€&quot;_-;\-* #,##0\ &quot;€&quot;_-;_-* &quot;-&quot;\ &quot;€&quot;_-;_-@_-"/>
    <numFmt numFmtId="165" formatCode="_-* #,##0.00_-;\-* #,##0.00_-;_-* &quot;-&quot;??_-;_-@_-"/>
    <numFmt numFmtId="166" formatCode="_-* #,##0.00\ _€_-;\-* #,##0.00\ _€_-;_-* &quot;-&quot;??\ _€_-;_-@_-"/>
    <numFmt numFmtId="167" formatCode="General_)"/>
    <numFmt numFmtId="168" formatCode="0.0"/>
    <numFmt numFmtId="169" formatCode="[$RD$-1C0A]#,##0.00"/>
    <numFmt numFmtId="170" formatCode="0.000"/>
    <numFmt numFmtId="171" formatCode="#,##0.00;[Red]#,##0.00"/>
    <numFmt numFmtId="172" formatCode="#,##0.00_ ;\-#,##0.00\ "/>
    <numFmt numFmtId="173" formatCode="0.0%"/>
    <numFmt numFmtId="174" formatCode="&quot;$&quot;#,##0;[Red]\-&quot;$&quot;#,##0"/>
    <numFmt numFmtId="175" formatCode="#,##0.0;\-#,##0.0"/>
    <numFmt numFmtId="176" formatCode="_-* #,##0.0000_-;\-* #,##0.0000_-;_-* &quot;-&quot;??_-;_-@_-"/>
    <numFmt numFmtId="177" formatCode="#,##0.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sz val="8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u/>
      <sz val="10"/>
      <color indexed="8"/>
      <name val="Arial"/>
      <family val="2"/>
    </font>
    <font>
      <sz val="10"/>
      <name val="Calibri"/>
      <family val="2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166" fontId="2" fillId="0" borderId="0" applyFont="0" applyFill="0" applyBorder="0" applyAlignment="0" applyProtection="0"/>
    <xf numFmtId="0" fontId="3" fillId="0" borderId="0"/>
    <xf numFmtId="39" fontId="8" fillId="0" borderId="0"/>
    <xf numFmtId="43" fontId="3" fillId="0" borderId="0" applyFont="0" applyFill="0" applyBorder="0" applyAlignment="0" applyProtection="0"/>
    <xf numFmtId="170" fontId="3" fillId="0" borderId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74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7" fontId="11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39" fontId="8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166" fontId="3" fillId="0" borderId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166" fontId="12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39" fontId="8" fillId="0" borderId="0"/>
    <xf numFmtId="0" fontId="2" fillId="0" borderId="0"/>
    <xf numFmtId="0" fontId="2" fillId="0" borderId="0"/>
  </cellStyleXfs>
  <cellXfs count="314">
    <xf numFmtId="0" fontId="0" fillId="0" borderId="0" xfId="0"/>
    <xf numFmtId="0" fontId="7" fillId="3" borderId="3" xfId="0" applyFont="1" applyFill="1" applyBorder="1" applyAlignment="1">
      <alignment horizontal="center" vertical="top"/>
    </xf>
    <xf numFmtId="49" fontId="7" fillId="3" borderId="3" xfId="3" applyNumberFormat="1" applyFont="1" applyFill="1" applyBorder="1" applyAlignment="1">
      <alignment horizontal="left" vertical="top" wrapText="1"/>
    </xf>
    <xf numFmtId="2" fontId="2" fillId="3" borderId="3" xfId="0" applyNumberFormat="1" applyFont="1" applyFill="1" applyBorder="1" applyAlignment="1">
      <alignment vertical="top"/>
    </xf>
    <xf numFmtId="2" fontId="2" fillId="3" borderId="3" xfId="0" applyNumberFormat="1" applyFont="1" applyFill="1" applyBorder="1" applyAlignment="1">
      <alignment horizontal="center" vertical="top"/>
    </xf>
    <xf numFmtId="4" fontId="2" fillId="3" borderId="3" xfId="0" applyNumberFormat="1" applyFont="1" applyFill="1" applyBorder="1" applyAlignment="1">
      <alignment horizontal="right" vertical="top"/>
    </xf>
    <xf numFmtId="166" fontId="2" fillId="3" borderId="3" xfId="1" applyFont="1" applyFill="1" applyBorder="1" applyAlignment="1">
      <alignment horizontal="right" vertical="top" wrapText="1"/>
    </xf>
    <xf numFmtId="0" fontId="2" fillId="3" borderId="3" xfId="0" applyFont="1" applyFill="1" applyBorder="1" applyAlignment="1">
      <alignment horizontal="right" vertical="top"/>
    </xf>
    <xf numFmtId="0" fontId="2" fillId="3" borderId="3" xfId="0" applyFont="1" applyFill="1" applyBorder="1" applyAlignment="1">
      <alignment horizontal="right" vertical="top" wrapText="1"/>
    </xf>
    <xf numFmtId="0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horizontal="right" vertical="top" wrapText="1"/>
    </xf>
    <xf numFmtId="4" fontId="2" fillId="3" borderId="3" xfId="0" applyNumberFormat="1" applyFont="1" applyFill="1" applyBorder="1" applyAlignment="1">
      <alignment horizontal="center" vertical="top" wrapText="1"/>
    </xf>
    <xf numFmtId="39" fontId="2" fillId="3" borderId="3" xfId="0" applyNumberFormat="1" applyFont="1" applyFill="1" applyBorder="1" applyAlignment="1" applyProtection="1">
      <alignment horizontal="right" vertical="top" wrapText="1"/>
      <protection locked="0"/>
    </xf>
    <xf numFmtId="49" fontId="2" fillId="3" borderId="3" xfId="3" applyNumberFormat="1" applyFont="1" applyFill="1" applyBorder="1" applyAlignment="1">
      <alignment horizontal="left" vertical="top" wrapText="1"/>
    </xf>
    <xf numFmtId="0" fontId="2" fillId="3" borderId="3" xfId="0" applyFont="1" applyFill="1" applyBorder="1" applyAlignment="1" applyProtection="1">
      <alignment horizontal="center" vertical="top"/>
    </xf>
    <xf numFmtId="4" fontId="2" fillId="3" borderId="3" xfId="4" applyNumberFormat="1" applyFont="1" applyFill="1" applyBorder="1" applyAlignment="1">
      <alignment horizontal="right" vertical="top"/>
    </xf>
    <xf numFmtId="0" fontId="7" fillId="3" borderId="3" xfId="0" applyFont="1" applyFill="1" applyBorder="1" applyAlignment="1">
      <alignment horizontal="right" vertical="top"/>
    </xf>
    <xf numFmtId="4" fontId="14" fillId="3" borderId="3" xfId="0" applyNumberFormat="1" applyFont="1" applyFill="1" applyBorder="1" applyAlignment="1">
      <alignment horizontal="right" vertical="top"/>
    </xf>
    <xf numFmtId="0" fontId="14" fillId="3" borderId="3" xfId="0" applyFont="1" applyFill="1" applyBorder="1" applyAlignment="1" applyProtection="1">
      <alignment horizontal="center" vertical="top"/>
    </xf>
    <xf numFmtId="4" fontId="14" fillId="3" borderId="3" xfId="4" applyNumberFormat="1" applyFont="1" applyFill="1" applyBorder="1" applyAlignment="1">
      <alignment horizontal="right" vertical="top"/>
    </xf>
    <xf numFmtId="2" fontId="10" fillId="3" borderId="3" xfId="0" applyNumberFormat="1" applyFont="1" applyFill="1" applyBorder="1" applyAlignment="1">
      <alignment horizontal="right" vertical="top"/>
    </xf>
    <xf numFmtId="0" fontId="10" fillId="3" borderId="3" xfId="0" applyFont="1" applyFill="1" applyBorder="1" applyAlignment="1" applyProtection="1">
      <alignment horizontal="center" vertical="top"/>
    </xf>
    <xf numFmtId="0" fontId="14" fillId="3" borderId="3" xfId="0" applyFont="1" applyFill="1" applyBorder="1" applyAlignment="1">
      <alignment horizontal="right" vertical="top"/>
    </xf>
    <xf numFmtId="0" fontId="14" fillId="3" borderId="3" xfId="0" applyFont="1" applyFill="1" applyBorder="1" applyAlignment="1">
      <alignment vertical="top"/>
    </xf>
    <xf numFmtId="0" fontId="2" fillId="3" borderId="3" xfId="19" applyFont="1" applyFill="1" applyBorder="1" applyAlignment="1">
      <alignment horizontal="left" vertical="top" wrapText="1"/>
    </xf>
    <xf numFmtId="39" fontId="2" fillId="3" borderId="3" xfId="42" applyFont="1" applyFill="1" applyBorder="1" applyAlignment="1">
      <alignment horizontal="left" vertical="top" wrapText="1"/>
    </xf>
    <xf numFmtId="0" fontId="2" fillId="2" borderId="3" xfId="44" applyNumberFormat="1" applyFont="1" applyFill="1" applyBorder="1" applyAlignment="1">
      <alignment horizontal="right" vertical="top" wrapText="1"/>
    </xf>
    <xf numFmtId="10" fontId="2" fillId="0" borderId="3" xfId="14" applyNumberFormat="1" applyFont="1" applyBorder="1"/>
    <xf numFmtId="168" fontId="7" fillId="0" borderId="3" xfId="14" applyNumberFormat="1" applyFont="1" applyBorder="1" applyAlignment="1">
      <alignment horizontal="right"/>
    </xf>
    <xf numFmtId="166" fontId="7" fillId="0" borderId="3" xfId="1" applyFont="1" applyBorder="1" applyAlignment="1">
      <alignment horizontal="right"/>
    </xf>
    <xf numFmtId="0" fontId="10" fillId="3" borderId="3" xfId="0" applyFont="1" applyFill="1" applyBorder="1" applyAlignment="1">
      <alignment vertical="top" wrapText="1"/>
    </xf>
    <xf numFmtId="0" fontId="7" fillId="3" borderId="3" xfId="17" applyFont="1" applyFill="1" applyBorder="1" applyAlignment="1">
      <alignment horizontal="right" vertical="top"/>
    </xf>
    <xf numFmtId="0" fontId="7" fillId="3" borderId="3" xfId="17" applyFont="1" applyFill="1" applyBorder="1" applyAlignment="1">
      <alignment vertical="top" wrapText="1"/>
    </xf>
    <xf numFmtId="43" fontId="2" fillId="3" borderId="3" xfId="16" applyFont="1" applyFill="1" applyBorder="1" applyAlignment="1">
      <alignment horizontal="right" vertical="top" wrapText="1"/>
    </xf>
    <xf numFmtId="0" fontId="2" fillId="3" borderId="3" xfId="17" applyFont="1" applyFill="1" applyBorder="1" applyAlignment="1">
      <alignment horizontal="center" vertical="top"/>
    </xf>
    <xf numFmtId="0" fontId="2" fillId="3" borderId="3" xfId="17" applyFont="1" applyFill="1" applyBorder="1" applyAlignment="1" applyProtection="1">
      <alignment horizontal="right" vertical="top"/>
    </xf>
    <xf numFmtId="0" fontId="2" fillId="3" borderId="3" xfId="0" applyFont="1" applyFill="1" applyBorder="1" applyAlignment="1">
      <alignment vertical="top" wrapText="1"/>
    </xf>
    <xf numFmtId="1" fontId="7" fillId="3" borderId="3" xfId="0" applyNumberFormat="1" applyFont="1" applyFill="1" applyBorder="1" applyAlignment="1">
      <alignment horizontal="right" vertical="top"/>
    </xf>
    <xf numFmtId="4" fontId="7" fillId="3" borderId="3" xfId="0" applyNumberFormat="1" applyFont="1" applyFill="1" applyBorder="1" applyAlignment="1">
      <alignment horizontal="right" vertical="top"/>
    </xf>
    <xf numFmtId="49" fontId="7" fillId="3" borderId="3" xfId="3" applyNumberFormat="1" applyFont="1" applyFill="1" applyBorder="1" applyAlignment="1">
      <alignment horizontal="center" vertical="top" wrapText="1"/>
    </xf>
    <xf numFmtId="168" fontId="2" fillId="3" borderId="3" xfId="0" applyNumberFormat="1" applyFont="1" applyFill="1" applyBorder="1" applyAlignment="1">
      <alignment horizontal="right" vertical="top"/>
    </xf>
    <xf numFmtId="4" fontId="2" fillId="3" borderId="3" xfId="0" applyNumberFormat="1" applyFont="1" applyFill="1" applyBorder="1" applyAlignment="1">
      <alignment horizontal="center" vertical="top"/>
    </xf>
    <xf numFmtId="4" fontId="2" fillId="3" borderId="3" xfId="0" applyNumberFormat="1" applyFont="1" applyFill="1" applyBorder="1" applyAlignment="1">
      <alignment vertical="top"/>
    </xf>
    <xf numFmtId="169" fontId="7" fillId="3" borderId="3" xfId="0" applyNumberFormat="1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left" vertical="top" wrapText="1"/>
    </xf>
    <xf numFmtId="4" fontId="7" fillId="3" borderId="3" xfId="0" applyNumberFormat="1" applyFont="1" applyFill="1" applyBorder="1" applyAlignment="1">
      <alignment horizontal="right" vertical="top" wrapText="1"/>
    </xf>
    <xf numFmtId="4" fontId="2" fillId="3" borderId="3" xfId="0" applyNumberFormat="1" applyFont="1" applyFill="1" applyBorder="1" applyAlignment="1" applyProtection="1">
      <alignment horizontal="center" vertical="top"/>
    </xf>
    <xf numFmtId="0" fontId="7" fillId="3" borderId="3" xfId="0" applyFont="1" applyFill="1" applyBorder="1" applyAlignment="1">
      <alignment vertical="top" wrapText="1"/>
    </xf>
    <xf numFmtId="0" fontId="10" fillId="3" borderId="3" xfId="0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4" fontId="10" fillId="3" borderId="3" xfId="4" applyNumberFormat="1" applyFont="1" applyFill="1" applyBorder="1" applyAlignment="1">
      <alignment horizontal="right" vertical="top"/>
    </xf>
    <xf numFmtId="0" fontId="10" fillId="3" borderId="3" xfId="0" applyFont="1" applyFill="1" applyBorder="1" applyAlignment="1">
      <alignment vertical="top"/>
    </xf>
    <xf numFmtId="2" fontId="10" fillId="3" borderId="3" xfId="0" applyNumberFormat="1" applyFont="1" applyFill="1" applyBorder="1" applyAlignment="1">
      <alignment vertical="top"/>
    </xf>
    <xf numFmtId="4" fontId="10" fillId="3" borderId="3" xfId="0" applyNumberFormat="1" applyFont="1" applyFill="1" applyBorder="1" applyAlignment="1">
      <alignment vertical="top"/>
    </xf>
    <xf numFmtId="0" fontId="15" fillId="3" borderId="3" xfId="0" applyFont="1" applyFill="1" applyBorder="1" applyAlignment="1">
      <alignment vertical="top"/>
    </xf>
    <xf numFmtId="2" fontId="2" fillId="3" borderId="3" xfId="0" applyNumberFormat="1" applyFont="1" applyFill="1" applyBorder="1" applyAlignment="1">
      <alignment horizontal="right" vertical="top"/>
    </xf>
    <xf numFmtId="0" fontId="2" fillId="3" borderId="3" xfId="0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right" vertical="top"/>
    </xf>
    <xf numFmtId="0" fontId="4" fillId="6" borderId="1" xfId="0" applyFont="1" applyFill="1" applyBorder="1" applyAlignment="1">
      <alignment horizontal="center" vertical="top"/>
    </xf>
    <xf numFmtId="4" fontId="4" fillId="6" borderId="1" xfId="0" applyNumberFormat="1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4" fontId="4" fillId="3" borderId="3" xfId="0" applyNumberFormat="1" applyFont="1" applyFill="1" applyBorder="1" applyAlignment="1">
      <alignment horizontal="center" vertical="top"/>
    </xf>
    <xf numFmtId="37" fontId="7" fillId="3" borderId="3" xfId="18" applyNumberFormat="1" applyFont="1" applyFill="1" applyBorder="1" applyAlignment="1" applyProtection="1">
      <alignment horizontal="right" vertical="top" wrapText="1"/>
    </xf>
    <xf numFmtId="0" fontId="7" fillId="3" borderId="3" xfId="17" applyFont="1" applyFill="1" applyBorder="1" applyAlignment="1">
      <alignment horizontal="left" vertical="top" wrapText="1"/>
    </xf>
    <xf numFmtId="172" fontId="2" fillId="3" borderId="3" xfId="18" applyNumberFormat="1" applyFont="1" applyFill="1" applyBorder="1" applyAlignment="1">
      <alignment horizontal="right" vertical="top" wrapText="1"/>
    </xf>
    <xf numFmtId="4" fontId="2" fillId="3" borderId="3" xfId="18" applyNumberFormat="1" applyFont="1" applyFill="1" applyBorder="1" applyAlignment="1">
      <alignment horizontal="center" vertical="top"/>
    </xf>
    <xf numFmtId="172" fontId="2" fillId="3" borderId="3" xfId="17" applyNumberFormat="1" applyFont="1" applyFill="1" applyBorder="1" applyAlignment="1">
      <alignment horizontal="right" vertical="top" wrapText="1"/>
    </xf>
    <xf numFmtId="4" fontId="2" fillId="3" borderId="3" xfId="17" applyNumberFormat="1" applyFont="1" applyFill="1" applyBorder="1" applyAlignment="1" applyProtection="1">
      <alignment horizontal="right" vertical="top"/>
      <protection locked="0"/>
    </xf>
    <xf numFmtId="0" fontId="2" fillId="3" borderId="3" xfId="17" applyFont="1" applyFill="1" applyBorder="1" applyAlignment="1">
      <alignment horizontal="center" vertical="top" wrapText="1"/>
    </xf>
    <xf numFmtId="0" fontId="7" fillId="3" borderId="3" xfId="0" applyNumberFormat="1" applyFont="1" applyFill="1" applyBorder="1" applyAlignment="1">
      <alignment horizontal="left" vertical="top" wrapText="1"/>
    </xf>
    <xf numFmtId="4" fontId="2" fillId="3" borderId="3" xfId="8" applyNumberFormat="1" applyFont="1" applyFill="1" applyBorder="1" applyAlignment="1" applyProtection="1">
      <alignment horizontal="right" vertical="top" wrapText="1"/>
    </xf>
    <xf numFmtId="4" fontId="2" fillId="3" borderId="3" xfId="8" applyNumberFormat="1" applyFont="1" applyFill="1" applyBorder="1" applyAlignment="1" applyProtection="1">
      <alignment horizontal="right" vertical="top" wrapText="1"/>
      <protection locked="0"/>
    </xf>
    <xf numFmtId="0" fontId="7" fillId="3" borderId="3" xfId="17" applyFont="1" applyFill="1" applyBorder="1" applyAlignment="1">
      <alignment vertical="top"/>
    </xf>
    <xf numFmtId="166" fontId="2" fillId="5" borderId="3" xfId="1" applyFont="1" applyFill="1" applyBorder="1" applyAlignment="1">
      <alignment horizontal="right" vertical="top" wrapText="1"/>
    </xf>
    <xf numFmtId="166" fontId="2" fillId="5" borderId="3" xfId="1" applyFont="1" applyFill="1" applyBorder="1" applyAlignment="1">
      <alignment horizontal="center" vertical="top" wrapText="1"/>
    </xf>
    <xf numFmtId="0" fontId="2" fillId="3" borderId="3" xfId="17" applyFont="1" applyFill="1" applyBorder="1" applyAlignment="1">
      <alignment vertical="top"/>
    </xf>
    <xf numFmtId="0" fontId="10" fillId="3" borderId="3" xfId="0" applyFont="1" applyFill="1" applyBorder="1" applyAlignment="1" applyProtection="1">
      <alignment horizontal="center" vertical="top" wrapText="1"/>
    </xf>
    <xf numFmtId="177" fontId="2" fillId="3" borderId="3" xfId="0" applyNumberFormat="1" applyFont="1" applyFill="1" applyBorder="1" applyAlignment="1">
      <alignment horizontal="right" vertical="top" wrapText="1"/>
    </xf>
    <xf numFmtId="4" fontId="2" fillId="3" borderId="3" xfId="0" applyNumberFormat="1" applyFont="1" applyFill="1" applyBorder="1" applyAlignment="1">
      <alignment vertical="top" wrapText="1"/>
    </xf>
    <xf numFmtId="4" fontId="2" fillId="3" borderId="3" xfId="1" applyNumberFormat="1" applyFont="1" applyFill="1" applyBorder="1" applyAlignment="1">
      <alignment horizontal="right" vertical="top" wrapText="1"/>
    </xf>
    <xf numFmtId="0" fontId="2" fillId="3" borderId="3" xfId="17" applyFont="1" applyFill="1" applyBorder="1" applyAlignment="1">
      <alignment horizontal="right" vertical="top"/>
    </xf>
    <xf numFmtId="0" fontId="2" fillId="3" borderId="3" xfId="17" applyFont="1" applyFill="1" applyBorder="1" applyAlignment="1">
      <alignment horizontal="left" vertical="top" wrapText="1"/>
    </xf>
    <xf numFmtId="37" fontId="7" fillId="3" borderId="3" xfId="26" applyNumberFormat="1" applyFont="1" applyFill="1" applyBorder="1" applyAlignment="1">
      <alignment horizontal="right" vertical="top" wrapText="1"/>
    </xf>
    <xf numFmtId="39" fontId="7" fillId="3" borderId="3" xfId="26" applyFont="1" applyFill="1" applyBorder="1" applyAlignment="1">
      <alignment vertical="top" wrapText="1"/>
    </xf>
    <xf numFmtId="166" fontId="2" fillId="3" borderId="3" xfId="7" applyFont="1" applyFill="1" applyBorder="1" applyAlignment="1">
      <alignment horizontal="right" vertical="top" wrapText="1"/>
    </xf>
    <xf numFmtId="166" fontId="2" fillId="3" borderId="3" xfId="7" applyFont="1" applyFill="1" applyBorder="1" applyAlignment="1">
      <alignment horizontal="center" vertical="top" wrapText="1"/>
    </xf>
    <xf numFmtId="37" fontId="7" fillId="3" borderId="3" xfId="0" applyNumberFormat="1" applyFont="1" applyFill="1" applyBorder="1" applyAlignment="1">
      <alignment horizontal="right" vertical="top"/>
    </xf>
    <xf numFmtId="175" fontId="7" fillId="3" borderId="3" xfId="0" applyNumberFormat="1" applyFont="1" applyFill="1" applyBorder="1" applyAlignment="1">
      <alignment horizontal="right" vertical="top"/>
    </xf>
    <xf numFmtId="175" fontId="2" fillId="3" borderId="3" xfId="0" applyNumberFormat="1" applyFont="1" applyFill="1" applyBorder="1" applyAlignment="1">
      <alignment horizontal="right" vertical="top"/>
    </xf>
    <xf numFmtId="0" fontId="2" fillId="8" borderId="3" xfId="0" applyFont="1" applyFill="1" applyBorder="1" applyAlignment="1">
      <alignment wrapText="1"/>
    </xf>
    <xf numFmtId="166" fontId="2" fillId="3" borderId="3" xfId="7" applyFont="1" applyFill="1" applyBorder="1" applyAlignment="1">
      <alignment horizontal="right" wrapText="1"/>
    </xf>
    <xf numFmtId="0" fontId="2" fillId="3" borderId="3" xfId="17" applyFont="1" applyFill="1" applyBorder="1" applyAlignment="1">
      <alignment horizontal="center"/>
    </xf>
    <xf numFmtId="166" fontId="2" fillId="3" borderId="3" xfId="7" applyFont="1" applyFill="1" applyBorder="1" applyAlignment="1" applyProtection="1">
      <alignment horizontal="right" wrapText="1"/>
      <protection locked="0"/>
    </xf>
    <xf numFmtId="39" fontId="2" fillId="3" borderId="3" xfId="0" applyNumberFormat="1" applyFont="1" applyFill="1" applyBorder="1" applyAlignment="1" applyProtection="1">
      <alignment horizontal="right" wrapText="1"/>
      <protection locked="0"/>
    </xf>
    <xf numFmtId="0" fontId="2" fillId="8" borderId="3" xfId="0" applyFont="1" applyFill="1" applyBorder="1" applyAlignment="1">
      <alignment vertical="top"/>
    </xf>
    <xf numFmtId="0" fontId="2" fillId="8" borderId="3" xfId="0" applyFont="1" applyFill="1" applyBorder="1" applyAlignment="1">
      <alignment vertical="top" wrapText="1"/>
    </xf>
    <xf numFmtId="0" fontId="2" fillId="3" borderId="3" xfId="17" applyFont="1" applyFill="1" applyBorder="1" applyAlignment="1">
      <alignment horizontal="left" wrapText="1"/>
    </xf>
    <xf numFmtId="43" fontId="2" fillId="3" borderId="3" xfId="16" applyFont="1" applyFill="1" applyBorder="1" applyAlignment="1">
      <alignment horizontal="right" wrapText="1"/>
    </xf>
    <xf numFmtId="0" fontId="10" fillId="3" borderId="3" xfId="0" applyFont="1" applyFill="1" applyBorder="1" applyAlignment="1" applyProtection="1">
      <alignment horizontal="center"/>
    </xf>
    <xf numFmtId="0" fontId="2" fillId="6" borderId="3" xfId="0" applyFont="1" applyFill="1" applyBorder="1" applyAlignment="1">
      <alignment horizontal="right" vertical="top"/>
    </xf>
    <xf numFmtId="0" fontId="7" fillId="6" borderId="3" xfId="0" applyFont="1" applyFill="1" applyBorder="1" applyAlignment="1">
      <alignment horizontal="center" vertical="top"/>
    </xf>
    <xf numFmtId="4" fontId="2" fillId="6" borderId="3" xfId="0" applyNumberFormat="1" applyFont="1" applyFill="1" applyBorder="1" applyAlignment="1">
      <alignment horizontal="right" vertical="top"/>
    </xf>
    <xf numFmtId="0" fontId="2" fillId="6" borderId="3" xfId="0" applyFont="1" applyFill="1" applyBorder="1" applyAlignment="1" applyProtection="1">
      <alignment horizontal="center" vertical="top"/>
    </xf>
    <xf numFmtId="4" fontId="2" fillId="7" borderId="3" xfId="4" applyNumberFormat="1" applyFont="1" applyFill="1" applyBorder="1" applyAlignment="1">
      <alignment horizontal="right" vertical="top"/>
    </xf>
    <xf numFmtId="166" fontId="7" fillId="6" borderId="3" xfId="1" applyFont="1" applyFill="1" applyBorder="1" applyAlignment="1">
      <alignment horizontal="right" vertical="top" wrapText="1"/>
    </xf>
    <xf numFmtId="37" fontId="7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39" fontId="7" fillId="3" borderId="3" xfId="0" applyNumberFormat="1" applyFont="1" applyFill="1" applyBorder="1" applyAlignment="1" applyProtection="1">
      <alignment horizontal="right" vertical="top" wrapText="1"/>
      <protection locked="0"/>
    </xf>
    <xf numFmtId="0" fontId="15" fillId="8" borderId="3" xfId="0" applyFont="1" applyFill="1" applyBorder="1" applyAlignment="1">
      <alignment vertical="top" wrapText="1"/>
    </xf>
    <xf numFmtId="171" fontId="2" fillId="3" borderId="3" xfId="0" applyNumberFormat="1" applyFont="1" applyFill="1" applyBorder="1" applyAlignment="1">
      <alignment horizontal="right" vertical="top" wrapText="1"/>
    </xf>
    <xf numFmtId="39" fontId="2" fillId="3" borderId="3" xfId="0" applyNumberFormat="1" applyFont="1" applyFill="1" applyBorder="1" applyAlignment="1">
      <alignment horizontal="right" vertical="top" wrapText="1"/>
    </xf>
    <xf numFmtId="37" fontId="2" fillId="6" borderId="3" xfId="0" applyNumberFormat="1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top" wrapText="1"/>
    </xf>
    <xf numFmtId="4" fontId="2" fillId="6" borderId="3" xfId="0" applyNumberFormat="1" applyFont="1" applyFill="1" applyBorder="1" applyAlignment="1">
      <alignment horizontal="right" vertical="top" wrapText="1"/>
    </xf>
    <xf numFmtId="0" fontId="2" fillId="6" borderId="3" xfId="0" applyFont="1" applyFill="1" applyBorder="1" applyAlignment="1">
      <alignment horizontal="right" vertical="top" wrapText="1"/>
    </xf>
    <xf numFmtId="39" fontId="7" fillId="6" borderId="3" xfId="0" applyNumberFormat="1" applyFont="1" applyFill="1" applyBorder="1" applyAlignment="1" applyProtection="1">
      <alignment horizontal="right" vertical="top" wrapText="1"/>
      <protection locked="0"/>
    </xf>
    <xf numFmtId="0" fontId="4" fillId="3" borderId="3" xfId="0" applyFont="1" applyFill="1" applyBorder="1" applyAlignment="1">
      <alignment vertical="top"/>
    </xf>
    <xf numFmtId="4" fontId="4" fillId="3" borderId="3" xfId="0" applyNumberFormat="1" applyFont="1" applyFill="1" applyBorder="1" applyAlignment="1">
      <alignment vertical="top"/>
    </xf>
    <xf numFmtId="37" fontId="2" fillId="6" borderId="4" xfId="0" applyNumberFormat="1" applyFont="1" applyFill="1" applyBorder="1" applyAlignment="1">
      <alignment vertical="top" wrapText="1"/>
    </xf>
    <xf numFmtId="0" fontId="7" fillId="6" borderId="4" xfId="0" applyFont="1" applyFill="1" applyBorder="1" applyAlignment="1">
      <alignment horizontal="center" vertical="top" wrapText="1"/>
    </xf>
    <xf numFmtId="4" fontId="2" fillId="6" borderId="4" xfId="0" applyNumberFormat="1" applyFont="1" applyFill="1" applyBorder="1" applyAlignment="1">
      <alignment vertical="top"/>
    </xf>
    <xf numFmtId="0" fontId="2" fillId="6" borderId="4" xfId="0" applyFont="1" applyFill="1" applyBorder="1" applyAlignment="1">
      <alignment horizontal="center" vertical="top"/>
    </xf>
    <xf numFmtId="39" fontId="7" fillId="6" borderId="4" xfId="0" applyNumberFormat="1" applyFont="1" applyFill="1" applyBorder="1" applyAlignment="1" applyProtection="1">
      <alignment horizontal="right" vertical="top" wrapText="1"/>
      <protection locked="0"/>
    </xf>
    <xf numFmtId="0" fontId="4" fillId="6" borderId="2" xfId="0" applyFont="1" applyFill="1" applyBorder="1" applyAlignment="1">
      <alignment vertical="top"/>
    </xf>
    <xf numFmtId="0" fontId="7" fillId="6" borderId="2" xfId="0" applyFont="1" applyFill="1" applyBorder="1" applyAlignment="1">
      <alignment horizontal="center" vertical="top" wrapText="1"/>
    </xf>
    <xf numFmtId="4" fontId="4" fillId="6" borderId="2" xfId="0" applyNumberFormat="1" applyFont="1" applyFill="1" applyBorder="1" applyAlignment="1">
      <alignment vertical="top"/>
    </xf>
    <xf numFmtId="0" fontId="4" fillId="2" borderId="3" xfId="0" applyFont="1" applyFill="1" applyBorder="1" applyAlignment="1">
      <alignment horizontal="right" vertical="top"/>
    </xf>
    <xf numFmtId="4" fontId="5" fillId="2" borderId="3" xfId="0" applyNumberFormat="1" applyFont="1" applyFill="1" applyBorder="1" applyAlignment="1">
      <alignment vertical="top"/>
    </xf>
    <xf numFmtId="4" fontId="5" fillId="2" borderId="3" xfId="0" applyNumberFormat="1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horizontal="right" vertical="top" wrapText="1"/>
    </xf>
    <xf numFmtId="10" fontId="5" fillId="0" borderId="3" xfId="0" applyNumberFormat="1" applyFont="1" applyFill="1" applyBorder="1" applyAlignment="1" applyProtection="1">
      <alignment vertical="top"/>
      <protection locked="0"/>
    </xf>
    <xf numFmtId="173" fontId="5" fillId="2" borderId="3" xfId="0" applyNumberFormat="1" applyFont="1" applyFill="1" applyBorder="1" applyAlignment="1">
      <alignment vertical="top"/>
    </xf>
    <xf numFmtId="0" fontId="2" fillId="0" borderId="3" xfId="0" applyFont="1" applyBorder="1" applyAlignment="1">
      <alignment horizontal="right" vertical="top" wrapText="1"/>
    </xf>
    <xf numFmtId="173" fontId="4" fillId="2" borderId="3" xfId="0" applyNumberFormat="1" applyFont="1" applyFill="1" applyBorder="1" applyAlignment="1">
      <alignment vertical="top"/>
    </xf>
    <xf numFmtId="4" fontId="4" fillId="2" borderId="3" xfId="0" applyNumberFormat="1" applyFont="1" applyFill="1" applyBorder="1" applyAlignment="1">
      <alignment vertical="top"/>
    </xf>
    <xf numFmtId="0" fontId="2" fillId="0" borderId="3" xfId="0" applyFont="1" applyBorder="1" applyAlignment="1">
      <alignment horizontal="right" vertical="top"/>
    </xf>
    <xf numFmtId="10" fontId="2" fillId="0" borderId="3" xfId="15" applyNumberFormat="1" applyFont="1" applyFill="1" applyBorder="1" applyAlignment="1">
      <alignment horizontal="right" vertical="top" wrapText="1"/>
    </xf>
    <xf numFmtId="171" fontId="2" fillId="0" borderId="3" xfId="25" applyNumberFormat="1" applyFont="1" applyFill="1" applyBorder="1" applyAlignment="1">
      <alignment horizontal="center" vertical="top"/>
    </xf>
    <xf numFmtId="166" fontId="2" fillId="0" borderId="3" xfId="7" applyFont="1" applyFill="1" applyBorder="1" applyAlignment="1">
      <alignment horizontal="center" vertical="top"/>
    </xf>
    <xf numFmtId="0" fontId="15" fillId="8" borderId="3" xfId="0" applyFont="1" applyFill="1" applyBorder="1" applyAlignment="1">
      <alignment horizontal="right" vertical="top"/>
    </xf>
    <xf numFmtId="0" fontId="4" fillId="6" borderId="3" xfId="0" applyFont="1" applyFill="1" applyBorder="1" applyAlignment="1">
      <alignment vertical="top"/>
    </xf>
    <xf numFmtId="0" fontId="7" fillId="6" borderId="3" xfId="0" applyFont="1" applyFill="1" applyBorder="1" applyAlignment="1">
      <alignment horizontal="right" vertical="top" wrapText="1"/>
    </xf>
    <xf numFmtId="173" fontId="4" fillId="6" borderId="3" xfId="0" applyNumberFormat="1" applyFont="1" applyFill="1" applyBorder="1" applyAlignment="1">
      <alignment vertical="top"/>
    </xf>
    <xf numFmtId="4" fontId="4" fillId="6" borderId="3" xfId="0" applyNumberFormat="1" applyFont="1" applyFill="1" applyBorder="1" applyAlignment="1">
      <alignment vertical="top"/>
    </xf>
    <xf numFmtId="4" fontId="4" fillId="6" borderId="3" xfId="0" applyNumberFormat="1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4" fillId="6" borderId="4" xfId="0" applyFont="1" applyFill="1" applyBorder="1" applyAlignment="1">
      <alignment vertical="top"/>
    </xf>
    <xf numFmtId="0" fontId="7" fillId="6" borderId="4" xfId="0" applyFont="1" applyFill="1" applyBorder="1" applyAlignment="1">
      <alignment horizontal="right" vertical="top"/>
    </xf>
    <xf numFmtId="0" fontId="2" fillId="6" borderId="4" xfId="0" applyFont="1" applyFill="1" applyBorder="1" applyAlignment="1">
      <alignment vertical="top"/>
    </xf>
    <xf numFmtId="166" fontId="7" fillId="6" borderId="4" xfId="7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vertical="top"/>
    </xf>
    <xf numFmtId="4" fontId="2" fillId="2" borderId="0" xfId="0" applyNumberFormat="1" applyFont="1" applyFill="1" applyBorder="1" applyAlignment="1">
      <alignment vertical="top"/>
    </xf>
    <xf numFmtId="167" fontId="5" fillId="0" borderId="0" xfId="0" applyNumberFormat="1" applyFont="1" applyBorder="1" applyAlignment="1">
      <alignment horizontal="center" vertical="top"/>
    </xf>
    <xf numFmtId="4" fontId="5" fillId="0" borderId="0" xfId="0" applyNumberFormat="1" applyFont="1" applyBorder="1" applyAlignment="1">
      <alignment horizontal="center" vertical="top"/>
    </xf>
    <xf numFmtId="0" fontId="2" fillId="3" borderId="0" xfId="25" applyFont="1" applyFill="1" applyBorder="1" applyAlignment="1">
      <alignment horizontal="right" vertical="top"/>
    </xf>
    <xf numFmtId="0" fontId="7" fillId="3" borderId="0" xfId="25" applyFont="1" applyFill="1" applyBorder="1" applyAlignment="1">
      <alignment horizontal="center" vertical="top" wrapText="1"/>
    </xf>
    <xf numFmtId="4" fontId="2" fillId="3" borderId="0" xfId="25" applyNumberFormat="1" applyFont="1" applyFill="1" applyBorder="1" applyAlignment="1">
      <alignment horizontal="center" vertical="top"/>
    </xf>
    <xf numFmtId="166" fontId="2" fillId="3" borderId="0" xfId="1" applyFont="1" applyFill="1" applyBorder="1" applyAlignment="1">
      <alignment vertical="top"/>
    </xf>
    <xf numFmtId="4" fontId="7" fillId="3" borderId="0" xfId="41" applyNumberFormat="1" applyFont="1" applyFill="1" applyBorder="1" applyAlignment="1">
      <alignment vertical="top"/>
    </xf>
    <xf numFmtId="0" fontId="2" fillId="3" borderId="0" xfId="25" applyFont="1" applyFill="1" applyBorder="1" applyAlignment="1">
      <alignment vertical="top"/>
    </xf>
    <xf numFmtId="4" fontId="2" fillId="3" borderId="0" xfId="27" applyNumberFormat="1" applyFont="1" applyFill="1" applyBorder="1" applyAlignment="1">
      <alignment horizontal="center" vertical="top"/>
    </xf>
    <xf numFmtId="0" fontId="2" fillId="3" borderId="0" xfId="19" applyNumberFormat="1" applyFont="1" applyFill="1" applyBorder="1" applyAlignment="1">
      <alignment horizontal="left" vertical="top"/>
    </xf>
    <xf numFmtId="0" fontId="2" fillId="3" borderId="0" xfId="19" applyNumberFormat="1" applyFont="1" applyFill="1" applyBorder="1" applyAlignment="1">
      <alignment vertical="top"/>
    </xf>
    <xf numFmtId="0" fontId="2" fillId="3" borderId="0" xfId="25" applyNumberFormat="1" applyFont="1" applyFill="1" applyBorder="1" applyAlignment="1">
      <alignment vertical="top"/>
    </xf>
    <xf numFmtId="0" fontId="17" fillId="3" borderId="0" xfId="19" applyFont="1" applyFill="1" applyBorder="1" applyAlignment="1">
      <alignment horizontal="left" vertical="top" wrapText="1"/>
    </xf>
    <xf numFmtId="0" fontId="2" fillId="3" borderId="0" xfId="19" applyFont="1" applyFill="1" applyBorder="1" applyAlignment="1">
      <alignment horizontal="right" vertical="top" wrapText="1"/>
    </xf>
    <xf numFmtId="4" fontId="17" fillId="3" borderId="0" xfId="19" applyNumberFormat="1" applyFont="1" applyFill="1" applyBorder="1" applyAlignment="1">
      <alignment horizontal="left" vertical="top" wrapText="1"/>
    </xf>
    <xf numFmtId="166" fontId="17" fillId="3" borderId="0" xfId="1" applyFont="1" applyFill="1" applyBorder="1" applyAlignment="1">
      <alignment vertical="top" wrapText="1"/>
    </xf>
    <xf numFmtId="0" fontId="2" fillId="3" borderId="0" xfId="19" quotePrefix="1" applyFont="1" applyFill="1" applyBorder="1" applyAlignment="1">
      <alignment horizontal="left" vertical="top"/>
    </xf>
    <xf numFmtId="0" fontId="2" fillId="0" borderId="0" xfId="0" applyFont="1" applyAlignment="1">
      <alignment vertical="top"/>
    </xf>
    <xf numFmtId="0" fontId="2" fillId="3" borderId="0" xfId="19" applyFont="1" applyFill="1" applyBorder="1" applyAlignment="1">
      <alignment horizontal="left" vertical="top"/>
    </xf>
    <xf numFmtId="166" fontId="2" fillId="3" borderId="0" xfId="1" applyFont="1" applyFill="1" applyBorder="1" applyAlignment="1">
      <alignment horizontal="center" vertical="top"/>
    </xf>
    <xf numFmtId="167" fontId="5" fillId="0" borderId="0" xfId="0" applyNumberFormat="1" applyFont="1" applyBorder="1" applyAlignment="1">
      <alignment horizontal="left" vertical="top"/>
    </xf>
    <xf numFmtId="167" fontId="18" fillId="0" borderId="0" xfId="0" applyNumberFormat="1" applyFont="1" applyBorder="1" applyAlignment="1">
      <alignment horizontal="center" vertical="top"/>
    </xf>
    <xf numFmtId="4" fontId="18" fillId="0" borderId="0" xfId="0" applyNumberFormat="1" applyFont="1" applyBorder="1" applyAlignment="1">
      <alignment horizontal="center" vertical="top"/>
    </xf>
    <xf numFmtId="166" fontId="2" fillId="5" borderId="3" xfId="1" applyFont="1" applyFill="1" applyBorder="1" applyAlignment="1">
      <alignment horizontal="right" wrapText="1"/>
    </xf>
    <xf numFmtId="166" fontId="2" fillId="5" borderId="3" xfId="1" applyFont="1" applyFill="1" applyBorder="1" applyAlignment="1">
      <alignment horizontal="center" wrapText="1"/>
    </xf>
    <xf numFmtId="166" fontId="2" fillId="5" borderId="3" xfId="1" applyFont="1" applyFill="1" applyBorder="1" applyAlignment="1" applyProtection="1">
      <alignment horizontal="right" wrapText="1"/>
      <protection locked="0"/>
    </xf>
    <xf numFmtId="166" fontId="2" fillId="3" borderId="3" xfId="7" applyFont="1" applyFill="1" applyBorder="1" applyAlignment="1">
      <alignment horizontal="center" wrapText="1"/>
    </xf>
    <xf numFmtId="0" fontId="2" fillId="3" borderId="3" xfId="17" applyFont="1" applyFill="1" applyBorder="1" applyAlignment="1">
      <alignment horizontal="center" wrapText="1"/>
    </xf>
    <xf numFmtId="37" fontId="7" fillId="3" borderId="2" xfId="0" applyNumberFormat="1" applyFont="1" applyFill="1" applyBorder="1" applyAlignment="1">
      <alignment horizontal="right" vertical="top"/>
    </xf>
    <xf numFmtId="0" fontId="7" fillId="3" borderId="2" xfId="0" applyNumberFormat="1" applyFont="1" applyFill="1" applyBorder="1" applyAlignment="1">
      <alignment vertical="top" wrapText="1"/>
    </xf>
    <xf numFmtId="166" fontId="2" fillId="3" borderId="2" xfId="7" applyFont="1" applyFill="1" applyBorder="1" applyAlignment="1">
      <alignment horizontal="right" vertical="top" wrapText="1"/>
    </xf>
    <xf numFmtId="166" fontId="2" fillId="3" borderId="2" xfId="7" applyFont="1" applyFill="1" applyBorder="1" applyAlignment="1">
      <alignment horizontal="center" wrapText="1"/>
    </xf>
    <xf numFmtId="166" fontId="2" fillId="3" borderId="2" xfId="7" applyFont="1" applyFill="1" applyBorder="1" applyAlignment="1" applyProtection="1">
      <alignment horizontal="right" wrapText="1"/>
      <protection locked="0"/>
    </xf>
    <xf numFmtId="39" fontId="2" fillId="3" borderId="2" xfId="0" applyNumberFormat="1" applyFont="1" applyFill="1" applyBorder="1" applyAlignment="1" applyProtection="1">
      <alignment horizontal="right" wrapText="1"/>
      <protection locked="0"/>
    </xf>
    <xf numFmtId="0" fontId="10" fillId="3" borderId="4" xfId="0" applyFont="1" applyFill="1" applyBorder="1" applyAlignment="1">
      <alignment horizontal="right" vertical="top"/>
    </xf>
    <xf numFmtId="0" fontId="10" fillId="3" borderId="4" xfId="0" applyFont="1" applyFill="1" applyBorder="1" applyAlignment="1">
      <alignment vertical="top" wrapText="1"/>
    </xf>
    <xf numFmtId="4" fontId="10" fillId="3" borderId="4" xfId="0" applyNumberFormat="1" applyFont="1" applyFill="1" applyBorder="1" applyAlignment="1">
      <alignment horizontal="right" vertical="top"/>
    </xf>
    <xf numFmtId="0" fontId="10" fillId="3" borderId="4" xfId="0" applyFont="1" applyFill="1" applyBorder="1" applyAlignment="1" applyProtection="1">
      <alignment horizontal="center" vertical="top"/>
    </xf>
    <xf numFmtId="4" fontId="10" fillId="3" borderId="4" xfId="4" applyNumberFormat="1" applyFont="1" applyFill="1" applyBorder="1" applyAlignment="1">
      <alignment horizontal="right" vertical="top"/>
    </xf>
    <xf numFmtId="39" fontId="2" fillId="3" borderId="4" xfId="0" applyNumberFormat="1" applyFont="1" applyFill="1" applyBorder="1" applyAlignment="1" applyProtection="1">
      <alignment horizontal="right" vertical="top" wrapText="1"/>
      <protection locked="0"/>
    </xf>
    <xf numFmtId="37" fontId="7" fillId="3" borderId="4" xfId="0" applyNumberFormat="1" applyFont="1" applyFill="1" applyBorder="1" applyAlignment="1">
      <alignment horizontal="right" vertical="top"/>
    </xf>
    <xf numFmtId="0" fontId="7" fillId="3" borderId="4" xfId="0" applyNumberFormat="1" applyFont="1" applyFill="1" applyBorder="1" applyAlignment="1">
      <alignment horizontal="left" vertical="top" wrapText="1"/>
    </xf>
    <xf numFmtId="166" fontId="2" fillId="3" borderId="4" xfId="7" applyFont="1" applyFill="1" applyBorder="1" applyAlignment="1">
      <alignment horizontal="right" vertical="top" wrapText="1"/>
    </xf>
    <xf numFmtId="166" fontId="2" fillId="3" borderId="4" xfId="7" applyFont="1" applyFill="1" applyBorder="1" applyAlignment="1">
      <alignment horizontal="center" wrapText="1"/>
    </xf>
    <xf numFmtId="166" fontId="2" fillId="3" borderId="4" xfId="7" applyFont="1" applyFill="1" applyBorder="1" applyAlignment="1">
      <alignment horizontal="right" wrapText="1"/>
    </xf>
    <xf numFmtId="39" fontId="2" fillId="3" borderId="4" xfId="0" applyNumberFormat="1" applyFont="1" applyFill="1" applyBorder="1" applyAlignment="1" applyProtection="1">
      <alignment horizontal="right" wrapText="1"/>
      <protection locked="0"/>
    </xf>
    <xf numFmtId="0" fontId="2" fillId="3" borderId="0" xfId="19" applyFont="1" applyFill="1" applyBorder="1" applyAlignment="1">
      <alignment horizontal="center" vertical="top"/>
    </xf>
    <xf numFmtId="0" fontId="2" fillId="3" borderId="0" xfId="25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/>
    </xf>
    <xf numFmtId="0" fontId="17" fillId="0" borderId="0" xfId="2" applyFont="1" applyFill="1" applyBorder="1" applyAlignment="1">
      <alignment vertical="top" wrapText="1"/>
    </xf>
    <xf numFmtId="0" fontId="17" fillId="0" borderId="0" xfId="2" applyFont="1" applyFill="1" applyAlignment="1">
      <alignment vertical="top" wrapText="1"/>
    </xf>
    <xf numFmtId="167" fontId="4" fillId="0" borderId="0" xfId="0" applyNumberFormat="1" applyFont="1" applyAlignment="1">
      <alignment vertical="top" wrapText="1"/>
    </xf>
    <xf numFmtId="0" fontId="2" fillId="4" borderId="0" xfId="0" applyFont="1" applyFill="1" applyBorder="1" applyAlignment="1">
      <alignment vertical="top"/>
    </xf>
    <xf numFmtId="0" fontId="2" fillId="4" borderId="2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14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vertical="top"/>
    </xf>
    <xf numFmtId="0" fontId="10" fillId="3" borderId="0" xfId="0" applyFont="1" applyFill="1" applyBorder="1" applyAlignment="1">
      <alignment vertical="top"/>
    </xf>
    <xf numFmtId="0" fontId="10" fillId="3" borderId="0" xfId="0" applyFont="1" applyFill="1" applyAlignment="1">
      <alignment vertical="top"/>
    </xf>
    <xf numFmtId="0" fontId="2" fillId="4" borderId="0" xfId="0" applyFont="1" applyFill="1" applyAlignment="1">
      <alignment vertical="top"/>
    </xf>
    <xf numFmtId="4" fontId="2" fillId="4" borderId="0" xfId="0" applyNumberFormat="1" applyFont="1" applyFill="1" applyAlignment="1">
      <alignment vertical="top"/>
    </xf>
    <xf numFmtId="4" fontId="2" fillId="0" borderId="0" xfId="0" applyNumberFormat="1" applyFont="1" applyAlignment="1">
      <alignment vertical="top"/>
    </xf>
    <xf numFmtId="0" fontId="2" fillId="3" borderId="0" xfId="19" applyFont="1" applyFill="1" applyBorder="1" applyAlignment="1">
      <alignment horizontal="center" vertical="top"/>
    </xf>
    <xf numFmtId="0" fontId="2" fillId="3" borderId="0" xfId="25" applyFont="1" applyFill="1" applyBorder="1" applyAlignment="1">
      <alignment horizontal="center" vertical="top"/>
    </xf>
    <xf numFmtId="0" fontId="2" fillId="4" borderId="0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top"/>
    </xf>
    <xf numFmtId="0" fontId="7" fillId="0" borderId="0" xfId="0" applyFont="1" applyBorder="1" applyAlignment="1">
      <alignment horizontal="center" vertical="top"/>
    </xf>
    <xf numFmtId="0" fontId="16" fillId="0" borderId="0" xfId="2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 vertical="top" wrapText="1"/>
    </xf>
    <xf numFmtId="0" fontId="2" fillId="3" borderId="0" xfId="19" applyFont="1" applyFill="1" applyBorder="1" applyAlignment="1">
      <alignment horizontal="center" vertical="top"/>
    </xf>
    <xf numFmtId="0" fontId="4" fillId="3" borderId="0" xfId="0" applyFont="1" applyFill="1" applyBorder="1" applyAlignment="1">
      <alignment horizontal="center" vertical="top"/>
    </xf>
    <xf numFmtId="0" fontId="2" fillId="3" borderId="0" xfId="25" applyFont="1" applyFill="1" applyBorder="1" applyAlignment="1">
      <alignment horizontal="center" vertical="top"/>
    </xf>
    <xf numFmtId="0" fontId="2" fillId="3" borderId="0" xfId="25" applyFont="1" applyFill="1" applyBorder="1" applyAlignment="1">
      <alignment horizontal="left" vertical="top"/>
    </xf>
    <xf numFmtId="0" fontId="2" fillId="3" borderId="0" xfId="19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horizontal="center" vertical="top"/>
    </xf>
    <xf numFmtId="0" fontId="16" fillId="3" borderId="0" xfId="2" applyFont="1" applyFill="1" applyBorder="1" applyAlignment="1">
      <alignment horizontal="center" vertical="top" wrapText="1"/>
    </xf>
    <xf numFmtId="4" fontId="2" fillId="3" borderId="0" xfId="0" applyNumberFormat="1" applyFont="1" applyFill="1" applyBorder="1" applyAlignment="1">
      <alignment vertical="top"/>
    </xf>
    <xf numFmtId="0" fontId="5" fillId="3" borderId="0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right" vertical="top"/>
    </xf>
    <xf numFmtId="0" fontId="20" fillId="3" borderId="3" xfId="0" applyFont="1" applyFill="1" applyBorder="1" applyAlignment="1">
      <alignment vertical="top" wrapText="1"/>
    </xf>
    <xf numFmtId="2" fontId="10" fillId="3" borderId="4" xfId="0" applyNumberFormat="1" applyFont="1" applyFill="1" applyBorder="1" applyAlignment="1">
      <alignment horizontal="right" vertical="top"/>
    </xf>
    <xf numFmtId="0" fontId="15" fillId="3" borderId="4" xfId="0" applyFont="1" applyFill="1" applyBorder="1" applyAlignment="1">
      <alignment vertical="top"/>
    </xf>
    <xf numFmtId="2" fontId="10" fillId="3" borderId="4" xfId="0" applyNumberFormat="1" applyFont="1" applyFill="1" applyBorder="1" applyAlignment="1">
      <alignment vertical="top"/>
    </xf>
    <xf numFmtId="4" fontId="2" fillId="3" borderId="4" xfId="0" applyNumberFormat="1" applyFont="1" applyFill="1" applyBorder="1" applyAlignment="1">
      <alignment vertical="top"/>
    </xf>
    <xf numFmtId="166" fontId="2" fillId="3" borderId="3" xfId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wrapText="1"/>
    </xf>
    <xf numFmtId="0" fontId="7" fillId="3" borderId="3" xfId="0" applyNumberFormat="1" applyFont="1" applyFill="1" applyBorder="1" applyAlignment="1">
      <alignment vertical="top" wrapText="1"/>
    </xf>
    <xf numFmtId="166" fontId="2" fillId="3" borderId="3" xfId="7" applyFont="1" applyFill="1" applyBorder="1" applyAlignment="1">
      <alignment horizontal="right" vertical="center" wrapText="1"/>
    </xf>
    <xf numFmtId="0" fontId="2" fillId="3" borderId="3" xfId="17" applyFont="1" applyFill="1" applyBorder="1" applyAlignment="1">
      <alignment horizontal="center" vertical="center"/>
    </xf>
    <xf numFmtId="166" fontId="2" fillId="3" borderId="3" xfId="7" applyFont="1" applyFill="1" applyBorder="1" applyAlignment="1" applyProtection="1">
      <alignment horizontal="right" vertical="center" wrapText="1"/>
      <protection locked="0"/>
    </xf>
    <xf numFmtId="39" fontId="2" fillId="3" borderId="3" xfId="0" applyNumberFormat="1" applyFont="1" applyFill="1" applyBorder="1" applyAlignment="1" applyProtection="1">
      <alignment horizontal="right" vertical="center" wrapText="1"/>
      <protection locked="0"/>
    </xf>
    <xf numFmtId="166" fontId="2" fillId="3" borderId="3" xfId="1" applyFont="1" applyFill="1" applyBorder="1" applyAlignment="1">
      <alignment horizontal="right" vertical="center" wrapText="1"/>
    </xf>
    <xf numFmtId="166" fontId="2" fillId="3" borderId="3" xfId="1" applyFont="1" applyFill="1" applyBorder="1" applyAlignment="1">
      <alignment horizontal="center" vertical="center" wrapText="1"/>
    </xf>
    <xf numFmtId="166" fontId="2" fillId="3" borderId="3" xfId="1" applyFont="1" applyFill="1" applyBorder="1" applyAlignment="1" applyProtection="1">
      <alignment horizontal="right" vertical="center" wrapText="1"/>
      <protection locked="0"/>
    </xf>
    <xf numFmtId="0" fontId="15" fillId="3" borderId="3" xfId="0" applyFont="1" applyFill="1" applyBorder="1" applyAlignment="1">
      <alignment vertical="top" wrapText="1"/>
    </xf>
    <xf numFmtId="0" fontId="10" fillId="3" borderId="3" xfId="0" applyFont="1" applyFill="1" applyBorder="1" applyAlignment="1" applyProtection="1">
      <alignment horizontal="center" vertical="center"/>
    </xf>
    <xf numFmtId="171" fontId="2" fillId="3" borderId="3" xfId="0" applyNumberFormat="1" applyFont="1" applyFill="1" applyBorder="1" applyAlignment="1">
      <alignment horizontal="right" vertical="center" wrapText="1"/>
    </xf>
    <xf numFmtId="39" fontId="2" fillId="3" borderId="3" xfId="0" applyNumberFormat="1" applyFont="1" applyFill="1" applyBorder="1" applyAlignment="1">
      <alignment horizontal="right" vertical="center" wrapText="1"/>
    </xf>
    <xf numFmtId="4" fontId="2" fillId="3" borderId="3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right" vertical="top"/>
    </xf>
    <xf numFmtId="4" fontId="5" fillId="3" borderId="3" xfId="0" applyNumberFormat="1" applyFont="1" applyFill="1" applyBorder="1" applyAlignment="1">
      <alignment vertical="top"/>
    </xf>
    <xf numFmtId="4" fontId="5" fillId="3" borderId="3" xfId="0" applyNumberFormat="1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10" fontId="5" fillId="3" borderId="3" xfId="0" applyNumberFormat="1" applyFont="1" applyFill="1" applyBorder="1" applyAlignment="1" applyProtection="1">
      <alignment vertical="top"/>
      <protection locked="0"/>
    </xf>
    <xf numFmtId="173" fontId="5" fillId="3" borderId="3" xfId="0" applyNumberFormat="1" applyFont="1" applyFill="1" applyBorder="1" applyAlignment="1">
      <alignment vertical="top"/>
    </xf>
    <xf numFmtId="173" fontId="4" fillId="3" borderId="3" xfId="0" applyNumberFormat="1" applyFont="1" applyFill="1" applyBorder="1" applyAlignment="1">
      <alignment vertical="top"/>
    </xf>
    <xf numFmtId="10" fontId="2" fillId="3" borderId="3" xfId="15" applyNumberFormat="1" applyFont="1" applyFill="1" applyBorder="1" applyAlignment="1">
      <alignment horizontal="right" vertical="top" wrapText="1"/>
    </xf>
    <xf numFmtId="171" fontId="2" fillId="3" borderId="3" xfId="25" applyNumberFormat="1" applyFont="1" applyFill="1" applyBorder="1" applyAlignment="1">
      <alignment horizontal="center" vertical="top"/>
    </xf>
    <xf numFmtId="166" fontId="2" fillId="3" borderId="3" xfId="7" applyFont="1" applyFill="1" applyBorder="1" applyAlignment="1">
      <alignment horizontal="center" vertical="top"/>
    </xf>
    <xf numFmtId="0" fontId="15" fillId="3" borderId="3" xfId="0" applyFont="1" applyFill="1" applyBorder="1" applyAlignment="1">
      <alignment horizontal="right" vertical="top"/>
    </xf>
    <xf numFmtId="0" fontId="2" fillId="3" borderId="3" xfId="44" applyNumberFormat="1" applyFont="1" applyFill="1" applyBorder="1" applyAlignment="1">
      <alignment horizontal="right" vertical="top" wrapText="1"/>
    </xf>
    <xf numFmtId="10" fontId="2" fillId="3" borderId="3" xfId="14" applyNumberFormat="1" applyFont="1" applyFill="1" applyBorder="1"/>
    <xf numFmtId="168" fontId="7" fillId="3" borderId="3" xfId="14" applyNumberFormat="1" applyFont="1" applyFill="1" applyBorder="1" applyAlignment="1">
      <alignment horizontal="right"/>
    </xf>
    <xf numFmtId="166" fontId="7" fillId="3" borderId="3" xfId="1" applyFont="1" applyFill="1" applyBorder="1" applyAlignment="1">
      <alignment horizontal="right"/>
    </xf>
    <xf numFmtId="167" fontId="5" fillId="3" borderId="0" xfId="0" applyNumberFormat="1" applyFont="1" applyFill="1" applyBorder="1" applyAlignment="1">
      <alignment horizontal="center" vertical="top"/>
    </xf>
    <xf numFmtId="4" fontId="5" fillId="3" borderId="0" xfId="0" applyNumberFormat="1" applyFont="1" applyFill="1" applyBorder="1" applyAlignment="1">
      <alignment horizontal="center" vertical="top"/>
    </xf>
    <xf numFmtId="0" fontId="7" fillId="3" borderId="0" xfId="25" applyFont="1" applyFill="1" applyBorder="1" applyAlignment="1">
      <alignment horizontal="left" vertical="top"/>
    </xf>
    <xf numFmtId="0" fontId="7" fillId="3" borderId="0" xfId="25" applyFont="1" applyFill="1" applyBorder="1" applyAlignment="1">
      <alignment horizontal="center" vertical="top"/>
    </xf>
    <xf numFmtId="0" fontId="7" fillId="3" borderId="0" xfId="19" quotePrefix="1" applyFont="1" applyFill="1" applyBorder="1" applyAlignment="1">
      <alignment horizontal="left" vertical="top"/>
    </xf>
    <xf numFmtId="0" fontId="7" fillId="3" borderId="0" xfId="0" applyFont="1" applyFill="1" applyAlignment="1">
      <alignment vertical="top"/>
    </xf>
    <xf numFmtId="0" fontId="7" fillId="3" borderId="0" xfId="19" applyFont="1" applyFill="1" applyBorder="1" applyAlignment="1">
      <alignment horizontal="center" vertical="top"/>
    </xf>
    <xf numFmtId="167" fontId="5" fillId="3" borderId="0" xfId="0" applyNumberFormat="1" applyFont="1" applyFill="1" applyBorder="1" applyAlignment="1">
      <alignment horizontal="left" vertical="top"/>
    </xf>
    <xf numFmtId="0" fontId="4" fillId="9" borderId="1" xfId="0" applyFont="1" applyFill="1" applyBorder="1" applyAlignment="1">
      <alignment horizontal="center" vertical="center"/>
    </xf>
    <xf numFmtId="4" fontId="4" fillId="9" borderId="1" xfId="0" applyNumberFormat="1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right" vertical="top"/>
    </xf>
    <xf numFmtId="0" fontId="7" fillId="9" borderId="4" xfId="0" applyFont="1" applyFill="1" applyBorder="1" applyAlignment="1">
      <alignment horizontal="center" vertical="top"/>
    </xf>
    <xf numFmtId="4" fontId="2" fillId="9" borderId="4" xfId="0" applyNumberFormat="1" applyFont="1" applyFill="1" applyBorder="1" applyAlignment="1">
      <alignment horizontal="right" vertical="top"/>
    </xf>
    <xf numFmtId="0" fontId="2" fillId="9" borderId="4" xfId="0" applyFont="1" applyFill="1" applyBorder="1" applyAlignment="1" applyProtection="1">
      <alignment horizontal="center" vertical="top"/>
    </xf>
    <xf numFmtId="4" fontId="2" fillId="10" borderId="4" xfId="4" applyNumberFormat="1" applyFont="1" applyFill="1" applyBorder="1" applyAlignment="1">
      <alignment horizontal="right" vertical="top"/>
    </xf>
    <xf numFmtId="166" fontId="7" fillId="9" borderId="4" xfId="1" applyFont="1" applyFill="1" applyBorder="1" applyAlignment="1">
      <alignment horizontal="right" vertical="top" wrapText="1"/>
    </xf>
    <xf numFmtId="37" fontId="2" fillId="9" borderId="3" xfId="0" applyNumberFormat="1" applyFont="1" applyFill="1" applyBorder="1" applyAlignment="1">
      <alignment vertical="top" wrapText="1"/>
    </xf>
    <xf numFmtId="0" fontId="7" fillId="9" borderId="3" xfId="0" applyFont="1" applyFill="1" applyBorder="1" applyAlignment="1">
      <alignment horizontal="center" vertical="top" wrapText="1"/>
    </xf>
    <xf numFmtId="4" fontId="2" fillId="9" borderId="3" xfId="0" applyNumberFormat="1" applyFont="1" applyFill="1" applyBorder="1" applyAlignment="1">
      <alignment horizontal="right" vertical="top" wrapText="1"/>
    </xf>
    <xf numFmtId="0" fontId="2" fillId="9" borderId="3" xfId="0" applyFont="1" applyFill="1" applyBorder="1" applyAlignment="1">
      <alignment horizontal="right" vertical="top" wrapText="1"/>
    </xf>
    <xf numFmtId="39" fontId="7" fillId="9" borderId="3" xfId="0" applyNumberFormat="1" applyFont="1" applyFill="1" applyBorder="1" applyAlignment="1" applyProtection="1">
      <alignment horizontal="right" vertical="top" wrapText="1"/>
      <protection locked="0"/>
    </xf>
    <xf numFmtId="37" fontId="2" fillId="9" borderId="4" xfId="0" applyNumberFormat="1" applyFont="1" applyFill="1" applyBorder="1" applyAlignment="1">
      <alignment vertical="top" wrapText="1"/>
    </xf>
    <xf numFmtId="0" fontId="7" fillId="9" borderId="4" xfId="0" applyFont="1" applyFill="1" applyBorder="1" applyAlignment="1">
      <alignment horizontal="center" vertical="top" wrapText="1"/>
    </xf>
    <xf numFmtId="4" fontId="2" fillId="9" borderId="4" xfId="0" applyNumberFormat="1" applyFont="1" applyFill="1" applyBorder="1" applyAlignment="1">
      <alignment vertical="top"/>
    </xf>
    <xf numFmtId="0" fontId="2" fillId="9" borderId="4" xfId="0" applyFont="1" applyFill="1" applyBorder="1" applyAlignment="1">
      <alignment horizontal="center" vertical="top"/>
    </xf>
    <xf numFmtId="39" fontId="7" fillId="9" borderId="4" xfId="0" applyNumberFormat="1" applyFont="1" applyFill="1" applyBorder="1" applyAlignment="1" applyProtection="1">
      <alignment horizontal="right" vertical="top" wrapText="1"/>
      <protection locked="0"/>
    </xf>
    <xf numFmtId="0" fontId="4" fillId="9" borderId="2" xfId="0" applyFont="1" applyFill="1" applyBorder="1" applyAlignment="1">
      <alignment vertical="top"/>
    </xf>
    <xf numFmtId="0" fontId="7" fillId="9" borderId="2" xfId="0" applyFont="1" applyFill="1" applyBorder="1" applyAlignment="1">
      <alignment horizontal="center" vertical="top" wrapText="1"/>
    </xf>
    <xf numFmtId="4" fontId="4" fillId="9" borderId="2" xfId="0" applyNumberFormat="1" applyFont="1" applyFill="1" applyBorder="1" applyAlignment="1">
      <alignment vertical="top"/>
    </xf>
    <xf numFmtId="0" fontId="4" fillId="9" borderId="3" xfId="0" applyFont="1" applyFill="1" applyBorder="1" applyAlignment="1">
      <alignment vertical="top"/>
    </xf>
    <xf numFmtId="0" fontId="7" fillId="9" borderId="3" xfId="0" applyFont="1" applyFill="1" applyBorder="1" applyAlignment="1">
      <alignment horizontal="right" vertical="top" wrapText="1"/>
    </xf>
    <xf numFmtId="173" fontId="4" fillId="9" borderId="3" xfId="0" applyNumberFormat="1" applyFont="1" applyFill="1" applyBorder="1" applyAlignment="1">
      <alignment vertical="top"/>
    </xf>
    <xf numFmtId="4" fontId="4" fillId="9" borderId="3" xfId="0" applyNumberFormat="1" applyFont="1" applyFill="1" applyBorder="1" applyAlignment="1">
      <alignment vertical="top"/>
    </xf>
    <xf numFmtId="4" fontId="4" fillId="9" borderId="3" xfId="0" applyNumberFormat="1" applyFont="1" applyFill="1" applyBorder="1" applyAlignment="1">
      <alignment horizontal="right" vertical="top" wrapText="1"/>
    </xf>
    <xf numFmtId="0" fontId="4" fillId="9" borderId="4" xfId="0" applyFont="1" applyFill="1" applyBorder="1" applyAlignment="1">
      <alignment vertical="top"/>
    </xf>
    <xf numFmtId="0" fontId="7" fillId="9" borderId="4" xfId="0" applyFont="1" applyFill="1" applyBorder="1" applyAlignment="1">
      <alignment horizontal="right" vertical="top"/>
    </xf>
    <xf numFmtId="0" fontId="2" fillId="9" borderId="4" xfId="0" applyFont="1" applyFill="1" applyBorder="1" applyAlignment="1">
      <alignment vertical="top"/>
    </xf>
    <xf numFmtId="166" fontId="7" fillId="9" borderId="4" xfId="7" applyFont="1" applyFill="1" applyBorder="1" applyAlignment="1">
      <alignment horizontal="right" vertical="top" wrapText="1"/>
    </xf>
  </cellXfs>
  <cellStyles count="45">
    <cellStyle name="Comma 3" xfId="21"/>
    <cellStyle name="Comma_ANALISIS EL PUERTO" xfId="10"/>
    <cellStyle name="Millares" xfId="1" builtinId="3"/>
    <cellStyle name="Millares 10" xfId="16"/>
    <cellStyle name="Millares 10 2" xfId="33"/>
    <cellStyle name="Millares 11" xfId="7"/>
    <cellStyle name="Millares 14" xfId="35"/>
    <cellStyle name="Millares 15 2" xfId="37"/>
    <cellStyle name="Millares 2" xfId="6"/>
    <cellStyle name="Millares 2 2" xfId="30"/>
    <cellStyle name="Millares 2 2 2" xfId="29"/>
    <cellStyle name="Millares 3" xfId="28"/>
    <cellStyle name="Millares 3 3" xfId="4"/>
    <cellStyle name="Millares 4" xfId="23"/>
    <cellStyle name="Millares 4 2" xfId="31"/>
    <cellStyle name="Millares 4 2 2" xfId="40"/>
    <cellStyle name="Millares 5" xfId="5"/>
    <cellStyle name="Millares 5 3" xfId="8"/>
    <cellStyle name="Millares 6 2" xfId="27"/>
    <cellStyle name="Millares 7 2 2" xfId="12"/>
    <cellStyle name="Millares_NUEVO FORMATO DE PRESUPUESTOS 2" xfId="41"/>
    <cellStyle name="Moneda 3 2" xfId="38"/>
    <cellStyle name="Normal" xfId="0" builtinId="0"/>
    <cellStyle name="Normal 10" xfId="11"/>
    <cellStyle name="Normal 10 2 2" xfId="13"/>
    <cellStyle name="Normal 10 3" xfId="36"/>
    <cellStyle name="Normal 13 2" xfId="17"/>
    <cellStyle name="Normal 18" xfId="25"/>
    <cellStyle name="Normal 18 3" xfId="44"/>
    <cellStyle name="Normal 19" xfId="39"/>
    <cellStyle name="Normal 2" xfId="22"/>
    <cellStyle name="Normal 2 2 2" xfId="19"/>
    <cellStyle name="Normal 2 3" xfId="9"/>
    <cellStyle name="Normal 2 3 2" xfId="14"/>
    <cellStyle name="Normal 2_ANALISIS REC 3" xfId="18"/>
    <cellStyle name="Normal 20" xfId="34"/>
    <cellStyle name="Normal 3" xfId="32"/>
    <cellStyle name="Normal 41" xfId="43"/>
    <cellStyle name="Normal 5" xfId="24"/>
    <cellStyle name="Normal 9" xfId="20"/>
    <cellStyle name="Normal_50-09 EXTENSION LINEA LA CUARENTA Y CABUYA 2" xfId="42"/>
    <cellStyle name="Normal_Hoja1" xfId="3"/>
    <cellStyle name="Normal_Presupuesto" xfId="26"/>
    <cellStyle name="Normal_Rec. No.3 118-03   Pta. de trat.A.Negras san juan de la maguana" xfId="2"/>
    <cellStyle name="Porcentaje" xfId="1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146</xdr:row>
      <xdr:rowOff>0</xdr:rowOff>
    </xdr:from>
    <xdr:to>
      <xdr:col>1</xdr:col>
      <xdr:colOff>1476375</xdr:colOff>
      <xdr:row>146</xdr:row>
      <xdr:rowOff>57150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905000" y="29794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905000" y="20488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238125</xdr:colOff>
      <xdr:row>128</xdr:row>
      <xdr:rowOff>142875</xdr:rowOff>
    </xdr:from>
    <xdr:to>
      <xdr:col>1</xdr:col>
      <xdr:colOff>2371725</xdr:colOff>
      <xdr:row>128</xdr:row>
      <xdr:rowOff>142875</xdr:rowOff>
    </xdr:to>
    <xdr:sp macro="" textlink="">
      <xdr:nvSpPr>
        <xdr:cNvPr id="226" name="Line 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ShapeType="1"/>
        </xdr:cNvSpPr>
      </xdr:nvSpPr>
      <xdr:spPr bwMode="auto">
        <a:xfrm>
          <a:off x="238125" y="26679525"/>
          <a:ext cx="27336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314325</xdr:colOff>
      <xdr:row>128</xdr:row>
      <xdr:rowOff>152400</xdr:rowOff>
    </xdr:from>
    <xdr:to>
      <xdr:col>5</xdr:col>
      <xdr:colOff>847725</xdr:colOff>
      <xdr:row>128</xdr:row>
      <xdr:rowOff>152400</xdr:rowOff>
    </xdr:to>
    <xdr:sp macro="" textlink="">
      <xdr:nvSpPr>
        <xdr:cNvPr id="227" name="Line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ShapeType="1"/>
        </xdr:cNvSpPr>
      </xdr:nvSpPr>
      <xdr:spPr bwMode="auto">
        <a:xfrm>
          <a:off x="4191000" y="26689050"/>
          <a:ext cx="2714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276225</xdr:colOff>
      <xdr:row>138</xdr:row>
      <xdr:rowOff>133350</xdr:rowOff>
    </xdr:from>
    <xdr:to>
      <xdr:col>5</xdr:col>
      <xdr:colOff>809625</xdr:colOff>
      <xdr:row>138</xdr:row>
      <xdr:rowOff>133350</xdr:rowOff>
    </xdr:to>
    <xdr:sp macro="" textlink="">
      <xdr:nvSpPr>
        <xdr:cNvPr id="228" name="Line 4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ShapeType="1"/>
        </xdr:cNvSpPr>
      </xdr:nvSpPr>
      <xdr:spPr bwMode="auto">
        <a:xfrm>
          <a:off x="4152900" y="28479750"/>
          <a:ext cx="2714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138</xdr:row>
      <xdr:rowOff>123825</xdr:rowOff>
    </xdr:from>
    <xdr:to>
      <xdr:col>1</xdr:col>
      <xdr:colOff>2524125</xdr:colOff>
      <xdr:row>138</xdr:row>
      <xdr:rowOff>123825</xdr:rowOff>
    </xdr:to>
    <xdr:sp macro="" textlink="">
      <xdr:nvSpPr>
        <xdr:cNvPr id="229" name="Line 1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ShapeType="1"/>
        </xdr:cNvSpPr>
      </xdr:nvSpPr>
      <xdr:spPr bwMode="auto">
        <a:xfrm>
          <a:off x="381000" y="28470225"/>
          <a:ext cx="2743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95251</xdr:colOff>
      <xdr:row>0</xdr:row>
      <xdr:rowOff>76200</xdr:rowOff>
    </xdr:from>
    <xdr:to>
      <xdr:col>1</xdr:col>
      <xdr:colOff>295276</xdr:colOff>
      <xdr:row>4</xdr:row>
      <xdr:rowOff>123825</xdr:rowOff>
    </xdr:to>
    <xdr:pic>
      <xdr:nvPicPr>
        <xdr:cNvPr id="230" name="Imagen 1160" descr="INAPA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76200"/>
          <a:ext cx="8001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31" name="Text Box 8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32" name="Text Box 9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35" name="Text Box 8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36" name="Text Box 9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40" name="Text Box 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41" name="Text Box 8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43" name="Text Box 8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44" name="Text Box 9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45" name="Text Box 8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47" name="Text Box 8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48" name="Text Box 9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53" name="Text Box 8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57" name="Text Box 8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100</xdr:row>
      <xdr:rowOff>161925</xdr:rowOff>
    </xdr:to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905000" y="21316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94</xdr:row>
      <xdr:rowOff>0</xdr:rowOff>
    </xdr:from>
    <xdr:ext cx="95250" cy="295275"/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2000250" y="19154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94</xdr:row>
      <xdr:rowOff>0</xdr:rowOff>
    </xdr:from>
    <xdr:to>
      <xdr:col>1</xdr:col>
      <xdr:colOff>1495425</xdr:colOff>
      <xdr:row>94</xdr:row>
      <xdr:rowOff>295275</xdr:rowOff>
    </xdr:to>
    <xdr:sp macro="" textlink="">
      <xdr:nvSpPr>
        <xdr:cNvPr id="304" name="Cuadro de texto 1028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2000250" y="19154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F32E27A7-44C6-4BBD-95FB-339424E8A8A1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54AFA0BF-76FA-40E1-ACB3-A6FB4F503267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137E1ABF-B120-43E3-9596-EBCC8C4ECE51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A7272D5D-D29C-4401-A85A-5453807133C2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AF3F0F20-AB9E-4992-85CD-130AEAF37C9C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FF7EFB55-45D6-47FC-9447-90148BEC8445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5D9AF8C0-B806-457D-80CB-1116265971E2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BB69A6F2-FF3D-4854-B838-389B37D13AF1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B2D2F7E5-12E8-4C14-9073-44D0F559BC88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D5B99058-0AE2-4472-B8F4-B96DA1518ABC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775AF3B8-60CA-4F90-A65E-27E4547D5DCF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96713C15-BBB9-4A1B-81D0-E03F464467DD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B4F2B266-EED2-4B0B-9913-A7C100C3DE00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1AAA01BB-958C-4C97-9C7D-04BA528ABEEB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7A3EFDCA-302F-4C33-A025-57331FC6B0FA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1A9996E7-395A-454B-A61E-53038CBD52C5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4CD2DDC-7766-419F-945F-CBB7F269FD22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FC7456CD-FDE4-4B71-8396-B146F68D65D8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51E86AC0-F137-40D0-84D9-CDF791813F04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587F2F21-B5CB-419B-8EF3-7788527B01A7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25E75C5B-EB9F-4706-91C8-902FE38F682E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FCB5E4BE-F9DD-4FB1-A5F9-074F68467C42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9BD48B56-2DE5-45DC-9DFE-2B5E6465FE93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A12C446B-9E77-4AF3-A439-BEA755F05115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852A69A3-68BE-4D28-892D-4C44B5086E7E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F9144CA1-F172-45FD-A22A-1E52067BB8B4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B3B028B1-DEAA-45C9-92D9-B474227AA62F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B4BCC95F-BA42-4C05-B824-24C217920581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F3167C28-C007-4E34-AB48-E7E9F3DC8B40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2D95E0C1-E0FA-456F-9D62-40ECE61ADE1B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644154FD-2749-479D-94AE-D2E3387B0937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B2B89F88-9A5F-403C-97DF-03D43EAEC631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2D3E544A-F38C-4C3B-A93C-E8070D8FB6FF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78E35E9-5D2E-4CE5-B9A9-80889C025587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2165C31B-DB15-414D-B7FA-452199BC5132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D5D0C0F3-AAE8-43FB-9A55-01231BEC5C83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1829AF79-4C39-4D71-A551-1ED22AEE2126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417A78C6-F17E-43FB-B44E-284335A95E15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7CC92B48-29B3-4876-834C-534CDB92D5EE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602007BB-15D5-4274-AC75-D48054274F3E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EED43F8B-7162-46F8-93DE-CFD5F4AE5FAA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872DFE36-8EB2-40C9-84F0-094375A930C6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91EB739E-8EA8-4581-9717-D213E4B87E50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27691A3B-391C-4296-AFC9-062BA6FF16C4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7840EE5C-5B50-4DF9-9B00-A6FC3FC17609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426458F-8C83-4E62-8CCF-8B11473BDF8D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ABFEC08E-3BF5-48CD-BDFA-32CBC6236684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7D75F904-A70B-401A-B1B1-536C0203E5E6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2393E275-78E3-481D-A5FA-FEEF32325035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8744D817-92AE-4E58-8354-89A7666F72FE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38B4C363-6431-4740-8212-5198660AAC35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C39EA4C0-E213-4157-8D47-CF117FAFDD56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345E202-C5BF-4199-83D3-839BBFABA612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F4EAA15A-9B7C-400F-A56F-234472508FA6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BC7CE9E6-59AF-46E4-B0FE-1AB65F1C4030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F14D1625-226B-4725-9886-9EB78AC7ABC3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EE974D9A-BD01-4D0C-AA00-E6EC00F3A814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D86DEFB1-3C34-4770-ABED-A7A8A5141E2F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DF766BDD-0FFE-4DDA-AFC1-93275A625DD9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4E9CF37B-9745-4730-B733-CF67EE96E5E0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9282D796-47B2-4D7E-8B42-56A7397AD3A4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8A43BA1-41DF-46EC-8374-4B4EB50C849C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7A7C160B-D359-4D1B-A8E2-E99E63871E49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EB57D3A3-5485-4C8B-A9DE-8BB7C074997D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F07DD894-5601-4574-925D-CDE676A37A53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40F69968-5E44-4553-BC1E-C81E9DAD4159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C315FD5-48BD-4F6C-BF96-76FA4E554EA6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BC7BFCA8-8C1C-45D7-92AC-15DAF46C2A78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7438EF5F-56A3-47B7-8B83-508D85989AEE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B6AA798F-5A3D-4110-91BE-DB38682C01BD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D967E763-7516-47B3-B9DE-BDD9030144FC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AE23DC5-5115-481A-9440-346A01550D17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5D5F58B4-52B1-450F-8270-2DA9A294B1F9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0112197B-5854-479F-BC79-29EA5C6B2DA2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494E4FF9-9783-45B8-950D-FB2D99FC6A1B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E3ACCA86-BAFC-443A-AD77-1E956744543B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262C8A10-474B-4DF2-85ED-0DEF580CC66B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911235D8-FFC5-4B11-87A0-1BF589C130F9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629420CF-499F-494B-BFAB-CABD25B46CC6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1476375</xdr:colOff>
      <xdr:row>144</xdr:row>
      <xdr:rowOff>57150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A3EE4839-A8B9-47CC-98D8-DA5DE5345359}"/>
            </a:ext>
          </a:extLst>
        </xdr:cNvPr>
        <xdr:cNvSpPr txBox="1">
          <a:spLocks noChangeArrowheads="1"/>
        </xdr:cNvSpPr>
      </xdr:nvSpPr>
      <xdr:spPr bwMode="auto">
        <a:xfrm>
          <a:off x="1905000" y="279749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3096B09A-8498-4278-8C3D-B54A6C10765E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1201B734-6706-4577-A46D-DE1E822FFFBB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1620A62B-8B17-4B00-964C-08AF2305368B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1476050C-C31F-4973-9679-59D61C749F71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803BD5EB-FC8C-4CBC-A0C5-C299904137D2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D31BB3E6-7BAF-4F4A-8A12-CA6C79C58714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50DA4139-F4AF-4A68-8F94-357159A16CCC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EAB25706-0E94-403D-BC55-CEA80B377B4C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C50E421C-D3CE-4377-BA20-B31B5F41BBC5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C8878828-9C59-4187-A7AE-D07608D63406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04E9F0E6-8F56-4EB8-96B9-5643C8BBB77C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F512AC7F-61E9-4A02-990C-11E19C0DF830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32F8274D-B012-4EC3-BE76-7197E6704074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EE934E3C-D6A0-4075-93B5-5D7DC0FD4B5E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724B1876-06E0-4AE9-A90F-96C49BEFEBB0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5326A7EB-0893-4DA1-B58D-C09F44582B1A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27095E91-A1B1-4CAA-8968-BE202BE0EF9D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5B37870E-40FA-4EAB-A697-EC417731DF3A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C543B054-4979-41D0-8758-F2FAEEE4B9DA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8F8CCF08-69AF-4400-874C-AFE1623FBDD2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F245DD29-0645-401F-9362-0795D2147719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EE5BEC7E-AB1A-405F-8F13-F9A42561B372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391B22D7-A53C-4524-AB53-932EFCAF0D11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D0BD30AE-A2D3-457E-B1B2-9D76693D78A3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FD42BDC8-F2F2-4FC2-90F8-9CCFBA44F836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DF5002B0-F9DC-4349-91FB-7A67E926859F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CEC51BAA-7E80-485A-9B9D-910E418E9D63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8D8D15C7-9AEE-45F8-99D0-B88435C4E330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D251C7B-9167-49E8-A5D2-07D1AED3AF62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D89E9607-F1D6-41A5-959E-7221A574E7C1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62A8BA15-5FA6-4D49-94CF-99879ACB1521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4EE65ADF-BCF9-45B7-9F15-D3142C611977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680DACB9-2AF9-4E5B-AACF-35D40C474E59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1D171A6D-E171-47D8-B1A8-4C0C3ADC654A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EAB66856-630F-45FA-A5A5-265F71901B02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1268A32C-0996-403C-91DB-8D6FE2C88411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7AEF2429-662D-4AC9-BBCF-EA7CB7705093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EFDFAA0B-7A51-4E2B-A80C-32557B952D4E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25BF94A0-FCAD-4DF8-B062-887BDA840505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368BEEF0-03C8-48F8-B270-7ACEFA267500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9E21909E-B986-4B9F-B0E4-7B92F1D362F8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DB0F046C-7DAA-4EB3-9E4F-97037B72667D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DE23B7EF-7CE6-4082-B467-33EC537575E7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D40521B8-898D-4B0F-AF2D-9E17D8276E23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5A9ED45D-39AD-444F-9B62-128F0392B6B0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EB08A9FD-976D-4E68-986E-FBF9B4B55014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06EA2A36-1735-4821-88CA-726A918234D4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73046256-9FBC-4323-B212-B5CBDA9908A2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E052A5CE-E7C5-4A1C-BA8D-DCDD2156A35C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A3E3F654-FB92-4148-AE75-CA8E9979A1C7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5BC492B3-F86D-4C13-A0A1-09D4D4B2D9C2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CB77C389-B8BD-43D4-828B-D90A8ECF6AAA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D148E1FC-FEC6-4868-9C79-F678214D03D8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18AF92BE-7DFD-49BE-AA89-150A6598CEED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243B529B-2CDD-4EEE-A63A-F02596604D91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2E1A03F1-3F65-4D10-8779-D508CB2F5840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3134CF07-B14C-4B05-BEB6-785538F8A646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669B4F36-ACC3-4CCC-9019-F815B3682CCB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CAD21247-42F8-41BB-AD3E-9D704CCED27A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68DBEAB2-223A-47A9-B769-BF8DED7156D8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9089C582-8E8B-4350-A4FD-AE24A0CF8136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CAC0226C-A000-478A-9C62-F14E972A2CDB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7E618862-F31E-46EA-AEA8-BCC23C99454C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A19629A3-5C68-4FEF-BF07-29DC306964F1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518C70DD-FF17-4114-8627-719CF4BEDB57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F7A5BD4-8EF5-4305-B2F7-A49B7D8A646F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801B9847-A83A-491A-B68C-9EE84FC612DA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6C7D490F-59D2-4AB7-B813-FAF580B788B0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FB19AD8E-9C5C-4C6F-9D34-1666E5AC15DC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5990B645-D014-4112-8307-10E3E036548C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F3624D5E-57D0-4067-B62D-34ADECDA60D6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99</xdr:row>
      <xdr:rowOff>0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C1D67665-42B4-4FF3-8098-C32CFD67202B}"/>
            </a:ext>
          </a:extLst>
        </xdr:cNvPr>
        <xdr:cNvSpPr txBox="1">
          <a:spLocks noChangeArrowheads="1"/>
        </xdr:cNvSpPr>
      </xdr:nvSpPr>
      <xdr:spPr bwMode="auto">
        <a:xfrm>
          <a:off x="1905000" y="19554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3143BF5-B0BE-4086-A738-ED05EF8BC39F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1BC142E4-1A70-4805-A119-2310872C8A59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1AEEEDD4-76C7-4E4D-8803-FFDE499BF605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58554131-B26E-4B62-AF3A-C24660E9AD44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F5FA0F5B-B062-4F80-9915-57D6153A2309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B4029BBD-9506-4E68-B47F-66EDF9EEAD72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5667A3C5-6547-4421-B186-097A766EC365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EB594EEF-8C44-4C57-B7CA-779E47B6E3A5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A6E52DC5-5972-43C0-BD3B-59566F137BE5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6258CD51-D563-4C04-97B4-1BD9132485FF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AF29C646-A793-4B17-BA57-1D8D958D340D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7D0EAAA6-F121-4AE8-BCAE-B57F90D57223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27ECE387-98E4-425E-88B7-D08913B1664E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D16A25DC-E1FF-4B27-918C-35CCDDD15653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2702726A-1D56-4C45-A86C-8E18B35B8543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792DF353-3192-4004-9FA3-AAA9A7415FD2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7CD8C1E9-7948-4D82-8DEF-06E1240B5C6D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EF3F3EE5-DECB-48AD-9796-E26085B7B3B9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B3A98C02-B612-41EF-8BDE-D43A84D160AB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642EA36D-53CD-461E-83FF-812FCE39FBDD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6C51F38B-C3C9-49C5-A473-AD4FBCF167C8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6B9EF43A-1155-48CA-A3D4-E3B7EDDE602C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1A67AC07-4CF3-4560-80DF-E5F0C648159F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F2693451-54FE-48D7-8BED-8D2E54064217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9833B202-23E4-4005-899F-57FD2D4995B6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B5486375-0449-4BD0-A2B6-3686ABB622E9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B32F67B7-2985-48EC-B4AA-7CAC994F36EE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D91510E3-85BC-45E1-8352-4354985B034F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8A16179E-755F-49AA-BD0A-A61F88D4CE6D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9ABB3EF9-EF6E-400E-9229-B8E85238027B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3BD57245-7C3E-4919-B48C-1E7EF36380C1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B1D2C90E-0982-4437-B4D8-4BA568B0E63B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F528A9B9-0A43-40D8-A72A-2A5A2DA42E62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70953DA4-127E-4E86-8B4D-E491F23D73EE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146FB61A-20DD-44D2-9219-8C10E191AB47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083103E0-5E55-4CB1-AE2E-562F125C8FF7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E9C19F11-2019-43F4-BFF3-59ED2E0243D6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8BEE4989-C4D0-4778-A4CA-EF762525C9FC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3793D2E9-4D15-4F49-8EE8-01514D23769B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9443DA1D-6942-4412-A9DA-B66FAFFCC1E1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CD8E977E-968B-4D9B-8BAD-B2074DFA8BF8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99429DFA-28FD-4627-BC0E-901E84473EC6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66902AF7-03B8-4AE7-A063-D1AFC05DA4B0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51AE4148-C163-4494-A80A-342EBC5EFB8D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6B0E8143-FE9F-4B4D-8E27-78A93D428191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5A1123A5-CE60-4904-B823-06375231035D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E19B16DA-43B0-46C9-90D1-841525EB6D63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6F024D2E-C653-4ACC-BCF1-7518AFA5AE53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2864B8F7-E169-4260-9AEE-601D221C0007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86D81936-6FCF-47CE-BDAA-E030D70FBE2E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398CACD3-CE98-4591-917C-E3986E96240A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ADBF34BC-B091-4D4C-8777-5C5FD56CDB38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AE4186F1-2597-4540-A9F9-9710C1D7FC4E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DA382D41-49AC-45D6-A3A0-FBB3398B1737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86D110BB-033D-4D41-9F57-68C92544451B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E145E8EE-9FE4-44F3-A5B5-0D0C6B10096E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FEA57436-3A4D-499B-B708-E9ED75E81C25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727C7480-5FEC-4117-883B-16185962BB60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0EAC3646-C647-4A3E-9F46-B09F378ED8CE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1C7C55FB-079C-42EB-ACF9-A74C7526C290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90CC6C40-9ACD-4648-8A53-70AEE1840EA8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71D8D646-264B-4BB8-87A6-A2B7C75087C1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5EF867EC-2ABC-4264-BFD2-0A0B6AE2090E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92DC6EC0-5537-46AC-BA94-0D5DC47C55A9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67316E30-9327-43D9-B28B-AD74BB56149F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08D25126-D547-4E81-9C0E-7E0684699942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8ED7D3F4-593E-467B-B51B-EDE7A91FC815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C878A046-46B6-45D6-9117-93D9BEF71329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68675821-B761-449A-A1D3-168EA2EBF00F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363700FB-BE97-43FD-A38B-8E1E4427ECF4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CE3EAF42-A879-4F99-BDB9-27D1B79B5E9E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B9CD6441-D648-4C90-8AFF-394420C6BBEF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238125</xdr:colOff>
      <xdr:row>126</xdr:row>
      <xdr:rowOff>142875</xdr:rowOff>
    </xdr:from>
    <xdr:to>
      <xdr:col>1</xdr:col>
      <xdr:colOff>2371725</xdr:colOff>
      <xdr:row>126</xdr:row>
      <xdr:rowOff>142875</xdr:rowOff>
    </xdr:to>
    <xdr:sp macro="" textlink="">
      <xdr:nvSpPr>
        <xdr:cNvPr id="226" name="Line 1">
          <a:extLst>
            <a:ext uri="{FF2B5EF4-FFF2-40B4-BE49-F238E27FC236}">
              <a16:creationId xmlns:a16="http://schemas.microsoft.com/office/drawing/2014/main" id="{C2E2876B-38C9-4F8B-B46B-0E209C3C16C6}"/>
            </a:ext>
          </a:extLst>
        </xdr:cNvPr>
        <xdr:cNvSpPr>
          <a:spLocks noChangeShapeType="1"/>
        </xdr:cNvSpPr>
      </xdr:nvSpPr>
      <xdr:spPr bwMode="auto">
        <a:xfrm>
          <a:off x="238125" y="25203150"/>
          <a:ext cx="27336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314325</xdr:colOff>
      <xdr:row>126</xdr:row>
      <xdr:rowOff>152400</xdr:rowOff>
    </xdr:from>
    <xdr:to>
      <xdr:col>5</xdr:col>
      <xdr:colOff>847725</xdr:colOff>
      <xdr:row>126</xdr:row>
      <xdr:rowOff>152400</xdr:rowOff>
    </xdr:to>
    <xdr:sp macro="" textlink="">
      <xdr:nvSpPr>
        <xdr:cNvPr id="227" name="Line 2">
          <a:extLst>
            <a:ext uri="{FF2B5EF4-FFF2-40B4-BE49-F238E27FC236}">
              <a16:creationId xmlns:a16="http://schemas.microsoft.com/office/drawing/2014/main" id="{70A39C87-B3C1-44EE-81BB-480CAC7531AD}"/>
            </a:ext>
          </a:extLst>
        </xdr:cNvPr>
        <xdr:cNvSpPr>
          <a:spLocks noChangeShapeType="1"/>
        </xdr:cNvSpPr>
      </xdr:nvSpPr>
      <xdr:spPr bwMode="auto">
        <a:xfrm>
          <a:off x="4191000" y="25212675"/>
          <a:ext cx="2714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276225</xdr:colOff>
      <xdr:row>136</xdr:row>
      <xdr:rowOff>133350</xdr:rowOff>
    </xdr:from>
    <xdr:to>
      <xdr:col>5</xdr:col>
      <xdr:colOff>809625</xdr:colOff>
      <xdr:row>136</xdr:row>
      <xdr:rowOff>133350</xdr:rowOff>
    </xdr:to>
    <xdr:sp macro="" textlink="">
      <xdr:nvSpPr>
        <xdr:cNvPr id="228" name="Line 4">
          <a:extLst>
            <a:ext uri="{FF2B5EF4-FFF2-40B4-BE49-F238E27FC236}">
              <a16:creationId xmlns:a16="http://schemas.microsoft.com/office/drawing/2014/main" id="{4D47A328-CA9E-41F8-B49B-C37B441CE9CC}"/>
            </a:ext>
          </a:extLst>
        </xdr:cNvPr>
        <xdr:cNvSpPr>
          <a:spLocks noChangeShapeType="1"/>
        </xdr:cNvSpPr>
      </xdr:nvSpPr>
      <xdr:spPr bwMode="auto">
        <a:xfrm>
          <a:off x="4152900" y="26812875"/>
          <a:ext cx="2714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136</xdr:row>
      <xdr:rowOff>123825</xdr:rowOff>
    </xdr:from>
    <xdr:to>
      <xdr:col>1</xdr:col>
      <xdr:colOff>2524125</xdr:colOff>
      <xdr:row>136</xdr:row>
      <xdr:rowOff>123825</xdr:rowOff>
    </xdr:to>
    <xdr:sp macro="" textlink="">
      <xdr:nvSpPr>
        <xdr:cNvPr id="229" name="Line 11">
          <a:extLst>
            <a:ext uri="{FF2B5EF4-FFF2-40B4-BE49-F238E27FC236}">
              <a16:creationId xmlns:a16="http://schemas.microsoft.com/office/drawing/2014/main" id="{F2B3622E-7FEA-4CFA-9265-429592768D7A}"/>
            </a:ext>
          </a:extLst>
        </xdr:cNvPr>
        <xdr:cNvSpPr>
          <a:spLocks noChangeShapeType="1"/>
        </xdr:cNvSpPr>
      </xdr:nvSpPr>
      <xdr:spPr bwMode="auto">
        <a:xfrm>
          <a:off x="381000" y="26803350"/>
          <a:ext cx="2743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74736</xdr:colOff>
      <xdr:row>0</xdr:row>
      <xdr:rowOff>66676</xdr:rowOff>
    </xdr:from>
    <xdr:to>
      <xdr:col>1</xdr:col>
      <xdr:colOff>257175</xdr:colOff>
      <xdr:row>4</xdr:row>
      <xdr:rowOff>133351</xdr:rowOff>
    </xdr:to>
    <xdr:pic>
      <xdr:nvPicPr>
        <xdr:cNvPr id="230" name="Imagen 1160" descr="INAPA">
          <a:extLst>
            <a:ext uri="{FF2B5EF4-FFF2-40B4-BE49-F238E27FC236}">
              <a16:creationId xmlns:a16="http://schemas.microsoft.com/office/drawing/2014/main" id="{ED2D69D4-0E94-4611-9943-94798696A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36" y="66676"/>
          <a:ext cx="782514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31" name="Text Box 8">
          <a:extLst>
            <a:ext uri="{FF2B5EF4-FFF2-40B4-BE49-F238E27FC236}">
              <a16:creationId xmlns:a16="http://schemas.microsoft.com/office/drawing/2014/main" id="{C1AB3664-0C66-4AC4-A14A-7E0200B59D7E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32" name="Text Box 9">
          <a:extLst>
            <a:ext uri="{FF2B5EF4-FFF2-40B4-BE49-F238E27FC236}">
              <a16:creationId xmlns:a16="http://schemas.microsoft.com/office/drawing/2014/main" id="{24F37DAE-D094-4CCD-A87F-F7D6AE719D31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id="{939F3670-D597-4A33-99B7-0EE625D38438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1F96F864-4FCA-4D03-AB09-702E8E82AEEB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35" name="Text Box 8">
          <a:extLst>
            <a:ext uri="{FF2B5EF4-FFF2-40B4-BE49-F238E27FC236}">
              <a16:creationId xmlns:a16="http://schemas.microsoft.com/office/drawing/2014/main" id="{DF029BE1-8C3C-4111-B77C-99DB0A06C56B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36" name="Text Box 9">
          <a:extLst>
            <a:ext uri="{FF2B5EF4-FFF2-40B4-BE49-F238E27FC236}">
              <a16:creationId xmlns:a16="http://schemas.microsoft.com/office/drawing/2014/main" id="{8860008D-D812-47A3-9986-A0BF127CB600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216FABF7-3F98-4F31-9D7C-6BAD5D0E2ADC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550E1A9B-F8C2-40FB-B743-3A84890AB60C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389A5F65-9744-426C-B7EA-82ABD0B3F4EA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40" name="Text Box 9">
          <a:extLst>
            <a:ext uri="{FF2B5EF4-FFF2-40B4-BE49-F238E27FC236}">
              <a16:creationId xmlns:a16="http://schemas.microsoft.com/office/drawing/2014/main" id="{D50DFC20-F2F6-49C4-88DF-AEC017607376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41" name="Text Box 8">
          <a:extLst>
            <a:ext uri="{FF2B5EF4-FFF2-40B4-BE49-F238E27FC236}">
              <a16:creationId xmlns:a16="http://schemas.microsoft.com/office/drawing/2014/main" id="{AB13DDBD-5835-489A-95F4-F536EC3EFDC2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id="{9DA4A525-D0E0-421C-8CCD-76083E20A787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43" name="Text Box 8">
          <a:extLst>
            <a:ext uri="{FF2B5EF4-FFF2-40B4-BE49-F238E27FC236}">
              <a16:creationId xmlns:a16="http://schemas.microsoft.com/office/drawing/2014/main" id="{AE665904-7200-4D6B-97AC-84F25EB2FD9D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44" name="Text Box 9">
          <a:extLst>
            <a:ext uri="{FF2B5EF4-FFF2-40B4-BE49-F238E27FC236}">
              <a16:creationId xmlns:a16="http://schemas.microsoft.com/office/drawing/2014/main" id="{A8E2E7CC-B5F6-4B28-8C1C-AF41164A9574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45" name="Text Box 8">
          <a:extLst>
            <a:ext uri="{FF2B5EF4-FFF2-40B4-BE49-F238E27FC236}">
              <a16:creationId xmlns:a16="http://schemas.microsoft.com/office/drawing/2014/main" id="{8A5E16F3-E2C7-4E7A-8749-53C4CFAD0CBD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id="{61949399-857B-4DF9-8E5E-596057B415CC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47" name="Text Box 8">
          <a:extLst>
            <a:ext uri="{FF2B5EF4-FFF2-40B4-BE49-F238E27FC236}">
              <a16:creationId xmlns:a16="http://schemas.microsoft.com/office/drawing/2014/main" id="{C7390F1A-F295-4D84-94A8-5CBED1B55DB4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48" name="Text Box 9">
          <a:extLst>
            <a:ext uri="{FF2B5EF4-FFF2-40B4-BE49-F238E27FC236}">
              <a16:creationId xmlns:a16="http://schemas.microsoft.com/office/drawing/2014/main" id="{10BCA67A-8EFD-4C8F-B9C0-F982CE767FA5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DBAEE422-6528-4D9A-BC8B-61FB87B848D7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1CD2ADA3-4241-4036-B913-518239DF6796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615077E5-B629-424C-A1BF-5D8157CA6D0D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4DB88313-E5DA-42D5-8536-B9AB02263430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53" name="Text Box 8">
          <a:extLst>
            <a:ext uri="{FF2B5EF4-FFF2-40B4-BE49-F238E27FC236}">
              <a16:creationId xmlns:a16="http://schemas.microsoft.com/office/drawing/2014/main" id="{A2BE3570-310F-4DE6-BD8B-B7229E6559F6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id="{1B432105-C2EF-4F48-BC5E-6E10765FCD36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E4CFA8EF-FFDA-4DBD-A65D-4AABD982F632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9C157353-2821-4F64-A961-314C74CA3525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57" name="Text Box 8">
          <a:extLst>
            <a:ext uri="{FF2B5EF4-FFF2-40B4-BE49-F238E27FC236}">
              <a16:creationId xmlns:a16="http://schemas.microsoft.com/office/drawing/2014/main" id="{D3B964AA-1CB9-4445-82FF-6D7DF2DD4718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B04E0281-1AEC-445A-9EA0-A950D68039D8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BA922779-A35B-4EEB-BA6D-899744BEB709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13CCDB46-9364-4958-BC4C-1B922E94E8B5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51B9CC54-3170-4679-8F94-18F7BDB7EDB9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B0831D1E-3EA6-470E-A26C-F22199C0B709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95BE0334-703B-4AFB-BE0E-5CBB9932CAFC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93D775D5-D5FA-4B25-B60A-C0FCEDA308E7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29265C7E-27A9-47C3-AA9F-49619247F751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BBA3EFEB-84A7-48C2-99E5-40963C298200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1F01B974-25A4-4516-8840-99F3AB25A945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AB75687D-39FC-460F-B711-A812888B70DA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50FF0D15-03D3-449C-8BE5-96A579FEB7D0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3665E612-3E04-40BA-A68C-5B964648F8A7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C57C6681-C7BE-4C22-BE3D-76C5A07AEB08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9A4B48CB-5B0B-4861-9147-D6529FABF7DA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740B725F-9D26-4847-ACC0-95BE06B77BCE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DD46E86D-BAD4-4931-92E1-77C778E4B34F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75BAF876-920C-4865-ABCB-6F8631C19363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id="{D7B42547-ADD4-4CED-A647-084C27459F31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9A1C540E-32EA-41DC-9341-0DF377A96EBB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F8AF6607-5D72-4510-8BD5-D403A7C0C8A5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0FC01DF1-DA86-4832-ABC8-AB664D8673B1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54C9038A-DC41-4446-8DC9-EB7485196D88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9E2328C8-B770-4000-AD72-EFDE5BD491BC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BF83CC8B-3856-47C6-9A74-FF9B00F5EB4A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11A6156F-A930-4A6C-9F4B-D96081E03882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B27CD693-EFB3-4533-B1F7-F48D89E5E01C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D4737657-199D-4761-A70D-4BF4C4F49768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D776A60E-2190-4B29-A0E7-B483E9B959BB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9D117D4B-DFDE-47FE-9AC0-512323FC239B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C61B4EC3-739F-4631-9E5C-F443D5D52C1A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60BEE5B4-B656-4863-8D5D-6953E7DFCFCD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FA66760D-E6D4-4570-9F04-27B8D7071514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64C27820-91D6-46CC-BCCE-CBDB4DE9EAC3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CC127CCE-EF15-4804-A7A4-B9BFB875AC20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246B6722-CD6B-4198-BE99-5C88672365C9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6FDE358B-B43A-4E48-A9BA-505333C3477E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D207C1F5-E549-44DD-8763-4B617BCE3AB8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CED4EAAF-E845-4674-8A83-CA839DF999FE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0501F2EA-B7F0-4EE7-B7F6-A3F5F06CE751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88C34D48-2419-447D-BA51-F50606C73526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5C6F333B-20CC-4BD1-97AD-276015D7AC10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940A816D-5119-47D6-9395-8F49BE5014F5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740915C5-A76F-40A4-A469-4256145E8A7B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0</xdr:rowOff>
    </xdr:to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CBEA0D6B-9EE4-4B95-BC2F-04475F09250C}"/>
            </a:ext>
          </a:extLst>
        </xdr:cNvPr>
        <xdr:cNvSpPr txBox="1">
          <a:spLocks noChangeArrowheads="1"/>
        </xdr:cNvSpPr>
      </xdr:nvSpPr>
      <xdr:spPr bwMode="auto">
        <a:xfrm>
          <a:off x="1905000" y="20364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93</xdr:row>
      <xdr:rowOff>0</xdr:rowOff>
    </xdr:from>
    <xdr:ext cx="95250" cy="295275"/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04D240A9-C2D9-4FD6-9BD2-9A71A3282E5A}"/>
            </a:ext>
          </a:extLst>
        </xdr:cNvPr>
        <xdr:cNvSpPr txBox="1">
          <a:spLocks noChangeArrowheads="1"/>
        </xdr:cNvSpPr>
      </xdr:nvSpPr>
      <xdr:spPr bwMode="auto">
        <a:xfrm>
          <a:off x="2000250" y="18259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93</xdr:row>
      <xdr:rowOff>0</xdr:rowOff>
    </xdr:from>
    <xdr:to>
      <xdr:col>1</xdr:col>
      <xdr:colOff>1495425</xdr:colOff>
      <xdr:row>93</xdr:row>
      <xdr:rowOff>295275</xdr:rowOff>
    </xdr:to>
    <xdr:sp macro="" textlink="">
      <xdr:nvSpPr>
        <xdr:cNvPr id="304" name="Cuadro de texto 1028">
          <a:extLst>
            <a:ext uri="{FF2B5EF4-FFF2-40B4-BE49-F238E27FC236}">
              <a16:creationId xmlns:a16="http://schemas.microsoft.com/office/drawing/2014/main" id="{8A87CBC0-9288-4E79-B551-18CE20B298DF}"/>
            </a:ext>
          </a:extLst>
        </xdr:cNvPr>
        <xdr:cNvSpPr txBox="1">
          <a:spLocks noChangeArrowheads="1"/>
        </xdr:cNvSpPr>
      </xdr:nvSpPr>
      <xdr:spPr bwMode="auto">
        <a:xfrm>
          <a:off x="2000250" y="182594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3F3A726A-EE1A-44BF-A867-D66C07E6B447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15AACD42-A047-4A62-9A72-7AA672FE3580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id="{E923CB24-DE07-49B6-8A34-52C4486780C1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97A6EC11-D2B5-4324-AACD-DF9676B845A0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5CC24F45-3E45-42BC-BA67-F74A5BF4B856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332846C5-3A56-48D3-984F-F7A802D4277F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B00F97F9-915B-4ACA-912D-FF518E2CA35B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12" name="Text Box 9">
          <a:extLst>
            <a:ext uri="{FF2B5EF4-FFF2-40B4-BE49-F238E27FC236}">
              <a16:creationId xmlns:a16="http://schemas.microsoft.com/office/drawing/2014/main" id="{76C05027-5E02-4F3B-911F-72ACA43F6908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F6AB2E0B-7C3D-4501-ABD7-965C2E9AE7D4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7A70C73C-17DD-4982-B138-72747EBCE2F6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15" name="Text Box 8">
          <a:extLst>
            <a:ext uri="{FF2B5EF4-FFF2-40B4-BE49-F238E27FC236}">
              <a16:creationId xmlns:a16="http://schemas.microsoft.com/office/drawing/2014/main" id="{01057B43-0AAF-4651-AA5B-BA4EAA945CD1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16" name="Text Box 9">
          <a:extLst>
            <a:ext uri="{FF2B5EF4-FFF2-40B4-BE49-F238E27FC236}">
              <a16:creationId xmlns:a16="http://schemas.microsoft.com/office/drawing/2014/main" id="{CEB25CDC-BF0E-493F-8490-6D053BC6986A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ED450D4F-C058-4083-B5E5-F47624471151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D949617D-E6DC-4491-8C50-3B7590C6D95C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2C9C4474-B4EC-4814-8B24-79134693C2AF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E596FCDA-EA98-46D4-B0CE-97F35EB02439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0DC96E9F-4FCC-401C-A3B0-9413EBA19D4D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462E9C4C-83B8-4B66-84E7-98BF6F6568B2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id="{0347E2ED-4B31-45AD-ABFF-25496DCB444E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24" name="Text Box 9">
          <a:extLst>
            <a:ext uri="{FF2B5EF4-FFF2-40B4-BE49-F238E27FC236}">
              <a16:creationId xmlns:a16="http://schemas.microsoft.com/office/drawing/2014/main" id="{81FFA93D-22FD-460E-8FA2-6046D8DE3036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25" name="Text Box 8">
          <a:extLst>
            <a:ext uri="{FF2B5EF4-FFF2-40B4-BE49-F238E27FC236}">
              <a16:creationId xmlns:a16="http://schemas.microsoft.com/office/drawing/2014/main" id="{8AE8CFF6-B323-4739-990D-D4743C1CCE6C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26" name="Text Box 9">
          <a:extLst>
            <a:ext uri="{FF2B5EF4-FFF2-40B4-BE49-F238E27FC236}">
              <a16:creationId xmlns:a16="http://schemas.microsoft.com/office/drawing/2014/main" id="{035E62CC-916B-47A7-B436-7CD77C25A4DD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27" name="Text Box 8">
          <a:extLst>
            <a:ext uri="{FF2B5EF4-FFF2-40B4-BE49-F238E27FC236}">
              <a16:creationId xmlns:a16="http://schemas.microsoft.com/office/drawing/2014/main" id="{58F9855C-E55B-47EE-A512-58BB4A678D20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28" name="Text Box 9">
          <a:extLst>
            <a:ext uri="{FF2B5EF4-FFF2-40B4-BE49-F238E27FC236}">
              <a16:creationId xmlns:a16="http://schemas.microsoft.com/office/drawing/2014/main" id="{FF49E4DE-5ED8-4719-91A6-1335286262C8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29" name="Text Box 8">
          <a:extLst>
            <a:ext uri="{FF2B5EF4-FFF2-40B4-BE49-F238E27FC236}">
              <a16:creationId xmlns:a16="http://schemas.microsoft.com/office/drawing/2014/main" id="{956B42C5-ADCE-42D5-ACFE-FD395BBDF066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7D8BBAE6-566F-4749-AC39-F1DF792F1C45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31" name="Text Box 8">
          <a:extLst>
            <a:ext uri="{FF2B5EF4-FFF2-40B4-BE49-F238E27FC236}">
              <a16:creationId xmlns:a16="http://schemas.microsoft.com/office/drawing/2014/main" id="{6E48141A-F330-4CCB-B2E4-AB2BBE6DA0EC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32" name="Text Box 9">
          <a:extLst>
            <a:ext uri="{FF2B5EF4-FFF2-40B4-BE49-F238E27FC236}">
              <a16:creationId xmlns:a16="http://schemas.microsoft.com/office/drawing/2014/main" id="{184EDCD3-DD59-4699-B13E-48E80FDE6803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326D8C87-AFE1-4ED3-BBB9-BD51E57B426F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EC8B09D8-C593-4AEF-AF45-9DF2A2B3EBD3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id="{9986B23A-6EF5-4176-B25C-8EAD430981FA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id="{C4FB65C4-A338-4196-8CD7-F12C93BC254F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id="{476015C5-163D-437D-8318-B9B49048EC4F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id="{A7ADE780-FB8A-43EE-BCD2-8795FFEEC70B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2574C7E4-5EB4-48FC-86BA-993D5ECB1B3F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44944E62-ED17-424C-B996-C31DF49256FB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41" name="Text Box 8">
          <a:extLst>
            <a:ext uri="{FF2B5EF4-FFF2-40B4-BE49-F238E27FC236}">
              <a16:creationId xmlns:a16="http://schemas.microsoft.com/office/drawing/2014/main" id="{581A4C4F-3F7C-4143-B3FC-AD22A629C3F3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FB02BB3A-C741-4165-8ABC-564B1BEB21F0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id="{F2CC0AE7-597C-4A18-94E8-AE24DE8AAC4D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id="{73C3B43B-40BC-4EF3-80A6-F770214DF2BF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B7AD4949-2C49-4E4D-B8DB-7A023BD5E9AC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FC878493-7603-4530-95C9-1B144A17464C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6477BC21-FD78-467C-AEDF-94A3531B659B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F50C36C2-D3E3-4635-A8B6-CFA95FE95A4D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C48B12F7-D1B3-40B5-836D-71856B146947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E293BEFA-EBD6-4D64-AE75-CA0B8EC1E6EC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0B1F4647-B14B-42FA-A55F-4E3A1B81069A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DE0E62FF-98A6-4B87-92D7-C9F48F7DF66F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529D6FE6-3753-4B72-A1EB-7145F0D39E49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FB4D9531-9162-47DE-862C-B20BE56A9126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37093087-30E2-4906-8598-CC3B01B58E20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id="{F3BAF925-3279-4C2E-8367-B1AA59FA3306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57" name="Text Box 8">
          <a:extLst>
            <a:ext uri="{FF2B5EF4-FFF2-40B4-BE49-F238E27FC236}">
              <a16:creationId xmlns:a16="http://schemas.microsoft.com/office/drawing/2014/main" id="{69B86014-8274-4CA6-83F7-28DB90199F0F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58" name="Text Box 9">
          <a:extLst>
            <a:ext uri="{FF2B5EF4-FFF2-40B4-BE49-F238E27FC236}">
              <a16:creationId xmlns:a16="http://schemas.microsoft.com/office/drawing/2014/main" id="{D1421C3A-EA80-4AB7-8D8D-E451423FB626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8172465F-3B32-4B5A-9E8C-57CC05DE6177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D143CF87-A010-4DE0-8756-6AF3A20A6ADF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D7E68DE6-3E32-4A09-9FBF-BA2A582E487F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CA77590F-A148-4F32-96E5-357D66EBE388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63" name="Text Box 8">
          <a:extLst>
            <a:ext uri="{FF2B5EF4-FFF2-40B4-BE49-F238E27FC236}">
              <a16:creationId xmlns:a16="http://schemas.microsoft.com/office/drawing/2014/main" id="{EE5D0C31-59E8-4E24-A7DF-D5625421F561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64" name="Text Box 9">
          <a:extLst>
            <a:ext uri="{FF2B5EF4-FFF2-40B4-BE49-F238E27FC236}">
              <a16:creationId xmlns:a16="http://schemas.microsoft.com/office/drawing/2014/main" id="{78A29172-DFBE-4B28-8C2B-347C57D464E4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85DC090E-1022-4BED-9312-0C08965CCA00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id="{F37EB2EA-9660-4F50-B1C4-7FF85AB8ED03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id="{048F8B04-506C-4137-9DD7-16204FD8C6E9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id="{031111F3-1A81-45CC-9088-A6CF0F26B0B1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id="{4E6CCE3B-67B7-4392-8A81-F88AE760F383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3FBA08A4-4725-4EFC-A611-A2473980C0EE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52C3E4F6-5C12-40F5-A79A-5F93FB231B28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id="{782BD43C-8C5E-4D0D-938F-CA6DABAA83CA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73" name="Text Box 8">
          <a:extLst>
            <a:ext uri="{FF2B5EF4-FFF2-40B4-BE49-F238E27FC236}">
              <a16:creationId xmlns:a16="http://schemas.microsoft.com/office/drawing/2014/main" id="{4EB03582-34EC-4C41-9193-5DEE2477D5FC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5D558485-7685-4735-8077-F655B4639457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75" name="Text Box 8">
          <a:extLst>
            <a:ext uri="{FF2B5EF4-FFF2-40B4-BE49-F238E27FC236}">
              <a16:creationId xmlns:a16="http://schemas.microsoft.com/office/drawing/2014/main" id="{3621025E-FF20-4913-BD31-8673BD3FC917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6550A239-F815-479D-91CF-9EB2467E0BD2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C693F5DA-CF8E-4C2A-BC7A-1D9527C5AECE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CBD873D6-C3E5-4E43-A85C-830F500145AC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3A73FFBE-709F-4AEF-A220-FC2C7136F91D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A2BF6FF2-4569-447B-B8A1-3CB28ED700C1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3394606F-DBCA-4BBE-B5E2-AE8E103547F7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8E6A8ACC-95F8-420C-B7B6-D29FA3A5D739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id="{6724BC49-1F2E-454D-A967-96ADEDD04041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84" name="Text Box 9">
          <a:extLst>
            <a:ext uri="{FF2B5EF4-FFF2-40B4-BE49-F238E27FC236}">
              <a16:creationId xmlns:a16="http://schemas.microsoft.com/office/drawing/2014/main" id="{720CF53B-BC02-428F-9ADB-80D1373A8439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id="{7C919D3B-ADAF-47D9-B4E9-A22712934995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83A23768-4BF4-4074-BCE0-15ED07EEF035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3A9F1B8E-B4A5-4642-A78A-A8D9021C9998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2930701F-1F8E-47BD-9DC5-EEF1F2D72410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FE7AF0C9-AC54-4AA2-9576-AEFBD895D4BB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id="{D35BA7E3-8C61-4418-8BDF-E2F63478DC8B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91" name="Text Box 8">
          <a:extLst>
            <a:ext uri="{FF2B5EF4-FFF2-40B4-BE49-F238E27FC236}">
              <a16:creationId xmlns:a16="http://schemas.microsoft.com/office/drawing/2014/main" id="{1B2A1377-2326-471E-B8BB-13226BFFFC4B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92" name="Text Box 9">
          <a:extLst>
            <a:ext uri="{FF2B5EF4-FFF2-40B4-BE49-F238E27FC236}">
              <a16:creationId xmlns:a16="http://schemas.microsoft.com/office/drawing/2014/main" id="{15D54F96-487C-4402-B68D-E91A9A37D8F8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93" name="Text Box 8">
          <a:extLst>
            <a:ext uri="{FF2B5EF4-FFF2-40B4-BE49-F238E27FC236}">
              <a16:creationId xmlns:a16="http://schemas.microsoft.com/office/drawing/2014/main" id="{9662D478-F101-49D1-ACFB-80A27EE258F5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94" name="Text Box 9">
          <a:extLst>
            <a:ext uri="{FF2B5EF4-FFF2-40B4-BE49-F238E27FC236}">
              <a16:creationId xmlns:a16="http://schemas.microsoft.com/office/drawing/2014/main" id="{18C93937-C61B-4FBC-B7ED-A2B71490FA60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95" name="Text Box 8">
          <a:extLst>
            <a:ext uri="{FF2B5EF4-FFF2-40B4-BE49-F238E27FC236}">
              <a16:creationId xmlns:a16="http://schemas.microsoft.com/office/drawing/2014/main" id="{5FA3F13F-1876-4E76-BA88-5B0D2E50E28D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96" name="Text Box 9">
          <a:extLst>
            <a:ext uri="{FF2B5EF4-FFF2-40B4-BE49-F238E27FC236}">
              <a16:creationId xmlns:a16="http://schemas.microsoft.com/office/drawing/2014/main" id="{2C8B9A39-E2B8-4320-A69A-2B79A788B95E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97" name="Text Box 8">
          <a:extLst>
            <a:ext uri="{FF2B5EF4-FFF2-40B4-BE49-F238E27FC236}">
              <a16:creationId xmlns:a16="http://schemas.microsoft.com/office/drawing/2014/main" id="{A50E91C0-504A-49AC-ABC4-825D89FD78B9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id="{718A6213-1918-4A9D-80F0-494B7ADE1F16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399" name="Text Box 8">
          <a:extLst>
            <a:ext uri="{FF2B5EF4-FFF2-40B4-BE49-F238E27FC236}">
              <a16:creationId xmlns:a16="http://schemas.microsoft.com/office/drawing/2014/main" id="{3053122F-B579-4B3A-BF8D-1117995F16CB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id="{95664E6B-9198-474B-A4A4-DA9E69329241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01" name="Text Box 8">
          <a:extLst>
            <a:ext uri="{FF2B5EF4-FFF2-40B4-BE49-F238E27FC236}">
              <a16:creationId xmlns:a16="http://schemas.microsoft.com/office/drawing/2014/main" id="{3C15D923-A5A5-412A-BBC0-F47F3BCEF42E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02" name="Text Box 9">
          <a:extLst>
            <a:ext uri="{FF2B5EF4-FFF2-40B4-BE49-F238E27FC236}">
              <a16:creationId xmlns:a16="http://schemas.microsoft.com/office/drawing/2014/main" id="{2B9B84BC-D0B5-4059-B72C-64827E26D554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03" name="Text Box 8">
          <a:extLst>
            <a:ext uri="{FF2B5EF4-FFF2-40B4-BE49-F238E27FC236}">
              <a16:creationId xmlns:a16="http://schemas.microsoft.com/office/drawing/2014/main" id="{49DDA463-ADD9-453F-AD37-14B6D0454D00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04" name="Text Box 9">
          <a:extLst>
            <a:ext uri="{FF2B5EF4-FFF2-40B4-BE49-F238E27FC236}">
              <a16:creationId xmlns:a16="http://schemas.microsoft.com/office/drawing/2014/main" id="{C4580362-6B85-4767-B58C-E33399A071FD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05" name="Text Box 8">
          <a:extLst>
            <a:ext uri="{FF2B5EF4-FFF2-40B4-BE49-F238E27FC236}">
              <a16:creationId xmlns:a16="http://schemas.microsoft.com/office/drawing/2014/main" id="{AA48F067-EBFE-4A25-8B57-5C022AAA3354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06" name="Text Box 9">
          <a:extLst>
            <a:ext uri="{FF2B5EF4-FFF2-40B4-BE49-F238E27FC236}">
              <a16:creationId xmlns:a16="http://schemas.microsoft.com/office/drawing/2014/main" id="{C5565FEB-B192-4618-8B9D-D3A9587155C7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07" name="Text Box 8">
          <a:extLst>
            <a:ext uri="{FF2B5EF4-FFF2-40B4-BE49-F238E27FC236}">
              <a16:creationId xmlns:a16="http://schemas.microsoft.com/office/drawing/2014/main" id="{71B3BA62-11C7-4BBB-9542-2A37B98D541A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08" name="Text Box 9">
          <a:extLst>
            <a:ext uri="{FF2B5EF4-FFF2-40B4-BE49-F238E27FC236}">
              <a16:creationId xmlns:a16="http://schemas.microsoft.com/office/drawing/2014/main" id="{A918555C-334A-4DA8-B8B6-980F20EF1E33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09" name="Text Box 8">
          <a:extLst>
            <a:ext uri="{FF2B5EF4-FFF2-40B4-BE49-F238E27FC236}">
              <a16:creationId xmlns:a16="http://schemas.microsoft.com/office/drawing/2014/main" id="{30C1625E-E057-41FB-A934-3314544BFA69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10" name="Text Box 9">
          <a:extLst>
            <a:ext uri="{FF2B5EF4-FFF2-40B4-BE49-F238E27FC236}">
              <a16:creationId xmlns:a16="http://schemas.microsoft.com/office/drawing/2014/main" id="{0FFCE509-5F78-4E2B-99A4-D79077747A38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11" name="Text Box 8">
          <a:extLst>
            <a:ext uri="{FF2B5EF4-FFF2-40B4-BE49-F238E27FC236}">
              <a16:creationId xmlns:a16="http://schemas.microsoft.com/office/drawing/2014/main" id="{D2782FCD-2570-4904-884A-461A38FD3659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12" name="Text Box 9">
          <a:extLst>
            <a:ext uri="{FF2B5EF4-FFF2-40B4-BE49-F238E27FC236}">
              <a16:creationId xmlns:a16="http://schemas.microsoft.com/office/drawing/2014/main" id="{3C0F4AFD-23C3-4EA3-90E0-DD70521E509A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13" name="Text Box 8">
          <a:extLst>
            <a:ext uri="{FF2B5EF4-FFF2-40B4-BE49-F238E27FC236}">
              <a16:creationId xmlns:a16="http://schemas.microsoft.com/office/drawing/2014/main" id="{3E6E8AFE-E58E-4690-9F87-5F10B51B6A2D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14" name="Text Box 9">
          <a:extLst>
            <a:ext uri="{FF2B5EF4-FFF2-40B4-BE49-F238E27FC236}">
              <a16:creationId xmlns:a16="http://schemas.microsoft.com/office/drawing/2014/main" id="{27ABCBBA-D309-4877-A55E-65DFA7244ECF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id="{C03225BA-DF2E-406C-A647-63F526DCBCC0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16" name="Text Box 9">
          <a:extLst>
            <a:ext uri="{FF2B5EF4-FFF2-40B4-BE49-F238E27FC236}">
              <a16:creationId xmlns:a16="http://schemas.microsoft.com/office/drawing/2014/main" id="{4B5AC849-3C94-4619-9CF4-F53B53EC1296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17" name="Text Box 8">
          <a:extLst>
            <a:ext uri="{FF2B5EF4-FFF2-40B4-BE49-F238E27FC236}">
              <a16:creationId xmlns:a16="http://schemas.microsoft.com/office/drawing/2014/main" id="{7787811F-C406-4B78-B09E-D17947C46795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id="{C628A463-CCB4-40F0-88B6-A0722997724F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18141E3B-42E9-4F69-9F26-2C8A066D9BBC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20" name="Text Box 9">
          <a:extLst>
            <a:ext uri="{FF2B5EF4-FFF2-40B4-BE49-F238E27FC236}">
              <a16:creationId xmlns:a16="http://schemas.microsoft.com/office/drawing/2014/main" id="{60F4DEF5-3548-4AF4-A1F0-84A8F7C410C7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21" name="Text Box 8">
          <a:extLst>
            <a:ext uri="{FF2B5EF4-FFF2-40B4-BE49-F238E27FC236}">
              <a16:creationId xmlns:a16="http://schemas.microsoft.com/office/drawing/2014/main" id="{4E181BC5-7EFE-4A03-BA6C-87D2FF3D24D3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22" name="Text Box 9">
          <a:extLst>
            <a:ext uri="{FF2B5EF4-FFF2-40B4-BE49-F238E27FC236}">
              <a16:creationId xmlns:a16="http://schemas.microsoft.com/office/drawing/2014/main" id="{63D370DC-7FF2-4F23-B293-EA03FFAF7C04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id="{75CA6AF4-A540-409E-9F5F-E0D13EA9E38B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id="{C9C4E7F9-D0F3-43B4-B06B-87E346FFB2F4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25" name="Text Box 8">
          <a:extLst>
            <a:ext uri="{FF2B5EF4-FFF2-40B4-BE49-F238E27FC236}">
              <a16:creationId xmlns:a16="http://schemas.microsoft.com/office/drawing/2014/main" id="{C167EFB0-D2AE-49E6-9A20-19B1B91C9ACA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26" name="Text Box 9">
          <a:extLst>
            <a:ext uri="{FF2B5EF4-FFF2-40B4-BE49-F238E27FC236}">
              <a16:creationId xmlns:a16="http://schemas.microsoft.com/office/drawing/2014/main" id="{6AF64D49-B4FD-42E9-A309-21490050C31B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C255382E-E06E-4B13-9E4E-5AFD645A0BC7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302C4929-9CA1-4ACD-BE6C-25509643191B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6E804942-592B-4C42-9642-9EE61FA887D1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30" name="Text Box 9">
          <a:extLst>
            <a:ext uri="{FF2B5EF4-FFF2-40B4-BE49-F238E27FC236}">
              <a16:creationId xmlns:a16="http://schemas.microsoft.com/office/drawing/2014/main" id="{A712F377-6D82-4723-940E-AE1C299BA5BC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id="{C44F6C21-37EE-47B6-89BC-703AF73C4836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id="{00979E63-51B7-43C0-AEB0-C3EF44E4CB64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id="{89E0C650-7B42-4CEB-B005-924A483D6CE7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34" name="Text Box 9">
          <a:extLst>
            <a:ext uri="{FF2B5EF4-FFF2-40B4-BE49-F238E27FC236}">
              <a16:creationId xmlns:a16="http://schemas.microsoft.com/office/drawing/2014/main" id="{376A98B4-AF12-45F3-A784-99EF946A78B7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35" name="Text Box 8">
          <a:extLst>
            <a:ext uri="{FF2B5EF4-FFF2-40B4-BE49-F238E27FC236}">
              <a16:creationId xmlns:a16="http://schemas.microsoft.com/office/drawing/2014/main" id="{40EF4DE0-0995-421C-9958-AD1F0260B529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36" name="Text Box 9">
          <a:extLst>
            <a:ext uri="{FF2B5EF4-FFF2-40B4-BE49-F238E27FC236}">
              <a16:creationId xmlns:a16="http://schemas.microsoft.com/office/drawing/2014/main" id="{133E4F76-B660-4D3A-9B12-66A76858EC6A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AEF80556-1BDE-4DAE-8054-F507A571844C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id="{C2763438-F455-456F-9DC9-65AAE8B5DC41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39" name="Text Box 8">
          <a:extLst>
            <a:ext uri="{FF2B5EF4-FFF2-40B4-BE49-F238E27FC236}">
              <a16:creationId xmlns:a16="http://schemas.microsoft.com/office/drawing/2014/main" id="{5905668E-01D7-40C4-989A-43CB048B3B2C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40" name="Text Box 9">
          <a:extLst>
            <a:ext uri="{FF2B5EF4-FFF2-40B4-BE49-F238E27FC236}">
              <a16:creationId xmlns:a16="http://schemas.microsoft.com/office/drawing/2014/main" id="{E567AB67-8818-4EB9-AE0E-66D163B9DAA3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41" name="Text Box 8">
          <a:extLst>
            <a:ext uri="{FF2B5EF4-FFF2-40B4-BE49-F238E27FC236}">
              <a16:creationId xmlns:a16="http://schemas.microsoft.com/office/drawing/2014/main" id="{B97A2438-1685-4F2E-8C79-A7635FB71C50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42" name="Text Box 9">
          <a:extLst>
            <a:ext uri="{FF2B5EF4-FFF2-40B4-BE49-F238E27FC236}">
              <a16:creationId xmlns:a16="http://schemas.microsoft.com/office/drawing/2014/main" id="{E774EC5E-62F3-4041-B25D-6AC81C22DB01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43" name="Text Box 8">
          <a:extLst>
            <a:ext uri="{FF2B5EF4-FFF2-40B4-BE49-F238E27FC236}">
              <a16:creationId xmlns:a16="http://schemas.microsoft.com/office/drawing/2014/main" id="{D80AC9A6-889B-4E64-A55C-39394FF0D903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44" name="Text Box 9">
          <a:extLst>
            <a:ext uri="{FF2B5EF4-FFF2-40B4-BE49-F238E27FC236}">
              <a16:creationId xmlns:a16="http://schemas.microsoft.com/office/drawing/2014/main" id="{58EA3B43-2CDA-4CC4-93E0-2DF11B61D2A4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45" name="Text Box 8">
          <a:extLst>
            <a:ext uri="{FF2B5EF4-FFF2-40B4-BE49-F238E27FC236}">
              <a16:creationId xmlns:a16="http://schemas.microsoft.com/office/drawing/2014/main" id="{288D93B9-FBDC-4D98-B339-E6B1C6E29156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46" name="Text Box 9">
          <a:extLst>
            <a:ext uri="{FF2B5EF4-FFF2-40B4-BE49-F238E27FC236}">
              <a16:creationId xmlns:a16="http://schemas.microsoft.com/office/drawing/2014/main" id="{A8E9140D-844F-4E6A-BEA5-94E8855A3FCD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47" name="Text Box 8">
          <a:extLst>
            <a:ext uri="{FF2B5EF4-FFF2-40B4-BE49-F238E27FC236}">
              <a16:creationId xmlns:a16="http://schemas.microsoft.com/office/drawing/2014/main" id="{D3DEE8EF-2E0D-4AA9-AA27-D9A886658CF9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100</xdr:row>
      <xdr:rowOff>0</xdr:rowOff>
    </xdr:from>
    <xdr:to>
      <xdr:col>1</xdr:col>
      <xdr:colOff>1304925</xdr:colOff>
      <xdr:row>101</xdr:row>
      <xdr:rowOff>4884</xdr:rowOff>
    </xdr:to>
    <xdr:sp macro="" textlink="">
      <xdr:nvSpPr>
        <xdr:cNvPr id="448" name="Text Box 9">
          <a:extLst>
            <a:ext uri="{FF2B5EF4-FFF2-40B4-BE49-F238E27FC236}">
              <a16:creationId xmlns:a16="http://schemas.microsoft.com/office/drawing/2014/main" id="{5F11BFE4-1AB9-4A9E-BEE2-9A8357A24338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93</xdr:row>
      <xdr:rowOff>0</xdr:rowOff>
    </xdr:from>
    <xdr:ext cx="95250" cy="295275"/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C4D329C1-59A7-47AD-ADA1-A5930D44767B}"/>
            </a:ext>
          </a:extLst>
        </xdr:cNvPr>
        <xdr:cNvSpPr txBox="1">
          <a:spLocks noChangeArrowheads="1"/>
        </xdr:cNvSpPr>
      </xdr:nvSpPr>
      <xdr:spPr bwMode="auto">
        <a:xfrm>
          <a:off x="2000250" y="18278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93</xdr:row>
      <xdr:rowOff>0</xdr:rowOff>
    </xdr:from>
    <xdr:to>
      <xdr:col>1</xdr:col>
      <xdr:colOff>1495425</xdr:colOff>
      <xdr:row>93</xdr:row>
      <xdr:rowOff>295275</xdr:rowOff>
    </xdr:to>
    <xdr:sp macro="" textlink="">
      <xdr:nvSpPr>
        <xdr:cNvPr id="450" name="Cuadro de texto 1028">
          <a:extLst>
            <a:ext uri="{FF2B5EF4-FFF2-40B4-BE49-F238E27FC236}">
              <a16:creationId xmlns:a16="http://schemas.microsoft.com/office/drawing/2014/main" id="{5BE9C69C-9676-4D8D-9EDD-AC19A17313C0}"/>
            </a:ext>
          </a:extLst>
        </xdr:cNvPr>
        <xdr:cNvSpPr txBox="1">
          <a:spLocks noChangeArrowheads="1"/>
        </xdr:cNvSpPr>
      </xdr:nvSpPr>
      <xdr:spPr bwMode="auto">
        <a:xfrm>
          <a:off x="2000250" y="18278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proyecto01\FORTUNA%20(E)\backup\DATOS\Zona4-B\Monte%20Plata\Ac.%20Las%20Guazumas%20Parte%20A-ING.%20INOCENCIO%20GUZMAN%20PEREZ\CUB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S%20GUARANAS%20FINAL2\Documents%20and%20Settings\dell2\Escritorio\Mis%20documentos\presupuestos%202006\85-06%20Reh.%20y%20Ampl.%20Ac.%20Imbert%20(2da.%20alternativa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CUB02"/>
      <sheetName val="Módulo1"/>
    </sheetNames>
    <sheetDataSet>
      <sheetData sheetId="0"/>
      <sheetData sheetId="1">
        <row r="1">
          <cell r="U1" t="str">
            <v>/OFHYQQ~</v>
          </cell>
          <cell r="W1" t="str">
            <v>/OFHYQQ~</v>
          </cell>
        </row>
        <row r="2">
          <cell r="U2" t="str">
            <v>/PBA15..N96~</v>
          </cell>
          <cell r="W2" t="str">
            <v>/PBA15..N96~</v>
          </cell>
        </row>
        <row r="3">
          <cell r="U3" t="str">
            <v>HTA1..N14~</v>
          </cell>
          <cell r="W3" t="str">
            <v>HTA1..N14~</v>
          </cell>
        </row>
        <row r="4">
          <cell r="U4" t="str">
            <v>LH{ESC}FECHA DE IMP.@|PAG. -#-~Q</v>
          </cell>
          <cell r="W4" t="str">
            <v>LH{ESC}FECHA DE IMP.@|PAG. -#-~Q</v>
          </cell>
        </row>
        <row r="5">
          <cell r="U5" t="str">
            <v>AA</v>
          </cell>
          <cell r="W5" t="str">
            <v>AA</v>
          </cell>
        </row>
        <row r="6">
          <cell r="S6" t="str">
            <v>{goto}G15~</v>
          </cell>
          <cell r="U6" t="str">
            <v>C2~</v>
          </cell>
          <cell r="W6" t="str">
            <v>C1~</v>
          </cell>
        </row>
        <row r="7">
          <cell r="U7" t="str">
            <v>S</v>
          </cell>
          <cell r="W7" t="str">
            <v>S</v>
          </cell>
        </row>
        <row r="8">
          <cell r="U8" t="str">
            <v>Q</v>
          </cell>
          <cell r="W8" t="str">
            <v>Q</v>
          </cell>
        </row>
        <row r="11">
          <cell r="U11" t="str">
            <v>/PBA98..N132~</v>
          </cell>
          <cell r="W11" t="str">
            <v>/PBA98..N132~</v>
          </cell>
        </row>
        <row r="12">
          <cell r="U12" t="str">
            <v>HTA1..M11~</v>
          </cell>
          <cell r="W12" t="str">
            <v>HTA1..M11~</v>
          </cell>
        </row>
        <row r="13">
          <cell r="U13" t="str">
            <v>LH{ESC}FECHA DE IMP.@|PAG. -5-~Q</v>
          </cell>
          <cell r="W13" t="str">
            <v>LH{ESC}FECHA DE IMP.@|PAG. -5-~Q</v>
          </cell>
        </row>
        <row r="14">
          <cell r="U14" t="str">
            <v>AA</v>
          </cell>
          <cell r="W14" t="str">
            <v>AF</v>
          </cell>
        </row>
        <row r="15">
          <cell r="U15" t="str">
            <v>C2~</v>
          </cell>
          <cell r="W15" t="str">
            <v>AA</v>
          </cell>
        </row>
        <row r="16">
          <cell r="U16" t="str">
            <v>S</v>
          </cell>
          <cell r="W16" t="str">
            <v>C1~</v>
          </cell>
        </row>
        <row r="17">
          <cell r="U17" t="str">
            <v>Q</v>
          </cell>
          <cell r="W17" t="str">
            <v>S</v>
          </cell>
        </row>
        <row r="18">
          <cell r="W18" t="str">
            <v>AF</v>
          </cell>
        </row>
        <row r="244">
          <cell r="W244" t="str">
            <v>Q</v>
          </cell>
        </row>
        <row r="378">
          <cell r="S378" t="str">
            <v>ING. LEANDRO JIMENEZ</v>
          </cell>
          <cell r="U378" t="str">
            <v>ARQ. ESTHER REYES</v>
          </cell>
        </row>
        <row r="379">
          <cell r="S379" t="str">
            <v>ING. MANUEL FELIZ</v>
          </cell>
          <cell r="U379" t="str">
            <v>ING. JOSELINE ACOSTA</v>
          </cell>
        </row>
        <row r="380">
          <cell r="S380" t="str">
            <v>ING. PEDRO MENDOZA REGALADO</v>
          </cell>
          <cell r="U380" t="str">
            <v>ING. EMILIANO MARTINEZ</v>
          </cell>
        </row>
        <row r="381">
          <cell r="S381" t="str">
            <v>ING. IGNACIO SORIANO III-B</v>
          </cell>
          <cell r="U381" t="str">
            <v>AUX. ING. YDELKY AMARANTE</v>
          </cell>
        </row>
        <row r="382">
          <cell r="S382" t="str">
            <v>ING. JUAN RAMON CRUZ</v>
          </cell>
          <cell r="U382" t="str">
            <v>ING. AMELIA SILVERIO</v>
          </cell>
        </row>
        <row r="383">
          <cell r="S383" t="str">
            <v>ING. JESUS DANIEL</v>
          </cell>
          <cell r="U383" t="str">
            <v>ING. MINERVA CABRERA</v>
          </cell>
        </row>
        <row r="384">
          <cell r="S384" t="str">
            <v>ING. LUIS RAMIREZ</v>
          </cell>
          <cell r="U384" t="str">
            <v>ARQ. IRIS CUETO</v>
          </cell>
        </row>
        <row r="385">
          <cell r="S385" t="str">
            <v>ING. GUILLERMO JIMENEZ</v>
          </cell>
          <cell r="U385" t="str">
            <v>ING. ZAIDA MAURICIO</v>
          </cell>
        </row>
        <row r="386">
          <cell r="S386" t="str">
            <v>ING. RAMON CRUZ</v>
          </cell>
          <cell r="U386" t="str">
            <v>ING. FELIX PEREZ</v>
          </cell>
        </row>
        <row r="387">
          <cell r="S387" t="str">
            <v>ING. PEDRO  MARTE</v>
          </cell>
          <cell r="U387" t="str">
            <v>ING. MARCOS PANIAGUA</v>
          </cell>
        </row>
        <row r="388">
          <cell r="S388" t="str">
            <v>ING. ROMAN RAMIREZ</v>
          </cell>
          <cell r="U388" t="str">
            <v>ING. DARWIN MEDOS</v>
          </cell>
        </row>
        <row r="389">
          <cell r="S389" t="str">
            <v>ING. VIRGILIO SANTANA</v>
          </cell>
          <cell r="U389" t="str">
            <v>ING. VILMA ALVAREZ</v>
          </cell>
        </row>
        <row r="390">
          <cell r="S390" t="str">
            <v>ING.  FEDERICO TERRERO</v>
          </cell>
          <cell r="U390" t="str">
            <v>ING. WENDYS NOVAS</v>
          </cell>
        </row>
        <row r="391">
          <cell r="S391" t="str">
            <v>ING. CIRIACO LOPEZ</v>
          </cell>
          <cell r="U391" t="str">
            <v>ING. KATHERYS CRUZ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Mat"/>
      <sheetName val="Pu-Sanit."/>
      <sheetName val="A-BASICO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Q188"/>
  <sheetViews>
    <sheetView showGridLines="0" showZeros="0" view="pageBreakPreview" zoomScaleNormal="100" zoomScaleSheetLayoutView="100" workbookViewId="0">
      <selection activeCell="F28" sqref="F28"/>
    </sheetView>
  </sheetViews>
  <sheetFormatPr baseColWidth="10" defaultColWidth="9.140625" defaultRowHeight="12.75" x14ac:dyDescent="0.2"/>
  <cols>
    <col min="1" max="1" width="9" style="174" customWidth="1"/>
    <col min="2" max="2" width="49.140625" style="174" customWidth="1"/>
    <col min="3" max="3" width="12.85546875" style="174" customWidth="1"/>
    <col min="4" max="4" width="8.42578125" style="174" customWidth="1"/>
    <col min="5" max="5" width="11.42578125" style="218" customWidth="1"/>
    <col min="6" max="6" width="17.7109375" style="218" customWidth="1"/>
    <col min="7" max="7" width="9.140625" style="174"/>
    <col min="8" max="8" width="11.5703125" style="174" bestFit="1" customWidth="1"/>
    <col min="9" max="16384" width="9.140625" style="174"/>
  </cols>
  <sheetData>
    <row r="1" spans="1:43" ht="20.100000000000001" customHeight="1" x14ac:dyDescent="0.2">
      <c r="A1" s="224" t="s">
        <v>0</v>
      </c>
      <c r="B1" s="224"/>
      <c r="C1" s="224"/>
      <c r="D1" s="224"/>
      <c r="E1" s="224"/>
      <c r="F1" s="224"/>
    </row>
    <row r="2" spans="1:43" s="207" customFormat="1" x14ac:dyDescent="0.2">
      <c r="A2" s="225" t="s">
        <v>1</v>
      </c>
      <c r="B2" s="225"/>
      <c r="C2" s="225"/>
      <c r="D2" s="225"/>
      <c r="E2" s="225"/>
      <c r="F2" s="225"/>
      <c r="G2" s="206"/>
      <c r="H2" s="206"/>
      <c r="I2" s="206"/>
      <c r="J2" s="206"/>
      <c r="K2" s="206"/>
    </row>
    <row r="3" spans="1:43" s="207" customFormat="1" x14ac:dyDescent="0.2">
      <c r="A3" s="225" t="s">
        <v>50</v>
      </c>
      <c r="B3" s="225"/>
      <c r="C3" s="225"/>
      <c r="D3" s="225"/>
      <c r="E3" s="225"/>
      <c r="F3" s="225"/>
      <c r="G3" s="208"/>
      <c r="H3" s="206"/>
      <c r="I3" s="206"/>
      <c r="J3" s="206"/>
      <c r="K3" s="206"/>
    </row>
    <row r="4" spans="1:43" x14ac:dyDescent="0.2">
      <c r="A4" s="224" t="s">
        <v>2</v>
      </c>
      <c r="B4" s="224"/>
      <c r="C4" s="224"/>
      <c r="D4" s="224"/>
      <c r="E4" s="224"/>
      <c r="F4" s="224"/>
    </row>
    <row r="5" spans="1:43" x14ac:dyDescent="0.2">
      <c r="A5" s="57"/>
      <c r="B5" s="57"/>
      <c r="C5" s="57"/>
      <c r="D5" s="57"/>
      <c r="E5" s="58"/>
      <c r="F5" s="58"/>
    </row>
    <row r="6" spans="1:43" ht="15" customHeight="1" x14ac:dyDescent="0.2">
      <c r="A6" s="226" t="s">
        <v>122</v>
      </c>
      <c r="B6" s="226"/>
      <c r="C6" s="226"/>
      <c r="D6" s="226"/>
      <c r="E6" s="226"/>
      <c r="F6" s="226"/>
    </row>
    <row r="7" spans="1:43" ht="14.25" customHeight="1" x14ac:dyDescent="0.2">
      <c r="A7" s="223" t="s">
        <v>123</v>
      </c>
      <c r="B7" s="223"/>
      <c r="C7" s="223"/>
      <c r="D7" s="223"/>
      <c r="E7" s="223"/>
      <c r="F7" s="223"/>
    </row>
    <row r="8" spans="1:43" ht="15" customHeight="1" x14ac:dyDescent="0.2">
      <c r="A8" s="205" t="s">
        <v>17</v>
      </c>
      <c r="B8" s="59"/>
      <c r="C8" s="60" t="s">
        <v>3</v>
      </c>
      <c r="D8" s="59" t="s">
        <v>4</v>
      </c>
      <c r="E8" s="59"/>
      <c r="F8" s="59"/>
      <c r="G8" s="57"/>
      <c r="H8" s="57"/>
      <c r="I8" s="57"/>
      <c r="J8" s="57"/>
    </row>
    <row r="9" spans="1:43" x14ac:dyDescent="0.2">
      <c r="A9" s="228"/>
      <c r="B9" s="228"/>
      <c r="C9" s="228"/>
      <c r="D9" s="228"/>
      <c r="E9" s="228"/>
      <c r="F9" s="228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</row>
    <row r="10" spans="1:43" s="210" customFormat="1" ht="15.75" customHeight="1" x14ac:dyDescent="0.2">
      <c r="A10" s="61" t="s">
        <v>5</v>
      </c>
      <c r="B10" s="61" t="s">
        <v>134</v>
      </c>
      <c r="C10" s="62" t="s">
        <v>6</v>
      </c>
      <c r="D10" s="62" t="s">
        <v>7</v>
      </c>
      <c r="E10" s="62" t="s">
        <v>8</v>
      </c>
      <c r="F10" s="62" t="s">
        <v>9</v>
      </c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</row>
    <row r="11" spans="1:43" s="56" customFormat="1" ht="12.75" customHeight="1" x14ac:dyDescent="0.2">
      <c r="A11" s="63"/>
      <c r="B11" s="63"/>
      <c r="C11" s="64"/>
      <c r="D11" s="64"/>
      <c r="E11" s="64"/>
      <c r="F11" s="64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</row>
    <row r="12" spans="1:43" s="56" customFormat="1" x14ac:dyDescent="0.2">
      <c r="A12" s="1" t="s">
        <v>10</v>
      </c>
      <c r="B12" s="2" t="s">
        <v>38</v>
      </c>
      <c r="C12" s="3"/>
      <c r="D12" s="4"/>
      <c r="E12" s="5"/>
      <c r="F12" s="6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</row>
    <row r="13" spans="1:43" s="56" customFormat="1" ht="9" customHeight="1" x14ac:dyDescent="0.2">
      <c r="A13" s="7"/>
      <c r="B13" s="2"/>
      <c r="C13" s="3"/>
      <c r="D13" s="4"/>
      <c r="E13" s="5"/>
      <c r="F13" s="6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</row>
    <row r="14" spans="1:43" s="56" customFormat="1" ht="12.75" customHeight="1" x14ac:dyDescent="0.2">
      <c r="A14" s="7">
        <v>1</v>
      </c>
      <c r="B14" s="30" t="s">
        <v>118</v>
      </c>
      <c r="C14" s="5">
        <v>4938.55</v>
      </c>
      <c r="D14" s="4" t="s">
        <v>11</v>
      </c>
      <c r="E14" s="5">
        <v>14.63</v>
      </c>
      <c r="F14" s="12">
        <f t="shared" ref="F14:F78" si="0">ROUND(E14*C14,2)</f>
        <v>72250.990000000005</v>
      </c>
      <c r="G14" s="211"/>
      <c r="H14" s="212"/>
      <c r="I14" s="211"/>
      <c r="J14" s="212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</row>
    <row r="15" spans="1:43" s="56" customFormat="1" ht="9" customHeight="1" x14ac:dyDescent="0.2">
      <c r="A15" s="7"/>
      <c r="B15" s="30"/>
      <c r="C15" s="5"/>
      <c r="D15" s="4"/>
      <c r="E15" s="5"/>
      <c r="F15" s="12">
        <f t="shared" si="0"/>
        <v>0</v>
      </c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</row>
    <row r="16" spans="1:43" s="56" customFormat="1" ht="25.5" x14ac:dyDescent="0.2">
      <c r="A16" s="31">
        <v>2</v>
      </c>
      <c r="B16" s="32" t="s">
        <v>119</v>
      </c>
      <c r="C16" s="33"/>
      <c r="D16" s="34"/>
      <c r="E16" s="33"/>
      <c r="F16" s="12">
        <f t="shared" si="0"/>
        <v>0</v>
      </c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</row>
    <row r="17" spans="1:43" s="56" customFormat="1" x14ac:dyDescent="0.2">
      <c r="A17" s="35">
        <v>2.1</v>
      </c>
      <c r="B17" s="36" t="s">
        <v>81</v>
      </c>
      <c r="C17" s="33">
        <v>1948.28</v>
      </c>
      <c r="D17" s="34" t="s">
        <v>11</v>
      </c>
      <c r="E17" s="33">
        <v>47.72</v>
      </c>
      <c r="F17" s="12">
        <f t="shared" si="0"/>
        <v>92971.92</v>
      </c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</row>
    <row r="18" spans="1:43" s="56" customFormat="1" ht="12.75" customHeight="1" x14ac:dyDescent="0.2">
      <c r="A18" s="35">
        <v>2.2000000000000002</v>
      </c>
      <c r="B18" s="36" t="s">
        <v>82</v>
      </c>
      <c r="C18" s="33">
        <v>730.61</v>
      </c>
      <c r="D18" s="34" t="s">
        <v>86</v>
      </c>
      <c r="E18" s="33">
        <v>41.24</v>
      </c>
      <c r="F18" s="12">
        <f t="shared" si="0"/>
        <v>30130.36</v>
      </c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</row>
    <row r="19" spans="1:43" s="56" customFormat="1" ht="25.5" x14ac:dyDescent="0.2">
      <c r="A19" s="35">
        <v>2.2999999999999998</v>
      </c>
      <c r="B19" s="36" t="s">
        <v>120</v>
      </c>
      <c r="C19" s="33">
        <v>50.11</v>
      </c>
      <c r="D19" s="34" t="s">
        <v>89</v>
      </c>
      <c r="E19" s="33">
        <v>209.99</v>
      </c>
      <c r="F19" s="12">
        <f t="shared" si="0"/>
        <v>10522.6</v>
      </c>
      <c r="G19" s="211"/>
      <c r="H19" s="211"/>
      <c r="I19" s="211"/>
      <c r="J19" s="211"/>
      <c r="K19" s="211"/>
      <c r="L19" s="213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</row>
    <row r="20" spans="1:43" s="56" customFormat="1" ht="9.75" customHeight="1" x14ac:dyDescent="0.2">
      <c r="A20" s="7"/>
      <c r="B20" s="30"/>
      <c r="C20" s="5"/>
      <c r="D20" s="4"/>
      <c r="E20" s="5"/>
      <c r="F20" s="12">
        <f t="shared" si="0"/>
        <v>0</v>
      </c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</row>
    <row r="21" spans="1:43" s="56" customFormat="1" x14ac:dyDescent="0.2">
      <c r="A21" s="37">
        <v>3</v>
      </c>
      <c r="B21" s="2" t="s">
        <v>93</v>
      </c>
      <c r="C21" s="38"/>
      <c r="D21" s="39"/>
      <c r="E21" s="40"/>
      <c r="F21" s="12">
        <f t="shared" si="0"/>
        <v>0</v>
      </c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</row>
    <row r="22" spans="1:43" s="56" customFormat="1" ht="14.25" x14ac:dyDescent="0.2">
      <c r="A22" s="8">
        <v>3.1</v>
      </c>
      <c r="B22" s="36" t="s">
        <v>91</v>
      </c>
      <c r="C22" s="10">
        <v>2580.6</v>
      </c>
      <c r="D22" s="34" t="s">
        <v>88</v>
      </c>
      <c r="E22" s="10">
        <v>154.49</v>
      </c>
      <c r="F22" s="12">
        <f t="shared" si="0"/>
        <v>398676.89</v>
      </c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</row>
    <row r="23" spans="1:43" s="56" customFormat="1" ht="13.5" customHeight="1" x14ac:dyDescent="0.2">
      <c r="A23" s="8">
        <v>3.2</v>
      </c>
      <c r="B23" s="36" t="s">
        <v>92</v>
      </c>
      <c r="C23" s="10">
        <v>1105.97</v>
      </c>
      <c r="D23" s="34" t="s">
        <v>88</v>
      </c>
      <c r="E23" s="10">
        <v>1209.67</v>
      </c>
      <c r="F23" s="12">
        <f t="shared" si="0"/>
        <v>1337858.73</v>
      </c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</row>
    <row r="24" spans="1:43" s="56" customFormat="1" ht="15" x14ac:dyDescent="0.2">
      <c r="A24" s="8">
        <v>3.3</v>
      </c>
      <c r="B24" s="36" t="s">
        <v>79</v>
      </c>
      <c r="C24" s="10">
        <v>347.62</v>
      </c>
      <c r="D24" s="34" t="s">
        <v>87</v>
      </c>
      <c r="E24" s="10">
        <v>1163.08</v>
      </c>
      <c r="F24" s="12">
        <f t="shared" si="0"/>
        <v>404309.87</v>
      </c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</row>
    <row r="25" spans="1:43" s="56" customFormat="1" ht="25.5" x14ac:dyDescent="0.2">
      <c r="A25" s="8">
        <v>3.4</v>
      </c>
      <c r="B25" s="36" t="s">
        <v>84</v>
      </c>
      <c r="C25" s="10">
        <v>1437.76</v>
      </c>
      <c r="D25" s="34" t="s">
        <v>89</v>
      </c>
      <c r="E25" s="10">
        <v>645.25</v>
      </c>
      <c r="F25" s="12">
        <f t="shared" si="0"/>
        <v>927714.64</v>
      </c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</row>
    <row r="26" spans="1:43" s="56" customFormat="1" ht="25.5" x14ac:dyDescent="0.2">
      <c r="A26" s="8">
        <v>3.5</v>
      </c>
      <c r="B26" s="36" t="s">
        <v>80</v>
      </c>
      <c r="C26" s="10">
        <v>2953.84</v>
      </c>
      <c r="D26" s="34" t="s">
        <v>90</v>
      </c>
      <c r="E26" s="10">
        <v>184.22</v>
      </c>
      <c r="F26" s="12">
        <f t="shared" si="0"/>
        <v>544156.4</v>
      </c>
      <c r="G26" s="211"/>
      <c r="H26" s="211"/>
      <c r="I26" s="211"/>
      <c r="J26" s="211"/>
      <c r="K26" s="211"/>
      <c r="L26" s="211"/>
      <c r="M26" s="213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</row>
    <row r="27" spans="1:43" s="56" customFormat="1" ht="25.5" x14ac:dyDescent="0.2">
      <c r="A27" s="8">
        <v>3.6</v>
      </c>
      <c r="B27" s="36" t="s">
        <v>85</v>
      </c>
      <c r="C27" s="10">
        <v>915.91</v>
      </c>
      <c r="D27" s="34" t="s">
        <v>89</v>
      </c>
      <c r="E27" s="10">
        <v>209.99</v>
      </c>
      <c r="F27" s="12">
        <f t="shared" si="0"/>
        <v>192331.94</v>
      </c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</row>
    <row r="28" spans="1:43" s="56" customFormat="1" ht="12.75" customHeight="1" x14ac:dyDescent="0.2">
      <c r="A28" s="8"/>
      <c r="B28" s="9"/>
      <c r="C28" s="10"/>
      <c r="D28" s="11"/>
      <c r="E28" s="10"/>
      <c r="F28" s="12">
        <f t="shared" si="0"/>
        <v>0</v>
      </c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E28" s="211"/>
      <c r="AF28" s="211"/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</row>
    <row r="29" spans="1:43" s="56" customFormat="1" ht="12.75" customHeight="1" x14ac:dyDescent="0.2">
      <c r="A29" s="16">
        <v>4</v>
      </c>
      <c r="B29" s="2" t="s">
        <v>39</v>
      </c>
      <c r="C29" s="5"/>
      <c r="D29" s="4"/>
      <c r="E29" s="5"/>
      <c r="F29" s="12">
        <f t="shared" si="0"/>
        <v>0</v>
      </c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</row>
    <row r="30" spans="1:43" s="56" customFormat="1" x14ac:dyDescent="0.2">
      <c r="A30" s="7">
        <v>4.0999999999999996</v>
      </c>
      <c r="B30" s="13" t="s">
        <v>76</v>
      </c>
      <c r="C30" s="5">
        <v>198.29</v>
      </c>
      <c r="D30" s="41" t="s">
        <v>11</v>
      </c>
      <c r="E30" s="42">
        <v>2768.6</v>
      </c>
      <c r="F30" s="12">
        <f t="shared" si="0"/>
        <v>548985.68999999994</v>
      </c>
      <c r="G30" s="211"/>
      <c r="H30" s="211"/>
      <c r="I30" s="211"/>
      <c r="J30" s="211"/>
      <c r="K30" s="213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</row>
    <row r="31" spans="1:43" s="56" customFormat="1" x14ac:dyDescent="0.2">
      <c r="A31" s="7">
        <v>4.2</v>
      </c>
      <c r="B31" s="13" t="s">
        <v>77</v>
      </c>
      <c r="C31" s="5">
        <v>1868.36</v>
      </c>
      <c r="D31" s="41" t="s">
        <v>11</v>
      </c>
      <c r="E31" s="5">
        <v>790.67</v>
      </c>
      <c r="F31" s="12">
        <f t="shared" si="0"/>
        <v>1477256.2</v>
      </c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  <c r="AC31" s="211"/>
      <c r="AD31" s="211"/>
      <c r="AE31" s="211"/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</row>
    <row r="32" spans="1:43" s="56" customFormat="1" x14ac:dyDescent="0.2">
      <c r="A32" s="7">
        <v>4.4000000000000004</v>
      </c>
      <c r="B32" s="13" t="s">
        <v>78</v>
      </c>
      <c r="C32" s="5">
        <v>2972.6</v>
      </c>
      <c r="D32" s="41" t="s">
        <v>11</v>
      </c>
      <c r="E32" s="5">
        <v>469.53</v>
      </c>
      <c r="F32" s="12">
        <f t="shared" si="0"/>
        <v>1395724.88</v>
      </c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211"/>
      <c r="AC32" s="211"/>
      <c r="AD32" s="211"/>
      <c r="AE32" s="211"/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</row>
    <row r="33" spans="1:43" s="56" customFormat="1" ht="12.75" customHeight="1" x14ac:dyDescent="0.2">
      <c r="A33" s="7"/>
      <c r="B33" s="13"/>
      <c r="C33" s="5"/>
      <c r="D33" s="41"/>
      <c r="E33" s="5"/>
      <c r="F33" s="12">
        <f t="shared" si="0"/>
        <v>0</v>
      </c>
      <c r="G33" s="211"/>
      <c r="H33" s="213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</row>
    <row r="34" spans="1:43" s="56" customFormat="1" x14ac:dyDescent="0.2">
      <c r="A34" s="16">
        <v>5</v>
      </c>
      <c r="B34" s="43" t="s">
        <v>40</v>
      </c>
      <c r="C34" s="5"/>
      <c r="D34" s="41"/>
      <c r="E34" s="5"/>
      <c r="F34" s="12">
        <f t="shared" si="0"/>
        <v>0</v>
      </c>
      <c r="G34" s="211"/>
      <c r="H34" s="211"/>
      <c r="I34" s="213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</row>
    <row r="35" spans="1:43" s="56" customFormat="1" ht="12.75" customHeight="1" x14ac:dyDescent="0.2">
      <c r="A35" s="7">
        <v>5.0999999999999996</v>
      </c>
      <c r="B35" s="13" t="s">
        <v>74</v>
      </c>
      <c r="C35" s="5">
        <v>192.51</v>
      </c>
      <c r="D35" s="41" t="s">
        <v>11</v>
      </c>
      <c r="E35" s="5">
        <v>43.04</v>
      </c>
      <c r="F35" s="12">
        <f t="shared" si="0"/>
        <v>8285.6299999999992</v>
      </c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  <c r="AD35" s="211"/>
      <c r="AE35" s="211"/>
      <c r="AF35" s="211"/>
      <c r="AG35" s="211"/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</row>
    <row r="36" spans="1:43" s="56" customFormat="1" ht="12.75" customHeight="1" x14ac:dyDescent="0.2">
      <c r="A36" s="7">
        <v>5.2</v>
      </c>
      <c r="B36" s="13" t="s">
        <v>109</v>
      </c>
      <c r="C36" s="5">
        <v>1831.73</v>
      </c>
      <c r="D36" s="41" t="s">
        <v>11</v>
      </c>
      <c r="E36" s="5">
        <v>32.270000000000003</v>
      </c>
      <c r="F36" s="12">
        <f t="shared" si="0"/>
        <v>59109.93</v>
      </c>
      <c r="G36" s="211"/>
      <c r="H36" s="211"/>
      <c r="I36" s="211"/>
      <c r="J36" s="213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</row>
    <row r="37" spans="1:43" s="56" customFormat="1" ht="12.75" customHeight="1" x14ac:dyDescent="0.2">
      <c r="A37" s="7">
        <v>5.4</v>
      </c>
      <c r="B37" s="13" t="s">
        <v>75</v>
      </c>
      <c r="C37" s="5">
        <v>2914.31</v>
      </c>
      <c r="D37" s="41" t="s">
        <v>11</v>
      </c>
      <c r="E37" s="5">
        <v>27.98</v>
      </c>
      <c r="F37" s="12">
        <f t="shared" si="0"/>
        <v>81542.39</v>
      </c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</row>
    <row r="38" spans="1:43" s="56" customFormat="1" ht="9.75" customHeight="1" x14ac:dyDescent="0.2">
      <c r="A38" s="7"/>
      <c r="B38" s="13"/>
      <c r="C38" s="5"/>
      <c r="D38" s="41"/>
      <c r="E38" s="5"/>
      <c r="F38" s="12">
        <f t="shared" si="0"/>
        <v>0</v>
      </c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</row>
    <row r="39" spans="1:43" s="56" customFormat="1" x14ac:dyDescent="0.2">
      <c r="A39" s="16">
        <v>6</v>
      </c>
      <c r="B39" s="44" t="s">
        <v>41</v>
      </c>
      <c r="C39" s="45"/>
      <c r="D39" s="41"/>
      <c r="E39" s="15"/>
      <c r="F39" s="12">
        <f t="shared" si="0"/>
        <v>0</v>
      </c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</row>
    <row r="40" spans="1:43" s="56" customFormat="1" ht="12.75" customHeight="1" x14ac:dyDescent="0.2">
      <c r="A40" s="7">
        <v>6.1</v>
      </c>
      <c r="B40" s="13" t="s">
        <v>72</v>
      </c>
      <c r="C40" s="5">
        <v>192.51</v>
      </c>
      <c r="D40" s="46" t="s">
        <v>11</v>
      </c>
      <c r="E40" s="15">
        <v>53.1</v>
      </c>
      <c r="F40" s="12">
        <f t="shared" si="0"/>
        <v>10222.280000000001</v>
      </c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</row>
    <row r="41" spans="1:43" s="56" customFormat="1" ht="12.75" customHeight="1" x14ac:dyDescent="0.2">
      <c r="A41" s="7">
        <v>6.2</v>
      </c>
      <c r="B41" s="13" t="s">
        <v>73</v>
      </c>
      <c r="C41" s="5">
        <v>1831.73</v>
      </c>
      <c r="D41" s="46" t="s">
        <v>11</v>
      </c>
      <c r="E41" s="15">
        <v>36.01</v>
      </c>
      <c r="F41" s="12">
        <f t="shared" si="0"/>
        <v>65960.600000000006</v>
      </c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</row>
    <row r="42" spans="1:43" s="56" customFormat="1" x14ac:dyDescent="0.2">
      <c r="A42" s="7">
        <v>6.4</v>
      </c>
      <c r="B42" s="13" t="s">
        <v>94</v>
      </c>
      <c r="C42" s="5">
        <v>2914.31</v>
      </c>
      <c r="D42" s="46" t="s">
        <v>11</v>
      </c>
      <c r="E42" s="15">
        <v>105.46</v>
      </c>
      <c r="F42" s="12">
        <f t="shared" si="0"/>
        <v>307343.13</v>
      </c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</row>
    <row r="43" spans="1:43" s="56" customFormat="1" ht="12.75" customHeight="1" x14ac:dyDescent="0.2">
      <c r="A43" s="7"/>
      <c r="B43" s="13"/>
      <c r="C43" s="5"/>
      <c r="D43" s="14"/>
      <c r="E43" s="15"/>
      <c r="F43" s="12">
        <f t="shared" si="0"/>
        <v>0</v>
      </c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</row>
    <row r="44" spans="1:43" s="56" customFormat="1" ht="38.25" x14ac:dyDescent="0.2">
      <c r="A44" s="16">
        <v>7</v>
      </c>
      <c r="B44" s="47" t="s">
        <v>47</v>
      </c>
      <c r="C44" s="17"/>
      <c r="D44" s="18"/>
      <c r="E44" s="19"/>
      <c r="F44" s="12">
        <f t="shared" si="0"/>
        <v>0</v>
      </c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11"/>
      <c r="AA44" s="211"/>
      <c r="AB44" s="211"/>
      <c r="AC44" s="211"/>
      <c r="AD44" s="211"/>
      <c r="AE44" s="211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</row>
    <row r="45" spans="1:43" s="51" customFormat="1" x14ac:dyDescent="0.2">
      <c r="A45" s="48">
        <v>7.1</v>
      </c>
      <c r="B45" s="30" t="s">
        <v>111</v>
      </c>
      <c r="C45" s="49">
        <v>1</v>
      </c>
      <c r="D45" s="21" t="s">
        <v>60</v>
      </c>
      <c r="E45" s="50">
        <v>5536.7</v>
      </c>
      <c r="F45" s="12">
        <f t="shared" si="0"/>
        <v>5536.7</v>
      </c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</row>
    <row r="46" spans="1:43" s="51" customFormat="1" x14ac:dyDescent="0.2">
      <c r="A46" s="48">
        <f t="shared" ref="A46:A53" si="1">+A45+0.1</f>
        <v>7.2</v>
      </c>
      <c r="B46" s="30" t="s">
        <v>69</v>
      </c>
      <c r="C46" s="49">
        <v>3</v>
      </c>
      <c r="D46" s="21" t="s">
        <v>60</v>
      </c>
      <c r="E46" s="50">
        <v>5017.5</v>
      </c>
      <c r="F46" s="12">
        <f t="shared" si="0"/>
        <v>15052.5</v>
      </c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</row>
    <row r="47" spans="1:43" s="51" customFormat="1" x14ac:dyDescent="0.2">
      <c r="A47" s="48">
        <f t="shared" si="1"/>
        <v>7.3</v>
      </c>
      <c r="B47" s="30" t="s">
        <v>126</v>
      </c>
      <c r="C47" s="49">
        <v>27</v>
      </c>
      <c r="D47" s="21" t="s">
        <v>60</v>
      </c>
      <c r="E47" s="50">
        <v>521.24</v>
      </c>
      <c r="F47" s="12">
        <f t="shared" si="0"/>
        <v>14073.48</v>
      </c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</row>
    <row r="48" spans="1:43" s="51" customFormat="1" x14ac:dyDescent="0.2">
      <c r="A48" s="48">
        <f t="shared" si="1"/>
        <v>7.4</v>
      </c>
      <c r="B48" s="30" t="s">
        <v>127</v>
      </c>
      <c r="C48" s="49">
        <v>3</v>
      </c>
      <c r="D48" s="21" t="s">
        <v>60</v>
      </c>
      <c r="E48" s="50">
        <v>336.68</v>
      </c>
      <c r="F48" s="12">
        <f t="shared" si="0"/>
        <v>1010.04</v>
      </c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</row>
    <row r="49" spans="1:43" s="51" customFormat="1" x14ac:dyDescent="0.2">
      <c r="A49" s="48">
        <f t="shared" si="1"/>
        <v>7.5</v>
      </c>
      <c r="B49" s="30" t="s">
        <v>110</v>
      </c>
      <c r="C49" s="49">
        <v>1</v>
      </c>
      <c r="D49" s="21" t="s">
        <v>60</v>
      </c>
      <c r="E49" s="50">
        <v>6575.1</v>
      </c>
      <c r="F49" s="12">
        <f t="shared" si="0"/>
        <v>6575.1</v>
      </c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  <c r="AD49" s="214"/>
      <c r="AE49" s="214"/>
      <c r="AF49" s="214"/>
      <c r="AG49" s="214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</row>
    <row r="50" spans="1:43" s="51" customFormat="1" x14ac:dyDescent="0.2">
      <c r="A50" s="48">
        <f t="shared" si="1"/>
        <v>7.6</v>
      </c>
      <c r="B50" s="30" t="s">
        <v>128</v>
      </c>
      <c r="C50" s="49">
        <v>2</v>
      </c>
      <c r="D50" s="21" t="s">
        <v>60</v>
      </c>
      <c r="E50" s="50">
        <v>728.2</v>
      </c>
      <c r="F50" s="12">
        <f t="shared" si="0"/>
        <v>1456.4</v>
      </c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</row>
    <row r="51" spans="1:43" s="51" customFormat="1" x14ac:dyDescent="0.2">
      <c r="A51" s="191">
        <f t="shared" si="1"/>
        <v>7.7</v>
      </c>
      <c r="B51" s="192" t="s">
        <v>129</v>
      </c>
      <c r="C51" s="193">
        <v>3</v>
      </c>
      <c r="D51" s="194" t="s">
        <v>60</v>
      </c>
      <c r="E51" s="195">
        <v>413.13</v>
      </c>
      <c r="F51" s="196">
        <f t="shared" si="0"/>
        <v>1239.3900000000001</v>
      </c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214"/>
      <c r="AG51" s="214"/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</row>
    <row r="52" spans="1:43" s="51" customFormat="1" x14ac:dyDescent="0.2">
      <c r="A52" s="48">
        <f t="shared" si="1"/>
        <v>7.8</v>
      </c>
      <c r="B52" s="30" t="s">
        <v>130</v>
      </c>
      <c r="C52" s="49">
        <v>1</v>
      </c>
      <c r="D52" s="21" t="s">
        <v>60</v>
      </c>
      <c r="E52" s="50">
        <v>266.27999999999997</v>
      </c>
      <c r="F52" s="12">
        <f t="shared" si="0"/>
        <v>266.27999999999997</v>
      </c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</row>
    <row r="53" spans="1:43" s="51" customFormat="1" x14ac:dyDescent="0.2">
      <c r="A53" s="48">
        <f t="shared" si="1"/>
        <v>7.9</v>
      </c>
      <c r="B53" s="30" t="s">
        <v>131</v>
      </c>
      <c r="C53" s="49">
        <v>2</v>
      </c>
      <c r="D53" s="21" t="s">
        <v>60</v>
      </c>
      <c r="E53" s="50">
        <v>195.91</v>
      </c>
      <c r="F53" s="12">
        <f t="shared" si="0"/>
        <v>391.82</v>
      </c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</row>
    <row r="54" spans="1:43" s="51" customFormat="1" x14ac:dyDescent="0.2">
      <c r="A54" s="20">
        <v>7.1</v>
      </c>
      <c r="B54" s="30" t="s">
        <v>132</v>
      </c>
      <c r="C54" s="49">
        <v>27</v>
      </c>
      <c r="D54" s="21" t="s">
        <v>60</v>
      </c>
      <c r="E54" s="50">
        <v>334.74</v>
      </c>
      <c r="F54" s="12">
        <f t="shared" si="0"/>
        <v>9037.98</v>
      </c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214"/>
      <c r="T54" s="214"/>
      <c r="U54" s="214"/>
      <c r="V54" s="214"/>
      <c r="W54" s="214"/>
      <c r="X54" s="214"/>
      <c r="Y54" s="214"/>
      <c r="Z54" s="214"/>
      <c r="AA54" s="214"/>
      <c r="AB54" s="214"/>
      <c r="AC54" s="214"/>
      <c r="AD54" s="214"/>
      <c r="AE54" s="214"/>
      <c r="AF54" s="214"/>
      <c r="AG54" s="214"/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</row>
    <row r="55" spans="1:43" s="51" customFormat="1" ht="12.75" customHeight="1" x14ac:dyDescent="0.2">
      <c r="A55" s="20">
        <f>A54+0.01</f>
        <v>7.11</v>
      </c>
      <c r="B55" s="51" t="s">
        <v>133</v>
      </c>
      <c r="C55" s="49">
        <v>7</v>
      </c>
      <c r="D55" s="21" t="s">
        <v>60</v>
      </c>
      <c r="E55" s="50">
        <v>89.47</v>
      </c>
      <c r="F55" s="12">
        <f t="shared" si="0"/>
        <v>626.29</v>
      </c>
      <c r="G55" s="214"/>
      <c r="H55" s="214"/>
      <c r="I55" s="214"/>
      <c r="J55" s="214"/>
      <c r="K55" s="214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214"/>
      <c r="AD55" s="214"/>
      <c r="AE55" s="214"/>
      <c r="AF55" s="214"/>
      <c r="AG55" s="214"/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</row>
    <row r="56" spans="1:43" s="214" customFormat="1" x14ac:dyDescent="0.2">
      <c r="A56" s="20">
        <f>+A55+0.01</f>
        <v>7.12</v>
      </c>
      <c r="B56" s="51" t="s">
        <v>70</v>
      </c>
      <c r="C56" s="49">
        <v>32</v>
      </c>
      <c r="D56" s="21" t="s">
        <v>60</v>
      </c>
      <c r="E56" s="50">
        <v>1384.48</v>
      </c>
      <c r="F56" s="12">
        <f t="shared" si="0"/>
        <v>44303.360000000001</v>
      </c>
    </row>
    <row r="57" spans="1:43" s="214" customFormat="1" x14ac:dyDescent="0.2">
      <c r="A57" s="20">
        <f t="shared" ref="A57:A59" si="2">+A56+0.01</f>
        <v>7.13</v>
      </c>
      <c r="B57" s="51" t="s">
        <v>112</v>
      </c>
      <c r="C57" s="52">
        <v>55</v>
      </c>
      <c r="D57" s="21" t="s">
        <v>60</v>
      </c>
      <c r="E57" s="53">
        <v>1566.25</v>
      </c>
      <c r="F57" s="12">
        <f t="shared" si="0"/>
        <v>86143.75</v>
      </c>
    </row>
    <row r="58" spans="1:43" s="214" customFormat="1" x14ac:dyDescent="0.2">
      <c r="A58" s="20">
        <f t="shared" si="2"/>
        <v>7.14</v>
      </c>
      <c r="B58" s="51" t="s">
        <v>71</v>
      </c>
      <c r="C58" s="52">
        <v>10</v>
      </c>
      <c r="D58" s="21" t="s">
        <v>60</v>
      </c>
      <c r="E58" s="53">
        <v>2948.22</v>
      </c>
      <c r="F58" s="12">
        <f t="shared" si="0"/>
        <v>29482.2</v>
      </c>
    </row>
    <row r="59" spans="1:43" s="215" customFormat="1" x14ac:dyDescent="0.2">
      <c r="A59" s="20">
        <f t="shared" si="2"/>
        <v>7.15</v>
      </c>
      <c r="B59" s="54" t="s">
        <v>95</v>
      </c>
      <c r="C59" s="52">
        <v>4.5</v>
      </c>
      <c r="D59" s="21" t="s">
        <v>96</v>
      </c>
      <c r="E59" s="42">
        <v>5836.88</v>
      </c>
      <c r="F59" s="12">
        <f t="shared" si="0"/>
        <v>26265.96</v>
      </c>
    </row>
    <row r="60" spans="1:43" s="212" customFormat="1" ht="12.75" customHeight="1" x14ac:dyDescent="0.2">
      <c r="A60" s="22"/>
      <c r="B60" s="23"/>
      <c r="C60" s="17"/>
      <c r="D60" s="18"/>
      <c r="E60" s="19"/>
      <c r="F60" s="12">
        <f t="shared" si="0"/>
        <v>0</v>
      </c>
    </row>
    <row r="61" spans="1:43" s="56" customFormat="1" ht="12.75" customHeight="1" x14ac:dyDescent="0.2">
      <c r="A61" s="16">
        <v>8</v>
      </c>
      <c r="B61" s="2" t="s">
        <v>42</v>
      </c>
      <c r="C61" s="55"/>
      <c r="D61" s="4"/>
      <c r="E61" s="5"/>
      <c r="F61" s="12">
        <f t="shared" si="0"/>
        <v>0</v>
      </c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</row>
    <row r="62" spans="1:43" s="56" customFormat="1" ht="38.25" x14ac:dyDescent="0.2">
      <c r="A62" s="7">
        <v>8.1999999999999993</v>
      </c>
      <c r="B62" s="36" t="s">
        <v>113</v>
      </c>
      <c r="C62" s="55">
        <v>5</v>
      </c>
      <c r="D62" s="21" t="s">
        <v>60</v>
      </c>
      <c r="E62" s="5">
        <v>34444.57</v>
      </c>
      <c r="F62" s="12">
        <f t="shared" si="0"/>
        <v>172222.85</v>
      </c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</row>
    <row r="63" spans="1:43" s="56" customFormat="1" ht="38.25" x14ac:dyDescent="0.2">
      <c r="A63" s="7">
        <v>8.4</v>
      </c>
      <c r="B63" s="36" t="s">
        <v>68</v>
      </c>
      <c r="C63" s="55">
        <v>3</v>
      </c>
      <c r="D63" s="21" t="s">
        <v>60</v>
      </c>
      <c r="E63" s="5">
        <v>27844.6</v>
      </c>
      <c r="F63" s="12">
        <f t="shared" si="0"/>
        <v>83533.8</v>
      </c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</row>
    <row r="64" spans="1:43" s="56" customFormat="1" x14ac:dyDescent="0.2">
      <c r="A64" s="7">
        <v>8.5</v>
      </c>
      <c r="B64" s="36" t="s">
        <v>97</v>
      </c>
      <c r="C64" s="55">
        <v>8</v>
      </c>
      <c r="D64" s="21" t="s">
        <v>60</v>
      </c>
      <c r="E64" s="5">
        <v>5817.2</v>
      </c>
      <c r="F64" s="12">
        <f t="shared" si="0"/>
        <v>46537.599999999999</v>
      </c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</row>
    <row r="65" spans="1:43" s="56" customFormat="1" ht="12.75" customHeight="1" x14ac:dyDescent="0.2">
      <c r="A65" s="7"/>
      <c r="C65" s="5"/>
      <c r="D65" s="14"/>
      <c r="E65" s="15"/>
      <c r="F65" s="12">
        <f t="shared" si="0"/>
        <v>0</v>
      </c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</row>
    <row r="66" spans="1:43" s="56" customFormat="1" ht="12.75" customHeight="1" x14ac:dyDescent="0.2">
      <c r="A66" s="65">
        <v>9</v>
      </c>
      <c r="B66" s="66" t="s">
        <v>18</v>
      </c>
      <c r="C66" s="67"/>
      <c r="D66" s="68"/>
      <c r="E66" s="69"/>
      <c r="F66" s="12">
        <f t="shared" si="0"/>
        <v>0</v>
      </c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</row>
    <row r="67" spans="1:43" s="56" customFormat="1" ht="14.25" x14ac:dyDescent="0.2">
      <c r="A67" s="35">
        <v>9.1</v>
      </c>
      <c r="B67" s="36" t="s">
        <v>65</v>
      </c>
      <c r="C67" s="33">
        <v>730.61</v>
      </c>
      <c r="D67" s="34" t="s">
        <v>86</v>
      </c>
      <c r="E67" s="70">
        <v>36.020000000000003</v>
      </c>
      <c r="F67" s="12">
        <f t="shared" si="0"/>
        <v>26316.57</v>
      </c>
      <c r="G67" s="211"/>
      <c r="H67" s="211"/>
      <c r="I67" s="211"/>
      <c r="J67" s="211"/>
      <c r="K67" s="211"/>
      <c r="L67" s="211"/>
      <c r="M67" s="211"/>
      <c r="N67" s="211"/>
      <c r="O67" s="211"/>
      <c r="P67" s="211"/>
      <c r="Q67" s="211"/>
      <c r="R67" s="211"/>
      <c r="S67" s="211"/>
      <c r="T67" s="211"/>
      <c r="U67" s="211"/>
      <c r="V67" s="211"/>
      <c r="W67" s="211"/>
      <c r="X67" s="211"/>
      <c r="Y67" s="211"/>
      <c r="Z67" s="211"/>
      <c r="AA67" s="211"/>
      <c r="AB67" s="211"/>
      <c r="AC67" s="211"/>
      <c r="AD67" s="211"/>
      <c r="AE67" s="211"/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</row>
    <row r="68" spans="1:43" s="56" customFormat="1" ht="14.25" x14ac:dyDescent="0.2">
      <c r="A68" s="35">
        <f t="shared" ref="A68:A71" si="3">+A67+0.1</f>
        <v>9.1999999999999993</v>
      </c>
      <c r="B68" s="36" t="s">
        <v>66</v>
      </c>
      <c r="C68" s="33">
        <v>730.61</v>
      </c>
      <c r="D68" s="34" t="s">
        <v>86</v>
      </c>
      <c r="E68" s="70">
        <v>117.38</v>
      </c>
      <c r="F68" s="12">
        <f t="shared" si="0"/>
        <v>85759</v>
      </c>
      <c r="G68" s="211"/>
      <c r="H68" s="211"/>
      <c r="I68" s="211"/>
      <c r="J68" s="211"/>
      <c r="K68" s="211"/>
      <c r="L68" s="211"/>
      <c r="M68" s="211"/>
      <c r="N68" s="211"/>
      <c r="O68" s="211"/>
      <c r="P68" s="211"/>
      <c r="Q68" s="211"/>
      <c r="R68" s="211"/>
      <c r="S68" s="211"/>
      <c r="T68" s="211"/>
      <c r="U68" s="211"/>
      <c r="V68" s="211"/>
      <c r="W68" s="211"/>
      <c r="X68" s="211"/>
      <c r="Y68" s="211"/>
      <c r="Z68" s="211"/>
      <c r="AA68" s="211"/>
      <c r="AB68" s="211"/>
      <c r="AC68" s="211"/>
      <c r="AD68" s="211"/>
      <c r="AE68" s="211"/>
      <c r="AF68" s="211"/>
      <c r="AG68" s="211"/>
      <c r="AH68" s="211"/>
      <c r="AI68" s="211"/>
      <c r="AJ68" s="211"/>
      <c r="AK68" s="211"/>
      <c r="AL68" s="211"/>
      <c r="AM68" s="211"/>
      <c r="AN68" s="211"/>
      <c r="AO68" s="211"/>
      <c r="AP68" s="211"/>
      <c r="AQ68" s="211"/>
    </row>
    <row r="69" spans="1:43" s="56" customFormat="1" ht="15" x14ac:dyDescent="0.2">
      <c r="A69" s="35">
        <f t="shared" si="3"/>
        <v>9.3000000000000007</v>
      </c>
      <c r="B69" s="36" t="s">
        <v>99</v>
      </c>
      <c r="C69" s="33">
        <v>37.11</v>
      </c>
      <c r="D69" s="34" t="s">
        <v>87</v>
      </c>
      <c r="E69" s="33">
        <v>9906.1</v>
      </c>
      <c r="F69" s="12">
        <f t="shared" si="0"/>
        <v>367615.37</v>
      </c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  <c r="X69" s="211"/>
      <c r="Y69" s="211"/>
      <c r="Z69" s="211"/>
      <c r="AA69" s="211"/>
      <c r="AB69" s="211"/>
      <c r="AC69" s="211"/>
      <c r="AD69" s="211"/>
      <c r="AE69" s="211"/>
      <c r="AF69" s="211"/>
      <c r="AG69" s="211"/>
      <c r="AH69" s="211"/>
      <c r="AI69" s="211"/>
      <c r="AJ69" s="211"/>
      <c r="AK69" s="211"/>
      <c r="AL69" s="211"/>
      <c r="AM69" s="211"/>
      <c r="AN69" s="211"/>
      <c r="AO69" s="211"/>
      <c r="AP69" s="211"/>
      <c r="AQ69" s="211"/>
    </row>
    <row r="70" spans="1:43" s="56" customFormat="1" ht="14.25" x14ac:dyDescent="0.2">
      <c r="A70" s="35">
        <f t="shared" si="3"/>
        <v>9.4</v>
      </c>
      <c r="B70" s="36" t="s">
        <v>67</v>
      </c>
      <c r="C70" s="33">
        <v>37.11</v>
      </c>
      <c r="D70" s="34" t="s">
        <v>90</v>
      </c>
      <c r="E70" s="33">
        <v>814.63</v>
      </c>
      <c r="F70" s="12">
        <f t="shared" si="0"/>
        <v>30230.92</v>
      </c>
      <c r="G70" s="211"/>
      <c r="H70" s="211"/>
      <c r="I70" s="211"/>
      <c r="J70" s="211"/>
      <c r="K70" s="211"/>
      <c r="L70" s="211"/>
      <c r="M70" s="211"/>
      <c r="N70" s="211"/>
      <c r="O70" s="211"/>
      <c r="P70" s="211"/>
      <c r="Q70" s="211"/>
      <c r="R70" s="211"/>
      <c r="S70" s="211"/>
      <c r="T70" s="211"/>
      <c r="U70" s="211"/>
      <c r="V70" s="211"/>
      <c r="W70" s="211"/>
      <c r="X70" s="211"/>
      <c r="Y70" s="211"/>
      <c r="Z70" s="211"/>
      <c r="AA70" s="211"/>
      <c r="AB70" s="211"/>
      <c r="AC70" s="211"/>
      <c r="AD70" s="211"/>
      <c r="AE70" s="211"/>
      <c r="AF70" s="211"/>
      <c r="AG70" s="211"/>
      <c r="AH70" s="211"/>
      <c r="AI70" s="211"/>
      <c r="AJ70" s="211"/>
      <c r="AK70" s="211"/>
      <c r="AL70" s="211"/>
      <c r="AM70" s="211"/>
      <c r="AN70" s="211"/>
      <c r="AO70" s="211"/>
      <c r="AP70" s="211"/>
      <c r="AQ70" s="211"/>
    </row>
    <row r="71" spans="1:43" s="56" customFormat="1" ht="17.25" customHeight="1" x14ac:dyDescent="0.2">
      <c r="A71" s="35">
        <f t="shared" si="3"/>
        <v>9.5</v>
      </c>
      <c r="B71" s="36" t="s">
        <v>98</v>
      </c>
      <c r="C71" s="33">
        <v>1113.3</v>
      </c>
      <c r="D71" s="71" t="s">
        <v>114</v>
      </c>
      <c r="E71" s="33">
        <v>22.35</v>
      </c>
      <c r="F71" s="12">
        <f t="shared" si="0"/>
        <v>24882.26</v>
      </c>
      <c r="G71" s="211"/>
      <c r="H71" s="211"/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  <c r="X71" s="211"/>
      <c r="Y71" s="211"/>
      <c r="Z71" s="211"/>
      <c r="AA71" s="211"/>
      <c r="AB71" s="211"/>
      <c r="AC71" s="211"/>
      <c r="AD71" s="211"/>
      <c r="AE71" s="211"/>
      <c r="AF71" s="211"/>
      <c r="AG71" s="211"/>
      <c r="AH71" s="211"/>
      <c r="AI71" s="211"/>
      <c r="AJ71" s="211"/>
      <c r="AK71" s="211"/>
      <c r="AL71" s="211"/>
      <c r="AM71" s="211"/>
      <c r="AN71" s="211"/>
      <c r="AO71" s="211"/>
      <c r="AP71" s="211"/>
      <c r="AQ71" s="211"/>
    </row>
    <row r="72" spans="1:43" s="56" customFormat="1" ht="12.75" customHeight="1" x14ac:dyDescent="0.2">
      <c r="A72" s="83"/>
      <c r="B72" s="84"/>
      <c r="C72" s="33"/>
      <c r="D72" s="71"/>
      <c r="E72" s="33"/>
      <c r="F72" s="12">
        <f t="shared" si="0"/>
        <v>0</v>
      </c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1"/>
      <c r="X72" s="211"/>
      <c r="Y72" s="211"/>
      <c r="Z72" s="211"/>
      <c r="AA72" s="211"/>
      <c r="AB72" s="211"/>
      <c r="AC72" s="211"/>
      <c r="AD72" s="211"/>
      <c r="AE72" s="211"/>
      <c r="AF72" s="211"/>
      <c r="AG72" s="211"/>
      <c r="AH72" s="211"/>
      <c r="AI72" s="211"/>
      <c r="AJ72" s="211"/>
      <c r="AK72" s="211"/>
      <c r="AL72" s="211"/>
      <c r="AM72" s="211"/>
      <c r="AN72" s="211"/>
      <c r="AO72" s="211"/>
      <c r="AP72" s="211"/>
      <c r="AQ72" s="211"/>
    </row>
    <row r="73" spans="1:43" s="56" customFormat="1" ht="51" x14ac:dyDescent="0.2">
      <c r="A73" s="16">
        <v>10</v>
      </c>
      <c r="B73" s="72" t="s">
        <v>43</v>
      </c>
      <c r="C73" s="55"/>
      <c r="D73" s="4"/>
      <c r="E73" s="5"/>
      <c r="F73" s="12">
        <f t="shared" si="0"/>
        <v>0</v>
      </c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1"/>
      <c r="X73" s="211"/>
      <c r="Y73" s="211"/>
      <c r="Z73" s="211"/>
      <c r="AA73" s="211"/>
      <c r="AB73" s="211"/>
      <c r="AC73" s="211"/>
      <c r="AD73" s="211"/>
      <c r="AE73" s="211"/>
      <c r="AF73" s="211"/>
      <c r="AG73" s="211"/>
      <c r="AH73" s="211"/>
      <c r="AI73" s="211"/>
      <c r="AJ73" s="211"/>
      <c r="AK73" s="211"/>
      <c r="AL73" s="211"/>
      <c r="AM73" s="211"/>
      <c r="AN73" s="211"/>
      <c r="AO73" s="211"/>
      <c r="AP73" s="211"/>
      <c r="AQ73" s="211"/>
    </row>
    <row r="74" spans="1:43" s="56" customFormat="1" x14ac:dyDescent="0.2">
      <c r="A74" s="7">
        <v>10.1</v>
      </c>
      <c r="B74" s="98" t="s">
        <v>64</v>
      </c>
      <c r="C74" s="73">
        <v>1</v>
      </c>
      <c r="D74" s="21" t="s">
        <v>60</v>
      </c>
      <c r="E74" s="74">
        <v>176921.41</v>
      </c>
      <c r="F74" s="12">
        <f t="shared" si="0"/>
        <v>176921.41</v>
      </c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1"/>
      <c r="R74" s="211"/>
      <c r="S74" s="211"/>
      <c r="T74" s="211"/>
      <c r="U74" s="211"/>
      <c r="V74" s="211"/>
      <c r="W74" s="211"/>
      <c r="X74" s="211"/>
      <c r="Y74" s="211"/>
      <c r="Z74" s="211"/>
      <c r="AA74" s="211"/>
      <c r="AB74" s="211"/>
      <c r="AC74" s="211"/>
      <c r="AD74" s="211"/>
      <c r="AE74" s="211"/>
      <c r="AF74" s="211"/>
      <c r="AG74" s="211"/>
      <c r="AH74" s="211"/>
      <c r="AI74" s="211"/>
      <c r="AJ74" s="211"/>
      <c r="AK74" s="211"/>
      <c r="AL74" s="211"/>
      <c r="AM74" s="211"/>
      <c r="AN74" s="211"/>
      <c r="AO74" s="211"/>
      <c r="AP74" s="211"/>
      <c r="AQ74" s="211"/>
    </row>
    <row r="75" spans="1:43" x14ac:dyDescent="0.2">
      <c r="A75" s="7"/>
      <c r="B75" s="56"/>
      <c r="C75" s="5"/>
      <c r="D75" s="14"/>
      <c r="E75" s="15"/>
      <c r="F75" s="12">
        <f t="shared" si="0"/>
        <v>0</v>
      </c>
      <c r="G75" s="57"/>
      <c r="H75" s="57"/>
      <c r="I75" s="57"/>
      <c r="J75" s="57"/>
      <c r="K75" s="57"/>
      <c r="L75" s="57"/>
      <c r="M75" s="57"/>
      <c r="N75" s="57"/>
      <c r="O75" s="57"/>
      <c r="P75" s="57"/>
    </row>
    <row r="76" spans="1:43" x14ac:dyDescent="0.2">
      <c r="A76" s="75">
        <v>11</v>
      </c>
      <c r="B76" s="75" t="s">
        <v>36</v>
      </c>
      <c r="C76" s="76"/>
      <c r="D76" s="77"/>
      <c r="E76" s="76"/>
      <c r="F76" s="12">
        <f t="shared" si="0"/>
        <v>0</v>
      </c>
      <c r="G76" s="57"/>
      <c r="H76" s="57"/>
      <c r="I76" s="57"/>
      <c r="J76" s="57"/>
      <c r="K76" s="57"/>
      <c r="L76" s="57"/>
      <c r="M76" s="57"/>
      <c r="N76" s="57"/>
      <c r="O76" s="57"/>
      <c r="P76" s="57"/>
    </row>
    <row r="77" spans="1:43" x14ac:dyDescent="0.2">
      <c r="A77" s="78">
        <v>11.1</v>
      </c>
      <c r="B77" s="36" t="s">
        <v>100</v>
      </c>
      <c r="C77" s="6">
        <v>21</v>
      </c>
      <c r="D77" s="79" t="s">
        <v>60</v>
      </c>
      <c r="E77" s="6">
        <v>4361.29</v>
      </c>
      <c r="F77" s="12">
        <f t="shared" si="0"/>
        <v>91587.09</v>
      </c>
      <c r="G77" s="57"/>
      <c r="H77" s="57"/>
      <c r="I77" s="57"/>
      <c r="J77" s="57"/>
      <c r="K77" s="57"/>
      <c r="L77" s="57"/>
      <c r="M77" s="57"/>
      <c r="N77" s="57"/>
      <c r="O77" s="57"/>
      <c r="P77" s="57"/>
    </row>
    <row r="78" spans="1:43" x14ac:dyDescent="0.2">
      <c r="A78" s="80">
        <v>11.2</v>
      </c>
      <c r="B78" s="81" t="s">
        <v>101</v>
      </c>
      <c r="C78" s="82">
        <v>92</v>
      </c>
      <c r="D78" s="79" t="s">
        <v>60</v>
      </c>
      <c r="E78" s="82">
        <v>3115.84</v>
      </c>
      <c r="F78" s="12">
        <f t="shared" si="0"/>
        <v>286657.28000000003</v>
      </c>
      <c r="G78" s="57"/>
      <c r="H78" s="57"/>
      <c r="I78" s="57"/>
      <c r="J78" s="57"/>
      <c r="K78" s="57"/>
      <c r="L78" s="57"/>
      <c r="M78" s="57"/>
      <c r="N78" s="57"/>
      <c r="O78" s="57"/>
      <c r="P78" s="57"/>
    </row>
    <row r="79" spans="1:43" x14ac:dyDescent="0.2">
      <c r="A79" s="83"/>
      <c r="B79" s="84"/>
      <c r="C79" s="33"/>
      <c r="D79" s="71"/>
      <c r="E79" s="33"/>
      <c r="F79" s="12">
        <f t="shared" ref="F79:F96" si="4">ROUND(E79*C79,2)</f>
        <v>0</v>
      </c>
      <c r="G79" s="57"/>
      <c r="H79" s="57"/>
      <c r="I79" s="57"/>
      <c r="J79" s="57"/>
      <c r="K79" s="57"/>
      <c r="L79" s="57"/>
      <c r="M79" s="57"/>
      <c r="N79" s="57"/>
      <c r="O79" s="57"/>
      <c r="P79" s="57"/>
    </row>
    <row r="80" spans="1:43" x14ac:dyDescent="0.2">
      <c r="A80" s="85">
        <v>12</v>
      </c>
      <c r="B80" s="86" t="s">
        <v>44</v>
      </c>
      <c r="C80" s="87"/>
      <c r="D80" s="88"/>
      <c r="E80" s="87"/>
      <c r="F80" s="12">
        <f t="shared" si="4"/>
        <v>0</v>
      </c>
      <c r="G80" s="57"/>
      <c r="H80" s="57"/>
      <c r="I80" s="57"/>
      <c r="J80" s="57"/>
      <c r="K80" s="57"/>
      <c r="L80" s="57"/>
      <c r="M80" s="57"/>
      <c r="N80" s="57"/>
      <c r="O80" s="57"/>
      <c r="P80" s="57"/>
    </row>
    <row r="81" spans="1:16" x14ac:dyDescent="0.2">
      <c r="A81" s="89"/>
      <c r="B81" s="72"/>
      <c r="C81" s="87"/>
      <c r="D81" s="88"/>
      <c r="E81" s="87"/>
      <c r="F81" s="12">
        <f t="shared" si="4"/>
        <v>0</v>
      </c>
      <c r="G81" s="57"/>
      <c r="H81" s="57"/>
      <c r="I81" s="57"/>
      <c r="J81" s="57"/>
      <c r="K81" s="57"/>
      <c r="L81" s="57"/>
      <c r="M81" s="57"/>
      <c r="N81" s="57"/>
      <c r="O81" s="57"/>
      <c r="P81" s="57"/>
    </row>
    <row r="82" spans="1:16" ht="25.5" x14ac:dyDescent="0.2">
      <c r="A82" s="90">
        <v>12.1</v>
      </c>
      <c r="B82" s="72" t="s">
        <v>46</v>
      </c>
      <c r="C82" s="87"/>
      <c r="D82" s="88"/>
      <c r="E82" s="87"/>
      <c r="F82" s="12">
        <f t="shared" si="4"/>
        <v>0</v>
      </c>
      <c r="G82" s="57"/>
      <c r="H82" s="57"/>
      <c r="I82" s="57"/>
      <c r="J82" s="57"/>
      <c r="K82" s="57"/>
      <c r="L82" s="57"/>
      <c r="M82" s="57"/>
      <c r="N82" s="57"/>
      <c r="O82" s="57"/>
      <c r="P82" s="57"/>
    </row>
    <row r="83" spans="1:16" x14ac:dyDescent="0.2">
      <c r="A83" s="90"/>
      <c r="B83" s="72"/>
      <c r="C83" s="87"/>
      <c r="D83" s="88"/>
      <c r="E83" s="87"/>
      <c r="F83" s="12">
        <f t="shared" si="4"/>
        <v>0</v>
      </c>
      <c r="G83" s="57"/>
      <c r="H83" s="57"/>
      <c r="I83" s="57"/>
      <c r="J83" s="57"/>
      <c r="K83" s="57"/>
      <c r="L83" s="57"/>
      <c r="M83" s="57"/>
      <c r="N83" s="57"/>
      <c r="O83" s="57"/>
      <c r="P83" s="57"/>
    </row>
    <row r="84" spans="1:16" x14ac:dyDescent="0.2">
      <c r="A84" s="89" t="s">
        <v>20</v>
      </c>
      <c r="B84" s="72" t="s">
        <v>45</v>
      </c>
      <c r="C84" s="87"/>
      <c r="D84" s="88"/>
      <c r="E84" s="87"/>
      <c r="F84" s="12">
        <f t="shared" si="4"/>
        <v>0</v>
      </c>
      <c r="G84" s="57"/>
      <c r="H84" s="57"/>
      <c r="I84" s="57"/>
      <c r="J84" s="57"/>
      <c r="K84" s="57"/>
      <c r="L84" s="57"/>
      <c r="M84" s="57"/>
      <c r="N84" s="57"/>
      <c r="O84" s="57"/>
      <c r="P84" s="57"/>
    </row>
    <row r="85" spans="1:16" ht="15" x14ac:dyDescent="0.25">
      <c r="A85" s="91" t="s">
        <v>21</v>
      </c>
      <c r="B85" s="92" t="s">
        <v>63</v>
      </c>
      <c r="C85" s="93">
        <v>3</v>
      </c>
      <c r="D85" s="94" t="s">
        <v>87</v>
      </c>
      <c r="E85" s="95">
        <v>1013.97</v>
      </c>
      <c r="F85" s="96">
        <f t="shared" si="4"/>
        <v>3041.91</v>
      </c>
      <c r="G85" s="57"/>
      <c r="H85" s="57"/>
      <c r="I85" s="57"/>
      <c r="J85" s="57"/>
      <c r="K85" s="57"/>
      <c r="L85" s="57"/>
      <c r="M85" s="57"/>
      <c r="N85" s="57"/>
      <c r="O85" s="57"/>
      <c r="P85" s="57"/>
    </row>
    <row r="86" spans="1:16" ht="25.5" x14ac:dyDescent="0.2">
      <c r="A86" s="91" t="s">
        <v>22</v>
      </c>
      <c r="B86" s="92" t="s">
        <v>102</v>
      </c>
      <c r="C86" s="93">
        <v>4.05</v>
      </c>
      <c r="D86" s="94" t="s">
        <v>89</v>
      </c>
      <c r="E86" s="95">
        <v>209.99</v>
      </c>
      <c r="F86" s="96">
        <f t="shared" si="4"/>
        <v>850.46</v>
      </c>
      <c r="G86" s="57"/>
      <c r="H86" s="57"/>
      <c r="I86" s="57"/>
      <c r="J86" s="57"/>
      <c r="K86" s="57"/>
      <c r="L86" s="57"/>
      <c r="M86" s="57"/>
      <c r="N86" s="57"/>
      <c r="O86" s="57"/>
      <c r="P86" s="57"/>
    </row>
    <row r="87" spans="1:16" x14ac:dyDescent="0.2">
      <c r="A87" s="197"/>
      <c r="B87" s="198"/>
      <c r="C87" s="199"/>
      <c r="D87" s="200"/>
      <c r="E87" s="201"/>
      <c r="F87" s="202">
        <f t="shared" si="4"/>
        <v>0</v>
      </c>
      <c r="G87" s="57"/>
      <c r="H87" s="57"/>
      <c r="I87" s="57"/>
      <c r="J87" s="57"/>
      <c r="K87" s="57"/>
      <c r="L87" s="57"/>
      <c r="M87" s="57"/>
      <c r="N87" s="57"/>
      <c r="O87" s="57"/>
      <c r="P87" s="57"/>
    </row>
    <row r="88" spans="1:16" x14ac:dyDescent="0.2">
      <c r="A88" s="185" t="s">
        <v>23</v>
      </c>
      <c r="B88" s="186" t="s">
        <v>48</v>
      </c>
      <c r="C88" s="187"/>
      <c r="D88" s="188"/>
      <c r="E88" s="189"/>
      <c r="F88" s="190">
        <f t="shared" si="4"/>
        <v>0</v>
      </c>
      <c r="G88" s="57"/>
      <c r="H88" s="57"/>
      <c r="I88" s="57"/>
      <c r="J88" s="57"/>
      <c r="K88" s="57"/>
      <c r="L88" s="57"/>
      <c r="M88" s="57"/>
      <c r="N88" s="57"/>
      <c r="O88" s="57"/>
      <c r="P88" s="57"/>
    </row>
    <row r="89" spans="1:16" ht="15" x14ac:dyDescent="0.25">
      <c r="A89" s="91" t="s">
        <v>24</v>
      </c>
      <c r="B89" s="97" t="s">
        <v>61</v>
      </c>
      <c r="C89" s="87">
        <v>14.08</v>
      </c>
      <c r="D89" s="94" t="s">
        <v>115</v>
      </c>
      <c r="E89" s="95">
        <v>844.45</v>
      </c>
      <c r="F89" s="96">
        <f t="shared" si="4"/>
        <v>11889.86</v>
      </c>
      <c r="G89" s="57"/>
      <c r="H89" s="57"/>
      <c r="I89" s="57"/>
      <c r="J89" s="57"/>
      <c r="K89" s="57"/>
      <c r="L89" s="57"/>
      <c r="M89" s="57"/>
      <c r="N89" s="57"/>
      <c r="O89" s="57"/>
      <c r="P89" s="57"/>
    </row>
    <row r="90" spans="1:16" x14ac:dyDescent="0.2">
      <c r="A90" s="91" t="s">
        <v>25</v>
      </c>
      <c r="B90" s="98" t="s">
        <v>62</v>
      </c>
      <c r="C90" s="87">
        <v>17.600000000000001</v>
      </c>
      <c r="D90" s="183" t="s">
        <v>11</v>
      </c>
      <c r="E90" s="95">
        <v>921.11</v>
      </c>
      <c r="F90" s="96">
        <f t="shared" si="4"/>
        <v>16211.54</v>
      </c>
      <c r="G90" s="57"/>
      <c r="H90" s="57"/>
      <c r="I90" s="57"/>
      <c r="J90" s="57"/>
      <c r="K90" s="57"/>
      <c r="L90" s="57"/>
      <c r="M90" s="57"/>
      <c r="N90" s="57"/>
      <c r="O90" s="57"/>
      <c r="P90" s="57"/>
    </row>
    <row r="91" spans="1:16" x14ac:dyDescent="0.2">
      <c r="A91" s="83"/>
      <c r="B91" s="84"/>
      <c r="C91" s="33"/>
      <c r="D91" s="184"/>
      <c r="E91" s="100"/>
      <c r="F91" s="96">
        <f t="shared" si="4"/>
        <v>0</v>
      </c>
      <c r="G91" s="57"/>
      <c r="H91" s="57"/>
      <c r="I91" s="57"/>
      <c r="J91" s="57" t="s">
        <v>83</v>
      </c>
      <c r="K91" s="57"/>
      <c r="L91" s="57"/>
      <c r="M91" s="57"/>
      <c r="N91" s="57"/>
      <c r="O91" s="57"/>
      <c r="P91" s="57"/>
    </row>
    <row r="92" spans="1:16" x14ac:dyDescent="0.2">
      <c r="A92" s="83">
        <v>13</v>
      </c>
      <c r="B92" s="66" t="s">
        <v>104</v>
      </c>
      <c r="C92" s="33"/>
      <c r="D92" s="184"/>
      <c r="E92" s="100"/>
      <c r="F92" s="96">
        <f t="shared" si="4"/>
        <v>0</v>
      </c>
      <c r="G92" s="57"/>
      <c r="H92" s="57"/>
      <c r="I92" s="57"/>
      <c r="J92" s="57"/>
      <c r="K92" s="57"/>
      <c r="L92" s="57"/>
      <c r="M92" s="57"/>
      <c r="N92" s="57"/>
      <c r="O92" s="57"/>
      <c r="P92" s="57"/>
    </row>
    <row r="93" spans="1:16" ht="25.5" x14ac:dyDescent="0.2">
      <c r="A93" s="83">
        <v>13.1</v>
      </c>
      <c r="B93" s="99" t="s">
        <v>103</v>
      </c>
      <c r="C93" s="100">
        <v>1</v>
      </c>
      <c r="D93" s="101" t="s">
        <v>60</v>
      </c>
      <c r="E93" s="100">
        <v>6390.91</v>
      </c>
      <c r="F93" s="96">
        <f t="shared" si="4"/>
        <v>6390.91</v>
      </c>
      <c r="G93" s="57"/>
      <c r="H93" s="57"/>
      <c r="I93" s="57"/>
      <c r="J93" s="57"/>
      <c r="K93" s="57"/>
      <c r="L93" s="57"/>
      <c r="M93" s="57"/>
      <c r="N93" s="57"/>
      <c r="O93" s="57"/>
      <c r="P93" s="57"/>
    </row>
    <row r="94" spans="1:16" x14ac:dyDescent="0.2">
      <c r="A94" s="83"/>
      <c r="B94" s="84"/>
      <c r="C94" s="33"/>
      <c r="D94" s="184"/>
      <c r="E94" s="100"/>
      <c r="F94" s="96">
        <f t="shared" si="4"/>
        <v>0</v>
      </c>
      <c r="G94" s="57"/>
      <c r="H94" s="57"/>
      <c r="I94" s="57"/>
      <c r="J94" s="57"/>
      <c r="K94" s="57"/>
      <c r="L94" s="57"/>
      <c r="M94" s="57"/>
      <c r="N94" s="57"/>
      <c r="O94" s="57"/>
      <c r="P94" s="57"/>
    </row>
    <row r="95" spans="1:16" ht="51" x14ac:dyDescent="0.2">
      <c r="A95" s="7">
        <v>14</v>
      </c>
      <c r="B95" s="24" t="s">
        <v>105</v>
      </c>
      <c r="C95" s="180">
        <v>4938.55</v>
      </c>
      <c r="D95" s="181" t="s">
        <v>11</v>
      </c>
      <c r="E95" s="182">
        <v>56</v>
      </c>
      <c r="F95" s="96">
        <f t="shared" si="4"/>
        <v>276558.8</v>
      </c>
      <c r="G95" s="57"/>
      <c r="H95" s="57"/>
      <c r="I95" s="57"/>
      <c r="J95" s="57"/>
      <c r="K95" s="57"/>
      <c r="L95" s="57"/>
      <c r="M95" s="57"/>
      <c r="N95" s="57"/>
      <c r="O95" s="57"/>
      <c r="P95" s="57"/>
    </row>
    <row r="96" spans="1:16" ht="25.5" x14ac:dyDescent="0.2">
      <c r="A96" s="7">
        <v>15</v>
      </c>
      <c r="B96" s="25" t="s">
        <v>106</v>
      </c>
      <c r="C96" s="180">
        <v>4938.55</v>
      </c>
      <c r="D96" s="181" t="s">
        <v>11</v>
      </c>
      <c r="E96" s="180">
        <v>27.38</v>
      </c>
      <c r="F96" s="96">
        <f t="shared" si="4"/>
        <v>135217.5</v>
      </c>
      <c r="G96" s="57"/>
      <c r="H96" s="57"/>
      <c r="I96" s="57"/>
      <c r="J96" s="57"/>
      <c r="K96" s="57"/>
      <c r="L96" s="57"/>
      <c r="M96" s="57"/>
      <c r="N96" s="57"/>
      <c r="O96" s="57"/>
      <c r="P96" s="57"/>
    </row>
    <row r="97" spans="1:6" x14ac:dyDescent="0.2">
      <c r="A97" s="102"/>
      <c r="B97" s="103" t="s">
        <v>37</v>
      </c>
      <c r="C97" s="104"/>
      <c r="D97" s="105"/>
      <c r="E97" s="106"/>
      <c r="F97" s="107">
        <f>SUM(F14:F96)</f>
        <v>10049241.449999999</v>
      </c>
    </row>
    <row r="98" spans="1:6" x14ac:dyDescent="0.2">
      <c r="A98" s="7"/>
      <c r="B98" s="13"/>
      <c r="C98" s="55"/>
      <c r="D98" s="4"/>
      <c r="E98" s="5"/>
      <c r="F98" s="6"/>
    </row>
    <row r="99" spans="1:6" x14ac:dyDescent="0.2">
      <c r="A99" s="108" t="s">
        <v>116</v>
      </c>
      <c r="B99" s="44" t="s">
        <v>12</v>
      </c>
      <c r="C99" s="10"/>
      <c r="D99" s="109"/>
      <c r="E99" s="10"/>
      <c r="F99" s="110"/>
    </row>
    <row r="100" spans="1:6" ht="51" x14ac:dyDescent="0.2">
      <c r="A100" s="56">
        <v>1</v>
      </c>
      <c r="B100" s="111" t="s">
        <v>107</v>
      </c>
      <c r="C100" s="87">
        <v>1</v>
      </c>
      <c r="D100" s="21" t="s">
        <v>60</v>
      </c>
      <c r="E100" s="112">
        <v>12500</v>
      </c>
      <c r="F100" s="113">
        <f>ROUND(C100*E100,2)</f>
        <v>12500</v>
      </c>
    </row>
    <row r="101" spans="1:6" ht="25.5" x14ac:dyDescent="0.2">
      <c r="A101" s="56">
        <v>2</v>
      </c>
      <c r="B101" s="98" t="s">
        <v>59</v>
      </c>
      <c r="C101" s="10">
        <v>6</v>
      </c>
      <c r="D101" s="109" t="s">
        <v>121</v>
      </c>
      <c r="E101" s="10">
        <v>35180.58</v>
      </c>
      <c r="F101" s="113">
        <f>ROUND(C101*E101,2)</f>
        <v>211083.48</v>
      </c>
    </row>
    <row r="102" spans="1:6" x14ac:dyDescent="0.2">
      <c r="A102" s="114"/>
      <c r="B102" s="115" t="s">
        <v>117</v>
      </c>
      <c r="C102" s="116"/>
      <c r="D102" s="117"/>
      <c r="E102" s="116"/>
      <c r="F102" s="118">
        <f>SUM(F100:F101)</f>
        <v>223583.48</v>
      </c>
    </row>
    <row r="103" spans="1:6" x14ac:dyDescent="0.2">
      <c r="A103" s="119"/>
      <c r="B103" s="63"/>
      <c r="C103" s="119"/>
      <c r="D103" s="119"/>
      <c r="E103" s="119"/>
      <c r="F103" s="120"/>
    </row>
    <row r="104" spans="1:6" x14ac:dyDescent="0.2">
      <c r="A104" s="121"/>
      <c r="B104" s="122" t="s">
        <v>13</v>
      </c>
      <c r="C104" s="123"/>
      <c r="D104" s="124"/>
      <c r="E104" s="123"/>
      <c r="F104" s="125">
        <f>+F102+F97</f>
        <v>10272824.93</v>
      </c>
    </row>
    <row r="105" spans="1:6" x14ac:dyDescent="0.2">
      <c r="A105" s="126"/>
      <c r="B105" s="127" t="s">
        <v>13</v>
      </c>
      <c r="C105" s="126"/>
      <c r="D105" s="126"/>
      <c r="E105" s="126"/>
      <c r="F105" s="128">
        <f>+F104</f>
        <v>10272824.93</v>
      </c>
    </row>
    <row r="106" spans="1:6" x14ac:dyDescent="0.2">
      <c r="A106" s="119"/>
      <c r="B106" s="63"/>
      <c r="C106" s="119"/>
      <c r="D106" s="119"/>
      <c r="E106" s="119"/>
      <c r="F106" s="120"/>
    </row>
    <row r="107" spans="1:6" x14ac:dyDescent="0.2">
      <c r="A107" s="119"/>
      <c r="B107" s="129" t="s">
        <v>14</v>
      </c>
      <c r="C107" s="130"/>
      <c r="D107" s="131"/>
      <c r="E107" s="130"/>
      <c r="F107" s="132"/>
    </row>
    <row r="108" spans="1:6" x14ac:dyDescent="0.2">
      <c r="A108" s="119"/>
      <c r="B108" s="133" t="s">
        <v>51</v>
      </c>
      <c r="C108" s="134">
        <v>0.1</v>
      </c>
      <c r="D108" s="131"/>
      <c r="E108" s="130"/>
      <c r="F108" s="113">
        <f t="shared" ref="F108:F113" si="5">ROUND(C108*$F$104,2)</f>
        <v>1027282.49</v>
      </c>
    </row>
    <row r="109" spans="1:6" x14ac:dyDescent="0.2">
      <c r="A109" s="119"/>
      <c r="B109" s="133" t="s">
        <v>52</v>
      </c>
      <c r="C109" s="134">
        <v>0.04</v>
      </c>
      <c r="D109" s="135"/>
      <c r="E109" s="130"/>
      <c r="F109" s="113">
        <f t="shared" si="5"/>
        <v>410913</v>
      </c>
    </row>
    <row r="110" spans="1:6" x14ac:dyDescent="0.2">
      <c r="A110" s="119"/>
      <c r="B110" s="136" t="s">
        <v>53</v>
      </c>
      <c r="C110" s="134">
        <v>0.05</v>
      </c>
      <c r="D110" s="135"/>
      <c r="E110" s="130"/>
      <c r="F110" s="113">
        <f t="shared" si="5"/>
        <v>513641.25</v>
      </c>
    </row>
    <row r="111" spans="1:6" x14ac:dyDescent="0.2">
      <c r="A111" s="119"/>
      <c r="B111" s="133" t="s">
        <v>54</v>
      </c>
      <c r="C111" s="134">
        <v>0.01</v>
      </c>
      <c r="D111" s="135"/>
      <c r="E111" s="130"/>
      <c r="F111" s="113">
        <f t="shared" si="5"/>
        <v>102728.25</v>
      </c>
    </row>
    <row r="112" spans="1:6" x14ac:dyDescent="0.2">
      <c r="A112" s="119"/>
      <c r="B112" s="133" t="s">
        <v>55</v>
      </c>
      <c r="C112" s="134">
        <v>0.04</v>
      </c>
      <c r="D112" s="135"/>
      <c r="E112" s="130"/>
      <c r="F112" s="113">
        <f t="shared" si="5"/>
        <v>410913</v>
      </c>
    </row>
    <row r="113" spans="1:6" x14ac:dyDescent="0.2">
      <c r="A113" s="119"/>
      <c r="B113" s="133" t="s">
        <v>56</v>
      </c>
      <c r="C113" s="134">
        <v>0.03</v>
      </c>
      <c r="D113" s="135"/>
      <c r="E113" s="130"/>
      <c r="F113" s="113">
        <f t="shared" si="5"/>
        <v>308184.75</v>
      </c>
    </row>
    <row r="114" spans="1:6" x14ac:dyDescent="0.2">
      <c r="A114" s="119"/>
      <c r="B114" s="136" t="s">
        <v>57</v>
      </c>
      <c r="C114" s="134">
        <v>0.18</v>
      </c>
      <c r="D114" s="137"/>
      <c r="E114" s="138"/>
      <c r="F114" s="113">
        <f>ROUND(C114*F108,2)</f>
        <v>184910.85</v>
      </c>
    </row>
    <row r="115" spans="1:6" x14ac:dyDescent="0.2">
      <c r="A115" s="119"/>
      <c r="B115" s="139" t="s">
        <v>19</v>
      </c>
      <c r="C115" s="140">
        <v>1E-3</v>
      </c>
      <c r="D115" s="141"/>
      <c r="E115" s="142"/>
      <c r="F115" s="113">
        <f>ROUND(C115*$F$104,2)</f>
        <v>10272.82</v>
      </c>
    </row>
    <row r="116" spans="1:6" x14ac:dyDescent="0.2">
      <c r="A116" s="119"/>
      <c r="B116" s="143" t="s">
        <v>58</v>
      </c>
      <c r="C116" s="134">
        <v>0.05</v>
      </c>
      <c r="D116" s="137"/>
      <c r="E116" s="138"/>
      <c r="F116" s="113">
        <f>ROUND(C116*$F$104,2)</f>
        <v>513641.25</v>
      </c>
    </row>
    <row r="117" spans="1:6" x14ac:dyDescent="0.2">
      <c r="A117" s="119"/>
      <c r="B117" s="26" t="s">
        <v>108</v>
      </c>
      <c r="C117" s="27">
        <v>0.1</v>
      </c>
      <c r="D117" s="28"/>
      <c r="E117" s="29"/>
      <c r="F117" s="113">
        <f>ROUND(C117*$F$104,2)</f>
        <v>1027282.49</v>
      </c>
    </row>
    <row r="118" spans="1:6" x14ac:dyDescent="0.2">
      <c r="A118" s="144"/>
      <c r="B118" s="145" t="s">
        <v>15</v>
      </c>
      <c r="C118" s="144"/>
      <c r="D118" s="146"/>
      <c r="E118" s="147"/>
      <c r="F118" s="148">
        <f>SUM(F108:F117)</f>
        <v>4509770.1500000004</v>
      </c>
    </row>
    <row r="119" spans="1:6" x14ac:dyDescent="0.2">
      <c r="A119" s="119"/>
      <c r="B119" s="129"/>
      <c r="C119" s="149"/>
      <c r="D119" s="137"/>
      <c r="E119" s="138"/>
      <c r="F119" s="150"/>
    </row>
    <row r="120" spans="1:6" x14ac:dyDescent="0.2">
      <c r="A120" s="151"/>
      <c r="B120" s="152" t="s">
        <v>16</v>
      </c>
      <c r="C120" s="153"/>
      <c r="D120" s="153"/>
      <c r="E120" s="123"/>
      <c r="F120" s="154">
        <f>+F118+F105</f>
        <v>14782595.08</v>
      </c>
    </row>
    <row r="121" spans="1:6" x14ac:dyDescent="0.2">
      <c r="A121" s="155"/>
      <c r="B121" s="155"/>
      <c r="C121" s="155"/>
      <c r="D121" s="155"/>
      <c r="E121" s="156"/>
      <c r="F121" s="155"/>
    </row>
    <row r="122" spans="1:6" x14ac:dyDescent="0.2">
      <c r="A122" s="157"/>
      <c r="B122" s="157"/>
      <c r="C122" s="157"/>
      <c r="D122" s="157"/>
      <c r="E122" s="158"/>
      <c r="F122" s="157"/>
    </row>
    <row r="123" spans="1:6" x14ac:dyDescent="0.2">
      <c r="A123" s="157"/>
      <c r="B123" s="157"/>
      <c r="C123" s="157"/>
      <c r="D123" s="157"/>
      <c r="E123" s="158"/>
      <c r="F123" s="157"/>
    </row>
    <row r="124" spans="1:6" x14ac:dyDescent="0.2">
      <c r="A124" s="157"/>
      <c r="B124" s="157"/>
      <c r="C124" s="157"/>
      <c r="D124" s="157"/>
      <c r="E124" s="158"/>
      <c r="F124" s="157"/>
    </row>
    <row r="125" spans="1:6" x14ac:dyDescent="0.2">
      <c r="A125" s="157"/>
      <c r="B125" s="157"/>
      <c r="C125" s="157"/>
      <c r="D125" s="157"/>
      <c r="E125" s="158"/>
      <c r="F125" s="157"/>
    </row>
    <row r="126" spans="1:6" x14ac:dyDescent="0.2">
      <c r="A126" s="159"/>
      <c r="B126" s="160"/>
      <c r="C126" s="161"/>
      <c r="D126" s="161"/>
      <c r="E126" s="162"/>
      <c r="F126" s="163"/>
    </row>
    <row r="127" spans="1:6" x14ac:dyDescent="0.2">
      <c r="A127" s="164" t="s">
        <v>26</v>
      </c>
      <c r="B127" s="164"/>
      <c r="C127" s="229" t="s">
        <v>27</v>
      </c>
      <c r="D127" s="229"/>
      <c r="E127" s="229"/>
      <c r="F127" s="229"/>
    </row>
    <row r="128" spans="1:6" x14ac:dyDescent="0.2">
      <c r="A128" s="164"/>
      <c r="B128" s="164"/>
      <c r="C128" s="204"/>
      <c r="D128" s="204"/>
      <c r="E128" s="162"/>
      <c r="F128" s="204"/>
    </row>
    <row r="129" spans="1:6" x14ac:dyDescent="0.2">
      <c r="A129" s="164"/>
      <c r="B129" s="164"/>
      <c r="C129" s="164"/>
      <c r="D129" s="164"/>
      <c r="E129" s="162"/>
      <c r="F129" s="165"/>
    </row>
    <row r="130" spans="1:6" x14ac:dyDescent="0.2">
      <c r="A130" s="230" t="s">
        <v>49</v>
      </c>
      <c r="B130" s="230"/>
      <c r="C130" s="229" t="s">
        <v>124</v>
      </c>
      <c r="D130" s="229"/>
      <c r="E130" s="229"/>
      <c r="F130" s="229"/>
    </row>
    <row r="131" spans="1:6" x14ac:dyDescent="0.2">
      <c r="A131" s="166" t="s">
        <v>28</v>
      </c>
      <c r="B131" s="166"/>
      <c r="C131" s="166" t="s">
        <v>29</v>
      </c>
      <c r="D131" s="167"/>
      <c r="E131" s="162"/>
      <c r="F131" s="166"/>
    </row>
    <row r="132" spans="1:6" x14ac:dyDescent="0.2">
      <c r="A132" s="166"/>
      <c r="B132" s="166"/>
      <c r="C132" s="166"/>
      <c r="D132" s="167"/>
      <c r="E132" s="162"/>
      <c r="F132" s="166"/>
    </row>
    <row r="133" spans="1:6" x14ac:dyDescent="0.2">
      <c r="A133" s="166"/>
      <c r="B133" s="166"/>
      <c r="C133" s="166"/>
      <c r="D133" s="167"/>
      <c r="E133" s="162"/>
      <c r="F133" s="166"/>
    </row>
    <row r="134" spans="1:6" x14ac:dyDescent="0.2">
      <c r="A134" s="166"/>
      <c r="B134" s="166"/>
      <c r="C134" s="166"/>
      <c r="D134" s="167"/>
      <c r="E134" s="162"/>
      <c r="F134" s="166"/>
    </row>
    <row r="135" spans="1:6" x14ac:dyDescent="0.2">
      <c r="A135" s="166"/>
      <c r="B135" s="166"/>
      <c r="C135" s="166"/>
      <c r="D135" s="167"/>
      <c r="E135" s="162"/>
      <c r="F135" s="166"/>
    </row>
    <row r="136" spans="1:6" x14ac:dyDescent="0.2">
      <c r="A136" s="166"/>
      <c r="B136" s="166"/>
      <c r="C136" s="166"/>
      <c r="D136" s="167"/>
      <c r="E136" s="162"/>
      <c r="F136" s="166"/>
    </row>
    <row r="137" spans="1:6" x14ac:dyDescent="0.2">
      <c r="A137" s="168" t="s">
        <v>30</v>
      </c>
      <c r="B137" s="169"/>
      <c r="C137" s="231" t="s">
        <v>31</v>
      </c>
      <c r="D137" s="231"/>
      <c r="E137" s="231"/>
      <c r="F137" s="231"/>
    </row>
    <row r="138" spans="1:6" x14ac:dyDescent="0.2">
      <c r="A138" s="170"/>
      <c r="B138" s="169"/>
      <c r="C138" s="171"/>
      <c r="D138" s="169"/>
      <c r="E138" s="172"/>
      <c r="F138" s="171"/>
    </row>
    <row r="139" spans="1:6" x14ac:dyDescent="0.2">
      <c r="A139" s="170"/>
      <c r="B139" s="169"/>
      <c r="C139" s="171"/>
      <c r="D139" s="169"/>
      <c r="E139" s="172"/>
      <c r="F139" s="171"/>
    </row>
    <row r="140" spans="1:6" x14ac:dyDescent="0.2">
      <c r="A140" s="173" t="s">
        <v>32</v>
      </c>
      <c r="B140" s="174" t="s">
        <v>35</v>
      </c>
      <c r="C140" s="227" t="s">
        <v>33</v>
      </c>
      <c r="D140" s="227"/>
      <c r="E140" s="227"/>
      <c r="F140" s="227"/>
    </row>
    <row r="141" spans="1:6" x14ac:dyDescent="0.2">
      <c r="A141" s="166" t="s">
        <v>125</v>
      </c>
      <c r="B141" s="175"/>
      <c r="C141" s="227" t="s">
        <v>34</v>
      </c>
      <c r="D141" s="227"/>
      <c r="E141" s="227"/>
      <c r="F141" s="227"/>
    </row>
    <row r="142" spans="1:6" x14ac:dyDescent="0.2">
      <c r="A142" s="166"/>
      <c r="B142" s="175"/>
      <c r="C142" s="203"/>
      <c r="D142" s="203"/>
      <c r="E142" s="176"/>
      <c r="F142" s="203"/>
    </row>
    <row r="143" spans="1:6" x14ac:dyDescent="0.2">
      <c r="A143" s="166"/>
      <c r="B143" s="175"/>
      <c r="C143" s="203"/>
      <c r="D143" s="203"/>
      <c r="E143" s="176"/>
      <c r="F143" s="203"/>
    </row>
    <row r="144" spans="1:6" x14ac:dyDescent="0.2">
      <c r="A144" s="157"/>
      <c r="B144" s="177"/>
      <c r="C144" s="157"/>
      <c r="D144" s="157"/>
      <c r="E144" s="158"/>
      <c r="F144" s="158"/>
    </row>
    <row r="145" spans="1:6" x14ac:dyDescent="0.2">
      <c r="A145" s="157"/>
      <c r="B145" s="177"/>
      <c r="C145" s="157"/>
      <c r="D145" s="157"/>
      <c r="E145" s="158"/>
      <c r="F145" s="158"/>
    </row>
    <row r="146" spans="1:6" x14ac:dyDescent="0.2">
      <c r="A146" s="157"/>
      <c r="B146" s="157"/>
      <c r="C146" s="157"/>
      <c r="D146" s="157"/>
      <c r="E146" s="158"/>
      <c r="F146" s="158"/>
    </row>
    <row r="147" spans="1:6" x14ac:dyDescent="0.2">
      <c r="A147" s="157"/>
      <c r="B147" s="157"/>
      <c r="C147" s="157"/>
      <c r="D147" s="157"/>
      <c r="E147" s="158"/>
      <c r="F147" s="158"/>
    </row>
    <row r="148" spans="1:6" x14ac:dyDescent="0.2">
      <c r="A148" s="157"/>
      <c r="B148" s="157"/>
      <c r="C148" s="157"/>
      <c r="D148" s="157"/>
      <c r="E148" s="158"/>
      <c r="F148" s="158"/>
    </row>
    <row r="149" spans="1:6" x14ac:dyDescent="0.2">
      <c r="A149" s="157"/>
      <c r="B149" s="157"/>
      <c r="C149" s="157"/>
      <c r="D149" s="157"/>
      <c r="E149" s="158"/>
      <c r="F149" s="158"/>
    </row>
    <row r="150" spans="1:6" x14ac:dyDescent="0.2">
      <c r="A150" s="157"/>
      <c r="B150" s="157"/>
      <c r="C150" s="157"/>
      <c r="D150" s="157"/>
      <c r="E150" s="158"/>
      <c r="F150" s="158"/>
    </row>
    <row r="151" spans="1:6" x14ac:dyDescent="0.2">
      <c r="A151" s="157"/>
      <c r="B151" s="157"/>
      <c r="C151" s="157"/>
      <c r="D151" s="157"/>
      <c r="E151" s="158"/>
      <c r="F151" s="158"/>
    </row>
    <row r="152" spans="1:6" x14ac:dyDescent="0.2">
      <c r="A152" s="157"/>
      <c r="B152" s="157"/>
      <c r="C152" s="157"/>
      <c r="D152" s="157"/>
      <c r="E152" s="158"/>
      <c r="F152" s="158"/>
    </row>
    <row r="153" spans="1:6" x14ac:dyDescent="0.2">
      <c r="A153" s="157"/>
      <c r="B153" s="157"/>
      <c r="C153" s="157"/>
      <c r="D153" s="157"/>
      <c r="E153" s="158"/>
      <c r="F153" s="158"/>
    </row>
    <row r="154" spans="1:6" x14ac:dyDescent="0.2">
      <c r="A154" s="157"/>
      <c r="B154" s="157"/>
      <c r="C154" s="157"/>
      <c r="D154" s="157"/>
      <c r="E154" s="158"/>
      <c r="F154" s="158"/>
    </row>
    <row r="155" spans="1:6" x14ac:dyDescent="0.2">
      <c r="A155" s="157"/>
      <c r="B155" s="157"/>
      <c r="C155" s="157"/>
      <c r="D155" s="157"/>
      <c r="E155" s="158"/>
      <c r="F155" s="158"/>
    </row>
    <row r="156" spans="1:6" x14ac:dyDescent="0.2">
      <c r="A156" s="157"/>
      <c r="B156" s="157"/>
      <c r="C156" s="157"/>
      <c r="D156" s="157"/>
      <c r="E156" s="158"/>
      <c r="F156" s="158"/>
    </row>
    <row r="157" spans="1:6" x14ac:dyDescent="0.2">
      <c r="A157" s="157"/>
      <c r="B157" s="157"/>
      <c r="C157" s="157"/>
      <c r="D157" s="157"/>
      <c r="E157" s="158"/>
      <c r="F157" s="158"/>
    </row>
    <row r="158" spans="1:6" x14ac:dyDescent="0.2">
      <c r="A158" s="157"/>
      <c r="B158" s="157"/>
      <c r="C158" s="157"/>
      <c r="D158" s="157"/>
      <c r="E158" s="158"/>
      <c r="F158" s="158"/>
    </row>
    <row r="159" spans="1:6" x14ac:dyDescent="0.2">
      <c r="A159" s="157"/>
      <c r="B159" s="157"/>
      <c r="C159" s="157"/>
      <c r="D159" s="157"/>
      <c r="E159" s="158"/>
      <c r="F159" s="158"/>
    </row>
    <row r="160" spans="1:6" x14ac:dyDescent="0.2">
      <c r="A160" s="157"/>
      <c r="B160" s="157"/>
      <c r="C160" s="157"/>
      <c r="D160" s="157"/>
      <c r="E160" s="158"/>
      <c r="F160" s="158"/>
    </row>
    <row r="161" spans="1:6" x14ac:dyDescent="0.2">
      <c r="A161" s="157"/>
      <c r="B161" s="157"/>
      <c r="C161" s="157"/>
      <c r="D161" s="157"/>
      <c r="E161" s="158"/>
      <c r="F161" s="158"/>
    </row>
    <row r="162" spans="1:6" x14ac:dyDescent="0.2">
      <c r="A162" s="157"/>
      <c r="B162" s="157"/>
      <c r="C162" s="157"/>
      <c r="D162" s="157"/>
      <c r="E162" s="158"/>
      <c r="F162" s="158"/>
    </row>
    <row r="163" spans="1:6" x14ac:dyDescent="0.2">
      <c r="A163" s="157"/>
      <c r="B163" s="157"/>
      <c r="C163" s="157"/>
      <c r="D163" s="157"/>
      <c r="E163" s="158"/>
      <c r="F163" s="158"/>
    </row>
    <row r="164" spans="1:6" x14ac:dyDescent="0.2">
      <c r="A164" s="157"/>
      <c r="B164" s="157"/>
      <c r="C164" s="157"/>
      <c r="D164" s="157"/>
      <c r="E164" s="158"/>
      <c r="F164" s="158"/>
    </row>
    <row r="165" spans="1:6" x14ac:dyDescent="0.2">
      <c r="A165" s="178"/>
      <c r="B165" s="178"/>
      <c r="C165" s="178"/>
      <c r="D165" s="178"/>
      <c r="E165" s="179"/>
      <c r="F165" s="179"/>
    </row>
    <row r="166" spans="1:6" x14ac:dyDescent="0.2">
      <c r="A166" s="157"/>
      <c r="B166" s="157"/>
      <c r="C166" s="157"/>
      <c r="D166" s="157"/>
      <c r="E166" s="158"/>
      <c r="F166" s="158"/>
    </row>
    <row r="167" spans="1:6" x14ac:dyDescent="0.2">
      <c r="A167" s="155"/>
      <c r="B167" s="155"/>
      <c r="C167" s="155"/>
      <c r="D167" s="155"/>
      <c r="E167" s="156"/>
      <c r="F167" s="156"/>
    </row>
    <row r="168" spans="1:6" x14ac:dyDescent="0.2">
      <c r="A168" s="155"/>
      <c r="B168" s="155"/>
      <c r="C168" s="155"/>
      <c r="D168" s="155"/>
      <c r="E168" s="156"/>
      <c r="F168" s="156"/>
    </row>
    <row r="169" spans="1:6" x14ac:dyDescent="0.2">
      <c r="A169" s="155"/>
      <c r="B169" s="155"/>
      <c r="C169" s="155"/>
      <c r="D169" s="155"/>
      <c r="E169" s="156"/>
      <c r="F169" s="156"/>
    </row>
    <row r="170" spans="1:6" x14ac:dyDescent="0.2">
      <c r="A170" s="155"/>
      <c r="B170" s="155"/>
      <c r="C170" s="155"/>
      <c r="D170" s="155"/>
      <c r="E170" s="156"/>
      <c r="F170" s="156"/>
    </row>
    <row r="171" spans="1:6" x14ac:dyDescent="0.2">
      <c r="A171" s="155"/>
      <c r="B171" s="155"/>
      <c r="C171" s="155"/>
      <c r="D171" s="155"/>
      <c r="E171" s="156"/>
      <c r="F171" s="156"/>
    </row>
    <row r="172" spans="1:6" x14ac:dyDescent="0.2">
      <c r="A172" s="155"/>
      <c r="B172" s="155"/>
      <c r="C172" s="155"/>
      <c r="D172" s="155"/>
      <c r="E172" s="156"/>
      <c r="F172" s="156"/>
    </row>
    <row r="173" spans="1:6" x14ac:dyDescent="0.2">
      <c r="A173" s="155"/>
      <c r="B173" s="155"/>
      <c r="C173" s="155"/>
      <c r="D173" s="155"/>
      <c r="E173" s="156"/>
      <c r="F173" s="156"/>
    </row>
    <row r="174" spans="1:6" x14ac:dyDescent="0.2">
      <c r="A174" s="155"/>
      <c r="B174" s="155"/>
      <c r="C174" s="155"/>
      <c r="D174" s="155"/>
      <c r="E174" s="156"/>
      <c r="F174" s="156"/>
    </row>
    <row r="175" spans="1:6" x14ac:dyDescent="0.2">
      <c r="A175" s="155"/>
      <c r="B175" s="155"/>
      <c r="C175" s="155"/>
      <c r="D175" s="155"/>
      <c r="E175" s="156"/>
      <c r="F175" s="156"/>
    </row>
    <row r="176" spans="1:6" x14ac:dyDescent="0.2">
      <c r="A176" s="155"/>
      <c r="B176" s="155"/>
      <c r="C176" s="155"/>
      <c r="D176" s="155"/>
      <c r="E176" s="156"/>
      <c r="F176" s="156"/>
    </row>
    <row r="177" spans="1:6" x14ac:dyDescent="0.2">
      <c r="A177" s="155"/>
      <c r="B177" s="155"/>
      <c r="C177" s="155"/>
      <c r="D177" s="155"/>
      <c r="E177" s="156"/>
      <c r="F177" s="156"/>
    </row>
    <row r="178" spans="1:6" x14ac:dyDescent="0.2">
      <c r="A178" s="155"/>
      <c r="B178" s="155"/>
      <c r="C178" s="155"/>
      <c r="D178" s="155"/>
      <c r="E178" s="156"/>
      <c r="F178" s="156"/>
    </row>
    <row r="179" spans="1:6" x14ac:dyDescent="0.2">
      <c r="A179" s="155"/>
      <c r="B179" s="155"/>
      <c r="C179" s="155"/>
      <c r="D179" s="155"/>
      <c r="E179" s="156"/>
      <c r="F179" s="156"/>
    </row>
    <row r="180" spans="1:6" x14ac:dyDescent="0.2">
      <c r="A180" s="155"/>
      <c r="B180" s="155"/>
      <c r="C180" s="155"/>
      <c r="D180" s="155"/>
      <c r="E180" s="156"/>
      <c r="F180" s="156"/>
    </row>
    <row r="181" spans="1:6" x14ac:dyDescent="0.2">
      <c r="A181" s="155"/>
      <c r="B181" s="155"/>
      <c r="C181" s="155"/>
      <c r="D181" s="155"/>
      <c r="E181" s="156"/>
      <c r="F181" s="156"/>
    </row>
    <row r="182" spans="1:6" x14ac:dyDescent="0.2">
      <c r="A182" s="155"/>
      <c r="B182" s="155"/>
      <c r="C182" s="155"/>
      <c r="D182" s="155"/>
      <c r="E182" s="156"/>
      <c r="F182" s="156"/>
    </row>
    <row r="183" spans="1:6" x14ac:dyDescent="0.2">
      <c r="A183" s="155"/>
      <c r="B183" s="155"/>
      <c r="C183" s="155"/>
      <c r="D183" s="155"/>
      <c r="E183" s="156"/>
      <c r="F183" s="156"/>
    </row>
    <row r="184" spans="1:6" x14ac:dyDescent="0.2">
      <c r="A184" s="155"/>
      <c r="B184" s="155"/>
      <c r="C184" s="155"/>
      <c r="D184" s="155"/>
      <c r="E184" s="156"/>
      <c r="F184" s="156"/>
    </row>
    <row r="188" spans="1:6" x14ac:dyDescent="0.2">
      <c r="A188" s="216"/>
      <c r="B188" s="216"/>
      <c r="C188" s="216"/>
      <c r="D188" s="216"/>
      <c r="E188" s="217"/>
      <c r="F188" s="217"/>
    </row>
  </sheetData>
  <sheetProtection password="8A06" sheet="1" objects="1" scenarios="1"/>
  <mergeCells count="13">
    <mergeCell ref="C141:F141"/>
    <mergeCell ref="A9:F9"/>
    <mergeCell ref="C127:F127"/>
    <mergeCell ref="A130:B130"/>
    <mergeCell ref="C130:F130"/>
    <mergeCell ref="C137:F137"/>
    <mergeCell ref="C140:F140"/>
    <mergeCell ref="A7:F7"/>
    <mergeCell ref="A1:F1"/>
    <mergeCell ref="A2:F2"/>
    <mergeCell ref="A3:F3"/>
    <mergeCell ref="A4:F4"/>
    <mergeCell ref="A6:F6"/>
  </mergeCells>
  <dataValidations count="1">
    <dataValidation type="list" allowBlank="1" showInputMessage="1" showErrorMessage="1" sqref="B8">
      <formula1>$B$2:$B$120</formula1>
    </dataValidation>
  </dataValidations>
  <printOptions horizontalCentered="1"/>
  <pageMargins left="0.19685039370078741" right="0.19685039370078741" top="0.19685039370078741" bottom="0.19685039370078741" header="0.19685039370078741" footer="0.41338582677165359"/>
  <pageSetup scale="95" orientation="portrait" r:id="rId1"/>
  <headerFooter alignWithMargins="0">
    <oddFooter>&amp;C&amp;P de &amp;N&amp;R&amp;A</oddFooter>
  </headerFooter>
  <rowBreaks count="3" manualBreakCount="3">
    <brk id="51" max="5" man="1"/>
    <brk id="87" max="5" man="1"/>
    <brk id="104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86"/>
  <sheetViews>
    <sheetView tabSelected="1" view="pageBreakPreview" topLeftCell="A85" zoomScaleNormal="100" zoomScaleSheetLayoutView="100" workbookViewId="0">
      <selection activeCell="N121" sqref="N121"/>
    </sheetView>
  </sheetViews>
  <sheetFormatPr baseColWidth="10" defaultColWidth="9.140625" defaultRowHeight="12.75" x14ac:dyDescent="0.2"/>
  <cols>
    <col min="1" max="1" width="9" style="174" customWidth="1"/>
    <col min="2" max="2" width="49.140625" style="174" customWidth="1"/>
    <col min="3" max="3" width="12.85546875" style="174" customWidth="1"/>
    <col min="4" max="4" width="8.42578125" style="174" customWidth="1"/>
    <col min="5" max="5" width="11.42578125" style="218" customWidth="1"/>
    <col min="6" max="6" width="17.7109375" style="218" customWidth="1"/>
    <col min="7" max="7" width="9.140625" style="174"/>
    <col min="8" max="8" width="11.5703125" style="174" bestFit="1" customWidth="1"/>
    <col min="9" max="16384" width="9.140625" style="174"/>
  </cols>
  <sheetData>
    <row r="1" spans="1:43" ht="20.100000000000001" customHeight="1" x14ac:dyDescent="0.2">
      <c r="A1" s="232" t="s">
        <v>0</v>
      </c>
      <c r="B1" s="232"/>
      <c r="C1" s="232"/>
      <c r="D1" s="232"/>
      <c r="E1" s="232"/>
      <c r="F1" s="232"/>
    </row>
    <row r="2" spans="1:43" s="207" customFormat="1" x14ac:dyDescent="0.2">
      <c r="A2" s="233" t="s">
        <v>1</v>
      </c>
      <c r="B2" s="233"/>
      <c r="C2" s="233"/>
      <c r="D2" s="233"/>
      <c r="E2" s="233"/>
      <c r="F2" s="233"/>
      <c r="G2" s="206"/>
      <c r="H2" s="206"/>
      <c r="I2" s="206"/>
      <c r="J2" s="206"/>
      <c r="K2" s="206"/>
    </row>
    <row r="3" spans="1:43" s="207" customFormat="1" x14ac:dyDescent="0.2">
      <c r="A3" s="233" t="s">
        <v>50</v>
      </c>
      <c r="B3" s="233"/>
      <c r="C3" s="233"/>
      <c r="D3" s="233"/>
      <c r="E3" s="233"/>
      <c r="F3" s="233"/>
      <c r="G3" s="208"/>
      <c r="H3" s="206"/>
      <c r="I3" s="206"/>
      <c r="J3" s="206"/>
      <c r="K3" s="206"/>
    </row>
    <row r="4" spans="1:43" x14ac:dyDescent="0.2">
      <c r="A4" s="232" t="s">
        <v>2</v>
      </c>
      <c r="B4" s="232"/>
      <c r="C4" s="232"/>
      <c r="D4" s="232"/>
      <c r="E4" s="232"/>
      <c r="F4" s="232"/>
    </row>
    <row r="5" spans="1:43" x14ac:dyDescent="0.2">
      <c r="A5" s="211"/>
      <c r="B5" s="211"/>
      <c r="C5" s="211"/>
      <c r="D5" s="211"/>
      <c r="E5" s="234"/>
      <c r="F5" s="234"/>
    </row>
    <row r="6" spans="1:43" ht="15" customHeight="1" x14ac:dyDescent="0.2">
      <c r="A6" s="235" t="s">
        <v>122</v>
      </c>
      <c r="B6" s="235"/>
      <c r="C6" s="235"/>
      <c r="D6" s="235"/>
      <c r="E6" s="235"/>
      <c r="F6" s="235"/>
    </row>
    <row r="7" spans="1:43" ht="14.25" customHeight="1" x14ac:dyDescent="0.2">
      <c r="A7" s="236" t="s">
        <v>142</v>
      </c>
      <c r="B7" s="236"/>
      <c r="C7" s="236"/>
      <c r="D7" s="236"/>
      <c r="E7" s="236"/>
      <c r="F7" s="236"/>
    </row>
    <row r="8" spans="1:43" ht="15" customHeight="1" x14ac:dyDescent="0.2">
      <c r="A8" s="237" t="s">
        <v>17</v>
      </c>
      <c r="B8" s="238"/>
      <c r="C8" s="239" t="s">
        <v>3</v>
      </c>
      <c r="D8" s="238" t="s">
        <v>4</v>
      </c>
      <c r="E8" s="238"/>
      <c r="F8" s="238"/>
      <c r="G8" s="57"/>
      <c r="H8" s="57"/>
      <c r="I8" s="57"/>
      <c r="J8" s="57"/>
    </row>
    <row r="9" spans="1:43" x14ac:dyDescent="0.2">
      <c r="A9" s="228"/>
      <c r="B9" s="228"/>
      <c r="C9" s="228"/>
      <c r="D9" s="228"/>
      <c r="E9" s="228"/>
      <c r="F9" s="228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</row>
    <row r="10" spans="1:43" s="222" customFormat="1" ht="15.75" customHeight="1" x14ac:dyDescent="0.2">
      <c r="A10" s="284" t="s">
        <v>5</v>
      </c>
      <c r="B10" s="284" t="s">
        <v>134</v>
      </c>
      <c r="C10" s="285" t="s">
        <v>6</v>
      </c>
      <c r="D10" s="285" t="s">
        <v>143</v>
      </c>
      <c r="E10" s="285" t="s">
        <v>8</v>
      </c>
      <c r="F10" s="285" t="s">
        <v>9</v>
      </c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</row>
    <row r="11" spans="1:43" s="56" customFormat="1" ht="12.75" customHeight="1" x14ac:dyDescent="0.2">
      <c r="A11" s="63"/>
      <c r="B11" s="63"/>
      <c r="C11" s="64"/>
      <c r="D11" s="64"/>
      <c r="E11" s="64"/>
      <c r="F11" s="64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</row>
    <row r="12" spans="1:43" s="56" customFormat="1" x14ac:dyDescent="0.2">
      <c r="A12" s="1" t="s">
        <v>10</v>
      </c>
      <c r="B12" s="2" t="s">
        <v>38</v>
      </c>
      <c r="C12" s="3"/>
      <c r="D12" s="4"/>
      <c r="E12" s="5"/>
      <c r="F12" s="6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</row>
    <row r="13" spans="1:43" s="56" customFormat="1" ht="9" customHeight="1" x14ac:dyDescent="0.2">
      <c r="A13" s="7"/>
      <c r="B13" s="2"/>
      <c r="C13" s="3"/>
      <c r="D13" s="4"/>
      <c r="E13" s="5"/>
      <c r="F13" s="6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</row>
    <row r="14" spans="1:43" s="56" customFormat="1" ht="12.75" customHeight="1" x14ac:dyDescent="0.2">
      <c r="A14" s="16">
        <v>1</v>
      </c>
      <c r="B14" s="240" t="s">
        <v>144</v>
      </c>
      <c r="C14" s="5">
        <v>4938.55</v>
      </c>
      <c r="D14" s="4" t="s">
        <v>11</v>
      </c>
      <c r="E14" s="5">
        <v>32.19</v>
      </c>
      <c r="F14" s="12">
        <f t="shared" ref="F14:F78" si="0">ROUND(E14*C14,2)</f>
        <v>158971.92000000001</v>
      </c>
      <c r="G14" s="211"/>
      <c r="H14" s="212"/>
      <c r="I14" s="211"/>
      <c r="J14" s="212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</row>
    <row r="15" spans="1:43" s="56" customFormat="1" ht="9" customHeight="1" x14ac:dyDescent="0.2">
      <c r="A15" s="7"/>
      <c r="B15" s="30"/>
      <c r="C15" s="5"/>
      <c r="D15" s="4"/>
      <c r="E15" s="5"/>
      <c r="F15" s="12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</row>
    <row r="16" spans="1:43" s="56" customFormat="1" ht="25.5" x14ac:dyDescent="0.2">
      <c r="A16" s="31">
        <v>2</v>
      </c>
      <c r="B16" s="32" t="s">
        <v>119</v>
      </c>
      <c r="C16" s="33"/>
      <c r="D16" s="34"/>
      <c r="E16" s="33"/>
      <c r="F16" s="12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</row>
    <row r="17" spans="1:43" s="56" customFormat="1" x14ac:dyDescent="0.2">
      <c r="A17" s="35">
        <v>2.1</v>
      </c>
      <c r="B17" s="36" t="s">
        <v>81</v>
      </c>
      <c r="C17" s="33">
        <v>1948.28</v>
      </c>
      <c r="D17" s="34" t="s">
        <v>11</v>
      </c>
      <c r="E17" s="33">
        <v>74.849999999999994</v>
      </c>
      <c r="F17" s="12">
        <f t="shared" si="0"/>
        <v>145828.76</v>
      </c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</row>
    <row r="18" spans="1:43" s="56" customFormat="1" ht="12.75" customHeight="1" x14ac:dyDescent="0.2">
      <c r="A18" s="35">
        <v>2.2000000000000002</v>
      </c>
      <c r="B18" s="36" t="s">
        <v>82</v>
      </c>
      <c r="C18" s="33">
        <v>730.61</v>
      </c>
      <c r="D18" s="34" t="s">
        <v>86</v>
      </c>
      <c r="E18" s="33">
        <v>49.56</v>
      </c>
      <c r="F18" s="12">
        <f t="shared" si="0"/>
        <v>36209.03</v>
      </c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</row>
    <row r="19" spans="1:43" s="56" customFormat="1" ht="25.5" x14ac:dyDescent="0.2">
      <c r="A19" s="35">
        <v>2.2999999999999998</v>
      </c>
      <c r="B19" s="36" t="s">
        <v>145</v>
      </c>
      <c r="C19" s="33">
        <v>50.11</v>
      </c>
      <c r="D19" s="34" t="s">
        <v>89</v>
      </c>
      <c r="E19" s="33">
        <v>463.21</v>
      </c>
      <c r="F19" s="12">
        <f t="shared" si="0"/>
        <v>23211.45</v>
      </c>
      <c r="G19" s="211"/>
      <c r="H19" s="211"/>
      <c r="I19" s="211"/>
      <c r="J19" s="211"/>
      <c r="K19" s="211"/>
      <c r="L19" s="213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</row>
    <row r="20" spans="1:43" s="56" customFormat="1" ht="9.75" customHeight="1" x14ac:dyDescent="0.2">
      <c r="A20" s="7"/>
      <c r="B20" s="30"/>
      <c r="C20" s="5"/>
      <c r="D20" s="4"/>
      <c r="E20" s="5"/>
      <c r="F20" s="12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</row>
    <row r="21" spans="1:43" s="56" customFormat="1" x14ac:dyDescent="0.2">
      <c r="A21" s="37">
        <v>3</v>
      </c>
      <c r="B21" s="2" t="s">
        <v>93</v>
      </c>
      <c r="C21" s="38"/>
      <c r="D21" s="39"/>
      <c r="E21" s="40"/>
      <c r="F21" s="12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</row>
    <row r="22" spans="1:43" s="56" customFormat="1" ht="14.25" x14ac:dyDescent="0.2">
      <c r="A22" s="8">
        <v>3.1</v>
      </c>
      <c r="B22" s="36" t="s">
        <v>135</v>
      </c>
      <c r="C22" s="10">
        <v>2580.6</v>
      </c>
      <c r="D22" s="34" t="s">
        <v>88</v>
      </c>
      <c r="E22" s="10">
        <v>253.6</v>
      </c>
      <c r="F22" s="12">
        <f t="shared" si="0"/>
        <v>654440.16</v>
      </c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</row>
    <row r="23" spans="1:43" s="56" customFormat="1" ht="13.5" customHeight="1" x14ac:dyDescent="0.2">
      <c r="A23" s="8">
        <v>3.2</v>
      </c>
      <c r="B23" s="36" t="s">
        <v>136</v>
      </c>
      <c r="C23" s="10">
        <v>1105.97</v>
      </c>
      <c r="D23" s="34" t="s">
        <v>88</v>
      </c>
      <c r="E23" s="10">
        <v>1656</v>
      </c>
      <c r="F23" s="12">
        <f t="shared" si="0"/>
        <v>1831486.32</v>
      </c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</row>
    <row r="24" spans="1:43" s="56" customFormat="1" ht="15" x14ac:dyDescent="0.2">
      <c r="A24" s="8">
        <v>3.3</v>
      </c>
      <c r="B24" s="36" t="s">
        <v>79</v>
      </c>
      <c r="C24" s="10">
        <v>347.62</v>
      </c>
      <c r="D24" s="34" t="s">
        <v>87</v>
      </c>
      <c r="E24" s="10">
        <v>1163.08</v>
      </c>
      <c r="F24" s="12">
        <f t="shared" si="0"/>
        <v>404309.87</v>
      </c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</row>
    <row r="25" spans="1:43" s="56" customFormat="1" ht="25.5" x14ac:dyDescent="0.2">
      <c r="A25" s="8">
        <v>3.4</v>
      </c>
      <c r="B25" s="36" t="s">
        <v>146</v>
      </c>
      <c r="C25" s="10">
        <v>1437.76</v>
      </c>
      <c r="D25" s="34" t="s">
        <v>89</v>
      </c>
      <c r="E25" s="10">
        <v>645.25</v>
      </c>
      <c r="F25" s="12">
        <f t="shared" si="0"/>
        <v>927714.64</v>
      </c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</row>
    <row r="26" spans="1:43" s="56" customFormat="1" ht="25.5" x14ac:dyDescent="0.2">
      <c r="A26" s="8">
        <v>3.5</v>
      </c>
      <c r="B26" s="36" t="s">
        <v>80</v>
      </c>
      <c r="C26" s="10">
        <v>2953.84</v>
      </c>
      <c r="D26" s="34" t="s">
        <v>90</v>
      </c>
      <c r="E26" s="10">
        <v>184.22</v>
      </c>
      <c r="F26" s="12">
        <f t="shared" si="0"/>
        <v>544156.4</v>
      </c>
      <c r="G26" s="211"/>
      <c r="H26" s="211"/>
      <c r="I26" s="211"/>
      <c r="J26" s="211"/>
      <c r="K26" s="211"/>
      <c r="L26" s="211"/>
      <c r="M26" s="213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</row>
    <row r="27" spans="1:43" s="56" customFormat="1" ht="25.5" x14ac:dyDescent="0.2">
      <c r="A27" s="8">
        <v>3.6</v>
      </c>
      <c r="B27" s="36" t="s">
        <v>137</v>
      </c>
      <c r="C27" s="10">
        <v>915.91</v>
      </c>
      <c r="D27" s="34" t="s">
        <v>89</v>
      </c>
      <c r="E27" s="10">
        <v>463.21</v>
      </c>
      <c r="F27" s="12">
        <f t="shared" si="0"/>
        <v>424258.67</v>
      </c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</row>
    <row r="28" spans="1:43" s="56" customFormat="1" ht="12.75" customHeight="1" x14ac:dyDescent="0.2">
      <c r="A28" s="8"/>
      <c r="B28" s="9"/>
      <c r="C28" s="10"/>
      <c r="D28" s="11"/>
      <c r="E28" s="10"/>
      <c r="F28" s="12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E28" s="211"/>
      <c r="AF28" s="211"/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</row>
    <row r="29" spans="1:43" s="56" customFormat="1" ht="12.75" customHeight="1" x14ac:dyDescent="0.2">
      <c r="A29" s="16">
        <v>4</v>
      </c>
      <c r="B29" s="2" t="s">
        <v>39</v>
      </c>
      <c r="C29" s="5"/>
      <c r="D29" s="4"/>
      <c r="E29" s="5"/>
      <c r="F29" s="12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</row>
    <row r="30" spans="1:43" s="56" customFormat="1" x14ac:dyDescent="0.2">
      <c r="A30" s="7">
        <v>4.0999999999999996</v>
      </c>
      <c r="B30" s="13" t="s">
        <v>76</v>
      </c>
      <c r="C30" s="5">
        <v>198.29</v>
      </c>
      <c r="D30" s="41" t="s">
        <v>11</v>
      </c>
      <c r="E30" s="42">
        <v>2884.15</v>
      </c>
      <c r="F30" s="12">
        <f t="shared" si="0"/>
        <v>571898.1</v>
      </c>
      <c r="G30" s="211"/>
      <c r="H30" s="211"/>
      <c r="I30" s="211"/>
      <c r="J30" s="211"/>
      <c r="K30" s="213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</row>
    <row r="31" spans="1:43" s="56" customFormat="1" x14ac:dyDescent="0.2">
      <c r="A31" s="7">
        <v>4.2</v>
      </c>
      <c r="B31" s="13" t="s">
        <v>77</v>
      </c>
      <c r="C31" s="5">
        <v>1868.36</v>
      </c>
      <c r="D31" s="41" t="s">
        <v>11</v>
      </c>
      <c r="E31" s="5">
        <v>790.67</v>
      </c>
      <c r="F31" s="12">
        <f t="shared" si="0"/>
        <v>1477256.2</v>
      </c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  <c r="AC31" s="211"/>
      <c r="AD31" s="211"/>
      <c r="AE31" s="211"/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</row>
    <row r="32" spans="1:43" s="56" customFormat="1" x14ac:dyDescent="0.2">
      <c r="A32" s="7">
        <v>4.4000000000000004</v>
      </c>
      <c r="B32" s="13" t="s">
        <v>78</v>
      </c>
      <c r="C32" s="5">
        <v>2972.6</v>
      </c>
      <c r="D32" s="41" t="s">
        <v>11</v>
      </c>
      <c r="E32" s="5">
        <v>476.94</v>
      </c>
      <c r="F32" s="12">
        <f t="shared" si="0"/>
        <v>1417751.84</v>
      </c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211"/>
      <c r="AC32" s="211"/>
      <c r="AD32" s="211"/>
      <c r="AE32" s="211"/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</row>
    <row r="33" spans="1:43" s="56" customFormat="1" ht="12.75" customHeight="1" x14ac:dyDescent="0.2">
      <c r="A33" s="7"/>
      <c r="B33" s="13"/>
      <c r="C33" s="5"/>
      <c r="D33" s="41"/>
      <c r="E33" s="5"/>
      <c r="F33" s="12"/>
      <c r="G33" s="211"/>
      <c r="H33" s="213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</row>
    <row r="34" spans="1:43" s="56" customFormat="1" x14ac:dyDescent="0.2">
      <c r="A34" s="16">
        <v>5</v>
      </c>
      <c r="B34" s="43" t="s">
        <v>40</v>
      </c>
      <c r="C34" s="5"/>
      <c r="D34" s="41"/>
      <c r="E34" s="5"/>
      <c r="F34" s="12"/>
      <c r="G34" s="211"/>
      <c r="H34" s="211"/>
      <c r="I34" s="213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</row>
    <row r="35" spans="1:43" s="56" customFormat="1" ht="12.75" customHeight="1" x14ac:dyDescent="0.2">
      <c r="A35" s="7">
        <v>5.0999999999999996</v>
      </c>
      <c r="B35" s="13" t="s">
        <v>74</v>
      </c>
      <c r="C35" s="5">
        <v>192.51</v>
      </c>
      <c r="D35" s="41" t="s">
        <v>11</v>
      </c>
      <c r="E35" s="5">
        <v>43.04</v>
      </c>
      <c r="F35" s="12">
        <f t="shared" si="0"/>
        <v>8285.6299999999992</v>
      </c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1"/>
      <c r="Z35" s="211"/>
      <c r="AA35" s="211"/>
      <c r="AB35" s="211"/>
      <c r="AC35" s="211"/>
      <c r="AD35" s="211"/>
      <c r="AE35" s="211"/>
      <c r="AF35" s="211"/>
      <c r="AG35" s="211"/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</row>
    <row r="36" spans="1:43" s="56" customFormat="1" ht="12.75" customHeight="1" x14ac:dyDescent="0.2">
      <c r="A36" s="7">
        <v>5.2</v>
      </c>
      <c r="B36" s="13" t="s">
        <v>109</v>
      </c>
      <c r="C36" s="5">
        <v>1831.73</v>
      </c>
      <c r="D36" s="41" t="s">
        <v>11</v>
      </c>
      <c r="E36" s="5">
        <v>32.270000000000003</v>
      </c>
      <c r="F36" s="12">
        <f t="shared" si="0"/>
        <v>59109.93</v>
      </c>
      <c r="G36" s="211"/>
      <c r="H36" s="211"/>
      <c r="I36" s="211"/>
      <c r="J36" s="213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</row>
    <row r="37" spans="1:43" s="56" customFormat="1" ht="12.75" customHeight="1" x14ac:dyDescent="0.2">
      <c r="A37" s="7">
        <v>5.4</v>
      </c>
      <c r="B37" s="13" t="s">
        <v>75</v>
      </c>
      <c r="C37" s="5">
        <v>2914.31</v>
      </c>
      <c r="D37" s="41" t="s">
        <v>11</v>
      </c>
      <c r="E37" s="5">
        <v>27.98</v>
      </c>
      <c r="F37" s="12">
        <f t="shared" si="0"/>
        <v>81542.39</v>
      </c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</row>
    <row r="38" spans="1:43" s="56" customFormat="1" ht="9.75" customHeight="1" x14ac:dyDescent="0.2">
      <c r="A38" s="7"/>
      <c r="B38" s="13"/>
      <c r="C38" s="5"/>
      <c r="D38" s="41"/>
      <c r="E38" s="5"/>
      <c r="F38" s="12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</row>
    <row r="39" spans="1:43" s="56" customFormat="1" x14ac:dyDescent="0.2">
      <c r="A39" s="16">
        <v>6</v>
      </c>
      <c r="B39" s="44" t="s">
        <v>41</v>
      </c>
      <c r="C39" s="45"/>
      <c r="D39" s="41"/>
      <c r="E39" s="15"/>
      <c r="F39" s="12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</row>
    <row r="40" spans="1:43" s="56" customFormat="1" ht="12.75" customHeight="1" x14ac:dyDescent="0.2">
      <c r="A40" s="7">
        <v>6.1</v>
      </c>
      <c r="B40" s="13" t="s">
        <v>72</v>
      </c>
      <c r="C40" s="5">
        <v>192.51</v>
      </c>
      <c r="D40" s="46" t="s">
        <v>11</v>
      </c>
      <c r="E40" s="15">
        <v>53.1</v>
      </c>
      <c r="F40" s="12">
        <f t="shared" si="0"/>
        <v>10222.280000000001</v>
      </c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</row>
    <row r="41" spans="1:43" s="56" customFormat="1" ht="12.75" customHeight="1" x14ac:dyDescent="0.2">
      <c r="A41" s="7">
        <v>6.2</v>
      </c>
      <c r="B41" s="13" t="s">
        <v>73</v>
      </c>
      <c r="C41" s="5">
        <v>1831.73</v>
      </c>
      <c r="D41" s="46" t="s">
        <v>11</v>
      </c>
      <c r="E41" s="15">
        <v>36.01</v>
      </c>
      <c r="F41" s="12">
        <f t="shared" si="0"/>
        <v>65960.600000000006</v>
      </c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</row>
    <row r="42" spans="1:43" s="56" customFormat="1" x14ac:dyDescent="0.2">
      <c r="A42" s="7">
        <v>6.4</v>
      </c>
      <c r="B42" s="13" t="s">
        <v>94</v>
      </c>
      <c r="C42" s="5">
        <v>2914.31</v>
      </c>
      <c r="D42" s="46" t="s">
        <v>11</v>
      </c>
      <c r="E42" s="15">
        <v>105.46</v>
      </c>
      <c r="F42" s="12">
        <f t="shared" si="0"/>
        <v>307343.13</v>
      </c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</row>
    <row r="43" spans="1:43" s="56" customFormat="1" ht="12.75" customHeight="1" x14ac:dyDescent="0.2">
      <c r="A43" s="7"/>
      <c r="B43" s="13"/>
      <c r="C43" s="5"/>
      <c r="D43" s="14"/>
      <c r="E43" s="15"/>
      <c r="F43" s="12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</row>
    <row r="44" spans="1:43" s="56" customFormat="1" ht="38.25" x14ac:dyDescent="0.2">
      <c r="A44" s="16">
        <v>7</v>
      </c>
      <c r="B44" s="47" t="s">
        <v>47</v>
      </c>
      <c r="C44" s="17"/>
      <c r="D44" s="18"/>
      <c r="E44" s="19"/>
      <c r="F44" s="12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11"/>
      <c r="AA44" s="211"/>
      <c r="AB44" s="211"/>
      <c r="AC44" s="211"/>
      <c r="AD44" s="211"/>
      <c r="AE44" s="211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</row>
    <row r="45" spans="1:43" s="51" customFormat="1" x14ac:dyDescent="0.2">
      <c r="A45" s="48">
        <v>7.1</v>
      </c>
      <c r="B45" s="30" t="s">
        <v>111</v>
      </c>
      <c r="C45" s="49">
        <v>1</v>
      </c>
      <c r="D45" s="21" t="s">
        <v>60</v>
      </c>
      <c r="E45" s="50">
        <v>5536.7</v>
      </c>
      <c r="F45" s="12">
        <f t="shared" si="0"/>
        <v>5536.7</v>
      </c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</row>
    <row r="46" spans="1:43" s="51" customFormat="1" x14ac:dyDescent="0.2">
      <c r="A46" s="48">
        <f t="shared" ref="A46:A53" si="1">+A45+0.1</f>
        <v>7.2</v>
      </c>
      <c r="B46" s="30" t="s">
        <v>69</v>
      </c>
      <c r="C46" s="49">
        <v>3</v>
      </c>
      <c r="D46" s="21" t="s">
        <v>60</v>
      </c>
      <c r="E46" s="50">
        <v>5017.5</v>
      </c>
      <c r="F46" s="12">
        <f t="shared" si="0"/>
        <v>15052.5</v>
      </c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</row>
    <row r="47" spans="1:43" s="51" customFormat="1" x14ac:dyDescent="0.2">
      <c r="A47" s="48">
        <f t="shared" si="1"/>
        <v>7.3</v>
      </c>
      <c r="B47" s="30" t="s">
        <v>126</v>
      </c>
      <c r="C47" s="49">
        <v>27</v>
      </c>
      <c r="D47" s="21" t="s">
        <v>60</v>
      </c>
      <c r="E47" s="50">
        <v>521.24</v>
      </c>
      <c r="F47" s="12">
        <f t="shared" si="0"/>
        <v>14073.48</v>
      </c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</row>
    <row r="48" spans="1:43" s="51" customFormat="1" x14ac:dyDescent="0.2">
      <c r="A48" s="48">
        <f t="shared" si="1"/>
        <v>7.4</v>
      </c>
      <c r="B48" s="30" t="s">
        <v>127</v>
      </c>
      <c r="C48" s="49">
        <v>3</v>
      </c>
      <c r="D48" s="21" t="s">
        <v>60</v>
      </c>
      <c r="E48" s="50">
        <v>336.68</v>
      </c>
      <c r="F48" s="12">
        <f t="shared" si="0"/>
        <v>1010.04</v>
      </c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</row>
    <row r="49" spans="1:43" s="51" customFormat="1" x14ac:dyDescent="0.2">
      <c r="A49" s="48">
        <f t="shared" si="1"/>
        <v>7.5</v>
      </c>
      <c r="B49" s="30" t="s">
        <v>110</v>
      </c>
      <c r="C49" s="49">
        <v>1</v>
      </c>
      <c r="D49" s="21" t="s">
        <v>60</v>
      </c>
      <c r="E49" s="50">
        <v>6575.1</v>
      </c>
      <c r="F49" s="12">
        <f t="shared" si="0"/>
        <v>6575.1</v>
      </c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  <c r="AD49" s="214"/>
      <c r="AE49" s="214"/>
      <c r="AF49" s="214"/>
      <c r="AG49" s="214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</row>
    <row r="50" spans="1:43" s="51" customFormat="1" x14ac:dyDescent="0.2">
      <c r="A50" s="48">
        <f t="shared" si="1"/>
        <v>7.6</v>
      </c>
      <c r="B50" s="30" t="s">
        <v>128</v>
      </c>
      <c r="C50" s="49">
        <v>2</v>
      </c>
      <c r="D50" s="21" t="s">
        <v>60</v>
      </c>
      <c r="E50" s="50">
        <v>728.2</v>
      </c>
      <c r="F50" s="12">
        <f t="shared" si="0"/>
        <v>1456.4</v>
      </c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</row>
    <row r="51" spans="1:43" s="51" customFormat="1" x14ac:dyDescent="0.2">
      <c r="A51" s="48">
        <f t="shared" si="1"/>
        <v>7.7</v>
      </c>
      <c r="B51" s="30" t="s">
        <v>129</v>
      </c>
      <c r="C51" s="49">
        <v>3</v>
      </c>
      <c r="D51" s="21" t="s">
        <v>60</v>
      </c>
      <c r="E51" s="50">
        <v>413.13</v>
      </c>
      <c r="F51" s="12">
        <f t="shared" si="0"/>
        <v>1239.3900000000001</v>
      </c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214"/>
      <c r="AG51" s="214"/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</row>
    <row r="52" spans="1:43" s="51" customFormat="1" x14ac:dyDescent="0.2">
      <c r="A52" s="48">
        <f t="shared" si="1"/>
        <v>7.8</v>
      </c>
      <c r="B52" s="30" t="s">
        <v>130</v>
      </c>
      <c r="C52" s="49">
        <v>1</v>
      </c>
      <c r="D52" s="21" t="s">
        <v>60</v>
      </c>
      <c r="E52" s="50">
        <v>266.27999999999997</v>
      </c>
      <c r="F52" s="12">
        <f t="shared" si="0"/>
        <v>266.27999999999997</v>
      </c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</row>
    <row r="53" spans="1:43" s="51" customFormat="1" x14ac:dyDescent="0.2">
      <c r="A53" s="48">
        <f t="shared" si="1"/>
        <v>7.9</v>
      </c>
      <c r="B53" s="30" t="s">
        <v>131</v>
      </c>
      <c r="C53" s="49">
        <v>2</v>
      </c>
      <c r="D53" s="21" t="s">
        <v>60</v>
      </c>
      <c r="E53" s="50">
        <v>195.91</v>
      </c>
      <c r="F53" s="12">
        <f t="shared" si="0"/>
        <v>391.82</v>
      </c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</row>
    <row r="54" spans="1:43" s="51" customFormat="1" x14ac:dyDescent="0.2">
      <c r="A54" s="20">
        <v>7.1</v>
      </c>
      <c r="B54" s="30" t="s">
        <v>132</v>
      </c>
      <c r="C54" s="49">
        <v>27</v>
      </c>
      <c r="D54" s="21" t="s">
        <v>60</v>
      </c>
      <c r="E54" s="50">
        <v>334.74</v>
      </c>
      <c r="F54" s="12">
        <f t="shared" si="0"/>
        <v>9037.98</v>
      </c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214"/>
      <c r="T54" s="214"/>
      <c r="U54" s="214"/>
      <c r="V54" s="214"/>
      <c r="W54" s="214"/>
      <c r="X54" s="214"/>
      <c r="Y54" s="214"/>
      <c r="Z54" s="214"/>
      <c r="AA54" s="214"/>
      <c r="AB54" s="214"/>
      <c r="AC54" s="214"/>
      <c r="AD54" s="214"/>
      <c r="AE54" s="214"/>
      <c r="AF54" s="214"/>
      <c r="AG54" s="214"/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</row>
    <row r="55" spans="1:43" s="51" customFormat="1" ht="12.75" customHeight="1" x14ac:dyDescent="0.2">
      <c r="A55" s="20">
        <f>A54+0.01</f>
        <v>7.11</v>
      </c>
      <c r="B55" s="51" t="s">
        <v>133</v>
      </c>
      <c r="C55" s="49">
        <v>7</v>
      </c>
      <c r="D55" s="21" t="s">
        <v>60</v>
      </c>
      <c r="E55" s="50">
        <v>89.47</v>
      </c>
      <c r="F55" s="12">
        <f t="shared" si="0"/>
        <v>626.29</v>
      </c>
      <c r="G55" s="214"/>
      <c r="H55" s="214"/>
      <c r="I55" s="214"/>
      <c r="J55" s="214"/>
      <c r="K55" s="214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214"/>
      <c r="AD55" s="214"/>
      <c r="AE55" s="214"/>
      <c r="AF55" s="214"/>
      <c r="AG55" s="214"/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</row>
    <row r="56" spans="1:43" s="214" customFormat="1" x14ac:dyDescent="0.2">
      <c r="A56" s="20">
        <f>+A55+0.01</f>
        <v>7.12</v>
      </c>
      <c r="B56" s="51" t="s">
        <v>70</v>
      </c>
      <c r="C56" s="49">
        <v>32</v>
      </c>
      <c r="D56" s="21" t="s">
        <v>60</v>
      </c>
      <c r="E56" s="50">
        <v>1384.48</v>
      </c>
      <c r="F56" s="12">
        <f t="shared" si="0"/>
        <v>44303.360000000001</v>
      </c>
    </row>
    <row r="57" spans="1:43" s="214" customFormat="1" x14ac:dyDescent="0.2">
      <c r="A57" s="20">
        <f t="shared" ref="A57:A59" si="2">+A56+0.01</f>
        <v>7.13</v>
      </c>
      <c r="B57" s="51" t="s">
        <v>112</v>
      </c>
      <c r="C57" s="52">
        <v>55</v>
      </c>
      <c r="D57" s="21" t="s">
        <v>60</v>
      </c>
      <c r="E57" s="53">
        <v>1566.25</v>
      </c>
      <c r="F57" s="12">
        <f t="shared" si="0"/>
        <v>86143.75</v>
      </c>
    </row>
    <row r="58" spans="1:43" s="214" customFormat="1" x14ac:dyDescent="0.2">
      <c r="A58" s="20">
        <f t="shared" si="2"/>
        <v>7.14</v>
      </c>
      <c r="B58" s="51" t="s">
        <v>71</v>
      </c>
      <c r="C58" s="52">
        <v>10</v>
      </c>
      <c r="D58" s="21" t="s">
        <v>60</v>
      </c>
      <c r="E58" s="53">
        <v>2948.22</v>
      </c>
      <c r="F58" s="12">
        <f t="shared" si="0"/>
        <v>29482.2</v>
      </c>
    </row>
    <row r="59" spans="1:43" s="215" customFormat="1" x14ac:dyDescent="0.2">
      <c r="A59" s="241">
        <f t="shared" si="2"/>
        <v>7.15</v>
      </c>
      <c r="B59" s="242" t="s">
        <v>95</v>
      </c>
      <c r="C59" s="243">
        <v>4.5</v>
      </c>
      <c r="D59" s="194" t="s">
        <v>96</v>
      </c>
      <c r="E59" s="244">
        <v>5836.88</v>
      </c>
      <c r="F59" s="196">
        <f t="shared" si="0"/>
        <v>26265.96</v>
      </c>
    </row>
    <row r="60" spans="1:43" s="212" customFormat="1" ht="12.75" customHeight="1" x14ac:dyDescent="0.2">
      <c r="A60" s="22"/>
      <c r="B60" s="23"/>
      <c r="C60" s="17"/>
      <c r="D60" s="18"/>
      <c r="E60" s="19"/>
      <c r="F60" s="12"/>
    </row>
    <row r="61" spans="1:43" s="56" customFormat="1" ht="12.75" customHeight="1" x14ac:dyDescent="0.2">
      <c r="A61" s="16">
        <v>8</v>
      </c>
      <c r="B61" s="2" t="s">
        <v>42</v>
      </c>
      <c r="C61" s="55"/>
      <c r="D61" s="4"/>
      <c r="E61" s="5"/>
      <c r="F61" s="12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</row>
    <row r="62" spans="1:43" s="56" customFormat="1" ht="38.25" x14ac:dyDescent="0.2">
      <c r="A62" s="7">
        <v>8.1999999999999993</v>
      </c>
      <c r="B62" s="36" t="s">
        <v>113</v>
      </c>
      <c r="C62" s="55">
        <v>5</v>
      </c>
      <c r="D62" s="21" t="s">
        <v>60</v>
      </c>
      <c r="E62" s="5">
        <v>34444.57</v>
      </c>
      <c r="F62" s="12">
        <f t="shared" si="0"/>
        <v>172222.85</v>
      </c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</row>
    <row r="63" spans="1:43" s="56" customFormat="1" ht="38.25" x14ac:dyDescent="0.2">
      <c r="A63" s="7">
        <v>8.4</v>
      </c>
      <c r="B63" s="36" t="s">
        <v>68</v>
      </c>
      <c r="C63" s="55">
        <v>3</v>
      </c>
      <c r="D63" s="21" t="s">
        <v>60</v>
      </c>
      <c r="E63" s="5">
        <v>27844.6</v>
      </c>
      <c r="F63" s="12">
        <f t="shared" si="0"/>
        <v>83533.8</v>
      </c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</row>
    <row r="64" spans="1:43" s="56" customFormat="1" x14ac:dyDescent="0.2">
      <c r="A64" s="7">
        <v>8.5</v>
      </c>
      <c r="B64" s="36" t="s">
        <v>97</v>
      </c>
      <c r="C64" s="55">
        <v>8</v>
      </c>
      <c r="D64" s="21" t="s">
        <v>60</v>
      </c>
      <c r="E64" s="5">
        <v>5817.2</v>
      </c>
      <c r="F64" s="12">
        <f t="shared" si="0"/>
        <v>46537.599999999999</v>
      </c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</row>
    <row r="65" spans="1:43" s="56" customFormat="1" ht="12.75" customHeight="1" x14ac:dyDescent="0.2">
      <c r="A65" s="7"/>
      <c r="C65" s="5"/>
      <c r="D65" s="14"/>
      <c r="E65" s="15"/>
      <c r="F65" s="12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</row>
    <row r="66" spans="1:43" s="56" customFormat="1" ht="12.75" customHeight="1" x14ac:dyDescent="0.2">
      <c r="A66" s="65">
        <v>9</v>
      </c>
      <c r="B66" s="66" t="s">
        <v>18</v>
      </c>
      <c r="C66" s="67"/>
      <c r="D66" s="68"/>
      <c r="E66" s="69"/>
      <c r="F66" s="12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</row>
    <row r="67" spans="1:43" s="56" customFormat="1" ht="14.25" x14ac:dyDescent="0.2">
      <c r="A67" s="35">
        <v>9.1</v>
      </c>
      <c r="B67" s="36" t="s">
        <v>65</v>
      </c>
      <c r="C67" s="33">
        <v>730.61</v>
      </c>
      <c r="D67" s="34" t="s">
        <v>86</v>
      </c>
      <c r="E67" s="70">
        <v>36.020000000000003</v>
      </c>
      <c r="F67" s="12">
        <f t="shared" si="0"/>
        <v>26316.57</v>
      </c>
      <c r="G67" s="211"/>
      <c r="H67" s="211"/>
      <c r="I67" s="211"/>
      <c r="J67" s="211"/>
      <c r="K67" s="211"/>
      <c r="L67" s="211"/>
      <c r="M67" s="211"/>
      <c r="N67" s="211"/>
      <c r="O67" s="211"/>
      <c r="P67" s="211"/>
      <c r="Q67" s="211"/>
      <c r="R67" s="211"/>
      <c r="S67" s="211"/>
      <c r="T67" s="211"/>
      <c r="U67" s="211"/>
      <c r="V67" s="211"/>
      <c r="W67" s="211"/>
      <c r="X67" s="211"/>
      <c r="Y67" s="211"/>
      <c r="Z67" s="211"/>
      <c r="AA67" s="211"/>
      <c r="AB67" s="211"/>
      <c r="AC67" s="211"/>
      <c r="AD67" s="211"/>
      <c r="AE67" s="211"/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</row>
    <row r="68" spans="1:43" s="56" customFormat="1" ht="14.25" x14ac:dyDescent="0.2">
      <c r="A68" s="35">
        <f t="shared" ref="A68:A71" si="3">+A67+0.1</f>
        <v>9.1999999999999993</v>
      </c>
      <c r="B68" s="36" t="s">
        <v>138</v>
      </c>
      <c r="C68" s="33">
        <v>730.61</v>
      </c>
      <c r="D68" s="34" t="s">
        <v>86</v>
      </c>
      <c r="E68" s="70">
        <v>153</v>
      </c>
      <c r="F68" s="12">
        <f t="shared" si="0"/>
        <v>111783.33</v>
      </c>
      <c r="G68" s="211"/>
      <c r="H68" s="211"/>
      <c r="I68" s="211"/>
      <c r="J68" s="211"/>
      <c r="K68" s="211"/>
      <c r="L68" s="211"/>
      <c r="M68" s="211"/>
      <c r="N68" s="211"/>
      <c r="O68" s="211"/>
      <c r="P68" s="211"/>
      <c r="Q68" s="211"/>
      <c r="R68" s="211"/>
      <c r="S68" s="211"/>
      <c r="T68" s="211"/>
      <c r="U68" s="211"/>
      <c r="V68" s="211"/>
      <c r="W68" s="211"/>
      <c r="X68" s="211"/>
      <c r="Y68" s="211"/>
      <c r="Z68" s="211"/>
      <c r="AA68" s="211"/>
      <c r="AB68" s="211"/>
      <c r="AC68" s="211"/>
      <c r="AD68" s="211"/>
      <c r="AE68" s="211"/>
      <c r="AF68" s="211"/>
      <c r="AG68" s="211"/>
      <c r="AH68" s="211"/>
      <c r="AI68" s="211"/>
      <c r="AJ68" s="211"/>
      <c r="AK68" s="211"/>
      <c r="AL68" s="211"/>
      <c r="AM68" s="211"/>
      <c r="AN68" s="211"/>
      <c r="AO68" s="211"/>
      <c r="AP68" s="211"/>
      <c r="AQ68" s="211"/>
    </row>
    <row r="69" spans="1:43" s="56" customFormat="1" ht="15" x14ac:dyDescent="0.2">
      <c r="A69" s="35">
        <f t="shared" si="3"/>
        <v>9.3000000000000007</v>
      </c>
      <c r="B69" s="36" t="s">
        <v>99</v>
      </c>
      <c r="C69" s="33">
        <v>37.11</v>
      </c>
      <c r="D69" s="34" t="s">
        <v>87</v>
      </c>
      <c r="E69" s="33">
        <v>12457</v>
      </c>
      <c r="F69" s="12">
        <f t="shared" si="0"/>
        <v>462279.27</v>
      </c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  <c r="X69" s="211"/>
      <c r="Y69" s="211"/>
      <c r="Z69" s="211"/>
      <c r="AA69" s="211"/>
      <c r="AB69" s="211"/>
      <c r="AC69" s="211"/>
      <c r="AD69" s="211"/>
      <c r="AE69" s="211"/>
      <c r="AF69" s="211"/>
      <c r="AG69" s="211"/>
      <c r="AH69" s="211"/>
      <c r="AI69" s="211"/>
      <c r="AJ69" s="211"/>
      <c r="AK69" s="211"/>
      <c r="AL69" s="211"/>
      <c r="AM69" s="211"/>
      <c r="AN69" s="211"/>
      <c r="AO69" s="211"/>
      <c r="AP69" s="211"/>
      <c r="AQ69" s="211"/>
    </row>
    <row r="70" spans="1:43" s="56" customFormat="1" ht="14.25" x14ac:dyDescent="0.2">
      <c r="A70" s="35">
        <f t="shared" si="3"/>
        <v>9.4</v>
      </c>
      <c r="B70" s="36" t="s">
        <v>67</v>
      </c>
      <c r="C70" s="33">
        <v>37.11</v>
      </c>
      <c r="D70" s="34" t="s">
        <v>90</v>
      </c>
      <c r="E70" s="33">
        <v>1078</v>
      </c>
      <c r="F70" s="12">
        <f t="shared" si="0"/>
        <v>40004.58</v>
      </c>
      <c r="G70" s="211"/>
      <c r="H70" s="211"/>
      <c r="I70" s="211"/>
      <c r="J70" s="211"/>
      <c r="K70" s="211"/>
      <c r="L70" s="211"/>
      <c r="M70" s="211"/>
      <c r="N70" s="211"/>
      <c r="O70" s="211"/>
      <c r="P70" s="211"/>
      <c r="Q70" s="211"/>
      <c r="R70" s="211"/>
      <c r="S70" s="211"/>
      <c r="T70" s="211"/>
      <c r="U70" s="211"/>
      <c r="V70" s="211"/>
      <c r="W70" s="211"/>
      <c r="X70" s="211"/>
      <c r="Y70" s="211"/>
      <c r="Z70" s="211"/>
      <c r="AA70" s="211"/>
      <c r="AB70" s="211"/>
      <c r="AC70" s="211"/>
      <c r="AD70" s="211"/>
      <c r="AE70" s="211"/>
      <c r="AF70" s="211"/>
      <c r="AG70" s="211"/>
      <c r="AH70" s="211"/>
      <c r="AI70" s="211"/>
      <c r="AJ70" s="211"/>
      <c r="AK70" s="211"/>
      <c r="AL70" s="211"/>
      <c r="AM70" s="211"/>
      <c r="AN70" s="211"/>
      <c r="AO70" s="211"/>
      <c r="AP70" s="211"/>
      <c r="AQ70" s="211"/>
    </row>
    <row r="71" spans="1:43" s="56" customFormat="1" ht="17.25" customHeight="1" x14ac:dyDescent="0.2">
      <c r="A71" s="35">
        <f t="shared" si="3"/>
        <v>9.5</v>
      </c>
      <c r="B71" s="36" t="s">
        <v>98</v>
      </c>
      <c r="C71" s="33">
        <v>1113.3</v>
      </c>
      <c r="D71" s="71" t="s">
        <v>114</v>
      </c>
      <c r="E71" s="33">
        <v>24.56</v>
      </c>
      <c r="F71" s="12">
        <f t="shared" si="0"/>
        <v>27342.65</v>
      </c>
      <c r="G71" s="211"/>
      <c r="H71" s="211"/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  <c r="X71" s="211"/>
      <c r="Y71" s="211"/>
      <c r="Z71" s="211"/>
      <c r="AA71" s="211"/>
      <c r="AB71" s="211"/>
      <c r="AC71" s="211"/>
      <c r="AD71" s="211"/>
      <c r="AE71" s="211"/>
      <c r="AF71" s="211"/>
      <c r="AG71" s="211"/>
      <c r="AH71" s="211"/>
      <c r="AI71" s="211"/>
      <c r="AJ71" s="211"/>
      <c r="AK71" s="211"/>
      <c r="AL71" s="211"/>
      <c r="AM71" s="211"/>
      <c r="AN71" s="211"/>
      <c r="AO71" s="211"/>
      <c r="AP71" s="211"/>
      <c r="AQ71" s="211"/>
    </row>
    <row r="72" spans="1:43" s="56" customFormat="1" ht="12.75" customHeight="1" x14ac:dyDescent="0.2">
      <c r="A72" s="83"/>
      <c r="B72" s="84"/>
      <c r="C72" s="33"/>
      <c r="D72" s="71"/>
      <c r="E72" s="33"/>
      <c r="F72" s="12"/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1"/>
      <c r="X72" s="211"/>
      <c r="Y72" s="211"/>
      <c r="Z72" s="211"/>
      <c r="AA72" s="211"/>
      <c r="AB72" s="211"/>
      <c r="AC72" s="211"/>
      <c r="AD72" s="211"/>
      <c r="AE72" s="211"/>
      <c r="AF72" s="211"/>
      <c r="AG72" s="211"/>
      <c r="AH72" s="211"/>
      <c r="AI72" s="211"/>
      <c r="AJ72" s="211"/>
      <c r="AK72" s="211"/>
      <c r="AL72" s="211"/>
      <c r="AM72" s="211"/>
      <c r="AN72" s="211"/>
      <c r="AO72" s="211"/>
      <c r="AP72" s="211"/>
      <c r="AQ72" s="211"/>
    </row>
    <row r="73" spans="1:43" s="56" customFormat="1" ht="51" x14ac:dyDescent="0.2">
      <c r="A73" s="16">
        <v>10</v>
      </c>
      <c r="B73" s="72" t="s">
        <v>43</v>
      </c>
      <c r="C73" s="55"/>
      <c r="D73" s="4"/>
      <c r="E73" s="5"/>
      <c r="F73" s="12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1"/>
      <c r="X73" s="211"/>
      <c r="Y73" s="211"/>
      <c r="Z73" s="211"/>
      <c r="AA73" s="211"/>
      <c r="AB73" s="211"/>
      <c r="AC73" s="211"/>
      <c r="AD73" s="211"/>
      <c r="AE73" s="211"/>
      <c r="AF73" s="211"/>
      <c r="AG73" s="211"/>
      <c r="AH73" s="211"/>
      <c r="AI73" s="211"/>
      <c r="AJ73" s="211"/>
      <c r="AK73" s="211"/>
      <c r="AL73" s="211"/>
      <c r="AM73" s="211"/>
      <c r="AN73" s="211"/>
      <c r="AO73" s="211"/>
      <c r="AP73" s="211"/>
      <c r="AQ73" s="211"/>
    </row>
    <row r="74" spans="1:43" s="56" customFormat="1" x14ac:dyDescent="0.2">
      <c r="A74" s="7">
        <v>10.1</v>
      </c>
      <c r="B74" s="36" t="s">
        <v>64</v>
      </c>
      <c r="C74" s="73">
        <v>1</v>
      </c>
      <c r="D74" s="21" t="s">
        <v>60</v>
      </c>
      <c r="E74" s="74">
        <v>176921.41</v>
      </c>
      <c r="F74" s="12">
        <f t="shared" si="0"/>
        <v>176921.41</v>
      </c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1"/>
      <c r="R74" s="211"/>
      <c r="S74" s="211"/>
      <c r="T74" s="211"/>
      <c r="U74" s="211"/>
      <c r="V74" s="211"/>
      <c r="W74" s="211"/>
      <c r="X74" s="211"/>
      <c r="Y74" s="211"/>
      <c r="Z74" s="211"/>
      <c r="AA74" s="211"/>
      <c r="AB74" s="211"/>
      <c r="AC74" s="211"/>
      <c r="AD74" s="211"/>
      <c r="AE74" s="211"/>
      <c r="AF74" s="211"/>
      <c r="AG74" s="211"/>
      <c r="AH74" s="211"/>
      <c r="AI74" s="211"/>
      <c r="AJ74" s="211"/>
      <c r="AK74" s="211"/>
      <c r="AL74" s="211"/>
      <c r="AM74" s="211"/>
      <c r="AN74" s="211"/>
      <c r="AO74" s="211"/>
      <c r="AP74" s="211"/>
      <c r="AQ74" s="211"/>
    </row>
    <row r="75" spans="1:43" x14ac:dyDescent="0.2">
      <c r="A75" s="7"/>
      <c r="B75" s="56"/>
      <c r="C75" s="5"/>
      <c r="D75" s="14"/>
      <c r="E75" s="15"/>
      <c r="F75" s="12"/>
      <c r="G75" s="57"/>
      <c r="H75" s="57"/>
      <c r="I75" s="57"/>
      <c r="J75" s="57"/>
      <c r="K75" s="57"/>
      <c r="L75" s="57"/>
      <c r="M75" s="57"/>
      <c r="N75" s="57"/>
      <c r="O75" s="57"/>
      <c r="P75" s="57"/>
    </row>
    <row r="76" spans="1:43" x14ac:dyDescent="0.2">
      <c r="A76" s="75">
        <v>11</v>
      </c>
      <c r="B76" s="75" t="s">
        <v>36</v>
      </c>
      <c r="C76" s="6"/>
      <c r="D76" s="245"/>
      <c r="E76" s="6"/>
      <c r="F76" s="12"/>
      <c r="G76" s="57"/>
      <c r="H76" s="57"/>
      <c r="I76" s="57"/>
      <c r="J76" s="57"/>
      <c r="K76" s="57"/>
      <c r="L76" s="57"/>
      <c r="M76" s="57"/>
      <c r="N76" s="57"/>
      <c r="O76" s="57"/>
      <c r="P76" s="57"/>
    </row>
    <row r="77" spans="1:43" x14ac:dyDescent="0.2">
      <c r="A77" s="78">
        <v>11.1</v>
      </c>
      <c r="B77" s="36" t="s">
        <v>100</v>
      </c>
      <c r="C77" s="6">
        <v>21</v>
      </c>
      <c r="D77" s="79" t="s">
        <v>60</v>
      </c>
      <c r="E77" s="6">
        <v>4361.29</v>
      </c>
      <c r="F77" s="12">
        <f t="shared" si="0"/>
        <v>91587.09</v>
      </c>
      <c r="G77" s="57"/>
      <c r="H77" s="57"/>
      <c r="I77" s="57"/>
      <c r="J77" s="57"/>
      <c r="K77" s="57"/>
      <c r="L77" s="57"/>
      <c r="M77" s="57"/>
      <c r="N77" s="57"/>
      <c r="O77" s="57"/>
      <c r="P77" s="57"/>
    </row>
    <row r="78" spans="1:43" x14ac:dyDescent="0.2">
      <c r="A78" s="80">
        <v>11.2</v>
      </c>
      <c r="B78" s="81" t="s">
        <v>101</v>
      </c>
      <c r="C78" s="82">
        <v>92</v>
      </c>
      <c r="D78" s="79" t="s">
        <v>60</v>
      </c>
      <c r="E78" s="82">
        <v>3115.84</v>
      </c>
      <c r="F78" s="12">
        <f t="shared" si="0"/>
        <v>286657.28000000003</v>
      </c>
      <c r="G78" s="57"/>
      <c r="H78" s="57"/>
      <c r="I78" s="57"/>
      <c r="J78" s="57"/>
      <c r="K78" s="57"/>
      <c r="L78" s="57"/>
      <c r="M78" s="57"/>
      <c r="N78" s="57"/>
      <c r="O78" s="57"/>
      <c r="P78" s="57"/>
    </row>
    <row r="79" spans="1:43" x14ac:dyDescent="0.2">
      <c r="A79" s="83"/>
      <c r="B79" s="84"/>
      <c r="C79" s="33"/>
      <c r="D79" s="71"/>
      <c r="E79" s="33"/>
      <c r="F79" s="12"/>
      <c r="G79" s="57"/>
      <c r="H79" s="57"/>
      <c r="I79" s="57"/>
      <c r="J79" s="57"/>
      <c r="K79" s="57"/>
      <c r="L79" s="57"/>
      <c r="M79" s="57"/>
      <c r="N79" s="57"/>
      <c r="O79" s="57"/>
      <c r="P79" s="57"/>
    </row>
    <row r="80" spans="1:43" x14ac:dyDescent="0.2">
      <c r="A80" s="85">
        <v>12</v>
      </c>
      <c r="B80" s="86" t="s">
        <v>44</v>
      </c>
      <c r="C80" s="87"/>
      <c r="D80" s="88"/>
      <c r="E80" s="87"/>
      <c r="F80" s="12"/>
      <c r="G80" s="57"/>
      <c r="H80" s="57"/>
      <c r="I80" s="57"/>
      <c r="J80" s="57"/>
      <c r="K80" s="57"/>
      <c r="L80" s="57"/>
      <c r="M80" s="57"/>
      <c r="N80" s="57"/>
      <c r="O80" s="57"/>
      <c r="P80" s="57"/>
    </row>
    <row r="81" spans="1:16" x14ac:dyDescent="0.2">
      <c r="A81" s="89"/>
      <c r="B81" s="72"/>
      <c r="C81" s="87"/>
      <c r="D81" s="88"/>
      <c r="E81" s="87"/>
      <c r="F81" s="12"/>
      <c r="G81" s="57"/>
      <c r="H81" s="57"/>
      <c r="I81" s="57"/>
      <c r="J81" s="57"/>
      <c r="K81" s="57"/>
      <c r="L81" s="57"/>
      <c r="M81" s="57"/>
      <c r="N81" s="57"/>
      <c r="O81" s="57"/>
      <c r="P81" s="57"/>
    </row>
    <row r="82" spans="1:16" ht="25.5" x14ac:dyDescent="0.2">
      <c r="A82" s="90">
        <v>12.1</v>
      </c>
      <c r="B82" s="72" t="s">
        <v>46</v>
      </c>
      <c r="C82" s="87"/>
      <c r="D82" s="88"/>
      <c r="E82" s="87"/>
      <c r="F82" s="12"/>
      <c r="G82" s="57"/>
      <c r="H82" s="57"/>
      <c r="I82" s="57"/>
      <c r="J82" s="57"/>
      <c r="K82" s="57"/>
      <c r="L82" s="57"/>
      <c r="M82" s="57"/>
      <c r="N82" s="57"/>
      <c r="O82" s="57"/>
      <c r="P82" s="57"/>
    </row>
    <row r="83" spans="1:16" x14ac:dyDescent="0.2">
      <c r="A83" s="89" t="s">
        <v>20</v>
      </c>
      <c r="B83" s="72" t="s">
        <v>45</v>
      </c>
      <c r="C83" s="87"/>
      <c r="D83" s="88"/>
      <c r="E83" s="87"/>
      <c r="F83" s="12"/>
      <c r="G83" s="57"/>
      <c r="H83" s="57"/>
      <c r="I83" s="57"/>
      <c r="J83" s="57"/>
      <c r="K83" s="57"/>
      <c r="L83" s="57"/>
      <c r="M83" s="57"/>
      <c r="N83" s="57"/>
      <c r="O83" s="57"/>
      <c r="P83" s="57"/>
    </row>
    <row r="84" spans="1:16" ht="15" x14ac:dyDescent="0.25">
      <c r="A84" s="91" t="s">
        <v>21</v>
      </c>
      <c r="B84" s="246" t="s">
        <v>63</v>
      </c>
      <c r="C84" s="93">
        <v>3</v>
      </c>
      <c r="D84" s="94" t="s">
        <v>87</v>
      </c>
      <c r="E84" s="95">
        <v>1013.97</v>
      </c>
      <c r="F84" s="96">
        <f t="shared" ref="F84:F96" si="4">ROUND(E84*C84,2)</f>
        <v>3041.91</v>
      </c>
      <c r="G84" s="57"/>
      <c r="H84" s="57"/>
      <c r="I84" s="57"/>
      <c r="J84" s="57"/>
      <c r="K84" s="57"/>
      <c r="L84" s="57"/>
      <c r="M84" s="57"/>
      <c r="N84" s="57"/>
      <c r="O84" s="57"/>
      <c r="P84" s="57"/>
    </row>
    <row r="85" spans="1:16" ht="25.5" x14ac:dyDescent="0.2">
      <c r="A85" s="91" t="s">
        <v>22</v>
      </c>
      <c r="B85" s="246" t="s">
        <v>102</v>
      </c>
      <c r="C85" s="93">
        <v>4.05</v>
      </c>
      <c r="D85" s="94" t="s">
        <v>89</v>
      </c>
      <c r="E85" s="95">
        <v>209.99</v>
      </c>
      <c r="F85" s="96">
        <f t="shared" si="4"/>
        <v>850.46</v>
      </c>
      <c r="G85" s="57"/>
      <c r="H85" s="57"/>
      <c r="I85" s="57"/>
      <c r="J85" s="57"/>
      <c r="K85" s="57"/>
      <c r="L85" s="57"/>
      <c r="M85" s="57"/>
      <c r="N85" s="57"/>
      <c r="O85" s="57"/>
      <c r="P85" s="57"/>
    </row>
    <row r="86" spans="1:16" x14ac:dyDescent="0.2">
      <c r="A86" s="89"/>
      <c r="B86" s="72"/>
      <c r="C86" s="87"/>
      <c r="D86" s="183"/>
      <c r="E86" s="93"/>
      <c r="F86" s="96"/>
      <c r="G86" s="57"/>
      <c r="H86" s="57"/>
      <c r="I86" s="57"/>
      <c r="J86" s="57"/>
      <c r="K86" s="57"/>
      <c r="L86" s="57"/>
      <c r="M86" s="57"/>
      <c r="N86" s="57"/>
      <c r="O86" s="57"/>
      <c r="P86" s="57"/>
    </row>
    <row r="87" spans="1:16" x14ac:dyDescent="0.2">
      <c r="A87" s="89" t="s">
        <v>23</v>
      </c>
      <c r="B87" s="247" t="s">
        <v>48</v>
      </c>
      <c r="C87" s="87"/>
      <c r="D87" s="183"/>
      <c r="E87" s="95"/>
      <c r="F87" s="96"/>
      <c r="G87" s="57"/>
      <c r="H87" s="57"/>
      <c r="I87" s="57"/>
      <c r="J87" s="57"/>
      <c r="K87" s="57"/>
      <c r="L87" s="57"/>
      <c r="M87" s="57"/>
      <c r="N87" s="57"/>
      <c r="O87" s="57"/>
      <c r="P87" s="57"/>
    </row>
    <row r="88" spans="1:16" ht="25.5" x14ac:dyDescent="0.2">
      <c r="A88" s="91" t="s">
        <v>24</v>
      </c>
      <c r="B88" s="36" t="s">
        <v>139</v>
      </c>
      <c r="C88" s="248">
        <v>14.08</v>
      </c>
      <c r="D88" s="249" t="s">
        <v>115</v>
      </c>
      <c r="E88" s="250">
        <v>1259</v>
      </c>
      <c r="F88" s="251">
        <f t="shared" si="4"/>
        <v>17726.72</v>
      </c>
      <c r="G88" s="57"/>
      <c r="H88" s="57"/>
      <c r="I88" s="57"/>
      <c r="J88" s="57"/>
      <c r="K88" s="57"/>
      <c r="L88" s="57"/>
      <c r="M88" s="57"/>
      <c r="N88" s="57"/>
      <c r="O88" s="57"/>
      <c r="P88" s="57"/>
    </row>
    <row r="89" spans="1:16" x14ac:dyDescent="0.2">
      <c r="A89" s="91" t="s">
        <v>25</v>
      </c>
      <c r="B89" s="36" t="s">
        <v>62</v>
      </c>
      <c r="C89" s="87">
        <v>17.600000000000001</v>
      </c>
      <c r="D89" s="183" t="s">
        <v>11</v>
      </c>
      <c r="E89" s="95">
        <v>1067</v>
      </c>
      <c r="F89" s="96">
        <f t="shared" si="4"/>
        <v>18779.2</v>
      </c>
      <c r="G89" s="57"/>
      <c r="H89" s="57"/>
      <c r="I89" s="57"/>
      <c r="J89" s="57"/>
      <c r="K89" s="57"/>
      <c r="L89" s="57"/>
      <c r="M89" s="57"/>
      <c r="N89" s="57"/>
      <c r="O89" s="57"/>
      <c r="P89" s="57"/>
    </row>
    <row r="90" spans="1:16" x14ac:dyDescent="0.2">
      <c r="A90" s="83"/>
      <c r="B90" s="84"/>
      <c r="C90" s="33"/>
      <c r="D90" s="184"/>
      <c r="E90" s="100"/>
      <c r="F90" s="96"/>
      <c r="G90" s="57"/>
      <c r="H90" s="57"/>
      <c r="I90" s="57"/>
      <c r="J90" s="57" t="s">
        <v>83</v>
      </c>
      <c r="K90" s="57"/>
      <c r="L90" s="57"/>
      <c r="M90" s="57"/>
      <c r="N90" s="57"/>
      <c r="O90" s="57"/>
      <c r="P90" s="57"/>
    </row>
    <row r="91" spans="1:16" x14ac:dyDescent="0.2">
      <c r="A91" s="83">
        <v>13</v>
      </c>
      <c r="B91" s="66" t="s">
        <v>104</v>
      </c>
      <c r="C91" s="33"/>
      <c r="D91" s="184"/>
      <c r="E91" s="100"/>
      <c r="F91" s="96"/>
      <c r="G91" s="57"/>
      <c r="H91" s="57"/>
      <c r="I91" s="57"/>
      <c r="J91" s="57"/>
      <c r="K91" s="57"/>
      <c r="L91" s="57"/>
      <c r="M91" s="57"/>
      <c r="N91" s="57"/>
      <c r="O91" s="57"/>
      <c r="P91" s="57"/>
    </row>
    <row r="92" spans="1:16" ht="25.5" x14ac:dyDescent="0.2">
      <c r="A92" s="83">
        <v>13.1</v>
      </c>
      <c r="B92" s="99" t="s">
        <v>103</v>
      </c>
      <c r="C92" s="100">
        <v>1</v>
      </c>
      <c r="D92" s="101" t="s">
        <v>60</v>
      </c>
      <c r="E92" s="100">
        <v>16756</v>
      </c>
      <c r="F92" s="96">
        <f t="shared" si="4"/>
        <v>16756</v>
      </c>
      <c r="G92" s="57"/>
      <c r="H92" s="57"/>
      <c r="I92" s="57"/>
      <c r="J92" s="57"/>
      <c r="K92" s="57"/>
      <c r="L92" s="57"/>
      <c r="M92" s="57"/>
      <c r="N92" s="57"/>
      <c r="O92" s="57"/>
      <c r="P92" s="57"/>
    </row>
    <row r="93" spans="1:16" x14ac:dyDescent="0.2">
      <c r="A93" s="83"/>
      <c r="B93" s="84"/>
      <c r="C93" s="33"/>
      <c r="D93" s="184"/>
      <c r="E93" s="100"/>
      <c r="F93" s="96"/>
      <c r="G93" s="57"/>
      <c r="H93" s="57"/>
      <c r="I93" s="57"/>
      <c r="J93" s="57"/>
      <c r="K93" s="57"/>
      <c r="L93" s="57"/>
      <c r="M93" s="57"/>
      <c r="N93" s="57"/>
      <c r="O93" s="57"/>
      <c r="P93" s="57"/>
    </row>
    <row r="94" spans="1:16" ht="63.75" x14ac:dyDescent="0.2">
      <c r="A94" s="16">
        <v>14</v>
      </c>
      <c r="B94" s="24" t="s">
        <v>149</v>
      </c>
      <c r="C94" s="252">
        <v>4938.55</v>
      </c>
      <c r="D94" s="253" t="s">
        <v>11</v>
      </c>
      <c r="E94" s="254">
        <v>56</v>
      </c>
      <c r="F94" s="251">
        <f t="shared" si="4"/>
        <v>276558.8</v>
      </c>
      <c r="G94" s="57"/>
      <c r="H94" s="57"/>
      <c r="I94" s="57"/>
      <c r="J94" s="57"/>
      <c r="K94" s="57"/>
      <c r="L94" s="57"/>
      <c r="M94" s="57"/>
      <c r="N94" s="57"/>
      <c r="O94" s="57"/>
      <c r="P94" s="57"/>
    </row>
    <row r="95" spans="1:16" x14ac:dyDescent="0.2">
      <c r="A95" s="16"/>
      <c r="B95" s="24"/>
      <c r="C95" s="252"/>
      <c r="D95" s="253"/>
      <c r="E95" s="254"/>
      <c r="F95" s="251"/>
      <c r="G95" s="57"/>
      <c r="H95" s="57"/>
      <c r="I95" s="57"/>
      <c r="J95" s="57"/>
      <c r="K95" s="57"/>
      <c r="L95" s="57"/>
      <c r="M95" s="57"/>
      <c r="N95" s="57"/>
      <c r="O95" s="57"/>
      <c r="P95" s="57"/>
    </row>
    <row r="96" spans="1:16" ht="25.5" x14ac:dyDescent="0.2">
      <c r="A96" s="16">
        <v>15</v>
      </c>
      <c r="B96" s="25" t="s">
        <v>148</v>
      </c>
      <c r="C96" s="252">
        <v>4938.55</v>
      </c>
      <c r="D96" s="253" t="s">
        <v>11</v>
      </c>
      <c r="E96" s="252">
        <v>27.38</v>
      </c>
      <c r="F96" s="251">
        <f t="shared" si="4"/>
        <v>135217.5</v>
      </c>
      <c r="G96" s="57"/>
      <c r="H96" s="57"/>
      <c r="I96" s="57"/>
      <c r="J96" s="57"/>
      <c r="K96" s="57"/>
      <c r="L96" s="57"/>
      <c r="M96" s="57"/>
      <c r="N96" s="57"/>
      <c r="O96" s="57"/>
      <c r="P96" s="57"/>
    </row>
    <row r="97" spans="1:6" x14ac:dyDescent="0.2">
      <c r="A97" s="286"/>
      <c r="B97" s="287" t="s">
        <v>37</v>
      </c>
      <c r="C97" s="288"/>
      <c r="D97" s="289"/>
      <c r="E97" s="290"/>
      <c r="F97" s="291">
        <f>SUM(F14:F96)</f>
        <v>11385535.59</v>
      </c>
    </row>
    <row r="98" spans="1:6" x14ac:dyDescent="0.2">
      <c r="A98" s="7"/>
      <c r="B98" s="13"/>
      <c r="C98" s="55"/>
      <c r="D98" s="4"/>
      <c r="E98" s="5"/>
      <c r="F98" s="6"/>
    </row>
    <row r="99" spans="1:6" x14ac:dyDescent="0.2">
      <c r="A99" s="108" t="s">
        <v>116</v>
      </c>
      <c r="B99" s="44" t="s">
        <v>12</v>
      </c>
      <c r="C99" s="10"/>
      <c r="D99" s="109"/>
      <c r="E99" s="10"/>
      <c r="F99" s="110"/>
    </row>
    <row r="100" spans="1:6" ht="51" x14ac:dyDescent="0.2">
      <c r="A100" s="56">
        <v>1</v>
      </c>
      <c r="B100" s="255" t="s">
        <v>140</v>
      </c>
      <c r="C100" s="248">
        <v>1</v>
      </c>
      <c r="D100" s="256" t="s">
        <v>60</v>
      </c>
      <c r="E100" s="257">
        <v>43500</v>
      </c>
      <c r="F100" s="258">
        <f>ROUND(C100*E100,2)</f>
        <v>43500</v>
      </c>
    </row>
    <row r="101" spans="1:6" ht="25.5" x14ac:dyDescent="0.2">
      <c r="A101" s="56">
        <v>2</v>
      </c>
      <c r="B101" s="36" t="s">
        <v>141</v>
      </c>
      <c r="C101" s="259">
        <v>6</v>
      </c>
      <c r="D101" s="260" t="s">
        <v>121</v>
      </c>
      <c r="E101" s="259">
        <v>43789</v>
      </c>
      <c r="F101" s="258">
        <f>ROUND(C101*E101,2)</f>
        <v>262734</v>
      </c>
    </row>
    <row r="102" spans="1:6" x14ac:dyDescent="0.2">
      <c r="A102" s="292"/>
      <c r="B102" s="293" t="s">
        <v>117</v>
      </c>
      <c r="C102" s="294"/>
      <c r="D102" s="295"/>
      <c r="E102" s="294"/>
      <c r="F102" s="296">
        <f>SUM(F100:F101)</f>
        <v>306234</v>
      </c>
    </row>
    <row r="103" spans="1:6" x14ac:dyDescent="0.2">
      <c r="A103" s="119"/>
      <c r="B103" s="63"/>
      <c r="C103" s="119"/>
      <c r="D103" s="119"/>
      <c r="E103" s="119"/>
      <c r="F103" s="120"/>
    </row>
    <row r="104" spans="1:6" x14ac:dyDescent="0.2">
      <c r="A104" s="297"/>
      <c r="B104" s="298" t="s">
        <v>13</v>
      </c>
      <c r="C104" s="299"/>
      <c r="D104" s="300"/>
      <c r="E104" s="299"/>
      <c r="F104" s="301">
        <f>+F102+F97</f>
        <v>11691769.59</v>
      </c>
    </row>
    <row r="105" spans="1:6" x14ac:dyDescent="0.2">
      <c r="A105" s="302"/>
      <c r="B105" s="303" t="s">
        <v>13</v>
      </c>
      <c r="C105" s="302"/>
      <c r="D105" s="302"/>
      <c r="E105" s="302"/>
      <c r="F105" s="304">
        <f>+F104</f>
        <v>11691769.59</v>
      </c>
    </row>
    <row r="106" spans="1:6" x14ac:dyDescent="0.2">
      <c r="A106" s="119"/>
      <c r="B106" s="63"/>
      <c r="C106" s="119"/>
      <c r="D106" s="119"/>
      <c r="E106" s="119"/>
      <c r="F106" s="120"/>
    </row>
    <row r="107" spans="1:6" x14ac:dyDescent="0.2">
      <c r="A107" s="119"/>
      <c r="B107" s="261" t="s">
        <v>14</v>
      </c>
      <c r="C107" s="262"/>
      <c r="D107" s="263"/>
      <c r="E107" s="262"/>
      <c r="F107" s="264"/>
    </row>
    <row r="108" spans="1:6" x14ac:dyDescent="0.2">
      <c r="A108" s="119"/>
      <c r="B108" s="8" t="s">
        <v>51</v>
      </c>
      <c r="C108" s="265">
        <v>0.1</v>
      </c>
      <c r="D108" s="263"/>
      <c r="E108" s="262"/>
      <c r="F108" s="113">
        <f t="shared" ref="F108:F113" si="5">ROUND(C108*$F$104,2)</f>
        <v>1169176.96</v>
      </c>
    </row>
    <row r="109" spans="1:6" x14ac:dyDescent="0.2">
      <c r="A109" s="119"/>
      <c r="B109" s="8" t="s">
        <v>52</v>
      </c>
      <c r="C109" s="265">
        <v>0.04</v>
      </c>
      <c r="D109" s="266"/>
      <c r="E109" s="262"/>
      <c r="F109" s="113">
        <f t="shared" si="5"/>
        <v>467670.78</v>
      </c>
    </row>
    <row r="110" spans="1:6" x14ac:dyDescent="0.2">
      <c r="A110" s="119"/>
      <c r="B110" s="8" t="s">
        <v>53</v>
      </c>
      <c r="C110" s="265">
        <v>0.05</v>
      </c>
      <c r="D110" s="266"/>
      <c r="E110" s="262"/>
      <c r="F110" s="113">
        <f t="shared" si="5"/>
        <v>584588.48</v>
      </c>
    </row>
    <row r="111" spans="1:6" x14ac:dyDescent="0.2">
      <c r="A111" s="119"/>
      <c r="B111" s="8" t="s">
        <v>54</v>
      </c>
      <c r="C111" s="265">
        <v>0.01</v>
      </c>
      <c r="D111" s="266"/>
      <c r="E111" s="262"/>
      <c r="F111" s="113">
        <f t="shared" si="5"/>
        <v>116917.7</v>
      </c>
    </row>
    <row r="112" spans="1:6" x14ac:dyDescent="0.2">
      <c r="A112" s="119"/>
      <c r="B112" s="8" t="s">
        <v>55</v>
      </c>
      <c r="C112" s="265">
        <v>0.04</v>
      </c>
      <c r="D112" s="266"/>
      <c r="E112" s="262"/>
      <c r="F112" s="113">
        <f t="shared" si="5"/>
        <v>467670.78</v>
      </c>
    </row>
    <row r="113" spans="1:6" x14ac:dyDescent="0.2">
      <c r="A113" s="119"/>
      <c r="B113" s="8" t="s">
        <v>56</v>
      </c>
      <c r="C113" s="265">
        <v>0.03</v>
      </c>
      <c r="D113" s="266"/>
      <c r="E113" s="262"/>
      <c r="F113" s="113">
        <f t="shared" si="5"/>
        <v>350753.09</v>
      </c>
    </row>
    <row r="114" spans="1:6" x14ac:dyDescent="0.2">
      <c r="A114" s="119"/>
      <c r="B114" s="8" t="s">
        <v>147</v>
      </c>
      <c r="C114" s="265">
        <v>0.18</v>
      </c>
      <c r="D114" s="267"/>
      <c r="E114" s="120"/>
      <c r="F114" s="113">
        <f>ROUND(C114*F108,2)</f>
        <v>210451.85</v>
      </c>
    </row>
    <row r="115" spans="1:6" x14ac:dyDescent="0.2">
      <c r="A115" s="119"/>
      <c r="B115" s="7" t="s">
        <v>19</v>
      </c>
      <c r="C115" s="268">
        <v>1E-3</v>
      </c>
      <c r="D115" s="269"/>
      <c r="E115" s="270"/>
      <c r="F115" s="113">
        <f>ROUND(C115*$F$104,2)</f>
        <v>11691.77</v>
      </c>
    </row>
    <row r="116" spans="1:6" x14ac:dyDescent="0.2">
      <c r="A116" s="119"/>
      <c r="B116" s="271" t="s">
        <v>58</v>
      </c>
      <c r="C116" s="265">
        <v>0.05</v>
      </c>
      <c r="D116" s="267"/>
      <c r="E116" s="120"/>
      <c r="F116" s="113">
        <f>ROUND(C116*$F$104,2)</f>
        <v>584588.48</v>
      </c>
    </row>
    <row r="117" spans="1:6" x14ac:dyDescent="0.2">
      <c r="A117" s="119"/>
      <c r="B117" s="272" t="s">
        <v>108</v>
      </c>
      <c r="C117" s="273">
        <v>0.1</v>
      </c>
      <c r="D117" s="274"/>
      <c r="E117" s="275"/>
      <c r="F117" s="113">
        <f>ROUND(C117*$F$104,2)</f>
        <v>1169176.96</v>
      </c>
    </row>
    <row r="118" spans="1:6" x14ac:dyDescent="0.2">
      <c r="A118" s="305"/>
      <c r="B118" s="306" t="s">
        <v>15</v>
      </c>
      <c r="C118" s="305"/>
      <c r="D118" s="307"/>
      <c r="E118" s="308"/>
      <c r="F118" s="309">
        <f>SUM(F108:F117)</f>
        <v>5132686.8499999996</v>
      </c>
    </row>
    <row r="119" spans="1:6" x14ac:dyDescent="0.2">
      <c r="A119" s="119"/>
      <c r="B119" s="261"/>
      <c r="C119" s="119"/>
      <c r="D119" s="267"/>
      <c r="E119" s="120"/>
      <c r="F119" s="63"/>
    </row>
    <row r="120" spans="1:6" x14ac:dyDescent="0.2">
      <c r="A120" s="310"/>
      <c r="B120" s="311" t="s">
        <v>16</v>
      </c>
      <c r="C120" s="312"/>
      <c r="D120" s="312"/>
      <c r="E120" s="299"/>
      <c r="F120" s="313">
        <f>+F118+F105</f>
        <v>16824456.440000001</v>
      </c>
    </row>
    <row r="121" spans="1:6" x14ac:dyDescent="0.2">
      <c r="A121" s="211"/>
      <c r="B121" s="211"/>
      <c r="C121" s="211"/>
      <c r="D121" s="211"/>
      <c r="E121" s="234"/>
      <c r="F121" s="211"/>
    </row>
    <row r="122" spans="1:6" x14ac:dyDescent="0.2">
      <c r="A122" s="276"/>
      <c r="B122" s="276"/>
      <c r="C122" s="276"/>
      <c r="D122" s="276"/>
      <c r="E122" s="277"/>
      <c r="F122" s="276"/>
    </row>
    <row r="123" spans="1:6" x14ac:dyDescent="0.2">
      <c r="A123" s="276"/>
      <c r="B123" s="276"/>
      <c r="C123" s="276"/>
      <c r="D123" s="276"/>
      <c r="E123" s="277"/>
      <c r="F123" s="276"/>
    </row>
    <row r="124" spans="1:6" x14ac:dyDescent="0.2">
      <c r="A124" s="159"/>
      <c r="B124" s="160"/>
      <c r="C124" s="161"/>
      <c r="D124" s="161"/>
      <c r="E124" s="162"/>
      <c r="F124" s="163"/>
    </row>
    <row r="125" spans="1:6" x14ac:dyDescent="0.2">
      <c r="A125" s="164" t="s">
        <v>26</v>
      </c>
      <c r="B125" s="164"/>
      <c r="C125" s="229" t="s">
        <v>27</v>
      </c>
      <c r="D125" s="229"/>
      <c r="E125" s="229"/>
      <c r="F125" s="229"/>
    </row>
    <row r="126" spans="1:6" x14ac:dyDescent="0.2">
      <c r="A126" s="164"/>
      <c r="B126" s="164"/>
      <c r="C126" s="220"/>
      <c r="D126" s="220"/>
      <c r="E126" s="162"/>
      <c r="F126" s="220"/>
    </row>
    <row r="127" spans="1:6" x14ac:dyDescent="0.2">
      <c r="A127" s="164"/>
      <c r="B127" s="164"/>
      <c r="C127" s="164"/>
      <c r="D127" s="164"/>
      <c r="E127" s="162"/>
      <c r="F127" s="165"/>
    </row>
    <row r="128" spans="1:6" x14ac:dyDescent="0.2">
      <c r="A128" s="278" t="s">
        <v>49</v>
      </c>
      <c r="B128" s="278"/>
      <c r="C128" s="279" t="s">
        <v>124</v>
      </c>
      <c r="D128" s="279"/>
      <c r="E128" s="279"/>
      <c r="F128" s="279"/>
    </row>
    <row r="129" spans="1:6" x14ac:dyDescent="0.2">
      <c r="A129" s="166" t="s">
        <v>28</v>
      </c>
      <c r="B129" s="166"/>
      <c r="C129" s="166" t="s">
        <v>29</v>
      </c>
      <c r="D129" s="167"/>
      <c r="E129" s="162"/>
      <c r="F129" s="166"/>
    </row>
    <row r="130" spans="1:6" x14ac:dyDescent="0.2">
      <c r="A130" s="166"/>
      <c r="B130" s="166"/>
      <c r="C130" s="166"/>
      <c r="D130" s="167"/>
      <c r="E130" s="162"/>
      <c r="F130" s="166"/>
    </row>
    <row r="131" spans="1:6" x14ac:dyDescent="0.2">
      <c r="A131" s="166"/>
      <c r="B131" s="166"/>
      <c r="C131" s="166"/>
      <c r="D131" s="167"/>
      <c r="E131" s="162"/>
      <c r="F131" s="166"/>
    </row>
    <row r="132" spans="1:6" x14ac:dyDescent="0.2">
      <c r="A132" s="166"/>
      <c r="B132" s="166"/>
      <c r="C132" s="166"/>
      <c r="D132" s="167"/>
      <c r="E132" s="162"/>
      <c r="F132" s="166"/>
    </row>
    <row r="133" spans="1:6" x14ac:dyDescent="0.2">
      <c r="A133" s="166"/>
      <c r="B133" s="166"/>
      <c r="C133" s="166"/>
      <c r="D133" s="167"/>
      <c r="E133" s="162"/>
      <c r="F133" s="166"/>
    </row>
    <row r="134" spans="1:6" x14ac:dyDescent="0.2">
      <c r="A134" s="166"/>
      <c r="B134" s="166"/>
      <c r="C134" s="166"/>
      <c r="D134" s="167"/>
      <c r="E134" s="162"/>
      <c r="F134" s="166"/>
    </row>
    <row r="135" spans="1:6" x14ac:dyDescent="0.2">
      <c r="A135" s="168" t="s">
        <v>30</v>
      </c>
      <c r="B135" s="169"/>
      <c r="C135" s="231" t="s">
        <v>31</v>
      </c>
      <c r="D135" s="231"/>
      <c r="E135" s="231"/>
      <c r="F135" s="231"/>
    </row>
    <row r="136" spans="1:6" x14ac:dyDescent="0.2">
      <c r="A136" s="170"/>
      <c r="B136" s="169"/>
      <c r="C136" s="171"/>
      <c r="D136" s="169"/>
      <c r="E136" s="172"/>
      <c r="F136" s="171"/>
    </row>
    <row r="137" spans="1:6" x14ac:dyDescent="0.2">
      <c r="A137" s="170"/>
      <c r="B137" s="169"/>
      <c r="C137" s="171"/>
      <c r="D137" s="169"/>
      <c r="E137" s="172"/>
      <c r="F137" s="171"/>
    </row>
    <row r="138" spans="1:6" x14ac:dyDescent="0.2">
      <c r="A138" s="280"/>
      <c r="B138" s="281" t="s">
        <v>35</v>
      </c>
      <c r="C138" s="282" t="s">
        <v>33</v>
      </c>
      <c r="D138" s="282"/>
      <c r="E138" s="282"/>
      <c r="F138" s="282"/>
    </row>
    <row r="139" spans="1:6" x14ac:dyDescent="0.2">
      <c r="A139" s="166" t="s">
        <v>125</v>
      </c>
      <c r="B139" s="175"/>
      <c r="C139" s="227" t="s">
        <v>34</v>
      </c>
      <c r="D139" s="227"/>
      <c r="E139" s="227"/>
      <c r="F139" s="227"/>
    </row>
    <row r="140" spans="1:6" x14ac:dyDescent="0.2">
      <c r="A140" s="166"/>
      <c r="B140" s="175"/>
      <c r="C140" s="219"/>
      <c r="D140" s="219"/>
      <c r="E140" s="176"/>
      <c r="F140" s="219"/>
    </row>
    <row r="141" spans="1:6" x14ac:dyDescent="0.2">
      <c r="A141" s="166"/>
      <c r="B141" s="175"/>
      <c r="C141" s="219"/>
      <c r="D141" s="219"/>
      <c r="E141" s="176"/>
      <c r="F141" s="219"/>
    </row>
    <row r="142" spans="1:6" x14ac:dyDescent="0.2">
      <c r="A142" s="276"/>
      <c r="B142" s="283"/>
      <c r="C142" s="276"/>
      <c r="D142" s="276"/>
      <c r="E142" s="277"/>
      <c r="F142" s="277"/>
    </row>
    <row r="143" spans="1:6" x14ac:dyDescent="0.2">
      <c r="A143" s="276"/>
      <c r="B143" s="283"/>
      <c r="C143" s="276"/>
      <c r="D143" s="276"/>
      <c r="E143" s="277"/>
      <c r="F143" s="277"/>
    </row>
    <row r="144" spans="1:6" x14ac:dyDescent="0.2">
      <c r="A144" s="276"/>
      <c r="B144" s="276"/>
      <c r="C144" s="276"/>
      <c r="D144" s="276"/>
      <c r="E144" s="277"/>
      <c r="F144" s="277"/>
    </row>
    <row r="145" spans="1:6" x14ac:dyDescent="0.2">
      <c r="A145" s="276"/>
      <c r="B145" s="276"/>
      <c r="C145" s="276"/>
      <c r="D145" s="276"/>
      <c r="E145" s="277"/>
      <c r="F145" s="277"/>
    </row>
    <row r="146" spans="1:6" x14ac:dyDescent="0.2">
      <c r="A146" s="276"/>
      <c r="B146" s="276"/>
      <c r="C146" s="276"/>
      <c r="D146" s="276"/>
      <c r="E146" s="277"/>
      <c r="F146" s="277"/>
    </row>
    <row r="147" spans="1:6" x14ac:dyDescent="0.2">
      <c r="A147" s="276"/>
      <c r="B147" s="276"/>
      <c r="C147" s="276"/>
      <c r="D147" s="276"/>
      <c r="E147" s="277"/>
      <c r="F147" s="277"/>
    </row>
    <row r="148" spans="1:6" x14ac:dyDescent="0.2">
      <c r="A148" s="276"/>
      <c r="B148" s="276"/>
      <c r="C148" s="276"/>
      <c r="D148" s="276"/>
      <c r="E148" s="277"/>
      <c r="F148" s="277"/>
    </row>
    <row r="149" spans="1:6" x14ac:dyDescent="0.2">
      <c r="A149" s="276"/>
      <c r="B149" s="276"/>
      <c r="C149" s="276"/>
      <c r="D149" s="276"/>
      <c r="E149" s="277"/>
      <c r="F149" s="277"/>
    </row>
    <row r="150" spans="1:6" x14ac:dyDescent="0.2">
      <c r="A150" s="276"/>
      <c r="B150" s="276"/>
      <c r="C150" s="276"/>
      <c r="D150" s="276"/>
      <c r="E150" s="277"/>
      <c r="F150" s="277"/>
    </row>
    <row r="151" spans="1:6" x14ac:dyDescent="0.2">
      <c r="A151" s="276"/>
      <c r="B151" s="276"/>
      <c r="C151" s="276"/>
      <c r="D151" s="276"/>
      <c r="E151" s="277"/>
      <c r="F151" s="277"/>
    </row>
    <row r="152" spans="1:6" x14ac:dyDescent="0.2">
      <c r="A152" s="276"/>
      <c r="B152" s="276"/>
      <c r="C152" s="276"/>
      <c r="D152" s="276"/>
      <c r="E152" s="277"/>
      <c r="F152" s="277"/>
    </row>
    <row r="153" spans="1:6" x14ac:dyDescent="0.2">
      <c r="A153" s="276"/>
      <c r="B153" s="276"/>
      <c r="C153" s="276"/>
      <c r="D153" s="276"/>
      <c r="E153" s="277"/>
      <c r="F153" s="277"/>
    </row>
    <row r="154" spans="1:6" x14ac:dyDescent="0.2">
      <c r="A154" s="276"/>
      <c r="B154" s="276"/>
      <c r="C154" s="276"/>
      <c r="D154" s="276"/>
      <c r="E154" s="277"/>
      <c r="F154" s="277"/>
    </row>
    <row r="155" spans="1:6" x14ac:dyDescent="0.2">
      <c r="A155" s="276"/>
      <c r="B155" s="276"/>
      <c r="C155" s="276"/>
      <c r="D155" s="276"/>
      <c r="E155" s="277"/>
      <c r="F155" s="277"/>
    </row>
    <row r="156" spans="1:6" x14ac:dyDescent="0.2">
      <c r="A156" s="157"/>
      <c r="B156" s="157"/>
      <c r="C156" s="157"/>
      <c r="D156" s="157"/>
      <c r="E156" s="158"/>
      <c r="F156" s="158"/>
    </row>
    <row r="157" spans="1:6" x14ac:dyDescent="0.2">
      <c r="A157" s="157"/>
      <c r="B157" s="157"/>
      <c r="C157" s="157"/>
      <c r="D157" s="157"/>
      <c r="E157" s="158"/>
      <c r="F157" s="158"/>
    </row>
    <row r="158" spans="1:6" x14ac:dyDescent="0.2">
      <c r="A158" s="157"/>
      <c r="B158" s="157"/>
      <c r="C158" s="157"/>
      <c r="D158" s="157"/>
      <c r="E158" s="158"/>
      <c r="F158" s="158"/>
    </row>
    <row r="159" spans="1:6" x14ac:dyDescent="0.2">
      <c r="A159" s="157"/>
      <c r="B159" s="157"/>
      <c r="C159" s="157"/>
      <c r="D159" s="157"/>
      <c r="E159" s="158"/>
      <c r="F159" s="158"/>
    </row>
    <row r="160" spans="1:6" x14ac:dyDescent="0.2">
      <c r="A160" s="157"/>
      <c r="B160" s="157"/>
      <c r="C160" s="157"/>
      <c r="D160" s="157"/>
      <c r="E160" s="158"/>
      <c r="F160" s="158"/>
    </row>
    <row r="161" spans="1:6" x14ac:dyDescent="0.2">
      <c r="A161" s="157"/>
      <c r="B161" s="157"/>
      <c r="C161" s="157"/>
      <c r="D161" s="157"/>
      <c r="E161" s="158"/>
      <c r="F161" s="158"/>
    </row>
    <row r="162" spans="1:6" x14ac:dyDescent="0.2">
      <c r="A162" s="157"/>
      <c r="B162" s="157"/>
      <c r="C162" s="157"/>
      <c r="D162" s="157"/>
      <c r="E162" s="158"/>
      <c r="F162" s="158"/>
    </row>
    <row r="163" spans="1:6" x14ac:dyDescent="0.2">
      <c r="A163" s="178"/>
      <c r="B163" s="178"/>
      <c r="C163" s="178"/>
      <c r="D163" s="178"/>
      <c r="E163" s="179"/>
      <c r="F163" s="179"/>
    </row>
    <row r="164" spans="1:6" x14ac:dyDescent="0.2">
      <c r="A164" s="157"/>
      <c r="B164" s="157"/>
      <c r="C164" s="157"/>
      <c r="D164" s="157"/>
      <c r="E164" s="158"/>
      <c r="F164" s="158"/>
    </row>
    <row r="165" spans="1:6" x14ac:dyDescent="0.2">
      <c r="A165" s="155"/>
      <c r="B165" s="155"/>
      <c r="C165" s="155"/>
      <c r="D165" s="155"/>
      <c r="E165" s="156"/>
      <c r="F165" s="156"/>
    </row>
    <row r="166" spans="1:6" x14ac:dyDescent="0.2">
      <c r="A166" s="155"/>
      <c r="B166" s="155"/>
      <c r="C166" s="155"/>
      <c r="D166" s="155"/>
      <c r="E166" s="156"/>
      <c r="F166" s="156"/>
    </row>
    <row r="167" spans="1:6" x14ac:dyDescent="0.2">
      <c r="A167" s="155"/>
      <c r="B167" s="155"/>
      <c r="C167" s="155"/>
      <c r="D167" s="155"/>
      <c r="E167" s="156"/>
      <c r="F167" s="156"/>
    </row>
    <row r="168" spans="1:6" x14ac:dyDescent="0.2">
      <c r="A168" s="155"/>
      <c r="B168" s="155"/>
      <c r="C168" s="155"/>
      <c r="D168" s="155"/>
      <c r="E168" s="156"/>
      <c r="F168" s="156"/>
    </row>
    <row r="169" spans="1:6" x14ac:dyDescent="0.2">
      <c r="A169" s="155"/>
      <c r="B169" s="155"/>
      <c r="C169" s="155"/>
      <c r="D169" s="155"/>
      <c r="E169" s="156"/>
      <c r="F169" s="156"/>
    </row>
    <row r="170" spans="1:6" x14ac:dyDescent="0.2">
      <c r="A170" s="155"/>
      <c r="B170" s="155"/>
      <c r="C170" s="155"/>
      <c r="D170" s="155"/>
      <c r="E170" s="156"/>
      <c r="F170" s="156"/>
    </row>
    <row r="171" spans="1:6" x14ac:dyDescent="0.2">
      <c r="A171" s="155"/>
      <c r="B171" s="155"/>
      <c r="C171" s="155"/>
      <c r="D171" s="155"/>
      <c r="E171" s="156"/>
      <c r="F171" s="156"/>
    </row>
    <row r="172" spans="1:6" x14ac:dyDescent="0.2">
      <c r="A172" s="155"/>
      <c r="B172" s="155"/>
      <c r="C172" s="155"/>
      <c r="D172" s="155"/>
      <c r="E172" s="156"/>
      <c r="F172" s="156"/>
    </row>
    <row r="173" spans="1:6" x14ac:dyDescent="0.2">
      <c r="A173" s="155"/>
      <c r="B173" s="155"/>
      <c r="C173" s="155"/>
      <c r="D173" s="155"/>
      <c r="E173" s="156"/>
      <c r="F173" s="156"/>
    </row>
    <row r="174" spans="1:6" x14ac:dyDescent="0.2">
      <c r="A174" s="155"/>
      <c r="B174" s="155"/>
      <c r="C174" s="155"/>
      <c r="D174" s="155"/>
      <c r="E174" s="156"/>
      <c r="F174" s="156"/>
    </row>
    <row r="175" spans="1:6" x14ac:dyDescent="0.2">
      <c r="A175" s="155"/>
      <c r="B175" s="155"/>
      <c r="C175" s="155"/>
      <c r="D175" s="155"/>
      <c r="E175" s="156"/>
      <c r="F175" s="156"/>
    </row>
    <row r="176" spans="1:6" x14ac:dyDescent="0.2">
      <c r="A176" s="155"/>
      <c r="B176" s="155"/>
      <c r="C176" s="155"/>
      <c r="D176" s="155"/>
      <c r="E176" s="156"/>
      <c r="F176" s="156"/>
    </row>
    <row r="177" spans="1:6" x14ac:dyDescent="0.2">
      <c r="A177" s="155"/>
      <c r="B177" s="155"/>
      <c r="C177" s="155"/>
      <c r="D177" s="155"/>
      <c r="E177" s="156"/>
      <c r="F177" s="156"/>
    </row>
    <row r="178" spans="1:6" x14ac:dyDescent="0.2">
      <c r="A178" s="155"/>
      <c r="B178" s="155"/>
      <c r="C178" s="155"/>
      <c r="D178" s="155"/>
      <c r="E178" s="156"/>
      <c r="F178" s="156"/>
    </row>
    <row r="179" spans="1:6" x14ac:dyDescent="0.2">
      <c r="A179" s="155"/>
      <c r="B179" s="155"/>
      <c r="C179" s="155"/>
      <c r="D179" s="155"/>
      <c r="E179" s="156"/>
      <c r="F179" s="156"/>
    </row>
    <row r="180" spans="1:6" x14ac:dyDescent="0.2">
      <c r="A180" s="155"/>
      <c r="B180" s="155"/>
      <c r="C180" s="155"/>
      <c r="D180" s="155"/>
      <c r="E180" s="156"/>
      <c r="F180" s="156"/>
    </row>
    <row r="181" spans="1:6" x14ac:dyDescent="0.2">
      <c r="A181" s="155"/>
      <c r="B181" s="155"/>
      <c r="C181" s="155"/>
      <c r="D181" s="155"/>
      <c r="E181" s="156"/>
      <c r="F181" s="156"/>
    </row>
    <row r="182" spans="1:6" x14ac:dyDescent="0.2">
      <c r="A182" s="155"/>
      <c r="B182" s="155"/>
      <c r="C182" s="155"/>
      <c r="D182" s="155"/>
      <c r="E182" s="156"/>
      <c r="F182" s="156"/>
    </row>
    <row r="186" spans="1:6" x14ac:dyDescent="0.2">
      <c r="A186" s="216"/>
      <c r="B186" s="216"/>
      <c r="C186" s="216"/>
      <c r="D186" s="216"/>
      <c r="E186" s="217"/>
      <c r="F186" s="217"/>
    </row>
  </sheetData>
  <mergeCells count="13">
    <mergeCell ref="A7:F7"/>
    <mergeCell ref="A1:F1"/>
    <mergeCell ref="A2:F2"/>
    <mergeCell ref="A3:F3"/>
    <mergeCell ref="A4:F4"/>
    <mergeCell ref="A6:F6"/>
    <mergeCell ref="C139:F139"/>
    <mergeCell ref="A9:F9"/>
    <mergeCell ref="C125:F125"/>
    <mergeCell ref="A128:B128"/>
    <mergeCell ref="C128:F128"/>
    <mergeCell ref="C135:F135"/>
    <mergeCell ref="C138:F138"/>
  </mergeCells>
  <dataValidations count="1">
    <dataValidation type="list" allowBlank="1" showInputMessage="1" showErrorMessage="1" sqref="B8">
      <formula1>$B$2:$B$120</formula1>
    </dataValidation>
  </dataValidations>
  <printOptions horizontalCentered="1"/>
  <pageMargins left="0.31496062992125984" right="0.31496062992125984" top="0.35433070866141736" bottom="0.35433070866141736" header="0.31496062992125984" footer="0.11811023622047245"/>
  <pageSetup scale="85" orientation="portrait" r:id="rId1"/>
  <headerFooter>
    <oddFooter>&amp;CAmpliación Redes Acueducto de Higüey, Sector Las Caobra (Parte 2)&amp;R&amp;P/&amp;N</oddFooter>
  </headerFooter>
  <rowBreaks count="2" manualBreakCount="2">
    <brk id="59" max="5" man="1"/>
    <brk id="97" max="5" man="1"/>
  </rowBreaks>
  <ignoredErrors>
    <ignoredError sqref="F102:F113 F115:F120" unlockedFormula="1"/>
    <ignoredError sqref="F114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Red Las Caobas-Parte 2</vt:lpstr>
      <vt:lpstr>REDES LAS CAOBAS PARTE -2</vt:lpstr>
      <vt:lpstr>'Red Las Caobas-Parte 2'!Área_de_impresión</vt:lpstr>
      <vt:lpstr>'REDES LAS CAOBAS PARTE -2'!Área_de_impresión</vt:lpstr>
      <vt:lpstr>'Red Las Caobas-Parte 2'!Títulos_a_imprimir</vt:lpstr>
      <vt:lpstr>'REDES LAS CAOBAS PARTE -2'!Títulos_a_imprimir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Sofía De León Rosario</dc:creator>
  <cp:lastModifiedBy>Marino Quezada Blanco</cp:lastModifiedBy>
  <cp:lastPrinted>2021-12-20T17:13:31Z</cp:lastPrinted>
  <dcterms:created xsi:type="dcterms:W3CDTF">2019-10-15T13:22:51Z</dcterms:created>
  <dcterms:modified xsi:type="dcterms:W3CDTF">2022-09-05T14:49:09Z</dcterms:modified>
</cp:coreProperties>
</file>