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no.quezada\OneDrive - INAPA\Escritorio\"/>
    </mc:Choice>
  </mc:AlternateContent>
  <bookViews>
    <workbookView xWindow="-120" yWindow="-120" windowWidth="29040" windowHeight="15840"/>
  </bookViews>
  <sheets>
    <sheet name="Redes Las Caobas Parte 4 ok 88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[1]CUB02!$U$11:$U$17</definedName>
    <definedName name="\p">[1]CUB02!$U$1:$U$8</definedName>
    <definedName name="\q">[1]CUB02!$W$1:$W$8</definedName>
    <definedName name="\w">[1]CUB02!$W$11:$W$244</definedName>
    <definedName name="\z">[1]CUB02!$S$6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[1]CUB02!$W$1:$W$8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[3]M.O.!#REF!</definedName>
    <definedName name="AC38G40">'[4]LISTADO INSUMOS DEL 2000'!$I$29</definedName>
    <definedName name="acero">#REF!</definedName>
    <definedName name="acero_6">#REF!</definedName>
    <definedName name="acero_8">#REF!</definedName>
    <definedName name="Acero_QQ">[5]INSU!$D$9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#REF!</definedName>
    <definedName name="ACUEDUCTO_8">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[5]INSU!$D$17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[1]CUB02!$S$13:$AN$415</definedName>
    <definedName name="_xlnm.Print_Area" localSheetId="0">'Redes Las Caobas Parte 4 ok 88'!$A$1:$F$143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[6]M.O.!#REF!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[7]INS!#REF!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[8]ADDENDA!#REF!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[9]INSU!$B$42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[11]M.O.!#REF!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[10]M.O.!#REF!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[10]M.O.!#REF!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[7]INS!#REF!</definedName>
    <definedName name="CARP1_6">#REF!</definedName>
    <definedName name="CARP1_8">#REF!</definedName>
    <definedName name="CARP2">[7]INS!#REF!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#REF!</definedName>
    <definedName name="CASABE_8">#REF!</definedName>
    <definedName name="CASBESTO">[10]M.O.!#REF!</definedName>
    <definedName name="CASBESTO_6">#REF!</definedName>
    <definedName name="CASBESTO_8">#REF!</definedName>
    <definedName name="CBLOCK10">[7]INS!#REF!</definedName>
    <definedName name="CBLOCK10_6">#REF!</definedName>
    <definedName name="CBLOCK10_8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[9]INSU!$B$104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[5]INSU!$D$130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[8]ADDENDA!#REF!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[10]M.O.!#REF!</definedName>
    <definedName name="CZINC_6">#REF!</definedName>
    <definedName name="CZINC_8">#REF!</definedName>
    <definedName name="derop">[6]M.O.!#REF!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[5]MO!$B$247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[8]ADDENDA!#REF!</definedName>
    <definedName name="expl_6">#REF!</definedName>
    <definedName name="expl_8">#REF!</definedName>
    <definedName name="Extracción_IM">[1]CUB02!$S$13:$AN$415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[7]INS!$D$561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H">[3]M.O.!#REF!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mpresion_2">[16]Directos!#REF!</definedName>
    <definedName name="Imprimir_área_IM">#REF!</definedName>
    <definedName name="Imprimir_área_IM_6">#REF!</definedName>
    <definedName name="ingeniera">[6]M.O.!$C$10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[9]INSU!$B$41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[5]INSU!$D$132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[7]INS!#REF!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[7]INS!#REF!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[17]Insumos!#REF!</definedName>
    <definedName name="NADA_6">#REF!</definedName>
    <definedName name="NADA_8">#REF!</definedName>
    <definedName name="NINGUNA">[17]Insumos!#REF!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[18]peso!#REF!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[9]MO!$B$11</definedName>
    <definedName name="PEONCARP">[7]INS!#REF!</definedName>
    <definedName name="PEONCARP_6">#REF!</definedName>
    <definedName name="PEONCARP_8">#REF!</definedName>
    <definedName name="PERFIL_CUADRADO_34">[9]INSU!$B$91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[9]INSU!$B$103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[9]INSU!$B$90</definedName>
    <definedName name="PLIGADORA2">[7]INS!$D$563</definedName>
    <definedName name="PLIGADORA2_6">#REF!</definedName>
    <definedName name="PLOMERO">[7]INS!#REF!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[7]INS!#REF!</definedName>
    <definedName name="PLOMEROAYUDANTE_6">#REF!</definedName>
    <definedName name="PLOMEROAYUDANTE_8">#REF!</definedName>
    <definedName name="PLOMEROOFICIAL">[7]INS!#REF!</definedName>
    <definedName name="PLOMEROOFICIAL_6">#REF!</definedName>
    <definedName name="PLOMEROOFICIAL_8">#REF!</definedName>
    <definedName name="PLYWOOD_34_2CARAS">[5]INSU!$D$133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[19]PRESUPUESTO!$O$9:$O$236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[20]Precios!$A$4:$F$1576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[7]INS!$D$568</definedName>
    <definedName name="PWINCHE2000K_6">#REF!</definedName>
    <definedName name="Q">[1]CUB02!$W$1:$W$8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[21]INS!#REF!</definedName>
    <definedName name="QQQ">[3]M.O.!#REF!</definedName>
    <definedName name="QQQQ">#REF!</definedName>
    <definedName name="QQQQQ">#REF!</definedName>
    <definedName name="qw">[19]PRESUPUESTO!$M$10:$AH$731</definedName>
    <definedName name="qwe">[5]INSU!$D$133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[22]COF!$G$733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[10]M.O.!$C$12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'Redes Las Caobas Parte 4 ok 88'!$1:$10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[21]INS!$D$561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7" i="17" l="1"/>
  <c r="E27" i="17" l="1"/>
  <c r="F102" i="17"/>
  <c r="F101" i="17"/>
  <c r="F97" i="17"/>
  <c r="F96" i="17"/>
  <c r="F94" i="17"/>
  <c r="F91" i="17"/>
  <c r="F90" i="17"/>
  <c r="F87" i="17"/>
  <c r="F86" i="17"/>
  <c r="F79" i="17"/>
  <c r="F78" i="17"/>
  <c r="F75" i="17"/>
  <c r="F74" i="17"/>
  <c r="F73" i="17"/>
  <c r="F72" i="17"/>
  <c r="F71" i="17"/>
  <c r="F70" i="17"/>
  <c r="F69" i="17"/>
  <c r="A69" i="17"/>
  <c r="A70" i="17" s="1"/>
  <c r="A71" i="17" s="1"/>
  <c r="A72" i="17" s="1"/>
  <c r="F68" i="17"/>
  <c r="F65" i="17"/>
  <c r="F64" i="17"/>
  <c r="F63" i="17"/>
  <c r="F60" i="17"/>
  <c r="F59" i="17"/>
  <c r="F58" i="17"/>
  <c r="F57" i="17"/>
  <c r="F56" i="17"/>
  <c r="F55" i="17"/>
  <c r="A55" i="17"/>
  <c r="A56" i="17" s="1"/>
  <c r="A57" i="17" s="1"/>
  <c r="A58" i="17" s="1"/>
  <c r="A59" i="17" s="1"/>
  <c r="A60" i="17" s="1"/>
  <c r="F54" i="17"/>
  <c r="F53" i="17"/>
  <c r="F52" i="17"/>
  <c r="F51" i="17"/>
  <c r="F50" i="17"/>
  <c r="F49" i="17"/>
  <c r="F48" i="17"/>
  <c r="F47" i="17"/>
  <c r="F46" i="17"/>
  <c r="A46" i="17"/>
  <c r="A47" i="17" s="1"/>
  <c r="A48" i="17" s="1"/>
  <c r="A49" i="17" s="1"/>
  <c r="A50" i="17" s="1"/>
  <c r="A51" i="17" s="1"/>
  <c r="A52" i="17" s="1"/>
  <c r="A53" i="17" s="1"/>
  <c r="F45" i="17"/>
  <c r="F42" i="17"/>
  <c r="F41" i="17"/>
  <c r="F40" i="17"/>
  <c r="F37" i="17"/>
  <c r="F36" i="17"/>
  <c r="F35" i="17"/>
  <c r="F32" i="17"/>
  <c r="F31" i="17"/>
  <c r="F30" i="17"/>
  <c r="F27" i="17"/>
  <c r="F26" i="17"/>
  <c r="F25" i="17"/>
  <c r="F24" i="17"/>
  <c r="F23" i="17"/>
  <c r="F22" i="17"/>
  <c r="F19" i="17"/>
  <c r="F18" i="17"/>
  <c r="F17" i="17"/>
  <c r="F14" i="17"/>
  <c r="F103" i="17" l="1"/>
  <c r="F98" i="17"/>
  <c r="F105" i="17" l="1"/>
  <c r="F110" i="17" s="1"/>
  <c r="F111" i="17" l="1"/>
  <c r="F112" i="17"/>
  <c r="F116" i="17"/>
  <c r="F118" i="17"/>
  <c r="F109" i="17"/>
  <c r="F115" i="17" s="1"/>
  <c r="F106" i="17"/>
  <c r="F113" i="17"/>
  <c r="F117" i="17"/>
  <c r="F114" i="17"/>
  <c r="F119" i="17" l="1"/>
  <c r="F121" i="17" s="1"/>
</calcChain>
</file>

<file path=xl/sharedStrings.xml><?xml version="1.0" encoding="utf-8"?>
<sst xmlns="http://schemas.openxmlformats.org/spreadsheetml/2006/main" count="180" uniqueCount="133">
  <si>
    <t>INSTITUTO NACIONAL DE AGUAS POTABLES Y ALCANTARILLADOS</t>
  </si>
  <si>
    <t>***INAPA***</t>
  </si>
  <si>
    <t>DEPARTAMENTO  DE COSTOS Y PRESUPUESTOS</t>
  </si>
  <si>
    <t>Zona:</t>
  </si>
  <si>
    <t>VI</t>
  </si>
  <si>
    <t>PARTIDA</t>
  </si>
  <si>
    <t>D E S C R I P C I O N</t>
  </si>
  <si>
    <t>CANTIDAD</t>
  </si>
  <si>
    <t>P.U. (RD$)</t>
  </si>
  <si>
    <t>VALOR (RD$)</t>
  </si>
  <si>
    <t>A</t>
  </si>
  <si>
    <t>M</t>
  </si>
  <si>
    <t>VARIOS</t>
  </si>
  <si>
    <t>SUB - TOTAL GENERAL</t>
  </si>
  <si>
    <t>GASTOS INDIRECTOS</t>
  </si>
  <si>
    <t>SUB - TOTAL GASTOS INDIRECTOS</t>
  </si>
  <si>
    <t>TOTAL A EJECUTAR (RD$)</t>
  </si>
  <si>
    <t>Ubicacion: PROVINCIA LA ALTAGRACIA</t>
  </si>
  <si>
    <t>ASFALTO</t>
  </si>
  <si>
    <t>CODIA</t>
  </si>
  <si>
    <t>12.1.1</t>
  </si>
  <si>
    <t>12.1.1.1</t>
  </si>
  <si>
    <t>12.1.12</t>
  </si>
  <si>
    <t>12.1.2</t>
  </si>
  <si>
    <t>12.1.2.1</t>
  </si>
  <si>
    <t>12.1.2.2</t>
  </si>
  <si>
    <t xml:space="preserve">                    PREPARADO POR:</t>
  </si>
  <si>
    <t>REVISADO POR:</t>
  </si>
  <si>
    <t xml:space="preserve">    ING. DEPTO. DE COSTOS Y PRESUPUESTOS</t>
  </si>
  <si>
    <t xml:space="preserve">         ING. DEPTO. DE COSTOS Y PRESUPUESTOS</t>
  </si>
  <si>
    <t xml:space="preserve">                       SOMETIDO POR:</t>
  </si>
  <si>
    <t>VISTO BUENO:</t>
  </si>
  <si>
    <t>ING. JOSÉ MANUEL AYBAR OVALLE</t>
  </si>
  <si>
    <t>DIRECTOR DE INGENIERIA</t>
  </si>
  <si>
    <t>ACOMETIDAS</t>
  </si>
  <si>
    <t>SUB - TOTAL FASE  A</t>
  </si>
  <si>
    <t>REDES DE DISTRIBUCIÓN</t>
  </si>
  <si>
    <t>SUMINISTRO DE TUBERÍAS:</t>
  </si>
  <si>
    <t xml:space="preserve"> COLOCACIÓN  DE TUBERÍAS:</t>
  </si>
  <si>
    <t>PRUEBA HIDROSTÁTICA PARA TUBERÍA DE:</t>
  </si>
  <si>
    <t>SUMINISTRO Y COLOCACIÓN DE VÁLVULAS</t>
  </si>
  <si>
    <t xml:space="preserve">SUMINISTRO Y COLOCACIÓN DE HIDRANTE (INCLUYE HIDRANTE, JUNTAS DRESSER, VÁLVULA DE COMPUERTA, NIPLE, TEE, CODO, MOVIMIENTO DE TIERRA, ANCLAJE Y MANO DE OBRA) </t>
  </si>
  <si>
    <t>REPARACIÓN DE SERVICIOS EXISTENTES</t>
  </si>
  <si>
    <t xml:space="preserve">DEMOLICIÓN: </t>
  </si>
  <si>
    <t>DEMOLICIÓN Y REPOSICIÓN DE CONTENES Y ACERAS</t>
  </si>
  <si>
    <t>REPOSICIÓN DE:</t>
  </si>
  <si>
    <t xml:space="preserve">                 ING. MARINO QUEZADA B.</t>
  </si>
  <si>
    <t>DIRECCIÓN DE INGENIERÍA</t>
  </si>
  <si>
    <t>Honorarios profesionales</t>
  </si>
  <si>
    <t>Transporte</t>
  </si>
  <si>
    <t>Supervisión de la obra</t>
  </si>
  <si>
    <t>Ley 6-86</t>
  </si>
  <si>
    <t>Seguro póliza y fianza</t>
  </si>
  <si>
    <t>Gastos administrativo</t>
  </si>
  <si>
    <t>ITBIS (ley 07-2007)</t>
  </si>
  <si>
    <t>Imprevistos</t>
  </si>
  <si>
    <t>Ud</t>
  </si>
  <si>
    <t>Contenes</t>
  </si>
  <si>
    <t>De contenes y aceras</t>
  </si>
  <si>
    <t>Hidrante en tubería de  ø 6" completo</t>
  </si>
  <si>
    <t>Riego adherencia</t>
  </si>
  <si>
    <t xml:space="preserve">Colocación carpeta  asfáltica 2" </t>
  </si>
  <si>
    <t>Válvula de compuerta ø3" HF platillada completa 150 psi (inc. Tornillos, junta de goma, niples platillados y 2 juntas mecánicas tipo Dresser)</t>
  </si>
  <si>
    <t xml:space="preserve">Junta mecánica tipo Dresser de Ø 3" DE 150 PSI </t>
  </si>
  <si>
    <t xml:space="preserve">Junta mecánica tipo Dresser de Ø6' DE 150 PSI </t>
  </si>
  <si>
    <t>Ø6" PVC (SDR-26) C/J.G. tramo sin acometídas</t>
  </si>
  <si>
    <t>Ø4" PVC (SDR-26) C/J.G. tramo sin acometídas</t>
  </si>
  <si>
    <t>Ø6" PVC (SDR-26) C/J.G.</t>
  </si>
  <si>
    <t>Ø3" PVC (SDR-26) C/J.G.</t>
  </si>
  <si>
    <t>Ø6" PVC (SDR-26) C/J.G. + 3% pérdida por campana</t>
  </si>
  <si>
    <t>Ø4" PVC (SDR-26) C/J.G. + 2% pérdida por campana</t>
  </si>
  <si>
    <t>Ø3" PVC (SDR-26) C/J.G. + 2% pérdida por campana</t>
  </si>
  <si>
    <t>Asiento de arena</t>
  </si>
  <si>
    <t xml:space="preserve">Corte con disco de carpeta asfáltica 2", ambos lado </t>
  </si>
  <si>
    <t>Extracción  carpeta asfáltica 2"</t>
  </si>
  <si>
    <t>CORTE, EXTRACCIÓN Y BOTE DE CARPETA ASFÁLTICA L=323.74 M</t>
  </si>
  <si>
    <t xml:space="preserve">  </t>
  </si>
  <si>
    <t>Suministro de material de mina para relleno          (caliche) D= 20  KM</t>
  </si>
  <si>
    <r>
      <t>M</t>
    </r>
    <r>
      <rPr>
        <vertAlign val="superscript"/>
        <sz val="10"/>
        <rFont val="Arial"/>
        <family val="2"/>
      </rPr>
      <t>2</t>
    </r>
  </si>
  <si>
    <r>
      <t>M</t>
    </r>
    <r>
      <rPr>
        <vertAlign val="superscript"/>
        <sz val="10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</si>
  <si>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</si>
  <si>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</si>
  <si>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</si>
  <si>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t xml:space="preserve">Excavación material compacto C/equipo </t>
  </si>
  <si>
    <t xml:space="preserve">Excavación en roca C/equipo, Inc. Extracción de material  </t>
  </si>
  <si>
    <t xml:space="preserve">MOVIMIENTO DE TIERRA </t>
  </si>
  <si>
    <t xml:space="preserve">Ø3" PVC (SDR-26) C/J.G. tramo con acometídas </t>
  </si>
  <si>
    <t xml:space="preserve">Anclajes H.S. P/piezas, según detalle </t>
  </si>
  <si>
    <t>M³</t>
  </si>
  <si>
    <t>Cajas telescópicas en H.F. para válvula, según detalle</t>
  </si>
  <si>
    <t>Transporte asfalto D= 30 km</t>
  </si>
  <si>
    <t>Suministro de asfalto en planta esponjado</t>
  </si>
  <si>
    <t xml:space="preserve">Empalme, Inc. Movimiento de tierra, personal, equipos y herramientas  </t>
  </si>
  <si>
    <t xml:space="preserve">EMPALME A TUBERÍA EXISTENTE </t>
  </si>
  <si>
    <t>Limpieza continua y  final (obreros, camión  y herramientas menores) con tramos de alta pendiente</t>
  </si>
  <si>
    <t>Mantenimiento y Operación de Sistemas INAPA</t>
  </si>
  <si>
    <t>Ø4" PVC (SDR-26) C/J.G.</t>
  </si>
  <si>
    <t>Válvula de compuerta ø 4" HF platillada completa 150 psi (inc. Tornillos, junta de goma, niples platillados y 2 juntas mecánicas tipo dresser)</t>
  </si>
  <si>
    <r>
      <t>KM/M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</si>
  <si>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t>M</t>
    </r>
    <r>
      <rPr>
        <vertAlign val="super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/>
    </r>
  </si>
  <si>
    <t>B</t>
  </si>
  <si>
    <t>SUB - TOTAL FASE  B</t>
  </si>
  <si>
    <t>Meses</t>
  </si>
  <si>
    <t>Relleno compactado C/compactador mecánico en capa de 0.20 m</t>
  </si>
  <si>
    <r>
      <t>Presupuesto :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No. 159 D/F 22/04/2021</t>
    </r>
  </si>
  <si>
    <t>ING. JOSÉ MANUEL RIVAS</t>
  </si>
  <si>
    <t xml:space="preserve">    ENC. DEPTO. DE COSTOS Y PRESUPUESTOS</t>
  </si>
  <si>
    <t xml:space="preserve">SUMINISTRO Y COLOCACIÓN DE PIEZAS ESPECIALES ACERO </t>
  </si>
  <si>
    <t>Codo de Ø 4" X 90°  PVC   Presión SCH-40</t>
  </si>
  <si>
    <t>Codo de Ø 4" X 45°  PVC   Presión SCH-40</t>
  </si>
  <si>
    <t>Codo de Ø 3" X 90°  PVC   Presión SCH-40</t>
  </si>
  <si>
    <t>Codo de Ø 3" X 45° PVC   Presión SCH-40</t>
  </si>
  <si>
    <t>Junta Tapón  de Ø 4"PVC   Presión SCH-40</t>
  </si>
  <si>
    <t>Junta Tapón  de Ø 3" PVC   Presión SCH-40</t>
  </si>
  <si>
    <t>Obra : AMPLIACIÓN REDES ACUEDUCTO DE HIGÜEY, SECTOR LAS CAOBAS (PARTE 4)</t>
  </si>
  <si>
    <t>Tee Ø 6" X 3" Acero SCH-40 c/protección anticorrosiva</t>
  </si>
  <si>
    <t>Tee Ø 4" X 3" PVC Presión SCH-40</t>
  </si>
  <si>
    <t>Tee Ø 4" X 4" PVC Presión SCH-40</t>
  </si>
  <si>
    <t>Tee Ø 3" X 3" PVC Presión SCH-40</t>
  </si>
  <si>
    <t>Cruz Ø 4" X 3"PVC Presión SCH-40</t>
  </si>
  <si>
    <t>Codo de Ø 6" X 45° Acero SCH-40 c/protección anticorrosiva</t>
  </si>
  <si>
    <t>Junta Tapón  de Ø 6" SCH-40  c/protección anticorrosiva</t>
  </si>
  <si>
    <t>Bote de material con camión D= 15 km,( incluye carguio y esparcimiento en lugar de botadero)</t>
  </si>
  <si>
    <t xml:space="preserve">Acometidas urbanas, incluye caja registro y  valvula de paso  c/ tuberia de polietileno </t>
  </si>
  <si>
    <t xml:space="preserve">Acometidas rural, incluye caja registro y  valvula de paso  c/ tuberia de polietileno </t>
  </si>
  <si>
    <t>Imprimación con arena</t>
  </si>
  <si>
    <r>
      <t>Acera perimetral 0.80 m (hormigon industrial 210 kg/cm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reforzado con fibra de polipropileno)</t>
    </r>
  </si>
  <si>
    <t>Campamento, (Incluye: Alquiler de casa con o sin  solar, baños portatil y caseta para materiales)</t>
  </si>
  <si>
    <t>Valla anunciando obra 16' x 8' impresión full color conteniendo logo de INAPA, nombre de proyecto y contratista. Estructura en tubos galvanizados 1 1/2"x 1 1/2" y soportes en tubo cuadrado. 4" x 4"</t>
  </si>
  <si>
    <t>Señalización, control, manejo de tránsito y seguridad en la vía, ( incluye uso de letreros con base en angulares, uso de conos refractarios,luces intermitentes color ambar con cargadores solares, barreras de peligro naranja  y hombres con banderolas)</t>
  </si>
  <si>
    <t xml:space="preserve">                  ING. SONIA RODRIGUEZ</t>
  </si>
  <si>
    <t>UD</t>
  </si>
  <si>
    <t>REPLANTEO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</si>
</sst>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_-;\-* #,##0.00_-;_-* &quot;-&quot;??_-;_-@_-"/>
    <numFmt numFmtId="166" formatCode="_-* #,##0.00\ _€_-;\-* #,##0.00\ _€_-;_-* &quot;-&quot;??\ _€_-;_-@_-"/>
    <numFmt numFmtId="167" formatCode="General_)"/>
    <numFmt numFmtId="168" formatCode="0.0"/>
    <numFmt numFmtId="169" formatCode="[$RD$-1C0A]#,##0.00"/>
    <numFmt numFmtId="170" formatCode="0.000"/>
    <numFmt numFmtId="171" formatCode="#,##0.00;[Red]#,##0.00"/>
    <numFmt numFmtId="172" formatCode="#,##0.00_ ;\-#,##0.00\ "/>
    <numFmt numFmtId="173" formatCode="0.0%"/>
    <numFmt numFmtId="174" formatCode="&quot;$&quot;#,##0;[Red]\-&quot;$&quot;#,##0"/>
    <numFmt numFmtId="175" formatCode="#,##0.0;\-#,##0.0"/>
    <numFmt numFmtId="176" formatCode="_-* #,##0.0000_-;\-* #,##0.0000_-;_-* &quot;-&quot;??_-;_-@_-"/>
    <numFmt numFmtId="177" formatCode="#,##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u/>
      <sz val="10"/>
      <color indexed="8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166" fontId="2" fillId="0" borderId="0" applyFont="0" applyFill="0" applyBorder="0" applyAlignment="0" applyProtection="0"/>
    <xf numFmtId="0" fontId="4" fillId="0" borderId="0"/>
    <xf numFmtId="39" fontId="10" fillId="0" borderId="0"/>
    <xf numFmtId="43" fontId="4" fillId="0" borderId="0" applyFont="0" applyFill="0" applyBorder="0" applyAlignment="0" applyProtection="0"/>
    <xf numFmtId="170" fontId="4" fillId="0" borderId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7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7" fontId="13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39" fontId="10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1" fillId="0" borderId="0"/>
    <xf numFmtId="166" fontId="4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4" fillId="0" borderId="0"/>
    <xf numFmtId="166" fontId="1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39" fontId="10" fillId="0" borderId="0"/>
    <xf numFmtId="0" fontId="2" fillId="0" borderId="0"/>
    <xf numFmtId="0" fontId="2" fillId="0" borderId="0"/>
  </cellStyleXfs>
  <cellXfs count="230">
    <xf numFmtId="0" fontId="0" fillId="0" borderId="0" xfId="0"/>
    <xf numFmtId="0" fontId="5" fillId="0" borderId="0" xfId="2" applyFont="1" applyFill="1" applyAlignment="1">
      <alignment vertical="top" wrapText="1"/>
    </xf>
    <xf numFmtId="0" fontId="5" fillId="0" borderId="0" xfId="2" applyFont="1" applyFill="1" applyBorder="1" applyAlignment="1">
      <alignment vertical="top" wrapText="1"/>
    </xf>
    <xf numFmtId="0" fontId="15" fillId="3" borderId="3" xfId="0" applyFont="1" applyFill="1" applyBorder="1" applyAlignment="1">
      <alignment vertical="top"/>
    </xf>
    <xf numFmtId="0" fontId="16" fillId="3" borderId="3" xfId="0" applyFont="1" applyFill="1" applyBorder="1" applyAlignment="1">
      <alignment vertical="top"/>
    </xf>
    <xf numFmtId="166" fontId="15" fillId="0" borderId="0" xfId="1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/>
    </xf>
    <xf numFmtId="0" fontId="15" fillId="3" borderId="0" xfId="0" applyFont="1" applyFill="1" applyBorder="1" applyAlignment="1">
      <alignment vertical="top"/>
    </xf>
    <xf numFmtId="0" fontId="16" fillId="3" borderId="0" xfId="0" applyFont="1" applyFill="1" applyBorder="1" applyAlignment="1">
      <alignment vertical="top"/>
    </xf>
    <xf numFmtId="0" fontId="16" fillId="3" borderId="0" xfId="0" applyFont="1" applyFill="1" applyAlignment="1">
      <alignment vertical="top"/>
    </xf>
    <xf numFmtId="0" fontId="17" fillId="3" borderId="0" xfId="0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4" fontId="15" fillId="2" borderId="0" xfId="0" applyNumberFormat="1" applyFont="1" applyFill="1" applyBorder="1" applyAlignment="1">
      <alignment vertical="top"/>
    </xf>
    <xf numFmtId="0" fontId="15" fillId="4" borderId="0" xfId="0" applyFont="1" applyFill="1" applyAlignment="1">
      <alignment vertical="top"/>
    </xf>
    <xf numFmtId="4" fontId="15" fillId="4" borderId="0" xfId="0" applyNumberFormat="1" applyFont="1" applyFill="1" applyAlignment="1">
      <alignment vertical="top"/>
    </xf>
    <xf numFmtId="4" fontId="15" fillId="0" borderId="0" xfId="0" applyNumberFormat="1" applyFont="1" applyAlignment="1">
      <alignment vertical="top"/>
    </xf>
    <xf numFmtId="0" fontId="3" fillId="3" borderId="0" xfId="0" applyFont="1" applyFill="1" applyBorder="1" applyAlignment="1">
      <alignment vertical="top"/>
    </xf>
    <xf numFmtId="0" fontId="9" fillId="3" borderId="3" xfId="0" applyFont="1" applyFill="1" applyBorder="1" applyAlignment="1">
      <alignment horizontal="center" vertical="top"/>
    </xf>
    <xf numFmtId="49" fontId="9" fillId="3" borderId="3" xfId="3" applyNumberFormat="1" applyFont="1" applyFill="1" applyBorder="1" applyAlignment="1">
      <alignment horizontal="left" vertical="top" wrapText="1"/>
    </xf>
    <xf numFmtId="2" fontId="2" fillId="3" borderId="3" xfId="0" applyNumberFormat="1" applyFont="1" applyFill="1" applyBorder="1" applyAlignment="1">
      <alignment vertical="top"/>
    </xf>
    <xf numFmtId="2" fontId="2" fillId="3" borderId="3" xfId="0" applyNumberFormat="1" applyFont="1" applyFill="1" applyBorder="1" applyAlignment="1">
      <alignment horizontal="center" vertical="top"/>
    </xf>
    <xf numFmtId="4" fontId="2" fillId="3" borderId="3" xfId="0" applyNumberFormat="1" applyFont="1" applyFill="1" applyBorder="1" applyAlignment="1">
      <alignment horizontal="right" vertical="top"/>
    </xf>
    <xf numFmtId="166" fontId="2" fillId="3" borderId="3" xfId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right" vertical="top" wrapText="1"/>
    </xf>
    <xf numFmtId="0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39" fontId="2" fillId="3" borderId="3" xfId="0" applyNumberFormat="1" applyFont="1" applyFill="1" applyBorder="1" applyAlignment="1" applyProtection="1">
      <alignment horizontal="right" vertical="top" wrapText="1"/>
      <protection locked="0"/>
    </xf>
    <xf numFmtId="49" fontId="2" fillId="3" borderId="3" xfId="3" applyNumberFormat="1" applyFont="1" applyFill="1" applyBorder="1" applyAlignment="1">
      <alignment horizontal="left" vertical="top" wrapText="1"/>
    </xf>
    <xf numFmtId="0" fontId="2" fillId="3" borderId="3" xfId="0" applyFont="1" applyFill="1" applyBorder="1" applyAlignment="1" applyProtection="1">
      <alignment horizontal="center" vertical="top"/>
    </xf>
    <xf numFmtId="4" fontId="2" fillId="3" borderId="3" xfId="4" applyNumberFormat="1" applyFont="1" applyFill="1" applyBorder="1" applyAlignment="1">
      <alignment horizontal="right" vertical="top"/>
    </xf>
    <xf numFmtId="0" fontId="9" fillId="3" borderId="3" xfId="0" applyFont="1" applyFill="1" applyBorder="1" applyAlignment="1">
      <alignment horizontal="right" vertical="top"/>
    </xf>
    <xf numFmtId="4" fontId="19" fillId="3" borderId="3" xfId="0" applyNumberFormat="1" applyFont="1" applyFill="1" applyBorder="1" applyAlignment="1">
      <alignment horizontal="right" vertical="top"/>
    </xf>
    <xf numFmtId="0" fontId="19" fillId="3" borderId="3" xfId="0" applyFont="1" applyFill="1" applyBorder="1" applyAlignment="1" applyProtection="1">
      <alignment horizontal="center" vertical="top"/>
    </xf>
    <xf numFmtId="4" fontId="19" fillId="3" borderId="3" xfId="4" applyNumberFormat="1" applyFont="1" applyFill="1" applyBorder="1" applyAlignment="1">
      <alignment horizontal="right" vertical="top"/>
    </xf>
    <xf numFmtId="2" fontId="12" fillId="3" borderId="3" xfId="0" applyNumberFormat="1" applyFont="1" applyFill="1" applyBorder="1" applyAlignment="1">
      <alignment horizontal="right" vertical="top"/>
    </xf>
    <xf numFmtId="0" fontId="12" fillId="3" borderId="3" xfId="0" applyFont="1" applyFill="1" applyBorder="1" applyAlignment="1" applyProtection="1">
      <alignment horizontal="center" vertical="top"/>
    </xf>
    <xf numFmtId="0" fontId="19" fillId="3" borderId="3" xfId="0" applyFont="1" applyFill="1" applyBorder="1" applyAlignment="1">
      <alignment horizontal="right" vertical="top"/>
    </xf>
    <xf numFmtId="0" fontId="19" fillId="3" borderId="3" xfId="0" applyFont="1" applyFill="1" applyBorder="1" applyAlignment="1">
      <alignment vertical="top"/>
    </xf>
    <xf numFmtId="0" fontId="2" fillId="3" borderId="3" xfId="19" applyFont="1" applyFill="1" applyBorder="1" applyAlignment="1">
      <alignment horizontal="left" vertical="top" wrapText="1"/>
    </xf>
    <xf numFmtId="166" fontId="2" fillId="5" borderId="3" xfId="1" applyFont="1" applyFill="1" applyBorder="1" applyAlignment="1">
      <alignment horizontal="right" vertical="center" wrapText="1"/>
    </xf>
    <xf numFmtId="166" fontId="2" fillId="5" borderId="3" xfId="1" applyFont="1" applyFill="1" applyBorder="1" applyAlignment="1">
      <alignment horizontal="center" vertical="center" wrapText="1"/>
    </xf>
    <xf numFmtId="166" fontId="2" fillId="5" borderId="3" xfId="1" applyFont="1" applyFill="1" applyBorder="1" applyAlignment="1" applyProtection="1">
      <alignment horizontal="right" vertical="center" wrapText="1"/>
      <protection locked="0"/>
    </xf>
    <xf numFmtId="171" fontId="2" fillId="3" borderId="3" xfId="0" applyNumberFormat="1" applyFont="1" applyFill="1" applyBorder="1" applyAlignment="1">
      <alignment horizontal="right" vertical="center"/>
    </xf>
    <xf numFmtId="39" fontId="2" fillId="3" borderId="3" xfId="42" applyFont="1" applyFill="1" applyBorder="1" applyAlignment="1">
      <alignment horizontal="left" vertical="top" wrapText="1"/>
    </xf>
    <xf numFmtId="166" fontId="2" fillId="3" borderId="3" xfId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vertical="top" wrapText="1"/>
    </xf>
    <xf numFmtId="0" fontId="9" fillId="3" borderId="3" xfId="17" applyFont="1" applyFill="1" applyBorder="1" applyAlignment="1">
      <alignment horizontal="right" vertical="top"/>
    </xf>
    <xf numFmtId="0" fontId="9" fillId="3" borderId="3" xfId="17" applyFont="1" applyFill="1" applyBorder="1" applyAlignment="1">
      <alignment vertical="top" wrapText="1"/>
    </xf>
    <xf numFmtId="43" fontId="2" fillId="3" borderId="3" xfId="16" applyFont="1" applyFill="1" applyBorder="1" applyAlignment="1">
      <alignment horizontal="right" vertical="top" wrapText="1"/>
    </xf>
    <xf numFmtId="0" fontId="2" fillId="3" borderId="3" xfId="17" applyFont="1" applyFill="1" applyBorder="1" applyAlignment="1">
      <alignment horizontal="center" vertical="top"/>
    </xf>
    <xf numFmtId="0" fontId="2" fillId="3" borderId="3" xfId="17" applyFont="1" applyFill="1" applyBorder="1" applyAlignment="1" applyProtection="1">
      <alignment horizontal="right" vertical="top"/>
    </xf>
    <xf numFmtId="0" fontId="2" fillId="3" borderId="3" xfId="0" applyFont="1" applyFill="1" applyBorder="1" applyAlignment="1">
      <alignment vertical="top" wrapText="1"/>
    </xf>
    <xf numFmtId="1" fontId="9" fillId="3" borderId="3" xfId="0" applyNumberFormat="1" applyFont="1" applyFill="1" applyBorder="1" applyAlignment="1">
      <alignment horizontal="right" vertical="top"/>
    </xf>
    <xf numFmtId="4" fontId="9" fillId="3" borderId="3" xfId="0" applyNumberFormat="1" applyFont="1" applyFill="1" applyBorder="1" applyAlignment="1">
      <alignment horizontal="right" vertical="top"/>
    </xf>
    <xf numFmtId="49" fontId="9" fillId="3" borderId="3" xfId="3" applyNumberFormat="1" applyFont="1" applyFill="1" applyBorder="1" applyAlignment="1">
      <alignment horizontal="center" vertical="top" wrapText="1"/>
    </xf>
    <xf numFmtId="168" fontId="2" fillId="3" borderId="3" xfId="0" applyNumberFormat="1" applyFont="1" applyFill="1" applyBorder="1" applyAlignment="1">
      <alignment horizontal="right" vertical="top"/>
    </xf>
    <xf numFmtId="4" fontId="2" fillId="3" borderId="3" xfId="0" applyNumberFormat="1" applyFont="1" applyFill="1" applyBorder="1" applyAlignment="1">
      <alignment horizontal="center" vertical="top"/>
    </xf>
    <xf numFmtId="4" fontId="2" fillId="3" borderId="3" xfId="0" applyNumberFormat="1" applyFont="1" applyFill="1" applyBorder="1" applyAlignment="1">
      <alignment vertical="top"/>
    </xf>
    <xf numFmtId="169" fontId="9" fillId="3" borderId="3" xfId="0" applyNumberFormat="1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left" vertical="top" wrapText="1"/>
    </xf>
    <xf numFmtId="4" fontId="9" fillId="3" borderId="3" xfId="0" applyNumberFormat="1" applyFont="1" applyFill="1" applyBorder="1" applyAlignment="1">
      <alignment horizontal="right" vertical="top" wrapText="1"/>
    </xf>
    <xf numFmtId="4" fontId="2" fillId="3" borderId="3" xfId="0" applyNumberFormat="1" applyFont="1" applyFill="1" applyBorder="1" applyAlignment="1" applyProtection="1">
      <alignment horizontal="center" vertical="top"/>
    </xf>
    <xf numFmtId="0" fontId="9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right" vertical="top"/>
    </xf>
    <xf numFmtId="4" fontId="12" fillId="3" borderId="3" xfId="0" applyNumberFormat="1" applyFont="1" applyFill="1" applyBorder="1" applyAlignment="1">
      <alignment horizontal="right" vertical="top"/>
    </xf>
    <xf numFmtId="4" fontId="12" fillId="3" borderId="3" xfId="4" applyNumberFormat="1" applyFont="1" applyFill="1" applyBorder="1" applyAlignment="1">
      <alignment horizontal="right" vertical="top"/>
    </xf>
    <xf numFmtId="0" fontId="12" fillId="3" borderId="3" xfId="0" applyFont="1" applyFill="1" applyBorder="1" applyAlignment="1">
      <alignment vertical="top"/>
    </xf>
    <xf numFmtId="2" fontId="12" fillId="3" borderId="3" xfId="0" applyNumberFormat="1" applyFont="1" applyFill="1" applyBorder="1" applyAlignment="1">
      <alignment vertical="top"/>
    </xf>
    <xf numFmtId="4" fontId="12" fillId="3" borderId="3" xfId="0" applyNumberFormat="1" applyFont="1" applyFill="1" applyBorder="1" applyAlignment="1">
      <alignment vertical="top"/>
    </xf>
    <xf numFmtId="2" fontId="2" fillId="3" borderId="3" xfId="0" applyNumberFormat="1" applyFont="1" applyFill="1" applyBorder="1" applyAlignment="1">
      <alignment horizontal="right" vertical="top"/>
    </xf>
    <xf numFmtId="0" fontId="2" fillId="3" borderId="3" xfId="0" applyFont="1" applyFill="1" applyBorder="1" applyAlignment="1">
      <alignment vertical="top"/>
    </xf>
    <xf numFmtId="0" fontId="6" fillId="3" borderId="3" xfId="0" applyFont="1" applyFill="1" applyBorder="1" applyAlignment="1">
      <alignment horizontal="center" vertical="top"/>
    </xf>
    <xf numFmtId="4" fontId="6" fillId="3" borderId="3" xfId="0" applyNumberFormat="1" applyFont="1" applyFill="1" applyBorder="1" applyAlignment="1">
      <alignment horizontal="center" vertical="top"/>
    </xf>
    <xf numFmtId="37" fontId="9" fillId="3" borderId="3" xfId="18" applyNumberFormat="1" applyFont="1" applyFill="1" applyBorder="1" applyAlignment="1" applyProtection="1">
      <alignment horizontal="right" vertical="top" wrapText="1"/>
    </xf>
    <xf numFmtId="0" fontId="9" fillId="3" borderId="3" xfId="17" applyFont="1" applyFill="1" applyBorder="1" applyAlignment="1">
      <alignment horizontal="left" vertical="top" wrapText="1"/>
    </xf>
    <xf numFmtId="172" fontId="2" fillId="3" borderId="3" xfId="18" applyNumberFormat="1" applyFont="1" applyFill="1" applyBorder="1" applyAlignment="1">
      <alignment horizontal="right" vertical="top" wrapText="1"/>
    </xf>
    <xf numFmtId="4" fontId="2" fillId="3" borderId="3" xfId="18" applyNumberFormat="1" applyFont="1" applyFill="1" applyBorder="1" applyAlignment="1">
      <alignment horizontal="center" vertical="top"/>
    </xf>
    <xf numFmtId="172" fontId="2" fillId="3" borderId="3" xfId="17" applyNumberFormat="1" applyFont="1" applyFill="1" applyBorder="1" applyAlignment="1">
      <alignment horizontal="right" vertical="top" wrapText="1"/>
    </xf>
    <xf numFmtId="4" fontId="2" fillId="3" borderId="3" xfId="17" applyNumberFormat="1" applyFont="1" applyFill="1" applyBorder="1" applyAlignment="1" applyProtection="1">
      <alignment horizontal="right" vertical="top"/>
      <protection locked="0"/>
    </xf>
    <xf numFmtId="0" fontId="2" fillId="3" borderId="3" xfId="17" applyFont="1" applyFill="1" applyBorder="1" applyAlignment="1">
      <alignment horizontal="center" vertical="top" wrapText="1"/>
    </xf>
    <xf numFmtId="0" fontId="9" fillId="3" borderId="3" xfId="0" applyNumberFormat="1" applyFont="1" applyFill="1" applyBorder="1" applyAlignment="1">
      <alignment horizontal="left" vertical="top" wrapText="1"/>
    </xf>
    <xf numFmtId="4" fontId="2" fillId="3" borderId="3" xfId="8" applyNumberFormat="1" applyFont="1" applyFill="1" applyBorder="1" applyAlignment="1" applyProtection="1">
      <alignment horizontal="right" vertical="top" wrapText="1"/>
      <protection locked="0"/>
    </xf>
    <xf numFmtId="0" fontId="9" fillId="3" borderId="3" xfId="17" applyFont="1" applyFill="1" applyBorder="1" applyAlignment="1">
      <alignment vertical="top"/>
    </xf>
    <xf numFmtId="166" fontId="2" fillId="5" borderId="3" xfId="1" applyFont="1" applyFill="1" applyBorder="1" applyAlignment="1">
      <alignment horizontal="right" vertical="top" wrapText="1"/>
    </xf>
    <xf numFmtId="166" fontId="2" fillId="5" borderId="3" xfId="1" applyFont="1" applyFill="1" applyBorder="1" applyAlignment="1">
      <alignment horizontal="center" vertical="top" wrapText="1"/>
    </xf>
    <xf numFmtId="0" fontId="2" fillId="3" borderId="3" xfId="17" applyFont="1" applyFill="1" applyBorder="1" applyAlignment="1">
      <alignment vertical="top"/>
    </xf>
    <xf numFmtId="0" fontId="12" fillId="3" borderId="3" xfId="0" applyFont="1" applyFill="1" applyBorder="1" applyAlignment="1" applyProtection="1">
      <alignment horizontal="center" vertical="top" wrapText="1"/>
    </xf>
    <xf numFmtId="177" fontId="2" fillId="3" borderId="3" xfId="0" applyNumberFormat="1" applyFont="1" applyFill="1" applyBorder="1" applyAlignment="1">
      <alignment horizontal="right" vertical="top" wrapText="1"/>
    </xf>
    <xf numFmtId="4" fontId="2" fillId="3" borderId="3" xfId="1" applyNumberFormat="1" applyFont="1" applyFill="1" applyBorder="1" applyAlignment="1">
      <alignment horizontal="right" vertical="top" wrapText="1"/>
    </xf>
    <xf numFmtId="0" fontId="2" fillId="3" borderId="3" xfId="17" applyFont="1" applyFill="1" applyBorder="1" applyAlignment="1">
      <alignment horizontal="right" vertical="top"/>
    </xf>
    <xf numFmtId="0" fontId="2" fillId="3" borderId="3" xfId="17" applyFont="1" applyFill="1" applyBorder="1" applyAlignment="1">
      <alignment horizontal="left" vertical="top" wrapText="1"/>
    </xf>
    <xf numFmtId="37" fontId="9" fillId="3" borderId="3" xfId="26" applyNumberFormat="1" applyFont="1" applyFill="1" applyBorder="1" applyAlignment="1">
      <alignment horizontal="right" vertical="top" wrapText="1"/>
    </xf>
    <xf numFmtId="39" fontId="9" fillId="3" borderId="3" xfId="26" applyFont="1" applyFill="1" applyBorder="1" applyAlignment="1">
      <alignment vertical="top" wrapText="1"/>
    </xf>
    <xf numFmtId="166" fontId="2" fillId="3" borderId="3" xfId="7" applyFont="1" applyFill="1" applyBorder="1" applyAlignment="1">
      <alignment horizontal="right" vertical="top" wrapText="1"/>
    </xf>
    <xf numFmtId="166" fontId="2" fillId="3" borderId="3" xfId="7" applyFont="1" applyFill="1" applyBorder="1" applyAlignment="1">
      <alignment horizontal="center" vertical="top" wrapText="1"/>
    </xf>
    <xf numFmtId="37" fontId="9" fillId="3" borderId="3" xfId="0" applyNumberFormat="1" applyFont="1" applyFill="1" applyBorder="1" applyAlignment="1">
      <alignment horizontal="right" vertical="top"/>
    </xf>
    <xf numFmtId="175" fontId="9" fillId="3" borderId="3" xfId="0" applyNumberFormat="1" applyFont="1" applyFill="1" applyBorder="1" applyAlignment="1">
      <alignment horizontal="right" vertical="top"/>
    </xf>
    <xf numFmtId="175" fontId="2" fillId="3" borderId="3" xfId="0" applyNumberFormat="1" applyFont="1" applyFill="1" applyBorder="1" applyAlignment="1">
      <alignment horizontal="right" vertical="top"/>
    </xf>
    <xf numFmtId="0" fontId="2" fillId="9" borderId="3" xfId="0" applyFont="1" applyFill="1" applyBorder="1" applyAlignment="1">
      <alignment wrapText="1"/>
    </xf>
    <xf numFmtId="166" fontId="2" fillId="3" borderId="3" xfId="7" applyFont="1" applyFill="1" applyBorder="1" applyAlignment="1">
      <alignment horizontal="right" wrapText="1"/>
    </xf>
    <xf numFmtId="0" fontId="2" fillId="3" borderId="3" xfId="17" applyFont="1" applyFill="1" applyBorder="1" applyAlignment="1">
      <alignment horizontal="center"/>
    </xf>
    <xf numFmtId="166" fontId="2" fillId="3" borderId="3" xfId="7" applyFont="1" applyFill="1" applyBorder="1" applyAlignment="1" applyProtection="1">
      <alignment horizontal="right" wrapText="1"/>
      <protection locked="0"/>
    </xf>
    <xf numFmtId="39" fontId="2" fillId="3" borderId="3" xfId="0" applyNumberFormat="1" applyFont="1" applyFill="1" applyBorder="1" applyAlignment="1" applyProtection="1">
      <alignment horizontal="right" wrapText="1"/>
      <protection locked="0"/>
    </xf>
    <xf numFmtId="0" fontId="9" fillId="3" borderId="3" xfId="0" applyNumberFormat="1" applyFont="1" applyFill="1" applyBorder="1" applyAlignment="1">
      <alignment vertical="top" wrapText="1"/>
    </xf>
    <xf numFmtId="166" fontId="2" fillId="3" borderId="3" xfId="7" applyFont="1" applyFill="1" applyBorder="1" applyAlignment="1" applyProtection="1">
      <alignment horizontal="right" vertical="top" wrapText="1"/>
      <protection locked="0"/>
    </xf>
    <xf numFmtId="0" fontId="2" fillId="9" borderId="3" xfId="0" applyFont="1" applyFill="1" applyBorder="1" applyAlignment="1">
      <alignment vertical="top" wrapText="1"/>
    </xf>
    <xf numFmtId="0" fontId="2" fillId="3" borderId="3" xfId="17" applyFont="1" applyFill="1" applyBorder="1" applyAlignment="1">
      <alignment horizontal="left" wrapText="1"/>
    </xf>
    <xf numFmtId="43" fontId="2" fillId="3" borderId="3" xfId="16" applyFont="1" applyFill="1" applyBorder="1" applyAlignment="1">
      <alignment horizontal="right" wrapText="1"/>
    </xf>
    <xf numFmtId="0" fontId="12" fillId="3" borderId="3" xfId="0" applyFont="1" applyFill="1" applyBorder="1" applyAlignment="1" applyProtection="1">
      <alignment horizontal="center"/>
    </xf>
    <xf numFmtId="37" fontId="9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39" fontId="9" fillId="3" borderId="3" xfId="0" applyNumberFormat="1" applyFont="1" applyFill="1" applyBorder="1" applyAlignment="1" applyProtection="1">
      <alignment horizontal="right" vertical="top" wrapText="1"/>
      <protection locked="0"/>
    </xf>
    <xf numFmtId="0" fontId="20" fillId="9" borderId="3" xfId="0" applyFont="1" applyFill="1" applyBorder="1" applyAlignment="1">
      <alignment vertical="top" wrapText="1"/>
    </xf>
    <xf numFmtId="171" fontId="2" fillId="3" borderId="3" xfId="0" applyNumberFormat="1" applyFont="1" applyFill="1" applyBorder="1" applyAlignment="1">
      <alignment horizontal="right" vertical="top" wrapText="1"/>
    </xf>
    <xf numFmtId="39" fontId="2" fillId="3" borderId="3" xfId="0" applyNumberFormat="1" applyFont="1" applyFill="1" applyBorder="1" applyAlignment="1">
      <alignment horizontal="right" vertical="top" wrapText="1"/>
    </xf>
    <xf numFmtId="37" fontId="2" fillId="6" borderId="3" xfId="0" applyNumberFormat="1" applyFont="1" applyFill="1" applyBorder="1" applyAlignment="1">
      <alignment vertical="top" wrapText="1"/>
    </xf>
    <xf numFmtId="0" fontId="9" fillId="6" borderId="3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right" vertical="top" wrapText="1"/>
    </xf>
    <xf numFmtId="0" fontId="2" fillId="6" borderId="3" xfId="0" applyFont="1" applyFill="1" applyBorder="1" applyAlignment="1">
      <alignment horizontal="right" vertical="top" wrapText="1"/>
    </xf>
    <xf numFmtId="39" fontId="9" fillId="6" borderId="3" xfId="0" applyNumberFormat="1" applyFont="1" applyFill="1" applyBorder="1" applyAlignment="1" applyProtection="1">
      <alignment horizontal="right" vertical="top" wrapText="1"/>
      <protection locked="0"/>
    </xf>
    <xf numFmtId="0" fontId="6" fillId="3" borderId="3" xfId="0" applyFont="1" applyFill="1" applyBorder="1" applyAlignment="1">
      <alignment vertical="top"/>
    </xf>
    <xf numFmtId="4" fontId="6" fillId="3" borderId="3" xfId="0" applyNumberFormat="1" applyFont="1" applyFill="1" applyBorder="1" applyAlignment="1">
      <alignment vertical="top"/>
    </xf>
    <xf numFmtId="37" fontId="2" fillId="6" borderId="4" xfId="0" applyNumberFormat="1" applyFont="1" applyFill="1" applyBorder="1" applyAlignment="1">
      <alignment vertical="top" wrapText="1"/>
    </xf>
    <xf numFmtId="0" fontId="9" fillId="6" borderId="4" xfId="0" applyFont="1" applyFill="1" applyBorder="1" applyAlignment="1">
      <alignment horizontal="center" vertical="top" wrapText="1"/>
    </xf>
    <xf numFmtId="4" fontId="2" fillId="6" borderId="4" xfId="0" applyNumberFormat="1" applyFont="1" applyFill="1" applyBorder="1" applyAlignment="1">
      <alignment vertical="top"/>
    </xf>
    <xf numFmtId="0" fontId="2" fillId="6" borderId="4" xfId="0" applyFont="1" applyFill="1" applyBorder="1" applyAlignment="1">
      <alignment horizontal="center" vertical="top"/>
    </xf>
    <xf numFmtId="39" fontId="9" fillId="6" borderId="4" xfId="0" applyNumberFormat="1" applyFont="1" applyFill="1" applyBorder="1" applyAlignment="1" applyProtection="1">
      <alignment horizontal="right" vertical="top" wrapText="1"/>
      <protection locked="0"/>
    </xf>
    <xf numFmtId="0" fontId="6" fillId="6" borderId="2" xfId="0" applyFont="1" applyFill="1" applyBorder="1" applyAlignment="1">
      <alignment vertical="top"/>
    </xf>
    <xf numFmtId="0" fontId="9" fillId="6" borderId="2" xfId="0" applyFont="1" applyFill="1" applyBorder="1" applyAlignment="1">
      <alignment horizontal="center" vertical="top" wrapText="1"/>
    </xf>
    <xf numFmtId="4" fontId="6" fillId="6" borderId="2" xfId="0" applyNumberFormat="1" applyFont="1" applyFill="1" applyBorder="1" applyAlignment="1">
      <alignment vertical="top"/>
    </xf>
    <xf numFmtId="0" fontId="6" fillId="2" borderId="3" xfId="0" applyFont="1" applyFill="1" applyBorder="1" applyAlignment="1">
      <alignment horizontal="right" vertical="top"/>
    </xf>
    <xf numFmtId="0" fontId="7" fillId="2" borderId="3" xfId="0" applyFont="1" applyFill="1" applyBorder="1" applyAlignment="1">
      <alignment horizontal="center" vertical="top"/>
    </xf>
    <xf numFmtId="173" fontId="6" fillId="2" borderId="3" xfId="0" applyNumberFormat="1" applyFont="1" applyFill="1" applyBorder="1" applyAlignment="1">
      <alignment vertical="top"/>
    </xf>
    <xf numFmtId="4" fontId="6" fillId="2" borderId="3" xfId="0" applyNumberFormat="1" applyFont="1" applyFill="1" applyBorder="1" applyAlignment="1">
      <alignment vertical="top"/>
    </xf>
    <xf numFmtId="0" fontId="6" fillId="6" borderId="3" xfId="0" applyFont="1" applyFill="1" applyBorder="1" applyAlignment="1">
      <alignment vertical="top"/>
    </xf>
    <xf numFmtId="0" fontId="9" fillId="6" borderId="3" xfId="0" applyFont="1" applyFill="1" applyBorder="1" applyAlignment="1">
      <alignment horizontal="right" vertical="top" wrapText="1"/>
    </xf>
    <xf numFmtId="173" fontId="6" fillId="6" borderId="3" xfId="0" applyNumberFormat="1" applyFont="1" applyFill="1" applyBorder="1" applyAlignment="1">
      <alignment vertical="top"/>
    </xf>
    <xf numFmtId="4" fontId="6" fillId="6" borderId="3" xfId="0" applyNumberFormat="1" applyFont="1" applyFill="1" applyBorder="1" applyAlignment="1">
      <alignment vertical="top"/>
    </xf>
    <xf numFmtId="4" fontId="6" fillId="6" borderId="3" xfId="0" applyNumberFormat="1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vertical="top"/>
    </xf>
    <xf numFmtId="0" fontId="9" fillId="6" borderId="4" xfId="0" applyFont="1" applyFill="1" applyBorder="1" applyAlignment="1">
      <alignment horizontal="right" vertical="top"/>
    </xf>
    <xf numFmtId="0" fontId="2" fillId="6" borderId="4" xfId="0" applyFont="1" applyFill="1" applyBorder="1" applyAlignment="1">
      <alignment vertical="top"/>
    </xf>
    <xf numFmtId="166" fontId="9" fillId="6" borderId="4" xfId="7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167" fontId="7" fillId="0" borderId="0" xfId="0" applyNumberFormat="1" applyFont="1" applyBorder="1" applyAlignment="1">
      <alignment horizontal="center" vertical="top"/>
    </xf>
    <xf numFmtId="4" fontId="7" fillId="0" borderId="0" xfId="0" applyNumberFormat="1" applyFont="1" applyBorder="1" applyAlignment="1">
      <alignment horizontal="center" vertical="top"/>
    </xf>
    <xf numFmtId="0" fontId="2" fillId="3" borderId="0" xfId="25" applyFont="1" applyFill="1" applyBorder="1" applyAlignment="1">
      <alignment horizontal="right" vertical="top"/>
    </xf>
    <xf numFmtId="0" fontId="9" fillId="3" borderId="0" xfId="25" applyFont="1" applyFill="1" applyBorder="1" applyAlignment="1">
      <alignment horizontal="center" vertical="top" wrapText="1"/>
    </xf>
    <xf numFmtId="4" fontId="2" fillId="3" borderId="0" xfId="25" applyNumberFormat="1" applyFont="1" applyFill="1" applyBorder="1" applyAlignment="1">
      <alignment horizontal="center" vertical="top"/>
    </xf>
    <xf numFmtId="166" fontId="2" fillId="3" borderId="0" xfId="1" applyFont="1" applyFill="1" applyBorder="1" applyAlignment="1">
      <alignment vertical="top"/>
    </xf>
    <xf numFmtId="4" fontId="9" fillId="3" borderId="0" xfId="41" applyNumberFormat="1" applyFont="1" applyFill="1" applyBorder="1" applyAlignment="1">
      <alignment vertical="top"/>
    </xf>
    <xf numFmtId="0" fontId="2" fillId="3" borderId="0" xfId="25" applyFont="1" applyFill="1" applyBorder="1" applyAlignment="1">
      <alignment vertical="top"/>
    </xf>
    <xf numFmtId="4" fontId="2" fillId="3" borderId="0" xfId="27" applyNumberFormat="1" applyFont="1" applyFill="1" applyBorder="1" applyAlignment="1">
      <alignment horizontal="center" vertical="top"/>
    </xf>
    <xf numFmtId="0" fontId="2" fillId="3" borderId="0" xfId="19" applyNumberFormat="1" applyFont="1" applyFill="1" applyBorder="1" applyAlignment="1">
      <alignment horizontal="left" vertical="top"/>
    </xf>
    <xf numFmtId="0" fontId="2" fillId="3" borderId="0" xfId="19" applyNumberFormat="1" applyFont="1" applyFill="1" applyBorder="1" applyAlignment="1">
      <alignment vertical="top"/>
    </xf>
    <xf numFmtId="0" fontId="2" fillId="3" borderId="0" xfId="25" applyNumberFormat="1" applyFont="1" applyFill="1" applyBorder="1" applyAlignment="1">
      <alignment vertical="top"/>
    </xf>
    <xf numFmtId="0" fontId="22" fillId="3" borderId="0" xfId="19" applyFont="1" applyFill="1" applyBorder="1" applyAlignment="1">
      <alignment horizontal="left" vertical="top" wrapText="1"/>
    </xf>
    <xf numFmtId="0" fontId="2" fillId="3" borderId="0" xfId="19" applyFont="1" applyFill="1" applyBorder="1" applyAlignment="1">
      <alignment horizontal="right" vertical="top" wrapText="1"/>
    </xf>
    <xf numFmtId="4" fontId="22" fillId="3" borderId="0" xfId="19" applyNumberFormat="1" applyFont="1" applyFill="1" applyBorder="1" applyAlignment="1">
      <alignment horizontal="left" vertical="top" wrapText="1"/>
    </xf>
    <xf numFmtId="166" fontId="22" fillId="3" borderId="0" xfId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3" borderId="0" xfId="19" applyFont="1" applyFill="1" applyBorder="1" applyAlignment="1">
      <alignment horizontal="left" vertical="top"/>
    </xf>
    <xf numFmtId="166" fontId="2" fillId="3" borderId="0" xfId="1" applyFont="1" applyFill="1" applyBorder="1" applyAlignment="1">
      <alignment horizontal="center" vertical="top"/>
    </xf>
    <xf numFmtId="167" fontId="7" fillId="0" borderId="0" xfId="0" applyNumberFormat="1" applyFont="1" applyBorder="1" applyAlignment="1">
      <alignment horizontal="left" vertical="top"/>
    </xf>
    <xf numFmtId="167" fontId="23" fillId="0" borderId="0" xfId="0" applyNumberFormat="1" applyFont="1" applyBorder="1" applyAlignment="1">
      <alignment horizontal="center" vertical="top"/>
    </xf>
    <xf numFmtId="4" fontId="23" fillId="0" borderId="0" xfId="0" applyNumberFormat="1" applyFont="1" applyBorder="1" applyAlignment="1">
      <alignment horizontal="center" vertical="top"/>
    </xf>
    <xf numFmtId="166" fontId="2" fillId="3" borderId="3" xfId="7" applyFont="1" applyFill="1" applyBorder="1" applyAlignment="1">
      <alignment horizontal="center" wrapText="1"/>
    </xf>
    <xf numFmtId="39" fontId="2" fillId="3" borderId="4" xfId="0" applyNumberFormat="1" applyFont="1" applyFill="1" applyBorder="1" applyAlignment="1" applyProtection="1">
      <alignment horizontal="right" vertical="top" wrapText="1"/>
      <protection locked="0"/>
    </xf>
    <xf numFmtId="0" fontId="12" fillId="3" borderId="4" xfId="0" applyFont="1" applyFill="1" applyBorder="1" applyAlignment="1" applyProtection="1">
      <alignment horizontal="center" vertical="top"/>
    </xf>
    <xf numFmtId="0" fontId="16" fillId="8" borderId="0" xfId="0" applyFont="1" applyFill="1" applyBorder="1" applyAlignment="1">
      <alignment vertical="top"/>
    </xf>
    <xf numFmtId="0" fontId="16" fillId="8" borderId="3" xfId="0" applyFont="1" applyFill="1" applyBorder="1" applyAlignment="1">
      <alignment vertical="top"/>
    </xf>
    <xf numFmtId="0" fontId="2" fillId="3" borderId="0" xfId="19" applyFont="1" applyFill="1" applyBorder="1" applyAlignment="1">
      <alignment horizontal="center" vertical="top"/>
    </xf>
    <xf numFmtId="43" fontId="2" fillId="3" borderId="3" xfId="16" applyFont="1" applyFill="1" applyBorder="1" applyAlignment="1">
      <alignment horizontal="right" vertical="center" wrapText="1"/>
    </xf>
    <xf numFmtId="0" fontId="2" fillId="3" borderId="3" xfId="17" applyFont="1" applyFill="1" applyBorder="1" applyAlignment="1">
      <alignment horizontal="center" vertical="center"/>
    </xf>
    <xf numFmtId="39" fontId="2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0" xfId="25" applyFont="1" applyFill="1" applyBorder="1" applyAlignment="1">
      <alignment horizontal="center" vertical="top"/>
    </xf>
    <xf numFmtId="0" fontId="9" fillId="3" borderId="0" xfId="19" quotePrefix="1" applyFont="1" applyFill="1" applyBorder="1" applyAlignment="1">
      <alignment horizontal="left" vertical="top"/>
    </xf>
    <xf numFmtId="0" fontId="6" fillId="6" borderId="1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vertical="center"/>
    </xf>
    <xf numFmtId="0" fontId="15" fillId="4" borderId="2" xfId="0" applyFont="1" applyFill="1" applyBorder="1" applyAlignment="1">
      <alignment vertical="center"/>
    </xf>
    <xf numFmtId="0" fontId="25" fillId="3" borderId="3" xfId="0" applyFont="1" applyFill="1" applyBorder="1" applyAlignment="1">
      <alignment vertical="top" wrapText="1"/>
    </xf>
    <xf numFmtId="2" fontId="12" fillId="3" borderId="4" xfId="0" applyNumberFormat="1" applyFont="1" applyFill="1" applyBorder="1" applyAlignment="1">
      <alignment horizontal="right" vertical="top"/>
    </xf>
    <xf numFmtId="0" fontId="20" fillId="3" borderId="4" xfId="0" applyFont="1" applyFill="1" applyBorder="1" applyAlignment="1">
      <alignment vertical="top"/>
    </xf>
    <xf numFmtId="2" fontId="12" fillId="3" borderId="4" xfId="0" applyNumberFormat="1" applyFont="1" applyFill="1" applyBorder="1" applyAlignment="1">
      <alignment vertical="top"/>
    </xf>
    <xf numFmtId="4" fontId="2" fillId="3" borderId="4" xfId="0" applyNumberFormat="1" applyFont="1" applyFill="1" applyBorder="1" applyAlignment="1">
      <alignment vertical="top"/>
    </xf>
    <xf numFmtId="0" fontId="2" fillId="6" borderId="4" xfId="0" applyFont="1" applyFill="1" applyBorder="1" applyAlignment="1">
      <alignment horizontal="right" vertical="top"/>
    </xf>
    <xf numFmtId="0" fontId="9" fillId="6" borderId="4" xfId="0" applyFont="1" applyFill="1" applyBorder="1" applyAlignment="1">
      <alignment horizontal="center" vertical="top"/>
    </xf>
    <xf numFmtId="4" fontId="2" fillId="6" borderId="4" xfId="0" applyNumberFormat="1" applyFont="1" applyFill="1" applyBorder="1" applyAlignment="1">
      <alignment horizontal="right" vertical="top"/>
    </xf>
    <xf numFmtId="0" fontId="2" fillId="6" borderId="4" xfId="0" applyFont="1" applyFill="1" applyBorder="1" applyAlignment="1" applyProtection="1">
      <alignment horizontal="center" vertical="top"/>
    </xf>
    <xf numFmtId="4" fontId="2" fillId="7" borderId="4" xfId="4" applyNumberFormat="1" applyFont="1" applyFill="1" applyBorder="1" applyAlignment="1">
      <alignment horizontal="right" vertical="top"/>
    </xf>
    <xf numFmtId="166" fontId="9" fillId="6" borderId="4" xfId="1" applyFont="1" applyFill="1" applyBorder="1" applyAlignment="1">
      <alignment horizontal="right" vertical="top" wrapText="1"/>
    </xf>
    <xf numFmtId="0" fontId="2" fillId="3" borderId="0" xfId="19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0" fontId="2" fillId="3" borderId="0" xfId="25" applyFont="1" applyFill="1" applyBorder="1" applyAlignment="1">
      <alignment horizontal="center" vertical="top"/>
    </xf>
    <xf numFmtId="0" fontId="2" fillId="3" borderId="0" xfId="19" applyFont="1" applyFill="1" applyBorder="1" applyAlignment="1">
      <alignment horizontal="center" vertical="top" wrapText="1"/>
    </xf>
    <xf numFmtId="0" fontId="9" fillId="3" borderId="0" xfId="25" applyFont="1" applyFill="1" applyBorder="1" applyAlignment="1">
      <alignment horizontal="left" vertical="top"/>
    </xf>
    <xf numFmtId="0" fontId="9" fillId="3" borderId="0" xfId="25" applyFont="1" applyFill="1" applyBorder="1" applyAlignment="1">
      <alignment horizontal="center" vertical="top"/>
    </xf>
    <xf numFmtId="0" fontId="9" fillId="3" borderId="0" xfId="19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right" vertical="top"/>
    </xf>
    <xf numFmtId="4" fontId="7" fillId="3" borderId="3" xfId="0" applyNumberFormat="1" applyFont="1" applyFill="1" applyBorder="1" applyAlignment="1">
      <alignment vertical="top"/>
    </xf>
    <xf numFmtId="4" fontId="7" fillId="3" borderId="3" xfId="0" applyNumberFormat="1" applyFont="1" applyFill="1" applyBorder="1" applyAlignment="1">
      <alignment horizontal="center" vertical="top"/>
    </xf>
    <xf numFmtId="10" fontId="7" fillId="3" borderId="3" xfId="0" applyNumberFormat="1" applyFont="1" applyFill="1" applyBorder="1" applyAlignment="1" applyProtection="1">
      <alignment vertical="top"/>
      <protection locked="0"/>
    </xf>
    <xf numFmtId="173" fontId="7" fillId="3" borderId="3" xfId="0" applyNumberFormat="1" applyFont="1" applyFill="1" applyBorder="1" applyAlignment="1">
      <alignment vertical="top"/>
    </xf>
    <xf numFmtId="173" fontId="6" fillId="3" borderId="3" xfId="0" applyNumberFormat="1" applyFont="1" applyFill="1" applyBorder="1" applyAlignment="1">
      <alignment vertical="top"/>
    </xf>
    <xf numFmtId="10" fontId="2" fillId="3" borderId="3" xfId="15" applyNumberFormat="1" applyFont="1" applyFill="1" applyBorder="1" applyAlignment="1">
      <alignment horizontal="right" vertical="top" wrapText="1"/>
    </xf>
    <xf numFmtId="171" fontId="2" fillId="3" borderId="3" xfId="25" applyNumberFormat="1" applyFont="1" applyFill="1" applyBorder="1" applyAlignment="1">
      <alignment horizontal="center" vertical="top"/>
    </xf>
    <xf numFmtId="166" fontId="2" fillId="3" borderId="3" xfId="7" applyFont="1" applyFill="1" applyBorder="1" applyAlignment="1">
      <alignment horizontal="center" vertical="top"/>
    </xf>
    <xf numFmtId="0" fontId="20" fillId="3" borderId="3" xfId="0" applyFont="1" applyFill="1" applyBorder="1" applyAlignment="1">
      <alignment horizontal="right" vertical="top"/>
    </xf>
    <xf numFmtId="0" fontId="2" fillId="3" borderId="3" xfId="44" applyNumberFormat="1" applyFont="1" applyFill="1" applyBorder="1" applyAlignment="1">
      <alignment horizontal="right" vertical="top" wrapText="1"/>
    </xf>
    <xf numFmtId="10" fontId="2" fillId="3" borderId="3" xfId="14" applyNumberFormat="1" applyFont="1" applyFill="1" applyBorder="1"/>
    <xf numFmtId="168" fontId="9" fillId="3" borderId="3" xfId="14" applyNumberFormat="1" applyFont="1" applyFill="1" applyBorder="1" applyAlignment="1">
      <alignment horizontal="right"/>
    </xf>
    <xf numFmtId="166" fontId="9" fillId="3" borderId="3" xfId="1" applyFont="1" applyFill="1" applyBorder="1" applyAlignment="1">
      <alignment horizontal="right"/>
    </xf>
    <xf numFmtId="0" fontId="2" fillId="3" borderId="0" xfId="0" applyFont="1" applyFill="1" applyBorder="1" applyAlignment="1">
      <alignment vertical="top"/>
    </xf>
    <xf numFmtId="4" fontId="2" fillId="3" borderId="0" xfId="0" applyNumberFormat="1" applyFont="1" applyFill="1" applyBorder="1" applyAlignment="1">
      <alignment vertical="top"/>
    </xf>
    <xf numFmtId="167" fontId="7" fillId="3" borderId="0" xfId="0" applyNumberFormat="1" applyFont="1" applyFill="1" applyBorder="1" applyAlignment="1">
      <alignment horizontal="center" vertical="top"/>
    </xf>
    <xf numFmtId="4" fontId="7" fillId="3" borderId="0" xfId="0" applyNumberFormat="1" applyFont="1" applyFill="1" applyBorder="1" applyAlignment="1">
      <alignment horizontal="center" vertical="top"/>
    </xf>
    <xf numFmtId="0" fontId="9" fillId="3" borderId="0" xfId="0" applyFont="1" applyFill="1" applyBorder="1" applyAlignment="1">
      <alignment horizontal="center" vertical="top"/>
    </xf>
    <xf numFmtId="0" fontId="21" fillId="3" borderId="0" xfId="2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right" vertical="top"/>
    </xf>
  </cellXfs>
  <cellStyles count="45">
    <cellStyle name="Comma 3" xfId="21"/>
    <cellStyle name="Comma_ANALISIS EL PUERTO" xfId="10"/>
    <cellStyle name="Millares" xfId="1" builtinId="3"/>
    <cellStyle name="Millares 10" xfId="16"/>
    <cellStyle name="Millares 10 2" xfId="33"/>
    <cellStyle name="Millares 11" xfId="7"/>
    <cellStyle name="Millares 14" xfId="35"/>
    <cellStyle name="Millares 15 2" xfId="37"/>
    <cellStyle name="Millares 2" xfId="6"/>
    <cellStyle name="Millares 2 2" xfId="30"/>
    <cellStyle name="Millares 2 2 2" xfId="29"/>
    <cellStyle name="Millares 3" xfId="28"/>
    <cellStyle name="Millares 3 3" xfId="4"/>
    <cellStyle name="Millares 4" xfId="23"/>
    <cellStyle name="Millares 4 2" xfId="31"/>
    <cellStyle name="Millares 4 2 2" xfId="40"/>
    <cellStyle name="Millares 5" xfId="5"/>
    <cellStyle name="Millares 5 3" xfId="8"/>
    <cellStyle name="Millares 6 2" xfId="27"/>
    <cellStyle name="Millares 7 2 2" xfId="12"/>
    <cellStyle name="Millares_NUEVO FORMATO DE PRESUPUESTOS 2" xfId="41"/>
    <cellStyle name="Moneda 3 2" xfId="38"/>
    <cellStyle name="Normal" xfId="0" builtinId="0"/>
    <cellStyle name="Normal 10" xfId="11"/>
    <cellStyle name="Normal 10 2 2" xfId="13"/>
    <cellStyle name="Normal 10 3" xfId="36"/>
    <cellStyle name="Normal 13 2" xfId="17"/>
    <cellStyle name="Normal 18" xfId="25"/>
    <cellStyle name="Normal 18 3" xfId="44"/>
    <cellStyle name="Normal 19" xfId="39"/>
    <cellStyle name="Normal 2" xfId="22"/>
    <cellStyle name="Normal 2 2 2" xfId="19"/>
    <cellStyle name="Normal 2 3" xfId="9"/>
    <cellStyle name="Normal 2 3 2" xfId="14"/>
    <cellStyle name="Normal 2_ANALISIS REC 3" xfId="18"/>
    <cellStyle name="Normal 20" xfId="34"/>
    <cellStyle name="Normal 3" xfId="32"/>
    <cellStyle name="Normal 41" xfId="43"/>
    <cellStyle name="Normal 5" xfId="24"/>
    <cellStyle name="Normal 9" xfId="20"/>
    <cellStyle name="Normal_50-09 EXTENSION LINEA LA CUARENTA Y CABUYA 2" xfId="42"/>
    <cellStyle name="Normal_Hoja1" xfId="3"/>
    <cellStyle name="Normal_Presupuesto" xfId="26"/>
    <cellStyle name="Normal_Rec. No.3 118-03   Pta. de trat.A.Negras san juan de la maguana" xfId="2"/>
    <cellStyle name="Porcentaje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5182C27E-365B-4513-B980-98FBB737572B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A170DAB8-F5C4-42DE-A257-6DE437813522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6104BEFD-A40A-4118-81BA-01149D213DA3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70DD33DC-07C3-4DCD-A4FB-F6B055353A3B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38191E36-156F-4FDC-AA6D-5154008A711A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5E0179A0-0FF0-4E0B-B03D-E1AAB1561979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952096E0-F1C5-434E-B23B-F3A334401F9C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A9CE7D0B-905E-41CD-9F50-F64765FDFB61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C23A8E7D-7F9F-4ACA-9E95-0A07E1B6121F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68C0631D-98F8-40BA-BA90-9F3BD689B0EF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536181A9-0134-4F9E-998A-90B6B317D688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392AEDB0-DC1F-4106-8135-D0D516719BE6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2112B64E-39E9-4B7D-BA8F-F1BE1D908D39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D49F4699-7146-4E43-A69F-4AB5E3367A73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C21DE843-EAC9-4C32-80DC-540F5B0BD3E7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A45E436C-D37F-466C-AD31-B70C9EEC8643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E55E56F8-E3A0-46EB-AFCB-6B14F13F5653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C7A05621-7A67-4DBC-AB84-050A3FAFF202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A72AC803-54F7-4FC1-8C13-70789F4E3FCD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52BCAC17-09F4-4B37-B13B-FA4220D3136D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C8C99FF1-F2F3-4777-8894-0843129D5069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5CE7367B-2F7D-4C4F-A228-9B7932710FB4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DBE52DE6-4BE5-4E18-9831-8DED0D78DA64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C58DEA4E-28B5-4095-9BE9-6DC94E2C1537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341CAF31-3BDF-431A-9B67-51CDD6AA4E5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7C6C50DE-C0FA-490B-AEF7-97E33F87A527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3DCBD1C2-E368-4955-98AD-8744DEA98E2F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B27329E4-C7B0-486E-B13E-465C290C918F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AC7F4D35-F672-4CCF-93EA-FBDB4DC5A563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44803FA8-DC94-44E8-9BD4-413B68626CEA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5EAEA607-50A6-4BA5-8327-2BF7E9BD0658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B6A00A1B-C303-464A-A34C-09B54626ACFE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F0B6B7AE-351C-4148-8261-34BEDE0A29BD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80237AB4-C314-41DA-A08F-B5A3306C213B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E15EDF81-50C8-44E5-8F0E-A4D6CFE173E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D402EA59-2BC1-41D9-86C0-326F1996C9D3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1AE055E4-53E8-401A-8021-E02FA6978D5F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65C645D1-1CCB-498B-B6A2-81B38B51E5CB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D0C860C7-8209-4878-A5AA-1BA738656792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483CD156-341A-41B3-A2AC-3897F9BBCD72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DB2A91FC-8E48-4CA0-98B6-E103EA0D2959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636D097-FB5E-4C09-A951-5AAE0C81BAEE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476B8E14-213B-46C3-A8C1-50EB3936E781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AAE28E01-7D2F-401D-80BD-17B307314803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EDFF9B-9E4D-48AA-BC5F-1DBBE0637F27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806CC720-2662-4E4C-941A-617910029B6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83E1B5C1-BBDE-4684-AB7E-B7E73D86753E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33D3D016-0FF8-40E9-9573-D64903657C09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2E9377F2-DD4E-4437-8679-A3B0225E809D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D31FB646-6B69-44CF-A492-5847EEA560BB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74CFEABA-3B19-4612-8E1E-F5C040238968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DA6D4C0F-A7DF-401F-B745-EFA89754027C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5837DFE-75C6-47B8-A147-C96B8B17E56E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1261C513-68AE-4B3D-BBF9-DE29604840A2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4137D25F-EA7B-44BF-B36D-18C146340AB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FCCF79A0-2D6B-4909-A098-AD658B3A05DC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24C6DA30-11A6-4BDE-86FE-F48B9B91DA17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8CAD2366-CA8F-49A8-9855-AF77820CA330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1CC33E35-A49D-42A1-B45B-65AB86557C8B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234FFF71-61C6-48FD-98E2-7E0C52163579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63FC3B79-B30D-4560-9E18-65718D11F79F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1BC0CB2F-C48B-4B94-8B6A-70CAD7D70389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F0C7FC33-5BAF-42EA-8417-4E3414D76733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2306BCBC-C064-4F3C-8F2B-67A36C23DD77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DD00AC6A-3F39-4A38-A814-D5EA4F96109E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A9E202A1-7A91-4EF8-ACE4-A943961C4FC9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683C4FD5-FA0A-4FC6-AF67-28F6E362ABBA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5267953C-A533-4264-BF0C-18F87C644514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3D52A102-DABC-48B7-9377-38484373E1EE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135B1827-0458-4708-9C9E-57F70B68A3EC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A71A79F3-499E-469A-A55A-58D2A4E3CA31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2D91C85-25FD-4EC8-A400-7DE9202EB50A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CAB3F444-05DD-4F5E-9591-225790CBC126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FA25FCA6-05B6-4450-BC8B-123443275CBA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87544EEF-755E-405C-8C2D-C9049812267B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34F0D653-0724-431C-82E2-D4CDD001C703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4DD1AE6F-4474-4371-9DF2-79106FF517EF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147FD0A7-0E14-4A33-B979-2A62ACADE58E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86AD6A76-648E-4C1D-A2AF-ABFE9C01048D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147</xdr:row>
      <xdr:rowOff>0</xdr:rowOff>
    </xdr:from>
    <xdr:to>
      <xdr:col>1</xdr:col>
      <xdr:colOff>1476375</xdr:colOff>
      <xdr:row>147</xdr:row>
      <xdr:rowOff>57150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C88D97D3-8489-46DB-BA5A-CAF87ADE2961}"/>
            </a:ext>
          </a:extLst>
        </xdr:cNvPr>
        <xdr:cNvSpPr txBox="1">
          <a:spLocks noChangeArrowheads="1"/>
        </xdr:cNvSpPr>
      </xdr:nvSpPr>
      <xdr:spPr bwMode="auto">
        <a:xfrm>
          <a:off x="1905000" y="30070425"/>
          <a:ext cx="1714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E837E5FE-91B9-47FC-8B50-1000C00EAC6B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18016DD0-70FC-4D96-A21E-2B4AAD4CA6AB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140EF1B8-5EB2-493F-BF58-CFE94E56A3C4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8A668C8E-CC95-49DF-ACBF-2C8CBBA94D44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15BE8EF6-EA35-49B1-A481-0559A07AF6A7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2071BEDB-6DBA-4AB8-A280-9240A2C9DD29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18D87F9A-A339-4B37-B470-530DE44A704F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3F410870-4868-493F-B9B5-C09FDD903B16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6162B55-F60C-4319-AD26-65037D4CB5D7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AE059FA0-ADBB-4EC8-A382-97E0734C3C32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FE98CA7-118A-4CFB-ABB5-F1835C838272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4DA8CAE1-1429-42D8-9EC4-C252B6A0D7A5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C02F2859-BEDF-474D-81C0-95E59F519051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58DBDC4D-2078-4F7F-B4CB-BE0B7FE27E74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D63A3D62-604B-4EA3-8AA5-93C253CF8B76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9A033848-F8A6-4FD7-A986-E24581CE1BFB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BC5F7A96-BFAB-4655-9023-A5053F7340E8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CF1F769-7990-4AE9-98C0-C1978915D2F2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7C5A7CCA-6148-4EC4-9100-FC550DE74753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AFAD5E86-31F4-4649-95C2-7E581A088782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38EE6773-D6BB-42F4-9B23-6C829B2F78E3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58F75CDD-4E65-4906-A285-9AA8D040AA3A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A16A235C-4E9B-4976-9C09-54082E8C283E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F2FA11FE-89AF-4BE0-8531-A4B86C07A16F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E3C0DFD-E416-4210-AF56-1FA7F8C9A538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710B33B2-2D2D-4ADE-8D31-E9CA192EE26C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4D1228C9-E79C-4B52-877D-E3FDF5F7D2F1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BDF51E78-DD3C-405D-B1E5-A5E55F16282F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8B369CF8-02FA-4F04-9E66-5E4B6CA30921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FC0C6966-A05A-4367-9B6E-16DB4C27D793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68FE9C12-0303-40E2-B23D-77387FC535E1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1BD58192-E0C5-4C62-AFBE-91FDCCE7E467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2A937116-E460-40D0-A136-343D34500322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D75220BE-F243-4CEF-8057-FA221115D31B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133DB7FC-F91D-4FB2-8C72-32CA24BEFE7C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5E6F36CB-0458-41E9-A80D-80D3C86E83E6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11B7DD9D-4826-4CF7-866F-8FEE524AE221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79630C53-F9D0-4CED-9739-15577D27CA24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3D983EA3-75B3-47A2-834C-F0F8586E62F2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BE2E3BA5-4A5C-41EC-A9D2-BAB14D26B5B6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D522D72B-43E6-4D78-A454-F64D0B8A6F91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1D6CD73E-DBAE-49D9-81E4-980D55ABD293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EB24272B-5F21-4F20-A573-702F2A35AF9B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826AC43A-61B0-4E9D-A066-69D4410BAE9F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1DD33B86-E42E-4AA4-9021-8F1CC75563FD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F66032BD-94D1-4437-B126-3088B19EB2BE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7AB98B28-1B34-49F8-9555-B135D26C985F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D9FCF023-0F87-4C25-B69A-679A0E35950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BAFEB82D-DF06-4DF0-934C-8E674C1DF641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516FE314-A29B-4BB5-B90B-FB249D200B21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7F89520-8D05-41AA-B5BB-6D3D7B8C90B5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9FAD2498-7EBD-45A6-BDDA-A62BC8CEEE48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D3F76BDF-418B-4620-95D3-7817D5A2C7FA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37BA0E87-1D86-4226-AB58-77C079896AFE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27DFBF0A-35BA-4F3B-9550-FDBA2D052273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4A7EB6A-47B2-4DFD-8C4B-3E883C0FDD13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D140BA1A-C906-42B4-AD05-79827AC699E1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D864C828-2455-4A7A-AB7F-203D6DD79B7E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A56A01E5-6538-43DB-AFBF-C0CD4A89212B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AB914912-A03F-4E13-9F6A-03CF23715A3B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A1E066FD-E8E4-4A89-AAD6-2FA05DBD83E3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60B3F5FA-6F57-4707-ACBF-9BAC1E954146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446BBD3-3351-439E-AF06-A9AE2C74D820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C95DC172-2587-483C-92CA-EBABB74A0351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562E3926-CFEE-435E-A3F8-A92D905314FB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C74CB722-15E1-4F63-AB60-E3EBA6C5CC7F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FBB7B8E7-8C5B-46FD-90B1-0C0F7EA13DC9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2F6726A2-5B44-498A-8342-376D87E0FA89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25CC140C-83AC-41F2-A7A9-0459CA85E9E2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7520735D-B803-4B3E-B787-054EFA38F606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A8816E12-AB3D-47B0-95C7-FA9AF0BC7117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100</xdr:row>
      <xdr:rowOff>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FF7458B5-C9A0-4A4E-BC55-D4566E3A6C6B}"/>
            </a:ext>
          </a:extLst>
        </xdr:cNvPr>
        <xdr:cNvSpPr txBox="1">
          <a:spLocks noChangeArrowheads="1"/>
        </xdr:cNvSpPr>
      </xdr:nvSpPr>
      <xdr:spPr bwMode="auto">
        <a:xfrm>
          <a:off x="1905000" y="20745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224DAD90-D74E-4461-9A2D-2B195BF435F3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BF0B89BA-B59F-4AE3-9628-0E60DAAE92FD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D28FB78F-BC2C-4330-A94F-A6204D4F915F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EE5DB5F0-8CF7-4F87-86FD-B1CC3F3AFEC7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144F9917-D2FB-43B9-89C2-D228EFB1649F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FF5A6E78-940D-4249-A7FB-1F93AB96ADAA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FD89CE3D-57DF-4FF0-AB81-0E6BA253FA4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C51B0348-BB3A-4A09-A267-607D742D7E0A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D0D17D0F-D22D-4129-82FC-9DE49CDB078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D1BEFEE4-0D27-47B0-9CE8-76DBFA760AC9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C8E789FC-29A4-480A-955B-69CA71B9691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DB1A9021-71CC-4413-8296-ADA7F7F52FC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D589A5F6-882C-4ADF-962F-347BD1B3B544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13A41BDD-1607-42CA-9E05-37335254C69E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F2129C26-FFBC-48B2-A51C-45BB599E7B2B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99597302-3449-4678-A074-5DC5D364D309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A102F86F-7987-41CA-8D95-B4DE8399F6F4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15073E8F-54A7-461A-B6C8-A1F2392FAEDE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9B3C7FD0-08DB-4D65-B9F1-AC17490AAFD4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AE6C9E19-F3EC-484D-9D31-FF21BFED317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60E39BE0-1E6A-4502-8ABE-08B6FA53B09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4F13155D-976F-4144-B2BF-33C72ABC7CB9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E90A810F-A7E7-460A-8C06-C344BDDDFF7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C9C7C38-22E1-44EA-BF24-2A91F0E6A50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2DE797A-D2F5-45B5-8AF3-E60992DD8628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DC8325EE-F710-4F2E-8A80-B1F809B5321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C2CB2E42-1077-4469-A6E5-007C771EC7FA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DA6E37A9-18AD-4012-8F58-45623CB9AF8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F219B6A4-4866-4D29-9083-8C8789343913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21944D51-67FB-49EA-9B44-3B12024137F3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991044C4-A908-4038-9056-DC03EC93B2F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A2B35640-862B-4556-A025-A6A049786DD4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6DC9A83E-AAFE-4E2F-9F89-C88F4F2EB0EA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1DB0DAAB-5217-4CC5-AEF0-1C5F2D8CDDC3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3523A34A-A452-4A2E-AA51-BBFF76144EC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55E56E46-05BB-4874-9CB9-8835C61F07A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1DFBA934-32DC-455D-BB10-D2D7A68CA3C1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5FC4AB96-B50E-4CC4-995E-BEFCFA3E1D8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412BE449-DC78-481A-A7B3-D2E87002B73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A2B5DB85-14A0-4433-8CD9-C3B1056CAD4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5680BD04-E998-4D5F-A2F2-3BBA02909753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F512BDAC-91C4-453B-B177-ABC7AC4EBDE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FC136121-371A-479F-B791-1D917A590CE1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53E01C14-D5A1-43D5-83AB-047BB6D852A7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B89912B9-35FE-4C5D-BFC0-1A227E0CD9CE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3E7AEB86-074D-46EF-BE18-DD3E845A388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2EE0D23A-AC40-4EC0-AEDA-5E55810111DD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D193A65F-00D4-4949-AE60-FA7802335DD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AF2CE94-0021-4BEE-821B-C70B05CFC0D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9F41EB74-B035-4B71-B3D6-BD43B4665F4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62455C7F-9A1D-463E-A6F3-02372D453751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6F969A6-5101-41FD-BE5A-C3B1F9DA09C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5185E9D4-AC7E-49C5-B14D-1280DA989A7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B004C8CD-F01E-445F-A8E3-28C974B8AE07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49CBF6E4-0F0D-4118-8F08-918AF06D54B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AF3FE20-D455-4E0F-9C56-CE52738431DD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7D84FAA2-89F4-4D69-887B-545194540C19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D9C9A6C4-8030-4451-9D24-B048E62AEF54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11A0F8E9-4AEE-4871-829F-C3AB9EA13AFA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695CD017-60DA-4F27-AFC7-46F1F9DA16D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C5380149-AB39-45E1-B6BB-58CF919B2874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32E3F6EB-9DB9-4B9E-940B-F60B15BE108B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A50FD43B-5905-4793-A594-BEF2ECDE0A8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46F96B60-6D50-4AAB-AF5E-CA0B9948E86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3DC8CFED-36F8-4D11-ADD3-1D5412BD1EBE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95A8F692-ADEB-4A74-A806-8812D2C0359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947EBCDB-EBED-44B3-8C92-F59BB0D2C5C1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835B76A-0B66-4E93-9FCC-F97B721D7EC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18370238-4C77-4BB7-8D6B-298B1EE002DB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B6F44D6C-8BBC-40A3-9C04-042DB572ED28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4523573D-E21A-4849-A137-3A3BCCDBD84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AEEDDA52-B52D-4B77-919B-311697CDFEA7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238125</xdr:colOff>
      <xdr:row>129</xdr:row>
      <xdr:rowOff>142875</xdr:rowOff>
    </xdr:from>
    <xdr:to>
      <xdr:col>1</xdr:col>
      <xdr:colOff>2371725</xdr:colOff>
      <xdr:row>129</xdr:row>
      <xdr:rowOff>142875</xdr:rowOff>
    </xdr:to>
    <xdr:sp macro="" textlink="">
      <xdr:nvSpPr>
        <xdr:cNvPr id="226" name="Line 1">
          <a:extLst>
            <a:ext uri="{FF2B5EF4-FFF2-40B4-BE49-F238E27FC236}">
              <a16:creationId xmlns:a16="http://schemas.microsoft.com/office/drawing/2014/main" id="{C08E1D97-7DAA-4D2B-860A-0D52A59CB5F4}"/>
            </a:ext>
          </a:extLst>
        </xdr:cNvPr>
        <xdr:cNvSpPr>
          <a:spLocks noChangeShapeType="1"/>
        </xdr:cNvSpPr>
      </xdr:nvSpPr>
      <xdr:spPr bwMode="auto">
        <a:xfrm>
          <a:off x="238125" y="26955750"/>
          <a:ext cx="27336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314325</xdr:colOff>
      <xdr:row>129</xdr:row>
      <xdr:rowOff>152400</xdr:rowOff>
    </xdr:from>
    <xdr:to>
      <xdr:col>5</xdr:col>
      <xdr:colOff>847725</xdr:colOff>
      <xdr:row>129</xdr:row>
      <xdr:rowOff>152400</xdr:rowOff>
    </xdr:to>
    <xdr:sp macro="" textlink="">
      <xdr:nvSpPr>
        <xdr:cNvPr id="227" name="Line 2">
          <a:extLst>
            <a:ext uri="{FF2B5EF4-FFF2-40B4-BE49-F238E27FC236}">
              <a16:creationId xmlns:a16="http://schemas.microsoft.com/office/drawing/2014/main" id="{94827197-6ACB-4038-9849-BEE2058008A6}"/>
            </a:ext>
          </a:extLst>
        </xdr:cNvPr>
        <xdr:cNvSpPr>
          <a:spLocks noChangeShapeType="1"/>
        </xdr:cNvSpPr>
      </xdr:nvSpPr>
      <xdr:spPr bwMode="auto">
        <a:xfrm>
          <a:off x="4191000" y="26965275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139</xdr:row>
      <xdr:rowOff>133350</xdr:rowOff>
    </xdr:from>
    <xdr:to>
      <xdr:col>5</xdr:col>
      <xdr:colOff>809625</xdr:colOff>
      <xdr:row>139</xdr:row>
      <xdr:rowOff>133350</xdr:rowOff>
    </xdr:to>
    <xdr:sp macro="" textlink="">
      <xdr:nvSpPr>
        <xdr:cNvPr id="228" name="Line 4">
          <a:extLst>
            <a:ext uri="{FF2B5EF4-FFF2-40B4-BE49-F238E27FC236}">
              <a16:creationId xmlns:a16="http://schemas.microsoft.com/office/drawing/2014/main" id="{769C9264-9AA7-4823-82AA-3D6F5D99BF97}"/>
            </a:ext>
          </a:extLst>
        </xdr:cNvPr>
        <xdr:cNvSpPr>
          <a:spLocks noChangeShapeType="1"/>
        </xdr:cNvSpPr>
      </xdr:nvSpPr>
      <xdr:spPr bwMode="auto">
        <a:xfrm>
          <a:off x="4152900" y="28755975"/>
          <a:ext cx="2714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381000</xdr:colOff>
      <xdr:row>139</xdr:row>
      <xdr:rowOff>123825</xdr:rowOff>
    </xdr:from>
    <xdr:to>
      <xdr:col>1</xdr:col>
      <xdr:colOff>2524125</xdr:colOff>
      <xdr:row>139</xdr:row>
      <xdr:rowOff>123825</xdr:rowOff>
    </xdr:to>
    <xdr:sp macro="" textlink="">
      <xdr:nvSpPr>
        <xdr:cNvPr id="229" name="Line 11">
          <a:extLst>
            <a:ext uri="{FF2B5EF4-FFF2-40B4-BE49-F238E27FC236}">
              <a16:creationId xmlns:a16="http://schemas.microsoft.com/office/drawing/2014/main" id="{C4613F39-B12F-4591-B7E7-549CB632CF7D}"/>
            </a:ext>
          </a:extLst>
        </xdr:cNvPr>
        <xdr:cNvSpPr>
          <a:spLocks noChangeShapeType="1"/>
        </xdr:cNvSpPr>
      </xdr:nvSpPr>
      <xdr:spPr bwMode="auto">
        <a:xfrm>
          <a:off x="381000" y="28746450"/>
          <a:ext cx="2743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133351</xdr:colOff>
      <xdr:row>0</xdr:row>
      <xdr:rowOff>104775</xdr:rowOff>
    </xdr:from>
    <xdr:to>
      <xdr:col>1</xdr:col>
      <xdr:colOff>266700</xdr:colOff>
      <xdr:row>4</xdr:row>
      <xdr:rowOff>28575</xdr:rowOff>
    </xdr:to>
    <xdr:pic>
      <xdr:nvPicPr>
        <xdr:cNvPr id="230" name="Imagen 1160" descr="INAPA">
          <a:extLst>
            <a:ext uri="{FF2B5EF4-FFF2-40B4-BE49-F238E27FC236}">
              <a16:creationId xmlns:a16="http://schemas.microsoft.com/office/drawing/2014/main" id="{D6DF1C86-D6E9-4F97-9E99-9ED372B11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04775"/>
          <a:ext cx="73342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31" name="Text Box 8">
          <a:extLst>
            <a:ext uri="{FF2B5EF4-FFF2-40B4-BE49-F238E27FC236}">
              <a16:creationId xmlns:a16="http://schemas.microsoft.com/office/drawing/2014/main" id="{247CEE18-5173-4CF0-93EF-3BB9C7C11E21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F225B98F-A1E5-4913-9BEE-D216096AF989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3EAC04C7-6FC1-4D5E-8B66-A8D2E184CFFD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A15F4FEA-307B-4661-AD64-74F357D03F93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35" name="Text Box 8">
          <a:extLst>
            <a:ext uri="{FF2B5EF4-FFF2-40B4-BE49-F238E27FC236}">
              <a16:creationId xmlns:a16="http://schemas.microsoft.com/office/drawing/2014/main" id="{18721899-B81D-4355-B549-3D2D9C407987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637AA7F2-FADE-479F-A6EE-D3A95B29E868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37" name="Text Box 8">
          <a:extLst>
            <a:ext uri="{FF2B5EF4-FFF2-40B4-BE49-F238E27FC236}">
              <a16:creationId xmlns:a16="http://schemas.microsoft.com/office/drawing/2014/main" id="{3C678B24-016F-403A-8CEE-C3746129930D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75E606BC-D8FC-49A0-9D06-B4534D7DE9C3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1C44893B-908A-4101-AC6F-09F7BCFBF7F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AE2F2101-EA15-4BF0-AF5D-5DF2DADC08C7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41" name="Text Box 8">
          <a:extLst>
            <a:ext uri="{FF2B5EF4-FFF2-40B4-BE49-F238E27FC236}">
              <a16:creationId xmlns:a16="http://schemas.microsoft.com/office/drawing/2014/main" id="{75D59F08-E7BE-4D51-8B62-5C6191C7EE5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22DC2860-AC18-486D-B638-B3DA6571F59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9A4672E2-5908-4A90-B3A1-C55A29D956BF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81FE5F26-E492-4375-BED0-DA30C828855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45" name="Text Box 8">
          <a:extLst>
            <a:ext uri="{FF2B5EF4-FFF2-40B4-BE49-F238E27FC236}">
              <a16:creationId xmlns:a16="http://schemas.microsoft.com/office/drawing/2014/main" id="{6CC406DD-C6BD-4602-B122-5E85D95F22F0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2A3D8376-35EC-4626-9878-ADC85F266961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47" name="Text Box 8">
          <a:extLst>
            <a:ext uri="{FF2B5EF4-FFF2-40B4-BE49-F238E27FC236}">
              <a16:creationId xmlns:a16="http://schemas.microsoft.com/office/drawing/2014/main" id="{CAD498F2-08B7-4896-8EBF-5C0902009D2D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655BF93F-E41F-42BB-B3B7-1903D51F2A6D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1C06F47C-F802-4FD2-8CA4-C5942A52A19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19442611-AB3A-42EC-B500-3100A8248D2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36ACCB6E-A554-4374-8287-97CBE5692451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4993044C-AC47-42CE-BB8F-D84EEE2E5903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3CEE202D-3F7C-40E8-863C-F5C47EB0719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8A9E5984-A020-41D5-AE85-F049059F44B4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55" name="Text Box 8">
          <a:extLst>
            <a:ext uri="{FF2B5EF4-FFF2-40B4-BE49-F238E27FC236}">
              <a16:creationId xmlns:a16="http://schemas.microsoft.com/office/drawing/2014/main" id="{A52EC670-2527-4CB2-B531-81C08D46207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C911A661-0E67-4E8D-9AF3-521D252C576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57" name="Text Box 8">
          <a:extLst>
            <a:ext uri="{FF2B5EF4-FFF2-40B4-BE49-F238E27FC236}">
              <a16:creationId xmlns:a16="http://schemas.microsoft.com/office/drawing/2014/main" id="{60C1A1AD-06F1-4C5D-991C-610EF84A23AA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E0F5C4D6-6B0F-43AD-92AF-4D337067DF8F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59" name="Text Box 8">
          <a:extLst>
            <a:ext uri="{FF2B5EF4-FFF2-40B4-BE49-F238E27FC236}">
              <a16:creationId xmlns:a16="http://schemas.microsoft.com/office/drawing/2014/main" id="{D0EA7F07-7DCC-4AC0-8459-FF3E9B14D564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9E0F64B5-CDAD-4907-BB51-C92C4541B79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6D32936C-EB72-438E-A227-4788295F909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3D4D672B-FE0F-4B97-A074-B481754046AA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F9D0E6DD-AE76-498E-881F-B124F2B25C71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7386755F-28A2-40BE-BBBC-3C82FE42153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A883972D-3904-4D23-9D59-CC39E0A44C3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9E6CFB09-358C-4127-A2AB-C11173191A0B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67" name="Text Box 8">
          <a:extLst>
            <a:ext uri="{FF2B5EF4-FFF2-40B4-BE49-F238E27FC236}">
              <a16:creationId xmlns:a16="http://schemas.microsoft.com/office/drawing/2014/main" id="{A4281DCF-07B4-4D3B-8178-723E41D49327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D61D80EF-4013-40BA-9060-F80019DB0A5A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69" name="Text Box 8">
          <a:extLst>
            <a:ext uri="{FF2B5EF4-FFF2-40B4-BE49-F238E27FC236}">
              <a16:creationId xmlns:a16="http://schemas.microsoft.com/office/drawing/2014/main" id="{0911B03F-64A5-43A9-90D7-A68BD6A11E1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6DF2E193-1647-4422-9508-C83C72A41E27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71" name="Text Box 8">
          <a:extLst>
            <a:ext uri="{FF2B5EF4-FFF2-40B4-BE49-F238E27FC236}">
              <a16:creationId xmlns:a16="http://schemas.microsoft.com/office/drawing/2014/main" id="{879FCF26-2067-48F1-AC6A-2DCD21DAED2E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9317ED28-6A02-40F7-B9F8-DB20B0DCDCA8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85046C18-C2CD-4A4D-A015-DE194D8D914E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BB23AEBC-E85F-4487-9260-CBF09853FCBA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FC01700C-6BE2-4947-BC61-98A56AE33C7A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B28D4A23-5060-4957-9F29-299C501A18C7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77" name="Text Box 8">
          <a:extLst>
            <a:ext uri="{FF2B5EF4-FFF2-40B4-BE49-F238E27FC236}">
              <a16:creationId xmlns:a16="http://schemas.microsoft.com/office/drawing/2014/main" id="{75FAA68D-9FD3-47B4-9FEB-4C46BD8925E9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6B639B50-7F9A-4F25-AD6E-93AB2366BD5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3F1E7F26-3B4A-4EE9-8C68-00E52F978DDF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A2D1FF0A-9393-4B7D-9747-22734A16098B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D72909D7-E8F3-4930-90FA-6CC595805E9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2289B7B7-45C3-48CA-B73C-6CF8CFE905D7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83" name="Text Box 8">
          <a:extLst>
            <a:ext uri="{FF2B5EF4-FFF2-40B4-BE49-F238E27FC236}">
              <a16:creationId xmlns:a16="http://schemas.microsoft.com/office/drawing/2014/main" id="{3C38CC84-A13B-40BB-9B74-6EBA5C3456A9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73D5F9FE-15D4-4823-B24F-867D64207835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85" name="Text Box 8">
          <a:extLst>
            <a:ext uri="{FF2B5EF4-FFF2-40B4-BE49-F238E27FC236}">
              <a16:creationId xmlns:a16="http://schemas.microsoft.com/office/drawing/2014/main" id="{3FC5B64E-7475-4E76-AC5E-E3AB4EAB8612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EB587880-F1BB-43DD-9A96-6C48B94B5CDE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C4247050-2F86-4A63-BE3C-1A184704315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C8A10550-F558-41FE-8691-646A45A6AEAF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89" name="Text Box 8">
          <a:extLst>
            <a:ext uri="{FF2B5EF4-FFF2-40B4-BE49-F238E27FC236}">
              <a16:creationId xmlns:a16="http://schemas.microsoft.com/office/drawing/2014/main" id="{F90E2560-D9E5-4CBE-8E6A-DBF7ABCF726C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D52B7976-4F77-44B7-AA13-B3E7057651B9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91" name="Text Box 8">
          <a:extLst>
            <a:ext uri="{FF2B5EF4-FFF2-40B4-BE49-F238E27FC236}">
              <a16:creationId xmlns:a16="http://schemas.microsoft.com/office/drawing/2014/main" id="{C43DF715-30B1-4991-B0E6-8EDF6526D21E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8823BF88-9FF6-4390-96C1-1C09B270792B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6B1332DD-9421-461D-9457-25B43636F1CE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21CFFD07-9F68-4A85-8CAC-7C16586B9CA1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DAD18B83-5083-4EED-A3FC-37957BDA7F84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33CC52F2-39BF-4EA0-AE5C-E0F8D1C951F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EC362762-F72A-4CDC-A538-42C1C431BEB4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8DCF246-36C6-4051-85C5-ED85EFB72CC1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299" name="Text Box 8">
          <a:extLst>
            <a:ext uri="{FF2B5EF4-FFF2-40B4-BE49-F238E27FC236}">
              <a16:creationId xmlns:a16="http://schemas.microsoft.com/office/drawing/2014/main" id="{DB64EAA2-4951-4432-B193-AB5CB24A17AA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63BB0976-F5D3-4C81-BFC1-7BDB5C89F6A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301" name="Text Box 8">
          <a:extLst>
            <a:ext uri="{FF2B5EF4-FFF2-40B4-BE49-F238E27FC236}">
              <a16:creationId xmlns:a16="http://schemas.microsoft.com/office/drawing/2014/main" id="{C6279D64-F05C-4014-A411-B6884A68C4B9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0</xdr:rowOff>
    </xdr:to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AA55C7E-82CF-4BA7-865F-90E4C1FD53E6}"/>
            </a:ext>
          </a:extLst>
        </xdr:cNvPr>
        <xdr:cNvSpPr txBox="1">
          <a:spLocks noChangeArrowheads="1"/>
        </xdr:cNvSpPr>
      </xdr:nvSpPr>
      <xdr:spPr bwMode="auto">
        <a:xfrm>
          <a:off x="1905000" y="215741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95</xdr:row>
      <xdr:rowOff>0</xdr:rowOff>
    </xdr:from>
    <xdr:ext cx="95250" cy="295275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B6B55FDA-CE5D-40C3-A725-8EE2807CB3BB}"/>
            </a:ext>
          </a:extLst>
        </xdr:cNvPr>
        <xdr:cNvSpPr txBox="1">
          <a:spLocks noChangeArrowheads="1"/>
        </xdr:cNvSpPr>
      </xdr:nvSpPr>
      <xdr:spPr bwMode="auto">
        <a:xfrm>
          <a:off x="2000250" y="19411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95</xdr:row>
      <xdr:rowOff>0</xdr:rowOff>
    </xdr:from>
    <xdr:to>
      <xdr:col>1</xdr:col>
      <xdr:colOff>1495425</xdr:colOff>
      <xdr:row>95</xdr:row>
      <xdr:rowOff>295275</xdr:rowOff>
    </xdr:to>
    <xdr:sp macro="" textlink="">
      <xdr:nvSpPr>
        <xdr:cNvPr id="304" name="Cuadro de texto 1028">
          <a:extLst>
            <a:ext uri="{FF2B5EF4-FFF2-40B4-BE49-F238E27FC236}">
              <a16:creationId xmlns:a16="http://schemas.microsoft.com/office/drawing/2014/main" id="{2066E12B-9A66-4A99-AD69-1068F33AF3CC}"/>
            </a:ext>
          </a:extLst>
        </xdr:cNvPr>
        <xdr:cNvSpPr txBox="1">
          <a:spLocks noChangeArrowheads="1"/>
        </xdr:cNvSpPr>
      </xdr:nvSpPr>
      <xdr:spPr bwMode="auto">
        <a:xfrm>
          <a:off x="2000250" y="19411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05" name="Text Box 8">
          <a:extLst>
            <a:ext uri="{FF2B5EF4-FFF2-40B4-BE49-F238E27FC236}">
              <a16:creationId xmlns:a16="http://schemas.microsoft.com/office/drawing/2014/main" id="{D4B25F14-2AF5-4838-8842-554E6085DD1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06" name="Text Box 9">
          <a:extLst>
            <a:ext uri="{FF2B5EF4-FFF2-40B4-BE49-F238E27FC236}">
              <a16:creationId xmlns:a16="http://schemas.microsoft.com/office/drawing/2014/main" id="{38B79D9B-93DF-4CD9-8BF5-6D1C9402054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07" name="Text Box 8">
          <a:extLst>
            <a:ext uri="{FF2B5EF4-FFF2-40B4-BE49-F238E27FC236}">
              <a16:creationId xmlns:a16="http://schemas.microsoft.com/office/drawing/2014/main" id="{563822F6-897B-482E-98C6-7F92BFF2EC6D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08" name="Text Box 9">
          <a:extLst>
            <a:ext uri="{FF2B5EF4-FFF2-40B4-BE49-F238E27FC236}">
              <a16:creationId xmlns:a16="http://schemas.microsoft.com/office/drawing/2014/main" id="{0BA6CC86-9910-4AC0-B534-2AA8B117F22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A39CFF94-887B-4133-9216-721AA445444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10" name="Text Box 9">
          <a:extLst>
            <a:ext uri="{FF2B5EF4-FFF2-40B4-BE49-F238E27FC236}">
              <a16:creationId xmlns:a16="http://schemas.microsoft.com/office/drawing/2014/main" id="{679945C7-3B71-40BA-A1F9-FC3938A30CB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BB2F07F6-5C2E-4151-8F50-CE458D41483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12" name="Text Box 9">
          <a:extLst>
            <a:ext uri="{FF2B5EF4-FFF2-40B4-BE49-F238E27FC236}">
              <a16:creationId xmlns:a16="http://schemas.microsoft.com/office/drawing/2014/main" id="{67957CBA-6352-464F-B612-213B122A3034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F2D2D099-EF58-4D3A-8CC0-A4FA9317B8CA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4CC08121-01E5-47FA-B7F2-9F7AF9B2FD9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15" name="Text Box 8">
          <a:extLst>
            <a:ext uri="{FF2B5EF4-FFF2-40B4-BE49-F238E27FC236}">
              <a16:creationId xmlns:a16="http://schemas.microsoft.com/office/drawing/2014/main" id="{90C487DF-E8A3-4EDA-BC09-768A189B544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16" name="Text Box 9">
          <a:extLst>
            <a:ext uri="{FF2B5EF4-FFF2-40B4-BE49-F238E27FC236}">
              <a16:creationId xmlns:a16="http://schemas.microsoft.com/office/drawing/2014/main" id="{1999EC58-BFCC-470F-91E1-610387F67D8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3C4A9A19-6983-428C-A905-D7F867E1059F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EAC00744-4224-4FFC-B318-F7DA6DD723AD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19" name="Text Box 8">
          <a:extLst>
            <a:ext uri="{FF2B5EF4-FFF2-40B4-BE49-F238E27FC236}">
              <a16:creationId xmlns:a16="http://schemas.microsoft.com/office/drawing/2014/main" id="{A00BCC1E-6960-45F1-BF7D-A9BECBC2DB15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20" name="Text Box 9">
          <a:extLst>
            <a:ext uri="{FF2B5EF4-FFF2-40B4-BE49-F238E27FC236}">
              <a16:creationId xmlns:a16="http://schemas.microsoft.com/office/drawing/2014/main" id="{FF2B2B13-C2F7-4B21-956F-DDB33D344B8A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361C5518-28A9-4365-BA85-E72BEF9FAA21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A36B9D71-5CB1-425E-8AAB-C76F6198EADD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23" name="Text Box 8">
          <a:extLst>
            <a:ext uri="{FF2B5EF4-FFF2-40B4-BE49-F238E27FC236}">
              <a16:creationId xmlns:a16="http://schemas.microsoft.com/office/drawing/2014/main" id="{39548628-AA04-4B3E-8F28-243F0594AFD4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24" name="Text Box 9">
          <a:extLst>
            <a:ext uri="{FF2B5EF4-FFF2-40B4-BE49-F238E27FC236}">
              <a16:creationId xmlns:a16="http://schemas.microsoft.com/office/drawing/2014/main" id="{BEA91775-418C-43F3-9B74-A3803E5EC0A1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25" name="Text Box 8">
          <a:extLst>
            <a:ext uri="{FF2B5EF4-FFF2-40B4-BE49-F238E27FC236}">
              <a16:creationId xmlns:a16="http://schemas.microsoft.com/office/drawing/2014/main" id="{16FFC324-4010-4E43-9960-9807EE0F2EE5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9CDF5422-D48D-40DB-BFFB-1BFC413A5EDD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27" name="Text Box 8">
          <a:extLst>
            <a:ext uri="{FF2B5EF4-FFF2-40B4-BE49-F238E27FC236}">
              <a16:creationId xmlns:a16="http://schemas.microsoft.com/office/drawing/2014/main" id="{DFF769D2-27F4-4EBF-A64A-7B3F697A194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EE1DEF5D-FC74-4AC4-9700-45788F7AB2A6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19E96BC2-DDE7-4E76-B7FA-B83F2884B4DD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90FEF89B-8BE0-4B60-A17F-8356539D113A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31" name="Text Box 8">
          <a:extLst>
            <a:ext uri="{FF2B5EF4-FFF2-40B4-BE49-F238E27FC236}">
              <a16:creationId xmlns:a16="http://schemas.microsoft.com/office/drawing/2014/main" id="{83B3F01F-8A4A-444A-8B8A-40495EAB9FD1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32363069-DEA8-4113-8324-2E30943197F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33" name="Text Box 8">
          <a:extLst>
            <a:ext uri="{FF2B5EF4-FFF2-40B4-BE49-F238E27FC236}">
              <a16:creationId xmlns:a16="http://schemas.microsoft.com/office/drawing/2014/main" id="{DA6A28D0-F19E-4779-A2DB-613C5BFD171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A4779966-1C20-48EB-9D5F-A8AB9520225A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35" name="Text Box 8">
          <a:extLst>
            <a:ext uri="{FF2B5EF4-FFF2-40B4-BE49-F238E27FC236}">
              <a16:creationId xmlns:a16="http://schemas.microsoft.com/office/drawing/2014/main" id="{28986798-BE7F-4E05-980B-754EBE0BC142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36" name="Text Box 9">
          <a:extLst>
            <a:ext uri="{FF2B5EF4-FFF2-40B4-BE49-F238E27FC236}">
              <a16:creationId xmlns:a16="http://schemas.microsoft.com/office/drawing/2014/main" id="{5165DAA3-3185-493A-AFEA-66B955AF7309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37" name="Text Box 8">
          <a:extLst>
            <a:ext uri="{FF2B5EF4-FFF2-40B4-BE49-F238E27FC236}">
              <a16:creationId xmlns:a16="http://schemas.microsoft.com/office/drawing/2014/main" id="{A4F61C6D-8148-40F0-B344-BEFDB850F34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38" name="Text Box 9">
          <a:extLst>
            <a:ext uri="{FF2B5EF4-FFF2-40B4-BE49-F238E27FC236}">
              <a16:creationId xmlns:a16="http://schemas.microsoft.com/office/drawing/2014/main" id="{5E5C85BA-203D-494F-9216-E892173B70F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7BFC2350-A878-43F9-9AFD-425824BEEA4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338DCAC4-FF32-48DF-8340-61AD4D9233C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41" name="Text Box 8">
          <a:extLst>
            <a:ext uri="{FF2B5EF4-FFF2-40B4-BE49-F238E27FC236}">
              <a16:creationId xmlns:a16="http://schemas.microsoft.com/office/drawing/2014/main" id="{C52954AB-6CCA-41B3-A8F6-66E5A799CC81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42" name="Text Box 9">
          <a:extLst>
            <a:ext uri="{FF2B5EF4-FFF2-40B4-BE49-F238E27FC236}">
              <a16:creationId xmlns:a16="http://schemas.microsoft.com/office/drawing/2014/main" id="{E4392EE9-3625-4A1B-B913-4BC8A9CDAC39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43" name="Text Box 8">
          <a:extLst>
            <a:ext uri="{FF2B5EF4-FFF2-40B4-BE49-F238E27FC236}">
              <a16:creationId xmlns:a16="http://schemas.microsoft.com/office/drawing/2014/main" id="{77FE8F90-48AE-48A6-9D30-3E46CEEE4EDB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44" name="Text Box 9">
          <a:extLst>
            <a:ext uri="{FF2B5EF4-FFF2-40B4-BE49-F238E27FC236}">
              <a16:creationId xmlns:a16="http://schemas.microsoft.com/office/drawing/2014/main" id="{67EA3B2B-333D-49F0-A49E-8697A7A95DB2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6E4C2E38-A7FB-43C7-99A3-3D095A05F2B4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4A91991A-BA01-4975-A868-EA161218BC86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FB1AE6F1-BF11-4EF2-8F10-53DA933A6BF4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48" name="Text Box 9">
          <a:extLst>
            <a:ext uri="{FF2B5EF4-FFF2-40B4-BE49-F238E27FC236}">
              <a16:creationId xmlns:a16="http://schemas.microsoft.com/office/drawing/2014/main" id="{4526D351-E281-4B5B-A95B-ACCAAAE4CA8D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49" name="Text Box 8">
          <a:extLst>
            <a:ext uri="{FF2B5EF4-FFF2-40B4-BE49-F238E27FC236}">
              <a16:creationId xmlns:a16="http://schemas.microsoft.com/office/drawing/2014/main" id="{8381C9E5-F30D-4167-B6E4-9F6E4DF41732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50" name="Text Box 9">
          <a:extLst>
            <a:ext uri="{FF2B5EF4-FFF2-40B4-BE49-F238E27FC236}">
              <a16:creationId xmlns:a16="http://schemas.microsoft.com/office/drawing/2014/main" id="{2B836E38-C046-4925-A718-4284C3964F5F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51" name="Text Box 8">
          <a:extLst>
            <a:ext uri="{FF2B5EF4-FFF2-40B4-BE49-F238E27FC236}">
              <a16:creationId xmlns:a16="http://schemas.microsoft.com/office/drawing/2014/main" id="{4254C63D-8244-4D92-A035-F70F72F177B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52" name="Text Box 9">
          <a:extLst>
            <a:ext uri="{FF2B5EF4-FFF2-40B4-BE49-F238E27FC236}">
              <a16:creationId xmlns:a16="http://schemas.microsoft.com/office/drawing/2014/main" id="{96D101E6-B70B-469F-8C9C-BC189422758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53" name="Text Box 8">
          <a:extLst>
            <a:ext uri="{FF2B5EF4-FFF2-40B4-BE49-F238E27FC236}">
              <a16:creationId xmlns:a16="http://schemas.microsoft.com/office/drawing/2014/main" id="{A41DBAEF-ED97-40EC-83C6-2773B8F70ECF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54" name="Text Box 9">
          <a:extLst>
            <a:ext uri="{FF2B5EF4-FFF2-40B4-BE49-F238E27FC236}">
              <a16:creationId xmlns:a16="http://schemas.microsoft.com/office/drawing/2014/main" id="{E8BAC867-A464-4A63-8F20-3B3E4BB094D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55" name="Text Box 8">
          <a:extLst>
            <a:ext uri="{FF2B5EF4-FFF2-40B4-BE49-F238E27FC236}">
              <a16:creationId xmlns:a16="http://schemas.microsoft.com/office/drawing/2014/main" id="{91540C3B-BD85-4EB7-8638-801B05B6324F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56" name="Text Box 9">
          <a:extLst>
            <a:ext uri="{FF2B5EF4-FFF2-40B4-BE49-F238E27FC236}">
              <a16:creationId xmlns:a16="http://schemas.microsoft.com/office/drawing/2014/main" id="{87A978A3-C301-4183-B7A0-3F18A57407B9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57" name="Text Box 8">
          <a:extLst>
            <a:ext uri="{FF2B5EF4-FFF2-40B4-BE49-F238E27FC236}">
              <a16:creationId xmlns:a16="http://schemas.microsoft.com/office/drawing/2014/main" id="{59107E35-5F77-4DF6-9BFB-3FAEBAA2A733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58" name="Text Box 9">
          <a:extLst>
            <a:ext uri="{FF2B5EF4-FFF2-40B4-BE49-F238E27FC236}">
              <a16:creationId xmlns:a16="http://schemas.microsoft.com/office/drawing/2014/main" id="{1755774D-8D84-4A28-BFD2-C1E571D3D3E5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49A9A5B6-49EB-444B-96C5-427DA69BF245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D028D67E-6EDD-4BC7-A18C-C462FFE39DCF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275D36B2-1DE1-4BE1-8660-5222F339A01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6855192C-8B28-4DC9-A35F-B5B069E8E2A9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63" name="Text Box 8">
          <a:extLst>
            <a:ext uri="{FF2B5EF4-FFF2-40B4-BE49-F238E27FC236}">
              <a16:creationId xmlns:a16="http://schemas.microsoft.com/office/drawing/2014/main" id="{8DC6D3D0-7204-4F1D-9A22-A05C5B5CD73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64" name="Text Box 9">
          <a:extLst>
            <a:ext uri="{FF2B5EF4-FFF2-40B4-BE49-F238E27FC236}">
              <a16:creationId xmlns:a16="http://schemas.microsoft.com/office/drawing/2014/main" id="{21A9C082-8697-491D-BA79-3ADA3ED641C2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E77ECA31-B84D-46CC-AAE2-8B8E3BC1AA94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C5FF0EC0-DD05-4508-B821-C4FE4F0C33D4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F14989E9-7962-4437-B335-EF272C747F1F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8A055BF9-4B19-43BC-8313-E11353136EA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9EB138B2-108F-4ADF-86BD-A154F757523A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9B0CFA2B-226C-444E-8013-CE0BC433326B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C5411C37-F603-438A-ADAE-FDB3AFB9AAF4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BEEFB10A-69CA-48EE-90DA-A549F6F9E96D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73" name="Text Box 8">
          <a:extLst>
            <a:ext uri="{FF2B5EF4-FFF2-40B4-BE49-F238E27FC236}">
              <a16:creationId xmlns:a16="http://schemas.microsoft.com/office/drawing/2014/main" id="{15A69431-72C5-413D-86E4-988C93D9ABE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74" name="Text Box 9">
          <a:extLst>
            <a:ext uri="{FF2B5EF4-FFF2-40B4-BE49-F238E27FC236}">
              <a16:creationId xmlns:a16="http://schemas.microsoft.com/office/drawing/2014/main" id="{711FB5D5-AE14-44AE-9474-D74FD9749844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ECC49D26-6ECA-4B4F-AFC5-CFC97D1F66D2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7102476D-E7FE-4ACA-BC86-D10CC9289C95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A87E5010-5C39-4C30-93FC-7CDD3375B0C3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75D85495-C64E-4595-87C8-9DEEE448AF11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22581784-9CCE-4886-9B33-DBF1F893DCFC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1277A34E-8BF7-4D06-9AFA-5394E3928775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C8A7D159-6DC5-4DDB-B67E-1C629D314822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665FCFEA-5802-4BFF-9B38-61A21A60EB32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83" name="Text Box 8">
          <a:extLst>
            <a:ext uri="{FF2B5EF4-FFF2-40B4-BE49-F238E27FC236}">
              <a16:creationId xmlns:a16="http://schemas.microsoft.com/office/drawing/2014/main" id="{3263DFE5-0812-4815-904C-E37A8CF15F7C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84" name="Text Box 9">
          <a:extLst>
            <a:ext uri="{FF2B5EF4-FFF2-40B4-BE49-F238E27FC236}">
              <a16:creationId xmlns:a16="http://schemas.microsoft.com/office/drawing/2014/main" id="{9745A34C-6161-4D59-BEC3-3FFBCAC64023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85" name="Text Box 8">
          <a:extLst>
            <a:ext uri="{FF2B5EF4-FFF2-40B4-BE49-F238E27FC236}">
              <a16:creationId xmlns:a16="http://schemas.microsoft.com/office/drawing/2014/main" id="{474BD22F-FB0A-46CC-9B74-43FEE0C74E3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86" name="Text Box 9">
          <a:extLst>
            <a:ext uri="{FF2B5EF4-FFF2-40B4-BE49-F238E27FC236}">
              <a16:creationId xmlns:a16="http://schemas.microsoft.com/office/drawing/2014/main" id="{42B6A994-FB8C-41C9-9C56-81EC3221CE05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87" name="Text Box 8">
          <a:extLst>
            <a:ext uri="{FF2B5EF4-FFF2-40B4-BE49-F238E27FC236}">
              <a16:creationId xmlns:a16="http://schemas.microsoft.com/office/drawing/2014/main" id="{DFC82A38-A191-4536-BB00-B16E843B9229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88" name="Text Box 9">
          <a:extLst>
            <a:ext uri="{FF2B5EF4-FFF2-40B4-BE49-F238E27FC236}">
              <a16:creationId xmlns:a16="http://schemas.microsoft.com/office/drawing/2014/main" id="{698B9CDB-ACAA-4711-9BCA-C9F27CB4BF99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89" name="Text Box 8">
          <a:extLst>
            <a:ext uri="{FF2B5EF4-FFF2-40B4-BE49-F238E27FC236}">
              <a16:creationId xmlns:a16="http://schemas.microsoft.com/office/drawing/2014/main" id="{E630D890-67F9-4C18-8A7B-029E83C8352D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90" name="Text Box 9">
          <a:extLst>
            <a:ext uri="{FF2B5EF4-FFF2-40B4-BE49-F238E27FC236}">
              <a16:creationId xmlns:a16="http://schemas.microsoft.com/office/drawing/2014/main" id="{17DE8EEA-1E0E-4B9B-A521-3E1929578CC6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91" name="Text Box 8">
          <a:extLst>
            <a:ext uri="{FF2B5EF4-FFF2-40B4-BE49-F238E27FC236}">
              <a16:creationId xmlns:a16="http://schemas.microsoft.com/office/drawing/2014/main" id="{67D9C21A-522F-4EF1-92B0-751FED9E2EB5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92" name="Text Box 9">
          <a:extLst>
            <a:ext uri="{FF2B5EF4-FFF2-40B4-BE49-F238E27FC236}">
              <a16:creationId xmlns:a16="http://schemas.microsoft.com/office/drawing/2014/main" id="{F6260888-08E0-4E82-8EED-86C803A12A1B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6ECC4668-799F-4D28-A166-7AEFD6E7A97B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8FEA9A97-A13D-455C-8DE6-DCEFA5DAD8CF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95" name="Text Box 8">
          <a:extLst>
            <a:ext uri="{FF2B5EF4-FFF2-40B4-BE49-F238E27FC236}">
              <a16:creationId xmlns:a16="http://schemas.microsoft.com/office/drawing/2014/main" id="{820DA6A3-ECB1-4DA1-99CF-FCAB0751F422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96" name="Text Box 9">
          <a:extLst>
            <a:ext uri="{FF2B5EF4-FFF2-40B4-BE49-F238E27FC236}">
              <a16:creationId xmlns:a16="http://schemas.microsoft.com/office/drawing/2014/main" id="{8FAF4D40-17E1-44F2-A803-467407E8E6C2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97" name="Text Box 8">
          <a:extLst>
            <a:ext uri="{FF2B5EF4-FFF2-40B4-BE49-F238E27FC236}">
              <a16:creationId xmlns:a16="http://schemas.microsoft.com/office/drawing/2014/main" id="{1F928C35-CA06-4DF2-AF59-AF5DA48CCC05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98" name="Text Box 9">
          <a:extLst>
            <a:ext uri="{FF2B5EF4-FFF2-40B4-BE49-F238E27FC236}">
              <a16:creationId xmlns:a16="http://schemas.microsoft.com/office/drawing/2014/main" id="{F3A668DC-6B7E-490A-95C9-47A188ECBEA4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399" name="Text Box 8">
          <a:extLst>
            <a:ext uri="{FF2B5EF4-FFF2-40B4-BE49-F238E27FC236}">
              <a16:creationId xmlns:a16="http://schemas.microsoft.com/office/drawing/2014/main" id="{1B087AAA-22BA-46B7-A3A0-53FAD927CC5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00" name="Text Box 9">
          <a:extLst>
            <a:ext uri="{FF2B5EF4-FFF2-40B4-BE49-F238E27FC236}">
              <a16:creationId xmlns:a16="http://schemas.microsoft.com/office/drawing/2014/main" id="{D19834BD-8275-401D-A9BF-D9816B87CAC1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01" name="Text Box 8">
          <a:extLst>
            <a:ext uri="{FF2B5EF4-FFF2-40B4-BE49-F238E27FC236}">
              <a16:creationId xmlns:a16="http://schemas.microsoft.com/office/drawing/2014/main" id="{2977942C-1869-4782-92D5-5B4A34EF1558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02" name="Text Box 9">
          <a:extLst>
            <a:ext uri="{FF2B5EF4-FFF2-40B4-BE49-F238E27FC236}">
              <a16:creationId xmlns:a16="http://schemas.microsoft.com/office/drawing/2014/main" id="{74D68D0B-FDD1-4496-A815-3A84313D19B6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03" name="Text Box 8">
          <a:extLst>
            <a:ext uri="{FF2B5EF4-FFF2-40B4-BE49-F238E27FC236}">
              <a16:creationId xmlns:a16="http://schemas.microsoft.com/office/drawing/2014/main" id="{2FE116C9-3534-41B4-B345-7D1DDBCC277F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04" name="Text Box 9">
          <a:extLst>
            <a:ext uri="{FF2B5EF4-FFF2-40B4-BE49-F238E27FC236}">
              <a16:creationId xmlns:a16="http://schemas.microsoft.com/office/drawing/2014/main" id="{F1F20B33-4D53-4D4B-83FD-B88C8EE85BD6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E99BBB5A-A7D2-4FD3-93FD-1BBED533E806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71ABB2B8-403C-4BDF-BF35-27C5273F6208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07" name="Text Box 8">
          <a:extLst>
            <a:ext uri="{FF2B5EF4-FFF2-40B4-BE49-F238E27FC236}">
              <a16:creationId xmlns:a16="http://schemas.microsoft.com/office/drawing/2014/main" id="{0605BAD1-C698-44CA-B798-6D4D3A676A48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08" name="Text Box 9">
          <a:extLst>
            <a:ext uri="{FF2B5EF4-FFF2-40B4-BE49-F238E27FC236}">
              <a16:creationId xmlns:a16="http://schemas.microsoft.com/office/drawing/2014/main" id="{EB1649D4-C5F5-47FA-AC5D-62D1E3A2EFD5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B022108D-499C-48D9-90A3-D4D419551E09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EC3D6D2B-ADBD-405B-B4AC-8E98508A29C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11" name="Text Box 8">
          <a:extLst>
            <a:ext uri="{FF2B5EF4-FFF2-40B4-BE49-F238E27FC236}">
              <a16:creationId xmlns:a16="http://schemas.microsoft.com/office/drawing/2014/main" id="{DCB72F07-1F59-469C-9EE8-2B36CB474C66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12" name="Text Box 9">
          <a:extLst>
            <a:ext uri="{FF2B5EF4-FFF2-40B4-BE49-F238E27FC236}">
              <a16:creationId xmlns:a16="http://schemas.microsoft.com/office/drawing/2014/main" id="{15038BDB-2AC0-45CC-94E9-030920CE0F99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13" name="Text Box 8">
          <a:extLst>
            <a:ext uri="{FF2B5EF4-FFF2-40B4-BE49-F238E27FC236}">
              <a16:creationId xmlns:a16="http://schemas.microsoft.com/office/drawing/2014/main" id="{436E9CE8-D505-46CD-85CB-4D5DE714F058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36BA4C59-324A-4E7D-A4F1-1780D0FC859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15" name="Text Box 8">
          <a:extLst>
            <a:ext uri="{FF2B5EF4-FFF2-40B4-BE49-F238E27FC236}">
              <a16:creationId xmlns:a16="http://schemas.microsoft.com/office/drawing/2014/main" id="{9CF88D43-5596-4900-990E-2F1451B5ECB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5A365FA5-778F-4116-8E14-6CCE220C648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17" name="Text Box 8">
          <a:extLst>
            <a:ext uri="{FF2B5EF4-FFF2-40B4-BE49-F238E27FC236}">
              <a16:creationId xmlns:a16="http://schemas.microsoft.com/office/drawing/2014/main" id="{71D9E548-C0DD-41BD-9808-ED6B6BAA9BA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23A33C95-40F1-493D-960F-E73DDA86344E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F64694F4-EA39-429D-8ADD-10EDF1B34088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7759596B-FD53-4381-8911-FD6AD389825B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9CB39951-515C-42F0-92B6-95B46107ABA6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127A44F3-009E-4BB5-87D9-335B6382DC9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23" name="Text Box 8">
          <a:extLst>
            <a:ext uri="{FF2B5EF4-FFF2-40B4-BE49-F238E27FC236}">
              <a16:creationId xmlns:a16="http://schemas.microsoft.com/office/drawing/2014/main" id="{C9878C10-C27D-434B-88BD-9F801657012A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E93F0428-FBE8-42B6-AE81-F83CE97B822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620C1EFC-55D3-4813-BFC9-6D45F7D30279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37D5FB2B-22FF-4A9B-8B64-7132E8C10AF1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27" name="Text Box 8">
          <a:extLst>
            <a:ext uri="{FF2B5EF4-FFF2-40B4-BE49-F238E27FC236}">
              <a16:creationId xmlns:a16="http://schemas.microsoft.com/office/drawing/2014/main" id="{0D443466-E16E-4B85-AEC1-3B54A8502635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493930D4-8822-485F-8117-91D1440B671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29" name="Text Box 8">
          <a:extLst>
            <a:ext uri="{FF2B5EF4-FFF2-40B4-BE49-F238E27FC236}">
              <a16:creationId xmlns:a16="http://schemas.microsoft.com/office/drawing/2014/main" id="{99A1AB96-01CA-4925-8276-CDB0297673CA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58CFB2C1-64ED-4D3B-B183-B268B8D2447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3452E8DF-3CFE-4344-89C6-1744A62D4FE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B7CC83E6-8942-4A01-AD75-AB924EF06CF1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33" name="Text Box 8">
          <a:extLst>
            <a:ext uri="{FF2B5EF4-FFF2-40B4-BE49-F238E27FC236}">
              <a16:creationId xmlns:a16="http://schemas.microsoft.com/office/drawing/2014/main" id="{BFE19DA7-B7B7-4C86-8887-5765366F6033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B8E55856-A1DA-44F5-ACFA-8B6E71E0773A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35" name="Text Box 8">
          <a:extLst>
            <a:ext uri="{FF2B5EF4-FFF2-40B4-BE49-F238E27FC236}">
              <a16:creationId xmlns:a16="http://schemas.microsoft.com/office/drawing/2014/main" id="{76826693-BD64-44BF-9EB2-2B898D08964F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EE292F26-8312-42F3-901D-792D170A3DB8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3A83AD6A-C5F3-4C44-A7BB-29B22FFD401C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982B758C-2C17-4AC5-AD7C-3DB789CAB3F7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39" name="Text Box 8">
          <a:extLst>
            <a:ext uri="{FF2B5EF4-FFF2-40B4-BE49-F238E27FC236}">
              <a16:creationId xmlns:a16="http://schemas.microsoft.com/office/drawing/2014/main" id="{F88C9A2B-5A05-4295-86E2-7CCC0B7CF36A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8416ADF0-8AF7-4271-859B-1A5BFC512A93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DAA5DC88-FC29-481F-9265-7F01F703319C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EA48F402-FFF1-4B63-AE53-E73AD19F1438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43" name="Text Box 8">
          <a:extLst>
            <a:ext uri="{FF2B5EF4-FFF2-40B4-BE49-F238E27FC236}">
              <a16:creationId xmlns:a16="http://schemas.microsoft.com/office/drawing/2014/main" id="{9BFF7EB7-8CE9-4D46-90EA-95B36223F3BB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30A5B8D0-6793-46C2-BC56-41F7BF1F19B4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45" name="Text Box 8">
          <a:extLst>
            <a:ext uri="{FF2B5EF4-FFF2-40B4-BE49-F238E27FC236}">
              <a16:creationId xmlns:a16="http://schemas.microsoft.com/office/drawing/2014/main" id="{AD002C94-5CBD-49C4-A0D0-57AEFCB0691B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340A3B5D-5C5E-4717-BA63-7ED2572053FF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101</xdr:row>
      <xdr:rowOff>0</xdr:rowOff>
    </xdr:from>
    <xdr:to>
      <xdr:col>1</xdr:col>
      <xdr:colOff>1304925</xdr:colOff>
      <xdr:row>102</xdr:row>
      <xdr:rowOff>4884</xdr:rowOff>
    </xdr:to>
    <xdr:sp macro="" textlink="">
      <xdr:nvSpPr>
        <xdr:cNvPr id="447" name="Text Box 8">
          <a:extLst>
            <a:ext uri="{FF2B5EF4-FFF2-40B4-BE49-F238E27FC236}">
              <a16:creationId xmlns:a16="http://schemas.microsoft.com/office/drawing/2014/main" id="{5C3714A1-ABA6-43BB-A633-A602541FAB00}"/>
            </a:ext>
          </a:extLst>
        </xdr:cNvPr>
        <xdr:cNvSpPr txBox="1">
          <a:spLocks noChangeArrowheads="1"/>
        </xdr:cNvSpPr>
      </xdr:nvSpPr>
      <xdr:spPr bwMode="auto">
        <a:xfrm>
          <a:off x="1905000" y="20869275"/>
          <a:ext cx="0" cy="32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49" name="Text Box 8">
          <a:extLst>
            <a:ext uri="{FF2B5EF4-FFF2-40B4-BE49-F238E27FC236}">
              <a16:creationId xmlns:a16="http://schemas.microsoft.com/office/drawing/2014/main" id="{6D2823E4-2E72-4494-AFA8-CE2DB07F8B3A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0CF3D1CA-F6BF-4429-B220-379484EF39DB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51" name="Text Box 8">
          <a:extLst>
            <a:ext uri="{FF2B5EF4-FFF2-40B4-BE49-F238E27FC236}">
              <a16:creationId xmlns:a16="http://schemas.microsoft.com/office/drawing/2014/main" id="{A79ACC8F-C24C-4770-9FCA-1C3D5E353951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799C59A4-FC6B-40FB-A495-7FFA8747EF7A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53" name="Text Box 8">
          <a:extLst>
            <a:ext uri="{FF2B5EF4-FFF2-40B4-BE49-F238E27FC236}">
              <a16:creationId xmlns:a16="http://schemas.microsoft.com/office/drawing/2014/main" id="{B888D95E-2B44-46B1-AFE4-B033789AE58B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2AE7A929-33FE-4550-AEB7-73D7F0178E36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23F489D8-31D1-4839-A72A-3FE7A487E209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C260A823-BD71-46F5-B482-DAF9B7158823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2EDE04D8-8769-4DE6-B943-A31682F2DC88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864ABA17-727C-4CD3-B8C3-2E42807E32FC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380B0E40-2FDC-4F38-BDE1-DB6A2F5C3026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136BC7F2-531C-43E6-9329-01AED6F287FE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id="{14F98887-A9C6-4BD7-9559-65EA19F8E22C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D3A07F4C-C313-407F-8FEC-3C2B9BDEC4C7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63" name="Text Box 8">
          <a:extLst>
            <a:ext uri="{FF2B5EF4-FFF2-40B4-BE49-F238E27FC236}">
              <a16:creationId xmlns:a16="http://schemas.microsoft.com/office/drawing/2014/main" id="{8F2D619A-D624-4961-A5EC-E347692E4806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C01455EC-E058-41F7-AA16-8C6010B7B292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65" name="Text Box 8">
          <a:extLst>
            <a:ext uri="{FF2B5EF4-FFF2-40B4-BE49-F238E27FC236}">
              <a16:creationId xmlns:a16="http://schemas.microsoft.com/office/drawing/2014/main" id="{3000430B-9447-42A3-A9D3-3047FCCA66CC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1C744E9D-6BE8-40D2-AD11-B3E82805DD82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67" name="Text Box 8">
          <a:extLst>
            <a:ext uri="{FF2B5EF4-FFF2-40B4-BE49-F238E27FC236}">
              <a16:creationId xmlns:a16="http://schemas.microsoft.com/office/drawing/2014/main" id="{DDF54C5A-B011-4558-BB57-F7281C8AC288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9A23F9C0-4650-4BBA-8866-007191534DCB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id="{99F3D170-2B30-4FCC-8B0F-E04805F4E29B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19EF4905-0ED8-4923-AA6F-76BD7E7C8223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71" name="Text Box 8">
          <a:extLst>
            <a:ext uri="{FF2B5EF4-FFF2-40B4-BE49-F238E27FC236}">
              <a16:creationId xmlns:a16="http://schemas.microsoft.com/office/drawing/2014/main" id="{6B887ECF-88B0-4A94-90CA-D919B8376F4F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30695A29-ECA0-4D2E-B8E7-6DB257A24DCF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8937B3A8-42FC-4608-A04F-15A07F241BB3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0A5DF43E-14E7-4530-A753-9708692ABB5D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75" name="Text Box 8">
          <a:extLst>
            <a:ext uri="{FF2B5EF4-FFF2-40B4-BE49-F238E27FC236}">
              <a16:creationId xmlns:a16="http://schemas.microsoft.com/office/drawing/2014/main" id="{943395F2-9CFC-40AB-A677-168C1829BB06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F594BCC6-FD89-47C7-BFBB-95ECE72DB327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id="{591139D7-FA37-40A4-8453-EE5E655EFE03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1CE81918-E9BD-4DE9-B12A-306A5B8F0C2B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79" name="Text Box 8">
          <a:extLst>
            <a:ext uri="{FF2B5EF4-FFF2-40B4-BE49-F238E27FC236}">
              <a16:creationId xmlns:a16="http://schemas.microsoft.com/office/drawing/2014/main" id="{374EBD02-622C-4807-9F9E-58286B1EB724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8272242C-8D1B-4001-9BB1-880D544404BB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03DE9E97-A7EC-4B9E-BA78-D4A5627A9A2B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630A2DF4-75C1-454A-B2BE-3DA55F896431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64F4E13C-A7F1-4154-A599-D9DDC2E01F1E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F1632456-4CFC-4365-AFDD-2CB98FA42DB4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85" name="Text Box 8">
          <a:extLst>
            <a:ext uri="{FF2B5EF4-FFF2-40B4-BE49-F238E27FC236}">
              <a16:creationId xmlns:a16="http://schemas.microsoft.com/office/drawing/2014/main" id="{6D2FF08F-260D-49CF-A421-7AB52A63F59C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F67EC0DB-4FE0-492D-B010-DC13C734ABA6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87" name="Text Box 8">
          <a:extLst>
            <a:ext uri="{FF2B5EF4-FFF2-40B4-BE49-F238E27FC236}">
              <a16:creationId xmlns:a16="http://schemas.microsoft.com/office/drawing/2014/main" id="{1C3FE2AA-3B27-42E0-ADDF-863BF64C840F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2B744A3C-C8C3-4E7E-9EA9-B2F414B99B1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89" name="Text Box 8">
          <a:extLst>
            <a:ext uri="{FF2B5EF4-FFF2-40B4-BE49-F238E27FC236}">
              <a16:creationId xmlns:a16="http://schemas.microsoft.com/office/drawing/2014/main" id="{7F4D86D3-1799-4429-B11E-3B49A78FC879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1A5D5153-2BEC-4C90-91A1-86624ACDC303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11875F0E-08CF-497B-B041-20C74B4AE97A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12012B53-B6FD-44CC-A06E-46550F6CBB3C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7D45AE53-AFF3-4520-8B3B-59BC5EA726A3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052B61B8-CB14-41C5-A3EC-1F192A05102E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654EEF59-9341-4863-9D65-A0359C681F0C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A464A0FF-ED51-4EBD-A6DA-054AA2D7A62C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2D763EFD-CB12-439C-843B-F7DEE89417D7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39BF61D-2A61-40BF-9BCA-311AAB202621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id="{CD8B4E63-A692-4BF1-8E82-DC4D4300E6E9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A7E015C2-A01C-4119-A297-F72E213BAE7C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D42F5ECC-FF57-45BD-9D04-0A642E7CAC7E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8186095C-AAE8-4A43-A4F1-F1CA1AD7E24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E7CFD5B4-28DE-41EE-9F70-3E29C14FA455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D0BC820D-8039-4CB3-8D26-5E770224B6F5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33929802-1D7A-48EC-8501-064AFBF7FD16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B93CB768-DB31-4426-B5D7-153F7BE67F2B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4AC8BFDB-E8D7-4850-B2E0-D959BFE2ACC6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0DE98D72-89F7-4D76-BDAA-E6EC8C04E2F9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7835274D-0F1F-4893-BB5F-9F64E73ADC39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737CA002-22F4-40B0-A49A-D4EDC427F663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11" name="Text Box 8">
          <a:extLst>
            <a:ext uri="{FF2B5EF4-FFF2-40B4-BE49-F238E27FC236}">
              <a16:creationId xmlns:a16="http://schemas.microsoft.com/office/drawing/2014/main" id="{1CF96193-CC8C-4BBD-B521-17C0787BBC2B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0175067F-521D-4694-A268-B1BE6ED2461F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id="{6BDF52FA-843E-4987-9EF1-03B64546BA55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6091BDF1-CC41-40F0-956D-96A7B125A065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15" name="Text Box 8">
          <a:extLst>
            <a:ext uri="{FF2B5EF4-FFF2-40B4-BE49-F238E27FC236}">
              <a16:creationId xmlns:a16="http://schemas.microsoft.com/office/drawing/2014/main" id="{46B84A2C-EF55-4345-9DEB-1AA5755F0667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DF4E4DD3-17F3-45E7-8F65-50FEDBFF085B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17" name="Text Box 8">
          <a:extLst>
            <a:ext uri="{FF2B5EF4-FFF2-40B4-BE49-F238E27FC236}">
              <a16:creationId xmlns:a16="http://schemas.microsoft.com/office/drawing/2014/main" id="{C360081A-E36D-4566-BD85-C31E06E8E967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42F40C29-EB4F-4E48-AF00-326F420EF90A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19" name="Text Box 8">
          <a:extLst>
            <a:ext uri="{FF2B5EF4-FFF2-40B4-BE49-F238E27FC236}">
              <a16:creationId xmlns:a16="http://schemas.microsoft.com/office/drawing/2014/main" id="{E51A31D4-5A8E-4A50-AB68-B09D8DC0D75C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99</xdr:row>
      <xdr:rowOff>0</xdr:rowOff>
    </xdr:from>
    <xdr:to>
      <xdr:col>1</xdr:col>
      <xdr:colOff>1304925</xdr:colOff>
      <xdr:row>99</xdr:row>
      <xdr:rowOff>161926</xdr:rowOff>
    </xdr:to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94D75BA5-3B62-4005-A1CB-426449888EA0}"/>
            </a:ext>
          </a:extLst>
        </xdr:cNvPr>
        <xdr:cNvSpPr txBox="1">
          <a:spLocks noChangeArrowheads="1"/>
        </xdr:cNvSpPr>
      </xdr:nvSpPr>
      <xdr:spPr bwMode="auto">
        <a:xfrm>
          <a:off x="1905000" y="20059650"/>
          <a:ext cx="0" cy="16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95</xdr:row>
      <xdr:rowOff>0</xdr:rowOff>
    </xdr:from>
    <xdr:ext cx="95250" cy="295275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E43DF144-363B-4DFF-8C3A-0B62A2FA6527}"/>
            </a:ext>
          </a:extLst>
        </xdr:cNvPr>
        <xdr:cNvSpPr txBox="1">
          <a:spLocks noChangeArrowheads="1"/>
        </xdr:cNvSpPr>
      </xdr:nvSpPr>
      <xdr:spPr bwMode="auto">
        <a:xfrm>
          <a:off x="2000250" y="18602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95</xdr:row>
      <xdr:rowOff>0</xdr:rowOff>
    </xdr:from>
    <xdr:to>
      <xdr:col>1</xdr:col>
      <xdr:colOff>1495425</xdr:colOff>
      <xdr:row>95</xdr:row>
      <xdr:rowOff>295275</xdr:rowOff>
    </xdr:to>
    <xdr:sp macro="" textlink="">
      <xdr:nvSpPr>
        <xdr:cNvPr id="522" name="Cuadro de texto 1028">
          <a:extLst>
            <a:ext uri="{FF2B5EF4-FFF2-40B4-BE49-F238E27FC236}">
              <a16:creationId xmlns:a16="http://schemas.microsoft.com/office/drawing/2014/main" id="{739A161E-B339-4AEC-BB8A-C9B1CEE95C76}"/>
            </a:ext>
          </a:extLst>
        </xdr:cNvPr>
        <xdr:cNvSpPr txBox="1">
          <a:spLocks noChangeArrowheads="1"/>
        </xdr:cNvSpPr>
      </xdr:nvSpPr>
      <xdr:spPr bwMode="auto">
        <a:xfrm>
          <a:off x="2000250" y="186023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INSU"/>
      <sheetName val="MO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9"/>
  <sheetViews>
    <sheetView tabSelected="1" view="pageBreakPreview" topLeftCell="A109" zoomScaleNormal="100" zoomScaleSheetLayoutView="100" workbookViewId="0">
      <selection activeCell="L136" sqref="L136"/>
    </sheetView>
  </sheetViews>
  <sheetFormatPr baseColWidth="10" defaultColWidth="9.140625" defaultRowHeight="14.25" x14ac:dyDescent="0.2"/>
  <cols>
    <col min="1" max="1" width="9" style="6" customWidth="1"/>
    <col min="2" max="2" width="49.140625" style="6" customWidth="1"/>
    <col min="3" max="3" width="12.85546875" style="6" customWidth="1"/>
    <col min="4" max="4" width="8.42578125" style="6" customWidth="1"/>
    <col min="5" max="5" width="11.42578125" style="16" customWidth="1"/>
    <col min="6" max="6" width="17.7109375" style="16" customWidth="1"/>
    <col min="7" max="16384" width="9.140625" style="6"/>
  </cols>
  <sheetData>
    <row r="1" spans="1:40" ht="20.100000000000001" customHeight="1" x14ac:dyDescent="0.2">
      <c r="A1" s="223" t="s">
        <v>0</v>
      </c>
      <c r="B1" s="223"/>
      <c r="C1" s="223"/>
      <c r="D1" s="223"/>
      <c r="E1" s="223"/>
      <c r="F1" s="223"/>
    </row>
    <row r="2" spans="1:40" s="1" customFormat="1" x14ac:dyDescent="0.2">
      <c r="A2" s="224" t="s">
        <v>1</v>
      </c>
      <c r="B2" s="224"/>
      <c r="C2" s="224"/>
      <c r="D2" s="224"/>
      <c r="E2" s="224"/>
      <c r="F2" s="224"/>
      <c r="G2" s="2"/>
      <c r="H2" s="2"/>
    </row>
    <row r="3" spans="1:40" s="1" customFormat="1" x14ac:dyDescent="0.2">
      <c r="A3" s="224" t="s">
        <v>47</v>
      </c>
      <c r="B3" s="224"/>
      <c r="C3" s="224"/>
      <c r="D3" s="224"/>
      <c r="E3" s="224"/>
      <c r="F3" s="224"/>
      <c r="G3" s="2"/>
      <c r="H3" s="2"/>
    </row>
    <row r="4" spans="1:40" x14ac:dyDescent="0.2">
      <c r="A4" s="223" t="s">
        <v>2</v>
      </c>
      <c r="B4" s="223"/>
      <c r="C4" s="223"/>
      <c r="D4" s="223"/>
      <c r="E4" s="223"/>
      <c r="F4" s="223"/>
    </row>
    <row r="5" spans="1:40" x14ac:dyDescent="0.2">
      <c r="A5" s="219"/>
      <c r="B5" s="219"/>
      <c r="C5" s="219"/>
      <c r="D5" s="219"/>
      <c r="E5" s="220"/>
      <c r="F5" s="220"/>
    </row>
    <row r="6" spans="1:40" ht="15" customHeight="1" x14ac:dyDescent="0.2">
      <c r="A6" s="225" t="s">
        <v>104</v>
      </c>
      <c r="B6" s="225"/>
      <c r="C6" s="225"/>
      <c r="D6" s="225"/>
      <c r="E6" s="225"/>
      <c r="F6" s="225"/>
    </row>
    <row r="7" spans="1:40" ht="14.25" customHeight="1" x14ac:dyDescent="0.2">
      <c r="A7" s="226" t="s">
        <v>114</v>
      </c>
      <c r="B7" s="226"/>
      <c r="C7" s="226"/>
      <c r="D7" s="226"/>
      <c r="E7" s="226"/>
      <c r="F7" s="226"/>
    </row>
    <row r="8" spans="1:40" ht="15" customHeight="1" x14ac:dyDescent="0.2">
      <c r="A8" s="227" t="s">
        <v>17</v>
      </c>
      <c r="B8" s="228"/>
      <c r="C8" s="229" t="s">
        <v>3</v>
      </c>
      <c r="D8" s="228" t="s">
        <v>4</v>
      </c>
      <c r="E8" s="228"/>
      <c r="F8" s="228"/>
      <c r="G8" s="7"/>
    </row>
    <row r="9" spans="1:40" x14ac:dyDescent="0.2">
      <c r="A9" s="199"/>
      <c r="B9" s="199"/>
      <c r="C9" s="199"/>
      <c r="D9" s="199"/>
      <c r="E9" s="199"/>
      <c r="F9" s="19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s="186" customFormat="1" ht="15.75" customHeight="1" x14ac:dyDescent="0.2">
      <c r="A10" s="183" t="s">
        <v>5</v>
      </c>
      <c r="B10" s="183" t="s">
        <v>6</v>
      </c>
      <c r="C10" s="184" t="s">
        <v>7</v>
      </c>
      <c r="D10" s="184" t="s">
        <v>131</v>
      </c>
      <c r="E10" s="184" t="s">
        <v>8</v>
      </c>
      <c r="F10" s="184" t="s">
        <v>9</v>
      </c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</row>
    <row r="11" spans="1:40" s="3" customFormat="1" ht="12.75" customHeight="1" x14ac:dyDescent="0.2">
      <c r="A11" s="74"/>
      <c r="B11" s="74"/>
      <c r="C11" s="75"/>
      <c r="D11" s="75"/>
      <c r="E11" s="75"/>
      <c r="F11" s="7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0" s="3" customFormat="1" x14ac:dyDescent="0.2">
      <c r="A12" s="18" t="s">
        <v>10</v>
      </c>
      <c r="B12" s="19" t="s">
        <v>36</v>
      </c>
      <c r="C12" s="20"/>
      <c r="D12" s="21"/>
      <c r="E12" s="22"/>
      <c r="F12" s="23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0" s="3" customFormat="1" x14ac:dyDescent="0.2">
      <c r="A13" s="24"/>
      <c r="B13" s="19"/>
      <c r="C13" s="20"/>
      <c r="D13" s="21"/>
      <c r="E13" s="22"/>
      <c r="F13" s="2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s="3" customFormat="1" ht="12.75" customHeight="1" x14ac:dyDescent="0.2">
      <c r="A14" s="33">
        <v>1</v>
      </c>
      <c r="B14" s="187" t="s">
        <v>132</v>
      </c>
      <c r="C14" s="22">
        <v>3676.72</v>
      </c>
      <c r="D14" s="21" t="s">
        <v>11</v>
      </c>
      <c r="E14" s="22">
        <v>32.19</v>
      </c>
      <c r="F14" s="29">
        <f t="shared" ref="F14:F78" si="0">ROUND(E14*C14,2)</f>
        <v>118353.62</v>
      </c>
      <c r="G14" s="11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</row>
    <row r="15" spans="1:40" s="3" customFormat="1" ht="12.75" customHeight="1" x14ac:dyDescent="0.2">
      <c r="A15" s="24"/>
      <c r="B15" s="48"/>
      <c r="C15" s="22"/>
      <c r="D15" s="21"/>
      <c r="E15" s="22"/>
      <c r="F15" s="2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</row>
    <row r="16" spans="1:40" s="3" customFormat="1" ht="25.5" x14ac:dyDescent="0.2">
      <c r="A16" s="49">
        <v>2</v>
      </c>
      <c r="B16" s="50" t="s">
        <v>75</v>
      </c>
      <c r="C16" s="51"/>
      <c r="D16" s="52"/>
      <c r="E16" s="51"/>
      <c r="F16" s="29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</row>
    <row r="17" spans="1:40" s="3" customFormat="1" x14ac:dyDescent="0.2">
      <c r="A17" s="53">
        <v>2.1</v>
      </c>
      <c r="B17" s="54" t="s">
        <v>73</v>
      </c>
      <c r="C17" s="51">
        <v>647.48</v>
      </c>
      <c r="D17" s="52" t="s">
        <v>11</v>
      </c>
      <c r="E17" s="51">
        <v>47.72</v>
      </c>
      <c r="F17" s="29">
        <f t="shared" si="0"/>
        <v>30897.75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</row>
    <row r="18" spans="1:40" s="3" customFormat="1" ht="12.75" customHeight="1" x14ac:dyDescent="0.2">
      <c r="A18" s="53">
        <v>2.2000000000000002</v>
      </c>
      <c r="B18" s="54" t="s">
        <v>74</v>
      </c>
      <c r="C18" s="51">
        <v>242.81</v>
      </c>
      <c r="D18" s="52" t="s">
        <v>78</v>
      </c>
      <c r="E18" s="51">
        <v>41.24</v>
      </c>
      <c r="F18" s="29">
        <f t="shared" si="0"/>
        <v>10013.48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 s="3" customFormat="1" ht="25.5" x14ac:dyDescent="0.2">
      <c r="A19" s="53">
        <v>2.2999999999999998</v>
      </c>
      <c r="B19" s="54" t="s">
        <v>122</v>
      </c>
      <c r="C19" s="178">
        <v>16.649999999999999</v>
      </c>
      <c r="D19" s="179" t="s">
        <v>81</v>
      </c>
      <c r="E19" s="178">
        <v>463.21</v>
      </c>
      <c r="F19" s="180">
        <f t="shared" si="0"/>
        <v>7712.45</v>
      </c>
      <c r="G19" s="8"/>
      <c r="H19" s="8"/>
      <c r="I19" s="1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 s="3" customFormat="1" ht="12.75" customHeight="1" x14ac:dyDescent="0.2">
      <c r="A20" s="24"/>
      <c r="B20" s="48"/>
      <c r="C20" s="22"/>
      <c r="D20" s="21"/>
      <c r="E20" s="22"/>
      <c r="F20" s="29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40" s="3" customFormat="1" x14ac:dyDescent="0.2">
      <c r="A21" s="55">
        <v>3</v>
      </c>
      <c r="B21" s="19" t="s">
        <v>85</v>
      </c>
      <c r="C21" s="56"/>
      <c r="D21" s="57"/>
      <c r="E21" s="58"/>
      <c r="F21" s="29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</row>
    <row r="22" spans="1:40" s="3" customFormat="1" x14ac:dyDescent="0.2">
      <c r="A22" s="25">
        <v>3.1</v>
      </c>
      <c r="B22" s="54" t="s">
        <v>83</v>
      </c>
      <c r="C22" s="27">
        <v>2006.19</v>
      </c>
      <c r="D22" s="52" t="s">
        <v>80</v>
      </c>
      <c r="E22" s="27">
        <v>154.49</v>
      </c>
      <c r="F22" s="29">
        <f t="shared" si="0"/>
        <v>309936.28999999998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40" s="3" customFormat="1" ht="13.5" customHeight="1" x14ac:dyDescent="0.2">
      <c r="A23" s="25">
        <v>3.2</v>
      </c>
      <c r="B23" s="54" t="s">
        <v>84</v>
      </c>
      <c r="C23" s="27">
        <v>859.79</v>
      </c>
      <c r="D23" s="52" t="s">
        <v>80</v>
      </c>
      <c r="E23" s="27">
        <v>1656</v>
      </c>
      <c r="F23" s="29">
        <f t="shared" si="0"/>
        <v>1423812.24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40" s="3" customFormat="1" ht="15" x14ac:dyDescent="0.2">
      <c r="A24" s="25">
        <v>3.3</v>
      </c>
      <c r="B24" s="54" t="s">
        <v>72</v>
      </c>
      <c r="C24" s="27">
        <v>268.20999999999998</v>
      </c>
      <c r="D24" s="52" t="s">
        <v>79</v>
      </c>
      <c r="E24" s="27">
        <v>1717.14</v>
      </c>
      <c r="F24" s="29">
        <f t="shared" si="0"/>
        <v>460554.12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40" s="3" customFormat="1" ht="25.5" x14ac:dyDescent="0.2">
      <c r="A25" s="25">
        <v>3.4</v>
      </c>
      <c r="B25" s="54" t="s">
        <v>77</v>
      </c>
      <c r="C25" s="27">
        <v>1117.73</v>
      </c>
      <c r="D25" s="52" t="s">
        <v>81</v>
      </c>
      <c r="E25" s="27">
        <v>645.25</v>
      </c>
      <c r="F25" s="29">
        <f t="shared" si="0"/>
        <v>721215.28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40" s="3" customFormat="1" ht="25.5" x14ac:dyDescent="0.2">
      <c r="A26" s="25">
        <v>3.5</v>
      </c>
      <c r="B26" s="54" t="s">
        <v>103</v>
      </c>
      <c r="C26" s="27">
        <v>2329.73</v>
      </c>
      <c r="D26" s="52" t="s">
        <v>82</v>
      </c>
      <c r="E26" s="27">
        <v>184.22</v>
      </c>
      <c r="F26" s="29">
        <f t="shared" si="0"/>
        <v>429182.86</v>
      </c>
      <c r="G26" s="8"/>
      <c r="H26" s="8"/>
      <c r="I26" s="8"/>
      <c r="J26" s="1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40" s="3" customFormat="1" ht="25.5" x14ac:dyDescent="0.2">
      <c r="A27" s="25">
        <v>3.6</v>
      </c>
      <c r="B27" s="54" t="s">
        <v>122</v>
      </c>
      <c r="C27" s="27">
        <v>670.31</v>
      </c>
      <c r="D27" s="52" t="s">
        <v>81</v>
      </c>
      <c r="E27" s="27">
        <f>+E19</f>
        <v>463.21</v>
      </c>
      <c r="F27" s="29">
        <f t="shared" si="0"/>
        <v>310494.3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40" s="3" customFormat="1" ht="12.75" customHeight="1" x14ac:dyDescent="0.2">
      <c r="A28" s="25"/>
      <c r="B28" s="26"/>
      <c r="C28" s="27"/>
      <c r="D28" s="28"/>
      <c r="E28" s="27"/>
      <c r="F28" s="2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 s="3" customFormat="1" ht="12.75" customHeight="1" x14ac:dyDescent="0.2">
      <c r="A29" s="33">
        <v>4</v>
      </c>
      <c r="B29" s="19" t="s">
        <v>37</v>
      </c>
      <c r="C29" s="22"/>
      <c r="D29" s="21"/>
      <c r="E29" s="22"/>
      <c r="F29" s="2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40" s="3" customFormat="1" x14ac:dyDescent="0.2">
      <c r="A30" s="24">
        <v>4.0999999999999996</v>
      </c>
      <c r="B30" s="30" t="s">
        <v>69</v>
      </c>
      <c r="C30" s="22">
        <v>1117.06</v>
      </c>
      <c r="D30" s="59" t="s">
        <v>11</v>
      </c>
      <c r="E30" s="60">
        <v>1633.99</v>
      </c>
      <c r="F30" s="29">
        <f t="shared" si="0"/>
        <v>1825264.87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</row>
    <row r="31" spans="1:40" s="3" customFormat="1" x14ac:dyDescent="0.2">
      <c r="A31" s="24">
        <v>4.2</v>
      </c>
      <c r="B31" s="30" t="s">
        <v>70</v>
      </c>
      <c r="C31" s="22">
        <v>1036.47</v>
      </c>
      <c r="D31" s="59" t="s">
        <v>11</v>
      </c>
      <c r="E31" s="22">
        <v>897</v>
      </c>
      <c r="F31" s="29">
        <f t="shared" si="0"/>
        <v>929713.59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0" s="3" customFormat="1" x14ac:dyDescent="0.2">
      <c r="A32" s="24">
        <v>4.4000000000000004</v>
      </c>
      <c r="B32" s="30" t="s">
        <v>71</v>
      </c>
      <c r="C32" s="22">
        <v>1607.57</v>
      </c>
      <c r="D32" s="59" t="s">
        <v>11</v>
      </c>
      <c r="E32" s="22">
        <v>476.94</v>
      </c>
      <c r="F32" s="29">
        <f t="shared" si="0"/>
        <v>766714.44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0" s="3" customFormat="1" ht="12.75" customHeight="1" x14ac:dyDescent="0.2">
      <c r="A33" s="24"/>
      <c r="B33" s="30"/>
      <c r="C33" s="22"/>
      <c r="D33" s="59"/>
      <c r="E33" s="22"/>
      <c r="F33" s="29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0" s="3" customFormat="1" x14ac:dyDescent="0.2">
      <c r="A34" s="33">
        <v>5</v>
      </c>
      <c r="B34" s="61" t="s">
        <v>38</v>
      </c>
      <c r="C34" s="22"/>
      <c r="D34" s="59"/>
      <c r="E34" s="22"/>
      <c r="F34" s="29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0" s="3" customFormat="1" ht="12.75" customHeight="1" x14ac:dyDescent="0.2">
      <c r="A35" s="24">
        <v>5.0999999999999996</v>
      </c>
      <c r="B35" s="30" t="s">
        <v>67</v>
      </c>
      <c r="C35" s="22">
        <v>1084.52</v>
      </c>
      <c r="D35" s="59" t="s">
        <v>11</v>
      </c>
      <c r="E35" s="22">
        <v>39.299999999999997</v>
      </c>
      <c r="F35" s="29">
        <f t="shared" si="0"/>
        <v>42621.64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</row>
    <row r="36" spans="1:40" s="3" customFormat="1" ht="12.75" customHeight="1" x14ac:dyDescent="0.2">
      <c r="A36" s="24">
        <v>5.2</v>
      </c>
      <c r="B36" s="30" t="s">
        <v>96</v>
      </c>
      <c r="C36" s="22">
        <v>1016.15</v>
      </c>
      <c r="D36" s="59" t="s">
        <v>11</v>
      </c>
      <c r="E36" s="22">
        <v>32.270000000000003</v>
      </c>
      <c r="F36" s="29">
        <f t="shared" si="0"/>
        <v>32791.160000000003</v>
      </c>
      <c r="G36" s="1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0" s="3" customFormat="1" ht="12.75" customHeight="1" x14ac:dyDescent="0.2">
      <c r="A37" s="24">
        <v>5.4</v>
      </c>
      <c r="B37" s="30" t="s">
        <v>68</v>
      </c>
      <c r="C37" s="22">
        <v>1576.05</v>
      </c>
      <c r="D37" s="59" t="s">
        <v>11</v>
      </c>
      <c r="E37" s="22">
        <v>27.98</v>
      </c>
      <c r="F37" s="29">
        <f t="shared" si="0"/>
        <v>44097.88</v>
      </c>
      <c r="G37" s="8"/>
      <c r="H37" s="1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</row>
    <row r="38" spans="1:40" s="3" customFormat="1" ht="12.75" customHeight="1" x14ac:dyDescent="0.2">
      <c r="A38" s="24"/>
      <c r="B38" s="30"/>
      <c r="C38" s="22"/>
      <c r="D38" s="59"/>
      <c r="E38" s="22"/>
      <c r="F38" s="29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40" s="3" customFormat="1" ht="15" x14ac:dyDescent="0.2">
      <c r="A39" s="33">
        <v>6</v>
      </c>
      <c r="B39" s="62" t="s">
        <v>39</v>
      </c>
      <c r="C39" s="63"/>
      <c r="D39" s="59"/>
      <c r="E39" s="32"/>
      <c r="F39" s="29"/>
      <c r="G39" s="17"/>
      <c r="H39" s="1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</row>
    <row r="40" spans="1:40" s="3" customFormat="1" ht="12.75" customHeight="1" x14ac:dyDescent="0.2">
      <c r="A40" s="24">
        <v>6.1</v>
      </c>
      <c r="B40" s="30" t="s">
        <v>65</v>
      </c>
      <c r="C40" s="22">
        <v>1084.52</v>
      </c>
      <c r="D40" s="64" t="s">
        <v>11</v>
      </c>
      <c r="E40" s="32">
        <v>36.01</v>
      </c>
      <c r="F40" s="29">
        <f t="shared" si="0"/>
        <v>39053.57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</row>
    <row r="41" spans="1:40" s="3" customFormat="1" ht="12.75" customHeight="1" x14ac:dyDescent="0.2">
      <c r="A41" s="24">
        <v>6.2</v>
      </c>
      <c r="B41" s="30" t="s">
        <v>66</v>
      </c>
      <c r="C41" s="22">
        <v>1016.15</v>
      </c>
      <c r="D41" s="64" t="s">
        <v>11</v>
      </c>
      <c r="E41" s="32">
        <v>35.42</v>
      </c>
      <c r="F41" s="29">
        <f t="shared" si="0"/>
        <v>35992.03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</row>
    <row r="42" spans="1:40" s="3" customFormat="1" x14ac:dyDescent="0.2">
      <c r="A42" s="24">
        <v>6.4</v>
      </c>
      <c r="B42" s="30" t="s">
        <v>86</v>
      </c>
      <c r="C42" s="22">
        <v>1576.05</v>
      </c>
      <c r="D42" s="64" t="s">
        <v>11</v>
      </c>
      <c r="E42" s="32">
        <v>105.46</v>
      </c>
      <c r="F42" s="29">
        <f t="shared" si="0"/>
        <v>166210.23000000001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</row>
    <row r="43" spans="1:40" s="3" customFormat="1" ht="12.75" customHeight="1" x14ac:dyDescent="0.2">
      <c r="A43" s="24"/>
      <c r="B43" s="30"/>
      <c r="C43" s="22"/>
      <c r="D43" s="31"/>
      <c r="E43" s="32"/>
      <c r="F43" s="29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 s="3" customFormat="1" ht="25.5" x14ac:dyDescent="0.2">
      <c r="A44" s="33">
        <v>7</v>
      </c>
      <c r="B44" s="65" t="s">
        <v>107</v>
      </c>
      <c r="C44" s="34"/>
      <c r="D44" s="35"/>
      <c r="E44" s="36"/>
      <c r="F44" s="29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</row>
    <row r="45" spans="1:40" s="4" customFormat="1" x14ac:dyDescent="0.2">
      <c r="A45" s="66">
        <v>7.1</v>
      </c>
      <c r="B45" s="48" t="s">
        <v>115</v>
      </c>
      <c r="C45" s="67">
        <v>4</v>
      </c>
      <c r="D45" s="38" t="s">
        <v>56</v>
      </c>
      <c r="E45" s="68">
        <v>3431.53</v>
      </c>
      <c r="F45" s="29">
        <f t="shared" si="0"/>
        <v>13726.12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s="176" customFormat="1" x14ac:dyDescent="0.2">
      <c r="A46" s="66">
        <f t="shared" ref="A46:A53" si="1">+A45+0.1</f>
        <v>7.2</v>
      </c>
      <c r="B46" s="48" t="s">
        <v>117</v>
      </c>
      <c r="C46" s="67">
        <v>1</v>
      </c>
      <c r="D46" s="38" t="s">
        <v>56</v>
      </c>
      <c r="E46" s="68">
        <v>521.24</v>
      </c>
      <c r="F46" s="29">
        <f t="shared" si="0"/>
        <v>521.24</v>
      </c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</row>
    <row r="47" spans="1:40" s="176" customFormat="1" x14ac:dyDescent="0.2">
      <c r="A47" s="66">
        <f t="shared" si="1"/>
        <v>7.3</v>
      </c>
      <c r="B47" s="48" t="s">
        <v>116</v>
      </c>
      <c r="C47" s="67">
        <v>5</v>
      </c>
      <c r="D47" s="38" t="s">
        <v>56</v>
      </c>
      <c r="E47" s="68">
        <v>894.37</v>
      </c>
      <c r="F47" s="29">
        <f t="shared" si="0"/>
        <v>4471.8500000000004</v>
      </c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</row>
    <row r="48" spans="1:40" s="4" customFormat="1" x14ac:dyDescent="0.2">
      <c r="A48" s="66">
        <f t="shared" si="1"/>
        <v>7.4</v>
      </c>
      <c r="B48" s="48" t="s">
        <v>118</v>
      </c>
      <c r="C48" s="67">
        <v>3</v>
      </c>
      <c r="D48" s="38" t="s">
        <v>56</v>
      </c>
      <c r="E48" s="68">
        <v>336.68</v>
      </c>
      <c r="F48" s="29">
        <f t="shared" si="0"/>
        <v>1010.04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s="4" customFormat="1" x14ac:dyDescent="0.2">
      <c r="A49" s="66">
        <f t="shared" si="1"/>
        <v>7.5</v>
      </c>
      <c r="B49" s="48" t="s">
        <v>119</v>
      </c>
      <c r="C49" s="67">
        <v>2</v>
      </c>
      <c r="D49" s="38" t="s">
        <v>56</v>
      </c>
      <c r="E49" s="68">
        <v>1230.55</v>
      </c>
      <c r="F49" s="29">
        <f t="shared" si="0"/>
        <v>2461.1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s="4" customFormat="1" ht="25.5" x14ac:dyDescent="0.2">
      <c r="A50" s="66">
        <f t="shared" si="1"/>
        <v>7.6</v>
      </c>
      <c r="B50" s="48" t="s">
        <v>120</v>
      </c>
      <c r="C50" s="67">
        <v>1</v>
      </c>
      <c r="D50" s="38" t="s">
        <v>56</v>
      </c>
      <c r="E50" s="32">
        <v>3950.73</v>
      </c>
      <c r="F50" s="29">
        <f t="shared" si="0"/>
        <v>3950.73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s="4" customFormat="1" x14ac:dyDescent="0.2">
      <c r="A51" s="66">
        <f t="shared" si="1"/>
        <v>7.7</v>
      </c>
      <c r="B51" s="48" t="s">
        <v>108</v>
      </c>
      <c r="C51" s="67">
        <v>2</v>
      </c>
      <c r="D51" s="38" t="s">
        <v>56</v>
      </c>
      <c r="E51" s="68">
        <v>413.13</v>
      </c>
      <c r="F51" s="29">
        <f t="shared" si="0"/>
        <v>826.26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s="4" customFormat="1" x14ac:dyDescent="0.2">
      <c r="A52" s="66">
        <f t="shared" si="1"/>
        <v>7.8</v>
      </c>
      <c r="B52" s="48" t="s">
        <v>109</v>
      </c>
      <c r="C52" s="67">
        <v>2</v>
      </c>
      <c r="D52" s="38" t="s">
        <v>56</v>
      </c>
      <c r="E52" s="68">
        <v>340.92</v>
      </c>
      <c r="F52" s="29">
        <f t="shared" si="0"/>
        <v>681.84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s="4" customFormat="1" x14ac:dyDescent="0.2">
      <c r="A53" s="66">
        <f t="shared" si="1"/>
        <v>7.9</v>
      </c>
      <c r="B53" s="48" t="s">
        <v>110</v>
      </c>
      <c r="C53" s="67">
        <v>2</v>
      </c>
      <c r="D53" s="38" t="s">
        <v>56</v>
      </c>
      <c r="E53" s="68">
        <v>266.27999999999997</v>
      </c>
      <c r="F53" s="29">
        <f t="shared" si="0"/>
        <v>532.55999999999995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s="4" customFormat="1" x14ac:dyDescent="0.2">
      <c r="A54" s="37">
        <v>7.1</v>
      </c>
      <c r="B54" s="48" t="s">
        <v>111</v>
      </c>
      <c r="C54" s="67">
        <v>4</v>
      </c>
      <c r="D54" s="38" t="s">
        <v>56</v>
      </c>
      <c r="E54" s="68">
        <v>195.91</v>
      </c>
      <c r="F54" s="29">
        <f t="shared" si="0"/>
        <v>783.64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s="4" customFormat="1" x14ac:dyDescent="0.2">
      <c r="A55" s="37">
        <f>+A54+0.01</f>
        <v>7.11</v>
      </c>
      <c r="B55" s="48" t="s">
        <v>121</v>
      </c>
      <c r="C55" s="67">
        <v>1</v>
      </c>
      <c r="D55" s="38" t="s">
        <v>56</v>
      </c>
      <c r="E55" s="68">
        <v>2935.64</v>
      </c>
      <c r="F55" s="29">
        <f t="shared" si="0"/>
        <v>2935.64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s="4" customFormat="1" x14ac:dyDescent="0.2">
      <c r="A56" s="37">
        <f t="shared" ref="A56:A60" si="2">+A55+0.01</f>
        <v>7.12</v>
      </c>
      <c r="B56" s="69" t="s">
        <v>112</v>
      </c>
      <c r="C56" s="67">
        <v>1</v>
      </c>
      <c r="D56" s="38" t="s">
        <v>56</v>
      </c>
      <c r="E56" s="68">
        <v>124.23</v>
      </c>
      <c r="F56" s="29">
        <f t="shared" si="0"/>
        <v>124.23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s="4" customFormat="1" ht="12.75" customHeight="1" x14ac:dyDescent="0.2">
      <c r="A57" s="37">
        <f t="shared" si="2"/>
        <v>7.13</v>
      </c>
      <c r="B57" s="69" t="s">
        <v>113</v>
      </c>
      <c r="C57" s="67">
        <v>11</v>
      </c>
      <c r="D57" s="38" t="s">
        <v>56</v>
      </c>
      <c r="E57" s="68">
        <v>83.76</v>
      </c>
      <c r="F57" s="29">
        <f t="shared" si="0"/>
        <v>921.36</v>
      </c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s="9" customFormat="1" x14ac:dyDescent="0.2">
      <c r="A58" s="37">
        <f t="shared" si="2"/>
        <v>7.14</v>
      </c>
      <c r="B58" s="69" t="s">
        <v>63</v>
      </c>
      <c r="C58" s="67">
        <v>4</v>
      </c>
      <c r="D58" s="38" t="s">
        <v>56</v>
      </c>
      <c r="E58" s="68">
        <v>1384.48</v>
      </c>
      <c r="F58" s="29">
        <f t="shared" si="0"/>
        <v>5537.92</v>
      </c>
    </row>
    <row r="59" spans="1:40" s="9" customFormat="1" x14ac:dyDescent="0.2">
      <c r="A59" s="37">
        <f t="shared" si="2"/>
        <v>7.15</v>
      </c>
      <c r="B59" s="69" t="s">
        <v>64</v>
      </c>
      <c r="C59" s="70">
        <v>16</v>
      </c>
      <c r="D59" s="38" t="s">
        <v>56</v>
      </c>
      <c r="E59" s="71">
        <v>2390.48</v>
      </c>
      <c r="F59" s="29">
        <f t="shared" si="0"/>
        <v>38247.68</v>
      </c>
    </row>
    <row r="60" spans="1:40" s="10" customFormat="1" x14ac:dyDescent="0.2">
      <c r="A60" s="188">
        <f t="shared" si="2"/>
        <v>7.16</v>
      </c>
      <c r="B60" s="189" t="s">
        <v>87</v>
      </c>
      <c r="C60" s="190">
        <v>6</v>
      </c>
      <c r="D60" s="174" t="s">
        <v>88</v>
      </c>
      <c r="E60" s="191">
        <v>5836.88</v>
      </c>
      <c r="F60" s="173">
        <f t="shared" si="0"/>
        <v>35021.279999999999</v>
      </c>
    </row>
    <row r="61" spans="1:40" s="11" customFormat="1" ht="12.75" customHeight="1" x14ac:dyDescent="0.2">
      <c r="A61" s="39"/>
      <c r="B61" s="40"/>
      <c r="C61" s="34"/>
      <c r="D61" s="35"/>
      <c r="E61" s="36"/>
      <c r="F61" s="29"/>
    </row>
    <row r="62" spans="1:40" s="3" customFormat="1" ht="12.75" customHeight="1" x14ac:dyDescent="0.2">
      <c r="A62" s="33">
        <v>8</v>
      </c>
      <c r="B62" s="19" t="s">
        <v>40</v>
      </c>
      <c r="C62" s="72"/>
      <c r="D62" s="21"/>
      <c r="E62" s="22"/>
      <c r="F62" s="29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</row>
    <row r="63" spans="1:40" s="3" customFormat="1" ht="38.25" x14ac:dyDescent="0.2">
      <c r="A63" s="24">
        <v>8.1999999999999993</v>
      </c>
      <c r="B63" s="54" t="s">
        <v>97</v>
      </c>
      <c r="C63" s="72">
        <v>3</v>
      </c>
      <c r="D63" s="38" t="s">
        <v>56</v>
      </c>
      <c r="E63" s="22">
        <v>34444.57</v>
      </c>
      <c r="F63" s="29">
        <f t="shared" si="0"/>
        <v>103333.71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</row>
    <row r="64" spans="1:40" s="3" customFormat="1" ht="38.25" x14ac:dyDescent="0.2">
      <c r="A64" s="24">
        <v>8.4</v>
      </c>
      <c r="B64" s="54" t="s">
        <v>62</v>
      </c>
      <c r="C64" s="72">
        <v>3</v>
      </c>
      <c r="D64" s="38" t="s">
        <v>56</v>
      </c>
      <c r="E64" s="22">
        <v>27844.6</v>
      </c>
      <c r="F64" s="29">
        <f t="shared" si="0"/>
        <v>83533.8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</row>
    <row r="65" spans="1:40" s="3" customFormat="1" x14ac:dyDescent="0.2">
      <c r="A65" s="24">
        <v>8.5</v>
      </c>
      <c r="B65" s="54" t="s">
        <v>89</v>
      </c>
      <c r="C65" s="72">
        <v>6</v>
      </c>
      <c r="D65" s="38" t="s">
        <v>56</v>
      </c>
      <c r="E65" s="22">
        <v>5817.2</v>
      </c>
      <c r="F65" s="29">
        <f t="shared" si="0"/>
        <v>34903.199999999997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</row>
    <row r="66" spans="1:40" s="3" customFormat="1" ht="12.75" customHeight="1" x14ac:dyDescent="0.2">
      <c r="A66" s="24"/>
      <c r="B66" s="73"/>
      <c r="C66" s="22"/>
      <c r="D66" s="31"/>
      <c r="E66" s="32"/>
      <c r="F66" s="29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</row>
    <row r="67" spans="1:40" s="3" customFormat="1" ht="12.75" customHeight="1" x14ac:dyDescent="0.2">
      <c r="A67" s="76">
        <v>9</v>
      </c>
      <c r="B67" s="77" t="s">
        <v>18</v>
      </c>
      <c r="C67" s="78"/>
      <c r="D67" s="79"/>
      <c r="E67" s="80"/>
      <c r="F67" s="29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</row>
    <row r="68" spans="1:40" s="3" customFormat="1" x14ac:dyDescent="0.2">
      <c r="A68" s="53">
        <v>9.1</v>
      </c>
      <c r="B68" s="54" t="s">
        <v>60</v>
      </c>
      <c r="C68" s="51">
        <v>242.81</v>
      </c>
      <c r="D68" s="52" t="s">
        <v>78</v>
      </c>
      <c r="E68" s="81">
        <v>36.020000000000003</v>
      </c>
      <c r="F68" s="29">
        <f t="shared" si="0"/>
        <v>8746.02</v>
      </c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</row>
    <row r="69" spans="1:40" s="3" customFormat="1" x14ac:dyDescent="0.2">
      <c r="A69" s="53">
        <f t="shared" ref="A69:A72" si="3">+A68+0.1</f>
        <v>9.1999999999999993</v>
      </c>
      <c r="B69" s="54" t="s">
        <v>125</v>
      </c>
      <c r="C69" s="51">
        <v>242.81</v>
      </c>
      <c r="D69" s="52" t="s">
        <v>78</v>
      </c>
      <c r="E69" s="81">
        <v>153</v>
      </c>
      <c r="F69" s="29">
        <f t="shared" si="0"/>
        <v>37149.93</v>
      </c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</row>
    <row r="70" spans="1:40" s="3" customFormat="1" ht="15" x14ac:dyDescent="0.2">
      <c r="A70" s="53">
        <f t="shared" si="3"/>
        <v>9.3000000000000007</v>
      </c>
      <c r="B70" s="54" t="s">
        <v>91</v>
      </c>
      <c r="C70" s="51">
        <v>12.33</v>
      </c>
      <c r="D70" s="52" t="s">
        <v>79</v>
      </c>
      <c r="E70" s="51">
        <v>12457</v>
      </c>
      <c r="F70" s="29">
        <f t="shared" si="0"/>
        <v>153594.81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</row>
    <row r="71" spans="1:40" s="3" customFormat="1" x14ac:dyDescent="0.2">
      <c r="A71" s="53">
        <f t="shared" si="3"/>
        <v>9.4</v>
      </c>
      <c r="B71" s="54" t="s">
        <v>61</v>
      </c>
      <c r="C71" s="51">
        <v>12.33</v>
      </c>
      <c r="D71" s="52" t="s">
        <v>82</v>
      </c>
      <c r="E71" s="51">
        <v>1078</v>
      </c>
      <c r="F71" s="29">
        <f t="shared" si="0"/>
        <v>13291.74</v>
      </c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</row>
    <row r="72" spans="1:40" s="3" customFormat="1" ht="17.25" customHeight="1" x14ac:dyDescent="0.2">
      <c r="A72" s="53">
        <f t="shared" si="3"/>
        <v>9.5</v>
      </c>
      <c r="B72" s="54" t="s">
        <v>90</v>
      </c>
      <c r="C72" s="51">
        <v>369.9</v>
      </c>
      <c r="D72" s="82" t="s">
        <v>98</v>
      </c>
      <c r="E72" s="51">
        <v>24.32</v>
      </c>
      <c r="F72" s="29">
        <f t="shared" si="0"/>
        <v>8995.9699999999993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</row>
    <row r="73" spans="1:40" s="3" customFormat="1" ht="12.75" customHeight="1" x14ac:dyDescent="0.2">
      <c r="A73" s="92"/>
      <c r="B73" s="93"/>
      <c r="C73" s="51"/>
      <c r="D73" s="82"/>
      <c r="E73" s="51"/>
      <c r="F73" s="29">
        <f t="shared" si="0"/>
        <v>0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</row>
    <row r="74" spans="1:40" s="3" customFormat="1" ht="51" x14ac:dyDescent="0.2">
      <c r="A74" s="33">
        <v>10</v>
      </c>
      <c r="B74" s="83" t="s">
        <v>41</v>
      </c>
      <c r="C74" s="72"/>
      <c r="D74" s="21"/>
      <c r="E74" s="22"/>
      <c r="F74" s="29">
        <f t="shared" si="0"/>
        <v>0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</row>
    <row r="75" spans="1:40" s="3" customFormat="1" x14ac:dyDescent="0.2">
      <c r="A75" s="24">
        <v>10.1</v>
      </c>
      <c r="B75" s="54" t="s">
        <v>59</v>
      </c>
      <c r="C75" s="22">
        <v>1</v>
      </c>
      <c r="D75" s="31" t="s">
        <v>56</v>
      </c>
      <c r="E75" s="84">
        <v>160453.93</v>
      </c>
      <c r="F75" s="29">
        <f t="shared" si="0"/>
        <v>160453.93</v>
      </c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</row>
    <row r="76" spans="1:40" x14ac:dyDescent="0.2">
      <c r="A76" s="24"/>
      <c r="B76" s="73"/>
      <c r="C76" s="22"/>
      <c r="D76" s="31"/>
      <c r="E76" s="32"/>
      <c r="F76" s="29"/>
      <c r="G76" s="7"/>
      <c r="H76" s="7"/>
      <c r="I76" s="7"/>
      <c r="J76" s="7"/>
      <c r="K76" s="7"/>
      <c r="L76" s="7"/>
      <c r="M76" s="7"/>
    </row>
    <row r="77" spans="1:40" x14ac:dyDescent="0.2">
      <c r="A77" s="85">
        <v>11</v>
      </c>
      <c r="B77" s="85" t="s">
        <v>34</v>
      </c>
      <c r="C77" s="86"/>
      <c r="D77" s="87"/>
      <c r="E77" s="86"/>
      <c r="F77" s="29"/>
      <c r="G77" s="7"/>
      <c r="H77" s="7"/>
      <c r="I77" s="7"/>
      <c r="J77" s="7"/>
      <c r="K77" s="7"/>
      <c r="L77" s="7"/>
      <c r="M77" s="7"/>
    </row>
    <row r="78" spans="1:40" ht="25.5" x14ac:dyDescent="0.2">
      <c r="A78" s="88">
        <v>11.1</v>
      </c>
      <c r="B78" s="54" t="s">
        <v>123</v>
      </c>
      <c r="C78" s="23">
        <v>20</v>
      </c>
      <c r="D78" s="89" t="s">
        <v>56</v>
      </c>
      <c r="E78" s="23">
        <v>7459</v>
      </c>
      <c r="F78" s="29">
        <f t="shared" si="0"/>
        <v>149180</v>
      </c>
      <c r="G78" s="7"/>
      <c r="H78" s="7"/>
      <c r="I78" s="7"/>
      <c r="J78" s="7"/>
      <c r="K78" s="7"/>
      <c r="L78" s="7"/>
      <c r="M78" s="7"/>
    </row>
    <row r="79" spans="1:40" ht="25.5" x14ac:dyDescent="0.2">
      <c r="A79" s="90">
        <v>11.2</v>
      </c>
      <c r="B79" s="54" t="s">
        <v>124</v>
      </c>
      <c r="C79" s="91">
        <v>92</v>
      </c>
      <c r="D79" s="89" t="s">
        <v>56</v>
      </c>
      <c r="E79" s="91">
        <v>5582</v>
      </c>
      <c r="F79" s="29">
        <f t="shared" ref="F79:F91" si="4">ROUND(E79*C79,2)</f>
        <v>513544</v>
      </c>
      <c r="G79" s="7"/>
      <c r="H79" s="7"/>
      <c r="I79" s="7"/>
      <c r="J79" s="7"/>
      <c r="K79" s="7"/>
      <c r="L79" s="7"/>
      <c r="M79" s="7"/>
    </row>
    <row r="80" spans="1:40" x14ac:dyDescent="0.2">
      <c r="A80" s="92"/>
      <c r="B80" s="93"/>
      <c r="C80" s="51"/>
      <c r="D80" s="82"/>
      <c r="E80" s="51"/>
      <c r="F80" s="29"/>
      <c r="G80" s="7"/>
      <c r="H80" s="7"/>
      <c r="I80" s="7"/>
      <c r="J80" s="7"/>
      <c r="K80" s="7"/>
      <c r="L80" s="7"/>
      <c r="M80" s="7"/>
    </row>
    <row r="81" spans="1:13" x14ac:dyDescent="0.2">
      <c r="A81" s="94">
        <v>12</v>
      </c>
      <c r="B81" s="95" t="s">
        <v>42</v>
      </c>
      <c r="C81" s="96"/>
      <c r="D81" s="97"/>
      <c r="E81" s="96"/>
      <c r="F81" s="29"/>
      <c r="G81" s="7"/>
      <c r="H81" s="7"/>
      <c r="I81" s="7"/>
      <c r="J81" s="7"/>
      <c r="K81" s="7"/>
      <c r="L81" s="7"/>
      <c r="M81" s="7"/>
    </row>
    <row r="82" spans="1:13" x14ac:dyDescent="0.2">
      <c r="A82" s="98"/>
      <c r="B82" s="83"/>
      <c r="C82" s="96"/>
      <c r="D82" s="97"/>
      <c r="E82" s="96"/>
      <c r="F82" s="29"/>
      <c r="G82" s="7"/>
      <c r="H82" s="7"/>
      <c r="I82" s="7"/>
      <c r="J82" s="7"/>
      <c r="K82" s="7"/>
      <c r="L82" s="7"/>
      <c r="M82" s="7"/>
    </row>
    <row r="83" spans="1:13" ht="25.5" x14ac:dyDescent="0.2">
      <c r="A83" s="99">
        <v>12.1</v>
      </c>
      <c r="B83" s="83" t="s">
        <v>44</v>
      </c>
      <c r="C83" s="96"/>
      <c r="D83" s="97"/>
      <c r="E83" s="96"/>
      <c r="F83" s="29"/>
      <c r="G83" s="7"/>
      <c r="H83" s="7"/>
      <c r="I83" s="7"/>
      <c r="J83" s="7"/>
      <c r="K83" s="7"/>
      <c r="L83" s="7"/>
      <c r="M83" s="7"/>
    </row>
    <row r="84" spans="1:13" ht="6" customHeight="1" x14ac:dyDescent="0.2">
      <c r="A84" s="99"/>
      <c r="B84" s="83"/>
      <c r="C84" s="96"/>
      <c r="D84" s="97"/>
      <c r="E84" s="96"/>
      <c r="F84" s="29"/>
      <c r="G84" s="7"/>
      <c r="H84" s="7"/>
      <c r="I84" s="7"/>
      <c r="J84" s="7"/>
      <c r="K84" s="7"/>
      <c r="L84" s="7"/>
      <c r="M84" s="7"/>
    </row>
    <row r="85" spans="1:13" x14ac:dyDescent="0.2">
      <c r="A85" s="98" t="s">
        <v>20</v>
      </c>
      <c r="B85" s="83" t="s">
        <v>43</v>
      </c>
      <c r="C85" s="96"/>
      <c r="D85" s="97"/>
      <c r="E85" s="96"/>
      <c r="F85" s="29"/>
      <c r="G85" s="7"/>
      <c r="H85" s="7"/>
      <c r="I85" s="7"/>
      <c r="J85" s="7"/>
      <c r="K85" s="7"/>
      <c r="L85" s="7"/>
      <c r="M85" s="7"/>
    </row>
    <row r="86" spans="1:13" ht="15" x14ac:dyDescent="0.25">
      <c r="A86" s="100" t="s">
        <v>21</v>
      </c>
      <c r="B86" s="101" t="s">
        <v>58</v>
      </c>
      <c r="C86" s="102">
        <v>3</v>
      </c>
      <c r="D86" s="103" t="s">
        <v>79</v>
      </c>
      <c r="E86" s="104">
        <v>1013.97</v>
      </c>
      <c r="F86" s="105">
        <f t="shared" si="4"/>
        <v>3041.91</v>
      </c>
      <c r="G86" s="7"/>
      <c r="H86" s="7"/>
      <c r="I86" s="7"/>
      <c r="J86" s="7"/>
      <c r="K86" s="7"/>
      <c r="L86" s="7"/>
      <c r="M86" s="7"/>
    </row>
    <row r="87" spans="1:13" ht="25.5" x14ac:dyDescent="0.2">
      <c r="A87" s="100" t="s">
        <v>22</v>
      </c>
      <c r="B87" s="54" t="s">
        <v>122</v>
      </c>
      <c r="C87" s="102">
        <v>4.05</v>
      </c>
      <c r="D87" s="103" t="s">
        <v>81</v>
      </c>
      <c r="E87" s="104">
        <f>+E19</f>
        <v>463.21</v>
      </c>
      <c r="F87" s="105">
        <f t="shared" si="4"/>
        <v>1876</v>
      </c>
      <c r="G87" s="7"/>
      <c r="H87" s="7"/>
      <c r="I87" s="7"/>
      <c r="J87" s="7"/>
      <c r="K87" s="7"/>
      <c r="L87" s="7"/>
      <c r="M87" s="7"/>
    </row>
    <row r="88" spans="1:13" x14ac:dyDescent="0.2">
      <c r="A88" s="98"/>
      <c r="B88" s="83"/>
      <c r="C88" s="102"/>
      <c r="D88" s="172"/>
      <c r="E88" s="102"/>
      <c r="F88" s="105"/>
      <c r="G88" s="7"/>
      <c r="H88" s="7"/>
      <c r="I88" s="7"/>
      <c r="J88" s="7"/>
      <c r="K88" s="7"/>
      <c r="L88" s="7"/>
      <c r="M88" s="7"/>
    </row>
    <row r="89" spans="1:13" x14ac:dyDescent="0.2">
      <c r="A89" s="98" t="s">
        <v>23</v>
      </c>
      <c r="B89" s="106" t="s">
        <v>45</v>
      </c>
      <c r="C89" s="96"/>
      <c r="D89" s="97"/>
      <c r="E89" s="107"/>
      <c r="F89" s="29"/>
      <c r="G89" s="7"/>
      <c r="H89" s="7"/>
      <c r="I89" s="7"/>
      <c r="J89" s="7"/>
      <c r="K89" s="7"/>
      <c r="L89" s="7"/>
      <c r="M89" s="7"/>
    </row>
    <row r="90" spans="1:13" ht="25.5" x14ac:dyDescent="0.2">
      <c r="A90" s="100" t="s">
        <v>24</v>
      </c>
      <c r="B90" s="108" t="s">
        <v>126</v>
      </c>
      <c r="C90" s="96">
        <v>14.08</v>
      </c>
      <c r="D90" s="52" t="s">
        <v>99</v>
      </c>
      <c r="E90" s="107">
        <v>1259</v>
      </c>
      <c r="F90" s="29">
        <f t="shared" si="4"/>
        <v>17726.72</v>
      </c>
      <c r="G90" s="7"/>
      <c r="H90" s="7"/>
      <c r="I90" s="7"/>
      <c r="J90" s="7"/>
      <c r="K90" s="7"/>
      <c r="L90" s="7"/>
      <c r="M90" s="7"/>
    </row>
    <row r="91" spans="1:13" x14ac:dyDescent="0.2">
      <c r="A91" s="100" t="s">
        <v>25</v>
      </c>
      <c r="B91" s="108" t="s">
        <v>57</v>
      </c>
      <c r="C91" s="96">
        <v>17.600000000000001</v>
      </c>
      <c r="D91" s="97" t="s">
        <v>11</v>
      </c>
      <c r="E91" s="107">
        <v>1067</v>
      </c>
      <c r="F91" s="29">
        <f t="shared" si="4"/>
        <v>18779.2</v>
      </c>
      <c r="G91" s="7"/>
      <c r="H91" s="7"/>
      <c r="I91" s="7"/>
      <c r="J91" s="7"/>
      <c r="K91" s="7"/>
      <c r="L91" s="7"/>
      <c r="M91" s="7"/>
    </row>
    <row r="92" spans="1:13" x14ac:dyDescent="0.2">
      <c r="A92" s="92"/>
      <c r="B92" s="93"/>
      <c r="C92" s="51"/>
      <c r="D92" s="82"/>
      <c r="E92" s="51"/>
      <c r="F92" s="29"/>
      <c r="G92" s="7" t="s">
        <v>76</v>
      </c>
      <c r="H92" s="7"/>
      <c r="I92" s="7"/>
      <c r="J92" s="7"/>
      <c r="K92" s="7"/>
      <c r="L92" s="7"/>
      <c r="M92" s="7"/>
    </row>
    <row r="93" spans="1:13" x14ac:dyDescent="0.2">
      <c r="A93" s="92">
        <v>13</v>
      </c>
      <c r="B93" s="77" t="s">
        <v>93</v>
      </c>
      <c r="C93" s="51"/>
      <c r="D93" s="82"/>
      <c r="E93" s="51"/>
      <c r="F93" s="29"/>
      <c r="G93" s="7"/>
      <c r="H93" s="7"/>
      <c r="I93" s="7"/>
      <c r="J93" s="7"/>
      <c r="K93" s="7"/>
      <c r="L93" s="7"/>
      <c r="M93" s="7"/>
    </row>
    <row r="94" spans="1:13" ht="25.5" x14ac:dyDescent="0.2">
      <c r="A94" s="92">
        <v>13.1</v>
      </c>
      <c r="B94" s="109" t="s">
        <v>92</v>
      </c>
      <c r="C94" s="110">
        <v>1</v>
      </c>
      <c r="D94" s="111" t="s">
        <v>56</v>
      </c>
      <c r="E94" s="110">
        <v>6390.91</v>
      </c>
      <c r="F94" s="105">
        <f t="shared" ref="F94" si="5">ROUND(E94*C94,2)</f>
        <v>6390.91</v>
      </c>
      <c r="G94" s="7"/>
      <c r="H94" s="7"/>
      <c r="I94" s="7"/>
      <c r="J94" s="7"/>
      <c r="K94" s="7"/>
      <c r="L94" s="7"/>
      <c r="M94" s="7"/>
    </row>
    <row r="95" spans="1:13" x14ac:dyDescent="0.2">
      <c r="A95" s="92"/>
      <c r="B95" s="93"/>
      <c r="C95" s="51"/>
      <c r="D95" s="82"/>
      <c r="E95" s="51"/>
      <c r="F95" s="29"/>
      <c r="G95" s="7"/>
      <c r="H95" s="7"/>
      <c r="I95" s="7"/>
      <c r="J95" s="7"/>
      <c r="K95" s="7"/>
      <c r="L95" s="7"/>
      <c r="M95" s="7"/>
    </row>
    <row r="96" spans="1:13" ht="63.75" x14ac:dyDescent="0.2">
      <c r="A96" s="24">
        <v>14</v>
      </c>
      <c r="B96" s="41" t="s">
        <v>129</v>
      </c>
      <c r="C96" s="42">
        <v>3676.72</v>
      </c>
      <c r="D96" s="43" t="s">
        <v>11</v>
      </c>
      <c r="E96" s="44">
        <v>56</v>
      </c>
      <c r="F96" s="45">
        <f>ROUND(E96*C96,2)</f>
        <v>205896.32000000001</v>
      </c>
      <c r="G96" s="7"/>
      <c r="H96" s="7"/>
      <c r="I96" s="7"/>
      <c r="J96" s="7"/>
      <c r="K96" s="7"/>
      <c r="L96" s="7"/>
      <c r="M96" s="7"/>
    </row>
    <row r="97" spans="1:40" ht="25.5" x14ac:dyDescent="0.2">
      <c r="A97" s="24">
        <v>15</v>
      </c>
      <c r="B97" s="46" t="s">
        <v>94</v>
      </c>
      <c r="C97" s="42">
        <v>3676.72</v>
      </c>
      <c r="D97" s="43" t="s">
        <v>11</v>
      </c>
      <c r="E97" s="42">
        <v>27.38</v>
      </c>
      <c r="F97" s="47">
        <f t="shared" ref="F97" si="6">ROUND(C97*E97,2)</f>
        <v>100668.59</v>
      </c>
      <c r="G97" s="7"/>
      <c r="H97" s="7"/>
      <c r="I97" s="7"/>
      <c r="J97" s="7"/>
      <c r="K97" s="7"/>
      <c r="L97" s="7"/>
      <c r="M97" s="7"/>
    </row>
    <row r="98" spans="1:40" x14ac:dyDescent="0.2">
      <c r="A98" s="192"/>
      <c r="B98" s="193" t="s">
        <v>35</v>
      </c>
      <c r="C98" s="194"/>
      <c r="D98" s="195"/>
      <c r="E98" s="196"/>
      <c r="F98" s="197">
        <f>SUM(F14:F97)</f>
        <v>9437492.0500000007</v>
      </c>
    </row>
    <row r="99" spans="1:40" x14ac:dyDescent="0.2">
      <c r="A99" s="24"/>
      <c r="B99" s="30"/>
      <c r="C99" s="72"/>
      <c r="D99" s="21"/>
      <c r="E99" s="22"/>
      <c r="F99" s="23"/>
    </row>
    <row r="100" spans="1:40" x14ac:dyDescent="0.2">
      <c r="A100" s="112" t="s">
        <v>100</v>
      </c>
      <c r="B100" s="62" t="s">
        <v>12</v>
      </c>
      <c r="C100" s="27"/>
      <c r="D100" s="113"/>
      <c r="E100" s="27"/>
      <c r="F100" s="114"/>
    </row>
    <row r="101" spans="1:40" ht="51" x14ac:dyDescent="0.2">
      <c r="A101" s="73">
        <v>1</v>
      </c>
      <c r="B101" s="115" t="s">
        <v>128</v>
      </c>
      <c r="C101" s="96">
        <v>1</v>
      </c>
      <c r="D101" s="38" t="s">
        <v>56</v>
      </c>
      <c r="E101" s="116">
        <v>43500</v>
      </c>
      <c r="F101" s="117">
        <f>ROUND(C101*E101,2)</f>
        <v>43500</v>
      </c>
    </row>
    <row r="102" spans="1:40" ht="25.5" x14ac:dyDescent="0.2">
      <c r="A102" s="73">
        <v>2</v>
      </c>
      <c r="B102" s="108" t="s">
        <v>127</v>
      </c>
      <c r="C102" s="27">
        <v>6</v>
      </c>
      <c r="D102" s="113" t="s">
        <v>102</v>
      </c>
      <c r="E102" s="27">
        <v>43789</v>
      </c>
      <c r="F102" s="117">
        <f>ROUND(C102*E102,2)</f>
        <v>262734</v>
      </c>
    </row>
    <row r="103" spans="1:40" x14ac:dyDescent="0.2">
      <c r="A103" s="118"/>
      <c r="B103" s="119" t="s">
        <v>101</v>
      </c>
      <c r="C103" s="120"/>
      <c r="D103" s="121"/>
      <c r="E103" s="120"/>
      <c r="F103" s="122">
        <f>SUM(F101:F102)</f>
        <v>306234</v>
      </c>
    </row>
    <row r="104" spans="1:40" x14ac:dyDescent="0.2">
      <c r="A104" s="123"/>
      <c r="B104" s="74"/>
      <c r="C104" s="123"/>
      <c r="D104" s="123"/>
      <c r="E104" s="123"/>
      <c r="F104" s="124"/>
    </row>
    <row r="105" spans="1:40" x14ac:dyDescent="0.2">
      <c r="A105" s="125"/>
      <c r="B105" s="126" t="s">
        <v>13</v>
      </c>
      <c r="C105" s="127"/>
      <c r="D105" s="128"/>
      <c r="E105" s="127"/>
      <c r="F105" s="129">
        <f>+F103+F98</f>
        <v>9743726.0500000007</v>
      </c>
    </row>
    <row r="106" spans="1:40" x14ac:dyDescent="0.2">
      <c r="A106" s="130"/>
      <c r="B106" s="131" t="s">
        <v>13</v>
      </c>
      <c r="C106" s="130"/>
      <c r="D106" s="130"/>
      <c r="E106" s="130"/>
      <c r="F106" s="132">
        <f>+F105</f>
        <v>9743726.0500000007</v>
      </c>
    </row>
    <row r="107" spans="1:40" x14ac:dyDescent="0.2">
      <c r="A107" s="123"/>
      <c r="B107" s="74"/>
      <c r="C107" s="123"/>
      <c r="D107" s="123"/>
      <c r="E107" s="123"/>
      <c r="F107" s="124"/>
    </row>
    <row r="108" spans="1:40" s="5" customFormat="1" x14ac:dyDescent="0.2">
      <c r="A108" s="123"/>
      <c r="B108" s="205" t="s">
        <v>14</v>
      </c>
      <c r="C108" s="206"/>
      <c r="D108" s="207"/>
      <c r="E108" s="206"/>
      <c r="F108" s="134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1:40" s="5" customFormat="1" x14ac:dyDescent="0.2">
      <c r="A109" s="123"/>
      <c r="B109" s="25" t="s">
        <v>48</v>
      </c>
      <c r="C109" s="208">
        <v>0.1</v>
      </c>
      <c r="D109" s="207"/>
      <c r="E109" s="206"/>
      <c r="F109" s="117">
        <f t="shared" ref="F109:F114" si="7">ROUND(C109*$F$105,2)</f>
        <v>974372.61</v>
      </c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1:40" s="5" customFormat="1" x14ac:dyDescent="0.2">
      <c r="A110" s="123"/>
      <c r="B110" s="25" t="s">
        <v>49</v>
      </c>
      <c r="C110" s="208">
        <v>0.04</v>
      </c>
      <c r="D110" s="209"/>
      <c r="E110" s="206"/>
      <c r="F110" s="117">
        <f t="shared" si="7"/>
        <v>389749.04</v>
      </c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1:40" s="5" customFormat="1" x14ac:dyDescent="0.2">
      <c r="A111" s="123"/>
      <c r="B111" s="25" t="s">
        <v>50</v>
      </c>
      <c r="C111" s="208">
        <v>0.05</v>
      </c>
      <c r="D111" s="209"/>
      <c r="E111" s="206"/>
      <c r="F111" s="117">
        <f t="shared" si="7"/>
        <v>487186.3</v>
      </c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1:40" s="5" customFormat="1" x14ac:dyDescent="0.2">
      <c r="A112" s="123"/>
      <c r="B112" s="25" t="s">
        <v>51</v>
      </c>
      <c r="C112" s="208">
        <v>0.01</v>
      </c>
      <c r="D112" s="209"/>
      <c r="E112" s="206"/>
      <c r="F112" s="117">
        <f t="shared" si="7"/>
        <v>97437.26</v>
      </c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1:40" s="5" customFormat="1" x14ac:dyDescent="0.2">
      <c r="A113" s="123"/>
      <c r="B113" s="25" t="s">
        <v>52</v>
      </c>
      <c r="C113" s="208">
        <v>0.04</v>
      </c>
      <c r="D113" s="209"/>
      <c r="E113" s="206"/>
      <c r="F113" s="117">
        <f t="shared" si="7"/>
        <v>389749.04</v>
      </c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1:40" s="5" customFormat="1" x14ac:dyDescent="0.2">
      <c r="A114" s="123"/>
      <c r="B114" s="25" t="s">
        <v>53</v>
      </c>
      <c r="C114" s="208">
        <v>0.03</v>
      </c>
      <c r="D114" s="209"/>
      <c r="E114" s="206"/>
      <c r="F114" s="117">
        <f t="shared" si="7"/>
        <v>292311.78000000003</v>
      </c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1:40" s="5" customFormat="1" x14ac:dyDescent="0.2">
      <c r="A115" s="123"/>
      <c r="B115" s="25" t="s">
        <v>54</v>
      </c>
      <c r="C115" s="208">
        <v>0.18</v>
      </c>
      <c r="D115" s="210"/>
      <c r="E115" s="124"/>
      <c r="F115" s="117">
        <f>ROUND(C115*F109,2)</f>
        <v>175387.07</v>
      </c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1:40" s="5" customFormat="1" x14ac:dyDescent="0.2">
      <c r="A116" s="123"/>
      <c r="B116" s="24" t="s">
        <v>19</v>
      </c>
      <c r="C116" s="211">
        <v>1E-3</v>
      </c>
      <c r="D116" s="212"/>
      <c r="E116" s="213"/>
      <c r="F116" s="117">
        <f>ROUND(C116*$F$105,2)</f>
        <v>9743.73</v>
      </c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1:40" s="5" customFormat="1" x14ac:dyDescent="0.2">
      <c r="A117" s="123"/>
      <c r="B117" s="214" t="s">
        <v>55</v>
      </c>
      <c r="C117" s="208">
        <v>0.05</v>
      </c>
      <c r="D117" s="210"/>
      <c r="E117" s="124"/>
      <c r="F117" s="117">
        <f>ROUND(C117*$F$105,2)</f>
        <v>487186.3</v>
      </c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1:40" s="5" customFormat="1" x14ac:dyDescent="0.2">
      <c r="A118" s="123"/>
      <c r="B118" s="215" t="s">
        <v>95</v>
      </c>
      <c r="C118" s="216">
        <v>0.1</v>
      </c>
      <c r="D118" s="217"/>
      <c r="E118" s="218"/>
      <c r="F118" s="117">
        <f>ROUND(C118*$F$105,2)</f>
        <v>974372.61</v>
      </c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1:40" s="5" customFormat="1" x14ac:dyDescent="0.2">
      <c r="A119" s="137"/>
      <c r="B119" s="138" t="s">
        <v>15</v>
      </c>
      <c r="C119" s="137"/>
      <c r="D119" s="139"/>
      <c r="E119" s="140"/>
      <c r="F119" s="141">
        <f>SUM(F109:F118)</f>
        <v>4277495.74</v>
      </c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</row>
    <row r="120" spans="1:40" s="5" customFormat="1" x14ac:dyDescent="0.2">
      <c r="A120" s="123"/>
      <c r="B120" s="133"/>
      <c r="C120" s="142"/>
      <c r="D120" s="135"/>
      <c r="E120" s="136"/>
      <c r="F120" s="143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:40" s="5" customFormat="1" x14ac:dyDescent="0.2">
      <c r="A121" s="144"/>
      <c r="B121" s="145" t="s">
        <v>16</v>
      </c>
      <c r="C121" s="146"/>
      <c r="D121" s="146"/>
      <c r="E121" s="127"/>
      <c r="F121" s="147">
        <f>+F119+F106</f>
        <v>14021221.789999999</v>
      </c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:40" s="5" customFormat="1" x14ac:dyDescent="0.2">
      <c r="A122" s="219"/>
      <c r="B122" s="219"/>
      <c r="C122" s="219"/>
      <c r="D122" s="219"/>
      <c r="E122" s="220"/>
      <c r="F122" s="21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:40" s="5" customFormat="1" x14ac:dyDescent="0.2">
      <c r="A123" s="221"/>
      <c r="B123" s="221"/>
      <c r="C123" s="221"/>
      <c r="D123" s="221"/>
      <c r="E123" s="222"/>
      <c r="F123" s="221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:40" s="5" customFormat="1" x14ac:dyDescent="0.2">
      <c r="A124" s="221"/>
      <c r="B124" s="221"/>
      <c r="C124" s="221"/>
      <c r="D124" s="221"/>
      <c r="E124" s="222"/>
      <c r="F124" s="221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1:40" s="5" customFormat="1" x14ac:dyDescent="0.2">
      <c r="A125" s="221"/>
      <c r="B125" s="221"/>
      <c r="C125" s="221"/>
      <c r="D125" s="221"/>
      <c r="E125" s="222"/>
      <c r="F125" s="221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1:40" s="5" customFormat="1" x14ac:dyDescent="0.2">
      <c r="A126" s="221"/>
      <c r="B126" s="221"/>
      <c r="C126" s="221"/>
      <c r="D126" s="221"/>
      <c r="E126" s="222"/>
      <c r="F126" s="221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1:40" x14ac:dyDescent="0.2">
      <c r="A127" s="152"/>
      <c r="B127" s="153"/>
      <c r="C127" s="154"/>
      <c r="D127" s="154"/>
      <c r="E127" s="155"/>
      <c r="F127" s="156"/>
    </row>
    <row r="128" spans="1:40" x14ac:dyDescent="0.2">
      <c r="A128" s="157" t="s">
        <v>26</v>
      </c>
      <c r="B128" s="157"/>
      <c r="C128" s="200" t="s">
        <v>27</v>
      </c>
      <c r="D128" s="200"/>
      <c r="E128" s="200"/>
      <c r="F128" s="200"/>
    </row>
    <row r="129" spans="1:6" x14ac:dyDescent="0.2">
      <c r="A129" s="157"/>
      <c r="B129" s="157"/>
      <c r="C129" s="181"/>
      <c r="D129" s="181"/>
      <c r="E129" s="155"/>
      <c r="F129" s="181"/>
    </row>
    <row r="130" spans="1:6" x14ac:dyDescent="0.2">
      <c r="A130" s="157"/>
      <c r="B130" s="157"/>
      <c r="C130" s="157"/>
      <c r="D130" s="157"/>
      <c r="E130" s="155"/>
      <c r="F130" s="158"/>
    </row>
    <row r="131" spans="1:6" x14ac:dyDescent="0.2">
      <c r="A131" s="202" t="s">
        <v>46</v>
      </c>
      <c r="B131" s="202"/>
      <c r="C131" s="203" t="s">
        <v>105</v>
      </c>
      <c r="D131" s="203"/>
      <c r="E131" s="203"/>
      <c r="F131" s="203"/>
    </row>
    <row r="132" spans="1:6" x14ac:dyDescent="0.2">
      <c r="A132" s="159" t="s">
        <v>28</v>
      </c>
      <c r="B132" s="159"/>
      <c r="C132" s="159" t="s">
        <v>29</v>
      </c>
      <c r="D132" s="160"/>
      <c r="E132" s="155"/>
      <c r="F132" s="159"/>
    </row>
    <row r="133" spans="1:6" x14ac:dyDescent="0.2">
      <c r="A133" s="159"/>
      <c r="B133" s="159"/>
      <c r="C133" s="159"/>
      <c r="D133" s="160"/>
      <c r="E133" s="155"/>
      <c r="F133" s="159"/>
    </row>
    <row r="134" spans="1:6" x14ac:dyDescent="0.2">
      <c r="A134" s="159"/>
      <c r="B134" s="159"/>
      <c r="C134" s="159"/>
      <c r="D134" s="160"/>
      <c r="E134" s="155"/>
      <c r="F134" s="159"/>
    </row>
    <row r="135" spans="1:6" x14ac:dyDescent="0.2">
      <c r="A135" s="159"/>
      <c r="B135" s="159"/>
      <c r="C135" s="159"/>
      <c r="D135" s="160"/>
      <c r="E135" s="155"/>
      <c r="F135" s="159"/>
    </row>
    <row r="136" spans="1:6" x14ac:dyDescent="0.2">
      <c r="A136" s="159"/>
      <c r="B136" s="159"/>
      <c r="C136" s="159"/>
      <c r="D136" s="160"/>
      <c r="E136" s="155"/>
      <c r="F136" s="159"/>
    </row>
    <row r="137" spans="1:6" x14ac:dyDescent="0.2">
      <c r="A137" s="159"/>
      <c r="B137" s="159"/>
      <c r="C137" s="159"/>
      <c r="D137" s="160"/>
      <c r="E137" s="155"/>
      <c r="F137" s="159"/>
    </row>
    <row r="138" spans="1:6" x14ac:dyDescent="0.2">
      <c r="A138" s="161" t="s">
        <v>30</v>
      </c>
      <c r="B138" s="162"/>
      <c r="C138" s="201" t="s">
        <v>31</v>
      </c>
      <c r="D138" s="201"/>
      <c r="E138" s="201"/>
      <c r="F138" s="201"/>
    </row>
    <row r="139" spans="1:6" x14ac:dyDescent="0.2">
      <c r="A139" s="163"/>
      <c r="B139" s="162"/>
      <c r="C139" s="164"/>
      <c r="D139" s="162"/>
      <c r="E139" s="165"/>
      <c r="F139" s="164"/>
    </row>
    <row r="140" spans="1:6" x14ac:dyDescent="0.2">
      <c r="A140" s="163"/>
      <c r="B140" s="162"/>
      <c r="C140" s="164"/>
      <c r="D140" s="162"/>
      <c r="E140" s="165"/>
      <c r="F140" s="164"/>
    </row>
    <row r="141" spans="1:6" x14ac:dyDescent="0.2">
      <c r="A141" s="182" t="s">
        <v>130</v>
      </c>
      <c r="B141" s="166"/>
      <c r="C141" s="204" t="s">
        <v>32</v>
      </c>
      <c r="D141" s="204"/>
      <c r="E141" s="204"/>
      <c r="F141" s="204"/>
    </row>
    <row r="142" spans="1:6" x14ac:dyDescent="0.2">
      <c r="A142" s="159" t="s">
        <v>106</v>
      </c>
      <c r="B142" s="167"/>
      <c r="C142" s="198" t="s">
        <v>33</v>
      </c>
      <c r="D142" s="198"/>
      <c r="E142" s="198"/>
      <c r="F142" s="198"/>
    </row>
    <row r="143" spans="1:6" x14ac:dyDescent="0.2">
      <c r="A143" s="159"/>
      <c r="B143" s="167"/>
      <c r="C143" s="177"/>
      <c r="D143" s="177"/>
      <c r="E143" s="168"/>
      <c r="F143" s="177"/>
    </row>
    <row r="144" spans="1:6" x14ac:dyDescent="0.2">
      <c r="A144" s="159"/>
      <c r="B144" s="167"/>
      <c r="C144" s="177"/>
      <c r="D144" s="177"/>
      <c r="E144" s="168"/>
      <c r="F144" s="177"/>
    </row>
    <row r="145" spans="1:6" x14ac:dyDescent="0.2">
      <c r="A145" s="150"/>
      <c r="B145" s="169"/>
      <c r="C145" s="150"/>
      <c r="D145" s="150"/>
      <c r="E145" s="151"/>
      <c r="F145" s="151"/>
    </row>
    <row r="146" spans="1:6" x14ac:dyDescent="0.2">
      <c r="A146" s="150"/>
      <c r="B146" s="169"/>
      <c r="C146" s="150"/>
      <c r="D146" s="150"/>
      <c r="E146" s="151"/>
      <c r="F146" s="151"/>
    </row>
    <row r="147" spans="1:6" x14ac:dyDescent="0.2">
      <c r="A147" s="150"/>
      <c r="B147" s="150"/>
      <c r="C147" s="150"/>
      <c r="D147" s="150"/>
      <c r="E147" s="151"/>
      <c r="F147" s="151"/>
    </row>
    <row r="148" spans="1:6" x14ac:dyDescent="0.2">
      <c r="A148" s="150"/>
      <c r="B148" s="150"/>
      <c r="C148" s="150"/>
      <c r="D148" s="150"/>
      <c r="E148" s="151"/>
      <c r="F148" s="151"/>
    </row>
    <row r="149" spans="1:6" x14ac:dyDescent="0.2">
      <c r="A149" s="150"/>
      <c r="B149" s="150"/>
      <c r="C149" s="150"/>
      <c r="D149" s="150"/>
      <c r="E149" s="151"/>
      <c r="F149" s="151"/>
    </row>
    <row r="150" spans="1:6" x14ac:dyDescent="0.2">
      <c r="A150" s="150"/>
      <c r="B150" s="150"/>
      <c r="C150" s="150"/>
      <c r="D150" s="150"/>
      <c r="E150" s="151"/>
      <c r="F150" s="151"/>
    </row>
    <row r="151" spans="1:6" x14ac:dyDescent="0.2">
      <c r="A151" s="150"/>
      <c r="B151" s="150"/>
      <c r="C151" s="150"/>
      <c r="D151" s="150"/>
      <c r="E151" s="151"/>
      <c r="F151" s="151"/>
    </row>
    <row r="152" spans="1:6" x14ac:dyDescent="0.2">
      <c r="A152" s="150"/>
      <c r="B152" s="150"/>
      <c r="C152" s="150"/>
      <c r="D152" s="150"/>
      <c r="E152" s="151"/>
      <c r="F152" s="151"/>
    </row>
    <row r="153" spans="1:6" x14ac:dyDescent="0.2">
      <c r="A153" s="150"/>
      <c r="B153" s="150"/>
      <c r="C153" s="150"/>
      <c r="D153" s="150"/>
      <c r="E153" s="151"/>
      <c r="F153" s="151"/>
    </row>
    <row r="154" spans="1:6" x14ac:dyDescent="0.2">
      <c r="A154" s="150"/>
      <c r="B154" s="150"/>
      <c r="C154" s="150"/>
      <c r="D154" s="150"/>
      <c r="E154" s="151"/>
      <c r="F154" s="151"/>
    </row>
    <row r="155" spans="1:6" x14ac:dyDescent="0.2">
      <c r="A155" s="150"/>
      <c r="B155" s="150"/>
      <c r="C155" s="150"/>
      <c r="D155" s="150"/>
      <c r="E155" s="151"/>
      <c r="F155" s="151"/>
    </row>
    <row r="156" spans="1:6" x14ac:dyDescent="0.2">
      <c r="A156" s="150"/>
      <c r="B156" s="150"/>
      <c r="C156" s="150"/>
      <c r="D156" s="150"/>
      <c r="E156" s="151"/>
      <c r="F156" s="151"/>
    </row>
    <row r="157" spans="1:6" x14ac:dyDescent="0.2">
      <c r="A157" s="150"/>
      <c r="B157" s="150"/>
      <c r="C157" s="150"/>
      <c r="D157" s="150"/>
      <c r="E157" s="151"/>
      <c r="F157" s="151"/>
    </row>
    <row r="158" spans="1:6" x14ac:dyDescent="0.2">
      <c r="A158" s="150"/>
      <c r="B158" s="150"/>
      <c r="C158" s="150"/>
      <c r="D158" s="150"/>
      <c r="E158" s="151"/>
      <c r="F158" s="151"/>
    </row>
    <row r="159" spans="1:6" x14ac:dyDescent="0.2">
      <c r="A159" s="150"/>
      <c r="B159" s="150"/>
      <c r="C159" s="150"/>
      <c r="D159" s="150"/>
      <c r="E159" s="151"/>
      <c r="F159" s="151"/>
    </row>
    <row r="160" spans="1:6" x14ac:dyDescent="0.2">
      <c r="A160" s="150"/>
      <c r="B160" s="150"/>
      <c r="C160" s="150"/>
      <c r="D160" s="150"/>
      <c r="E160" s="151"/>
      <c r="F160" s="151"/>
    </row>
    <row r="161" spans="1:6" x14ac:dyDescent="0.2">
      <c r="A161" s="150"/>
      <c r="B161" s="150"/>
      <c r="C161" s="150"/>
      <c r="D161" s="150"/>
      <c r="E161" s="151"/>
      <c r="F161" s="151"/>
    </row>
    <row r="162" spans="1:6" x14ac:dyDescent="0.2">
      <c r="A162" s="150"/>
      <c r="B162" s="150"/>
      <c r="C162" s="150"/>
      <c r="D162" s="150"/>
      <c r="E162" s="151"/>
      <c r="F162" s="151"/>
    </row>
    <row r="163" spans="1:6" x14ac:dyDescent="0.2">
      <c r="A163" s="150"/>
      <c r="B163" s="150"/>
      <c r="C163" s="150"/>
      <c r="D163" s="150"/>
      <c r="E163" s="151"/>
      <c r="F163" s="151"/>
    </row>
    <row r="164" spans="1:6" x14ac:dyDescent="0.2">
      <c r="A164" s="150"/>
      <c r="B164" s="150"/>
      <c r="C164" s="150"/>
      <c r="D164" s="150"/>
      <c r="E164" s="151"/>
      <c r="F164" s="151"/>
    </row>
    <row r="165" spans="1:6" x14ac:dyDescent="0.2">
      <c r="A165" s="150"/>
      <c r="B165" s="150"/>
      <c r="C165" s="150"/>
      <c r="D165" s="150"/>
      <c r="E165" s="151"/>
      <c r="F165" s="151"/>
    </row>
    <row r="166" spans="1:6" x14ac:dyDescent="0.2">
      <c r="A166" s="170"/>
      <c r="B166" s="170"/>
      <c r="C166" s="170"/>
      <c r="D166" s="170"/>
      <c r="E166" s="171"/>
      <c r="F166" s="171"/>
    </row>
    <row r="167" spans="1:6" x14ac:dyDescent="0.2">
      <c r="A167" s="150"/>
      <c r="B167" s="150"/>
      <c r="C167" s="150"/>
      <c r="D167" s="150"/>
      <c r="E167" s="151"/>
      <c r="F167" s="151"/>
    </row>
    <row r="168" spans="1:6" x14ac:dyDescent="0.2">
      <c r="A168" s="148"/>
      <c r="B168" s="148"/>
      <c r="C168" s="148"/>
      <c r="D168" s="148"/>
      <c r="E168" s="149"/>
      <c r="F168" s="149"/>
    </row>
    <row r="169" spans="1:6" x14ac:dyDescent="0.2">
      <c r="A169" s="148"/>
      <c r="B169" s="148"/>
      <c r="C169" s="148"/>
      <c r="D169" s="148"/>
      <c r="E169" s="149"/>
      <c r="F169" s="149"/>
    </row>
    <row r="170" spans="1:6" x14ac:dyDescent="0.2">
      <c r="A170" s="148"/>
      <c r="B170" s="148"/>
      <c r="C170" s="148"/>
      <c r="D170" s="148"/>
      <c r="E170" s="149"/>
      <c r="F170" s="149"/>
    </row>
    <row r="171" spans="1:6" x14ac:dyDescent="0.2">
      <c r="A171" s="148"/>
      <c r="B171" s="148"/>
      <c r="C171" s="148"/>
      <c r="D171" s="148"/>
      <c r="E171" s="149"/>
      <c r="F171" s="149"/>
    </row>
    <row r="172" spans="1:6" x14ac:dyDescent="0.2">
      <c r="A172" s="148"/>
      <c r="B172" s="148"/>
      <c r="C172" s="148"/>
      <c r="D172" s="148"/>
      <c r="E172" s="149"/>
      <c r="F172" s="149"/>
    </row>
    <row r="173" spans="1:6" x14ac:dyDescent="0.2">
      <c r="A173" s="148"/>
      <c r="B173" s="148"/>
      <c r="C173" s="148"/>
      <c r="D173" s="148"/>
      <c r="E173" s="149"/>
      <c r="F173" s="149"/>
    </row>
    <row r="174" spans="1:6" x14ac:dyDescent="0.2">
      <c r="A174" s="148"/>
      <c r="B174" s="148"/>
      <c r="C174" s="148"/>
      <c r="D174" s="148"/>
      <c r="E174" s="149"/>
      <c r="F174" s="149"/>
    </row>
    <row r="175" spans="1:6" x14ac:dyDescent="0.2">
      <c r="A175" s="148"/>
      <c r="B175" s="148"/>
      <c r="C175" s="148"/>
      <c r="D175" s="148"/>
      <c r="E175" s="149"/>
      <c r="F175" s="149"/>
    </row>
    <row r="176" spans="1:6" x14ac:dyDescent="0.2">
      <c r="A176" s="148"/>
      <c r="B176" s="148"/>
      <c r="C176" s="148"/>
      <c r="D176" s="148"/>
      <c r="E176" s="149"/>
      <c r="F176" s="149"/>
    </row>
    <row r="177" spans="1:6" x14ac:dyDescent="0.2">
      <c r="A177" s="148"/>
      <c r="B177" s="148"/>
      <c r="C177" s="148"/>
      <c r="D177" s="148"/>
      <c r="E177" s="149"/>
      <c r="F177" s="149"/>
    </row>
    <row r="178" spans="1:6" x14ac:dyDescent="0.2">
      <c r="A178" s="148"/>
      <c r="B178" s="148"/>
      <c r="C178" s="148"/>
      <c r="D178" s="148"/>
      <c r="E178" s="149"/>
      <c r="F178" s="149"/>
    </row>
    <row r="179" spans="1:6" x14ac:dyDescent="0.2">
      <c r="A179" s="148"/>
      <c r="B179" s="148"/>
      <c r="C179" s="148"/>
      <c r="D179" s="148"/>
      <c r="E179" s="149"/>
      <c r="F179" s="149"/>
    </row>
    <row r="180" spans="1:6" x14ac:dyDescent="0.2">
      <c r="A180" s="148"/>
      <c r="B180" s="148"/>
      <c r="C180" s="148"/>
      <c r="D180" s="148"/>
      <c r="E180" s="149"/>
      <c r="F180" s="149"/>
    </row>
    <row r="181" spans="1:6" x14ac:dyDescent="0.2">
      <c r="A181" s="12"/>
      <c r="B181" s="12"/>
      <c r="C181" s="12"/>
      <c r="D181" s="12"/>
      <c r="E181" s="13"/>
      <c r="F181" s="13"/>
    </row>
    <row r="182" spans="1:6" x14ac:dyDescent="0.2">
      <c r="A182" s="12"/>
      <c r="B182" s="12"/>
      <c r="C182" s="12"/>
      <c r="D182" s="12"/>
      <c r="E182" s="13"/>
      <c r="F182" s="13"/>
    </row>
    <row r="183" spans="1:6" x14ac:dyDescent="0.2">
      <c r="A183" s="12"/>
      <c r="B183" s="12"/>
      <c r="C183" s="12"/>
      <c r="D183" s="12"/>
      <c r="E183" s="13"/>
      <c r="F183" s="13"/>
    </row>
    <row r="184" spans="1:6" x14ac:dyDescent="0.2">
      <c r="A184" s="12"/>
      <c r="B184" s="12"/>
      <c r="C184" s="12"/>
      <c r="D184" s="12"/>
      <c r="E184" s="13"/>
      <c r="F184" s="13"/>
    </row>
    <row r="185" spans="1:6" x14ac:dyDescent="0.2">
      <c r="A185" s="12"/>
      <c r="B185" s="12"/>
      <c r="C185" s="12"/>
      <c r="D185" s="12"/>
      <c r="E185" s="13"/>
      <c r="F185" s="13"/>
    </row>
    <row r="189" spans="1:6" x14ac:dyDescent="0.2">
      <c r="A189" s="14"/>
      <c r="B189" s="14"/>
      <c r="C189" s="14"/>
      <c r="D189" s="14"/>
      <c r="E189" s="15"/>
      <c r="F189" s="15"/>
    </row>
  </sheetData>
  <mergeCells count="13">
    <mergeCell ref="A7:F7"/>
    <mergeCell ref="A1:F1"/>
    <mergeCell ref="A2:F2"/>
    <mergeCell ref="A3:F3"/>
    <mergeCell ref="A4:F4"/>
    <mergeCell ref="A6:F6"/>
    <mergeCell ref="C142:F142"/>
    <mergeCell ref="A9:F9"/>
    <mergeCell ref="C128:F128"/>
    <mergeCell ref="A131:B131"/>
    <mergeCell ref="C131:F131"/>
    <mergeCell ref="C138:F138"/>
    <mergeCell ref="C141:F141"/>
  </mergeCells>
  <dataValidations count="1">
    <dataValidation type="list" allowBlank="1" showInputMessage="1" showErrorMessage="1" sqref="B8">
      <formula1>$B$2:$B$121</formula1>
    </dataValidation>
  </dataValidations>
  <printOptions horizontalCentered="1"/>
  <pageMargins left="0.31496062992125984" right="0.31496062992125984" top="0.35433070866141736" bottom="0.35433070866141736" header="0.31496062992125984" footer="0.11811023622047245"/>
  <pageSetup scale="80" orientation="portrait" r:id="rId1"/>
  <headerFooter>
    <oddFooter>&amp;CAmpliación Acueducto de Higüey, Sector Las Caobas (Parte 4)&amp;R&amp;P/&amp;N</oddFooter>
  </headerFooter>
  <rowBreaks count="2" manualBreakCount="2">
    <brk id="60" max="5" man="1"/>
    <brk id="9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Redes Las Caobas Parte 4 ok 88</vt:lpstr>
      <vt:lpstr>'Redes Las Caobas Parte 4 ok 88'!Área_de_impresión</vt:lpstr>
      <vt:lpstr>'Redes Las Caobas Parte 4 ok 88'!Títulos_a_imprimir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Sofía De León Rosario</dc:creator>
  <cp:lastModifiedBy>Marino Quezada Blanco</cp:lastModifiedBy>
  <cp:lastPrinted>2021-12-20T19:11:58Z</cp:lastPrinted>
  <dcterms:created xsi:type="dcterms:W3CDTF">2019-10-15T13:22:51Z</dcterms:created>
  <dcterms:modified xsi:type="dcterms:W3CDTF">2022-07-08T14:00:50Z</dcterms:modified>
</cp:coreProperties>
</file>