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A\PERAVIA\2020\030-2020\"/>
    </mc:Choice>
  </mc:AlternateContent>
  <bookViews>
    <workbookView xWindow="0" yWindow="0" windowWidth="23250" windowHeight="12330" tabRatio="1000"/>
  </bookViews>
  <sheets>
    <sheet name="PRES PERAVIA ccs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[2]Mezcla!$F$37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[3]Analisis!$D$63</definedName>
    <definedName name="___pu5">[4]Sheet5!$E:$E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[5]Sheet5!$E:$E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 PERAVIA ccs'!$A$9:$F$564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 localSheetId="0">'[13]Listado Equipos a utilizar'!#REF!</definedName>
    <definedName name="acarreo">'[13]Listado Equipos a utilizar'!#REF!</definedName>
    <definedName name="acero" localSheetId="0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[15]INSU!$D$9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[16]MATERIALES!$G$7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[17]INS!#REF!</definedName>
    <definedName name="ACUEDUCTO">[17]INS!#REF!</definedName>
    <definedName name="ACUEDUCTO_8" localSheetId="0">#REF!</definedName>
    <definedName name="ACUEDUCTO_8">#REF!</definedName>
    <definedName name="ADA" localSheetId="0">'[18]CUB-10181-3(Rescision)'!#REF!</definedName>
    <definedName name="ADA">'[18]CUB-10181-3(Rescision)'!#REF!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'[19]Resumen Precio Equipos'!$C$28</definedName>
    <definedName name="ADMINISTRATIVOS" localSheetId="0">#REF!</definedName>
    <definedName name="ADMINISTRATIVOS">#REF!</definedName>
    <definedName name="AG">[9]Precio!$F$21</definedName>
    <definedName name="Agregado_3">#N/A</definedName>
    <definedName name="agricola" localSheetId="0">'[13]Listado Equipos a utilizar'!#REF!</definedName>
    <definedName name="agricola">'[13]Listado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 localSheetId="0">#REF!</definedName>
    <definedName name="Alambre_Varilla">[15]INSU!$D$17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[20]M.O.!$C$12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[21]presupuesto!#REF!</definedName>
    <definedName name="altura">[21]presupuesto!#REF!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[20]M.O.!#REF!</definedName>
    <definedName name="analiis">[20]M.O.!#REF!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[21]presupuesto!#REF!</definedName>
    <definedName name="area">[21]presupuesto!#REF!</definedName>
    <definedName name="_xlnm.Extract" localSheetId="0">#REF!</definedName>
    <definedName name="_xlnm.Extract">#REF!</definedName>
    <definedName name="_xlnm.Print_Area" localSheetId="0">'PRES PERAVIA ccs'!$A$1:$F$598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[16]MATERIALES!$G$11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[16]MATERIALES!$G$13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'[13]Listado Equipos a utilizar'!#REF!</definedName>
    <definedName name="arranque">'[13]Listado Equipos a utilizar'!#REF!</definedName>
    <definedName name="as" localSheetId="0">[23]M.O.!#REF!</definedName>
    <definedName name="as">[23]M.O.!#REF!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[6]MOJornal!$D$20</definedName>
    <definedName name="AYCARP" localSheetId="0">[17]INS!#REF!</definedName>
    <definedName name="AYCARP">[17]INS!#REF!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[16]OBRAMANO!$F$67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[2]insumo!$D$9</definedName>
    <definedName name="BLOCK0.20M">[2]insumo!$D$10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[14]Insumos!$B$22:$D$22</definedName>
    <definedName name="Bloques_de_8">[14]Insumos!$B$23:$D$23</definedName>
    <definedName name="bloques4" localSheetId="0">[16]MATERIALES!#REF!</definedName>
    <definedName name="bloques4">[16]MATERIALES!#REF!</definedName>
    <definedName name="bloques6" localSheetId="0">[16]MATERIALES!#REF!</definedName>
    <definedName name="bloques6">[16]MATERIALES!#REF!</definedName>
    <definedName name="bloques8" localSheetId="0">[16]MATERIALES!#REF!</definedName>
    <definedName name="bloques8">[16]MATERIALES!#REF!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[20]M.O.!$C$9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[29]M.O.!#REF!</definedName>
    <definedName name="BVNBVNBV">[29]M.O.!#REF!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CERO" localSheetId="0">#REF!</definedName>
    <definedName name="CACERO">#REF!</definedName>
    <definedName name="cadeneros" localSheetId="0">'[19]O.M. y Salarios'!#REF!</definedName>
    <definedName name="cadeneros">'[19]O.M.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'[13]Listado Equipos a utilizar'!#REF!</definedName>
    <definedName name="camioncama">'[13]Listado Equipos a utilizar'!#REF!</definedName>
    <definedName name="camioneta" localSheetId="0">'[13]Listado Equipos a utilizar'!#REF!</definedName>
    <definedName name="camioneta">'[13]Listado Equipos a utilizar'!#REF!</definedName>
    <definedName name="CAMIONVOLTEO">[16]EQUIPOS!$I$19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 localSheetId="0">#REF!</definedName>
    <definedName name="caparodadura">#REF!</definedName>
    <definedName name="Capatazequipo">[16]OBRAMANO!$F$81</definedName>
    <definedName name="CAR.SOC">'[31]Cargas Sociales'!$G$23</definedName>
    <definedName name="CARACOL" localSheetId="0">[20]M.O.!#REF!</definedName>
    <definedName name="CARACOL">[20]M.O.!#REF!</definedName>
    <definedName name="CARANTEPECHO" localSheetId="0">[20]M.O.!#REF!</definedName>
    <definedName name="CARANTEPECHO">[20]M.O.!#REF!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[20]M.O.!#REF!</definedName>
    <definedName name="CARCOL30">[20]M.O.!#REF!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[20]M.O.!#REF!</definedName>
    <definedName name="CARCOL50">[20]M.O.!#REF!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[20]M.O.!#REF!</definedName>
    <definedName name="CARCOL51">[20]M.O.!#REF!</definedName>
    <definedName name="CARCOLAMARRE" localSheetId="0">[20]M.O.!#REF!</definedName>
    <definedName name="CARCOLAMARRE">[20]M.O.!#REF!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'[13]Listado Equipos a utilizar'!#REF!</definedName>
    <definedName name="cargador">'[13]Listado Equipos a utilizar'!#REF!</definedName>
    <definedName name="CARGADORB">[32]EQUIPOS!$D$13</definedName>
    <definedName name="CARLOSAPLA" localSheetId="0">[20]M.O.!#REF!</definedName>
    <definedName name="CARLOSAPLA">[20]M.O.!#REF!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[20]M.O.!#REF!</definedName>
    <definedName name="CARLOSAVARIASAGUAS">[20]M.O.!#REF!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[20]M.O.!#REF!</definedName>
    <definedName name="CARMURO">[20]M.O.!#REF!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[17]INS!#REF!</definedName>
    <definedName name="CARP1">[17]INS!#REF!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[17]INS!#REF!</definedName>
    <definedName name="CARP2">[17]INS!#REF!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[20]M.O.!#REF!</definedName>
    <definedName name="CARPDINTEL">[20]M.O.!#REF!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[20]M.O.!#REF!</definedName>
    <definedName name="CARPVIGA2040">[20]M.O.!#REF!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[20]M.O.!#REF!</definedName>
    <definedName name="CARPVIGA3050">[20]M.O.!#REF!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[20]M.O.!#REF!</definedName>
    <definedName name="CARPVIGA3060">[20]M.O.!#REF!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[20]M.O.!#REF!</definedName>
    <definedName name="CARPVIGA4080">[20]M.O.!#REF!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[20]M.O.!#REF!</definedName>
    <definedName name="CARRAMPA">[20]M.O.!#REF!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[20]M.O.!#REF!</definedName>
    <definedName name="CASABE">[20]M.O.!#REF!</definedName>
    <definedName name="CASABE_8" localSheetId="0">#REF!</definedName>
    <definedName name="CASABE_8">#REF!</definedName>
    <definedName name="CASBESTO" localSheetId="0">[20]M.O.!#REF!</definedName>
    <definedName name="CASBESTO">[20]M.O.!#REF!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 localSheetId="0">[17]INS!#REF!</definedName>
    <definedName name="CBLOCK10">[17]INS!#REF!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[33]M.O.!$C$26</definedName>
    <definedName name="cell">'[34]LISTADO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[16]MATERIALES!#REF!</definedName>
    <definedName name="cementoblanco">[16]MATERIALES!#REF!</definedName>
    <definedName name="cementogris">[16]MATERIALES!$G$17</definedName>
    <definedName name="CEMENTOP">[2]insumo!$D$13</definedName>
    <definedName name="CEN" localSheetId="0">#REF!</definedName>
    <definedName name="CEN">#REF!</definedName>
    <definedName name="ceramcr33" localSheetId="0">[16]MATERIALES!#REF!</definedName>
    <definedName name="ceramcr33">[16]MATERIALES!#REF!</definedName>
    <definedName name="ceramcriolla" localSheetId="0">[16]MATERIALES!#REF!</definedName>
    <definedName name="ceramcriolla">[16]MATERIALES!#REF!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[16]MATERIALES!#REF!</definedName>
    <definedName name="ceramicaitalia">[16]MATERIALES!#REF!</definedName>
    <definedName name="ceramicaitaliapared" localSheetId="0">[16]MATERIALES!#REF!</definedName>
    <definedName name="ceramicaitaliapared">[16]MATERIALES!#REF!</definedName>
    <definedName name="ceramicaitalipared" localSheetId="0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[33]M.O.!$C$126</definedName>
    <definedName name="cfrontal">'[19]Resumen Precio Equipos'!$I$16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 localSheetId="0">#REF!</definedName>
    <definedName name="CLAVO_ACERO">[15]INSU!$D$130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[15]INSU!$D$131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ntrol_3">"$#REF!.$#REF!$#REF!:#REF!#REF!"</definedName>
    <definedName name="COPIA" localSheetId="0">[17]INS!#REF!</definedName>
    <definedName name="COPIA">[17]INS!#REF!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[20]M.O.!#REF!</definedName>
    <definedName name="CZINC">[20]M.O.!#REF!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[16]EQUIPOS!$I$9</definedName>
    <definedName name="D8K">[16]EQUIPOS!$I$8</definedName>
    <definedName name="d8r" localSheetId="0">'[13]Listado Equipos a utilizar'!#REF!</definedName>
    <definedName name="d8r">'[13]Listado Equipos a utilizar'!#REF!</definedName>
    <definedName name="D8T">'[19]Resumen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[23]M.O.!#REF!</definedName>
    <definedName name="derop">[23]M.O.!#REF!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[15]MO!$B$256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'[13]Listado Equipos a utilizar'!$I$12</definedName>
    <definedName name="donatelo" localSheetId="0">[37]INS!#REF!</definedName>
    <definedName name="donatelo">[37]INS!#REF!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[16]EQUIPOS!$I$13</definedName>
    <definedName name="e" localSheetId="0">#REF!</definedName>
    <definedName name="e">#REF!</definedName>
    <definedName name="e214bft" localSheetId="0">'[13]Listado Equipos a utilizar'!#REF!</definedName>
    <definedName name="e214bft">'[13]Listado Equipos a utilizar'!#REF!</definedName>
    <definedName name="e320b" localSheetId="0">'[13]Listado Equipos a utilizar'!#REF!</definedName>
    <definedName name="e320b">'[13]Listado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#REF!</definedName>
    <definedName name="ENCOF_COLS_1">[15]MO!$B$247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'[13]Listado Equipos a utilizar'!#REF!</definedName>
    <definedName name="eqacero">'[13]Listado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'[13]Listado Equipos a utilizar'!#REF!</definedName>
    <definedName name="escobillones">'[13]Listado Equipos a utilizar'!#REF!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'[13]Listado Equipos a utilizar'!#REF!</definedName>
    <definedName name="ex320b">'[13]Listado Equipos a utilizar'!#REF!</definedName>
    <definedName name="EXC_NO_CLASIF" localSheetId="0">#REF!</definedName>
    <definedName name="EXC_NO_CLASIF">#REF!</definedName>
    <definedName name="EXCAVACION" localSheetId="0">#REF!</definedName>
    <definedName name="EXCAVACION">#REF!</definedName>
    <definedName name="excavadora" localSheetId="0">'[13]Listado Equipos a utilizar'!#REF!</definedName>
    <definedName name="excavadora">'[13]Listado Equipos a utilizar'!#REF!</definedName>
    <definedName name="excavadora235">[16]EQUIPOS!$I$16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'[38]ANALISIS A USAR'!$J$17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[39]FUNCION!$C$16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[17]INS!$D$561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'[31]Analisis Unit. '!$F$49</definedName>
    <definedName name="GRADER12G">[16]EQUIPOS!$I$11</definedName>
    <definedName name="graderm" localSheetId="0">'[13]Listado Equipos a utilizar'!#REF!</definedName>
    <definedName name="graderm">'[13]Listado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'[35]HORM. Y MORTEROS.'!$H$212</definedName>
    <definedName name="Hormigon" localSheetId="0">#REF!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[16]MATERIALES!#REF!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 localSheetId="0">#REF!</definedName>
    <definedName name="Hormsimple">#REF!</definedName>
    <definedName name="ilma" localSheetId="0">[20]M.O.!#REF!</definedName>
    <definedName name="ilma">[20]M.O.!#REF!</definedName>
    <definedName name="impresion_2" localSheetId="0">[41]Directos!#REF!</definedName>
    <definedName name="impresion_2">[41]Directos!#REF!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[23]M.O.!$C$10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[20]M.O.!#REF!</definedName>
    <definedName name="k">[20]M.O.!#REF!</definedName>
    <definedName name="kerosene" localSheetId="0">#REF!</definedName>
    <definedName name="kerosene">#REF!</definedName>
    <definedName name="Kilometro">[16]EQUIPOS!$I$25</definedName>
    <definedName name="komatsu" localSheetId="0">'[13]Listado Equipos a utilizar'!#REF!</definedName>
    <definedName name="komatsu">'[13]Listado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[14]Insumos!$B$136:$D$136</definedName>
    <definedName name="ligadohormigon" localSheetId="0">[16]OBRAMANO!#REF!</definedName>
    <definedName name="ligadohormigon">[16]OBRAMANO!#REF!</definedName>
    <definedName name="ligadora" localSheetId="0">'[13]Listado Equipos a utilizar'!#REF!</definedName>
    <definedName name="ligadora">'[13]Listado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 localSheetId="0">#REF!</definedName>
    <definedName name="MA">[20]M.O.!$C$10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[6]MOJornal!$D$31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[15]INSU!$D$132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[17]INS!#REF!</definedName>
    <definedName name="MAESTROCARP">[17]INS!#REF!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o_de_Obra_Acero_3">#N/A</definedName>
    <definedName name="Mano_de_Obra_Madera_3">#N/A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'[13]Listado Equipos a utilizar'!#REF!</definedName>
    <definedName name="maquito">'[13]Listado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[2]Mezcla!$F$10</definedName>
    <definedName name="MEZCLA14">[2]Mezcla!$F$17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[15]MO!$B$612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[33]M.O.!$C$203</definedName>
    <definedName name="MOCONTEN553015">[33]M.O.!$C$216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[17]INS!#REF!</definedName>
    <definedName name="MOPISOCERAMICA">[17]INS!#REF!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[43]Insumos!#REF!</definedName>
    <definedName name="NADA">[43]Insumos!#REF!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[43]Insumos!#REF!</definedName>
    <definedName name="NINGUNA">[43]Insumos!#REF!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'[13]Listado Equipos a utilizar'!#REF!</definedName>
    <definedName name="nissan">'[13]Listado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'[19]O.M. y Salarios'!#REF!</definedName>
    <definedName name="omencofrado">'[19]O.M. y Salarios'!#REF!</definedName>
    <definedName name="opala">[42]Salarios!$D$16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[35]SALARIOS!$C$10</definedName>
    <definedName name="otractor">[42]Salarios!$D$14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[44]peso!#REF!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[15]MO!$B$11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[17]INS!#REF!</definedName>
    <definedName name="PEONCARP">[17]INS!#REF!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[33]Ins!$E$627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 localSheetId="0">#REF!</definedName>
    <definedName name="PLIGADORA2_6">#REF!</definedName>
    <definedName name="PLOMERO" localSheetId="0">[17]INS!#REF!</definedName>
    <definedName name="PLOMERO">[17]INS!#REF!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[17]INS!#REF!</definedName>
    <definedName name="PLOMEROAYUDANTE">[17]INS!#REF!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[17]INS!#REF!</definedName>
    <definedName name="PLOMEROOFICIAL">[17]INS!#REF!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[15]INSU!$D$133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[46]PRESUPUESTO!$O$9:$O$236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[47]Precios!$A$4:$F$1576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OMEDIO" localSheetId="0">#REF!</definedName>
    <definedName name="PROMEDIO">#REF!</definedName>
    <definedName name="prticos_3">#N/A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[33]M.O.!$C$970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[48]INS!#REF!</definedName>
    <definedName name="QQ">[48]INS!#REF!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[46]PRESUPUESTO!$M$10:$AH$731</definedName>
    <definedName name="qwe">[49]INSU!$D$133</definedName>
    <definedName name="qwe_6" localSheetId="0">#REF!</definedName>
    <definedName name="qwe_6">#REF!</definedName>
    <definedName name="rastra" localSheetId="0">'[13]Listado Equipos a utilizar'!#REF!</definedName>
    <definedName name="rastra">'[13]Listado Equipos a utilizar'!#REF!</definedName>
    <definedName name="rastrapuas" localSheetId="0">'[13]Listado Equipos a utilizar'!#REF!</definedName>
    <definedName name="rastrapuas">'[13]Listado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 localSheetId="0">[50]COF!$G$733</definedName>
    <definedName name="REFERENCIA">[51]COF!$G$733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 localSheetId="0">[1]M.O.!#REF!</definedName>
    <definedName name="RESISADO">[1]M.O.!#REF!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ISADO" localSheetId="0">#REF!</definedName>
    <definedName name="REVISADO">#REF!</definedName>
    <definedName name="rodillo" localSheetId="0">'[13]Listado Equipos a utilizar'!#REF!</definedName>
    <definedName name="rodillo">'[13]Listado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'[13]Listado Equipos a utilizar'!#REF!</definedName>
    <definedName name="rodneu">'[13]Listado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[20]M.O.!$C$12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[52]presupuesto!#REF!</definedName>
    <definedName name="SUB">[52]presupuesto!#REF!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[6]MOJornal!$D$63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 PERAVIA ccs'!$1:$8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[6]MOJornal!$D$73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[32]EQUIPOS!$D$14</definedName>
    <definedName name="tractorm" localSheetId="0">'[13]Listado Equipos a utilizar'!#REF!</definedName>
    <definedName name="tractorm">'[13]Listado Equipos a utilizar'!#REF!</definedName>
    <definedName name="TRANSESC">[33]Ins!$E$660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'[13]Listado Equipos a utilizar'!#REF!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'[53]Ins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[19]Materiales!#REF!</definedName>
    <definedName name="truct">[19]Materiales!#REF!</definedName>
    <definedName name="tub8x12">[7]analisis!$G$2313</definedName>
    <definedName name="tub8x516">[7]analisis!$G$2322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so.vibrador">'[36]Costos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'[13]Listado Equipos a utilizar'!#REF!</definedName>
    <definedName name="volteobote">'[13]Listado Equipos a utilizar'!#REF!</definedName>
    <definedName name="volteobotela" localSheetId="0">'[13]Listado Equipos a utilizar'!#REF!</definedName>
    <definedName name="volteobotela">'[13]Listado Equipos a utilizar'!#REF!</definedName>
    <definedName name="volteobotelargo" localSheetId="0">'[13]Listado Equipos a utilizar'!#REF!</definedName>
    <definedName name="volteobotelargo">'[13]Listado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[48]INS!$D$561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'[4]caseta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9" i="28" l="1"/>
  <c r="F334" i="28" l="1"/>
  <c r="F324" i="28"/>
  <c r="F508" i="28" l="1"/>
  <c r="F400" i="28" l="1"/>
  <c r="F466" i="28"/>
  <c r="F315" i="28"/>
  <c r="F362" i="28"/>
  <c r="F36" i="28"/>
  <c r="F281" i="28"/>
  <c r="F13" i="28"/>
  <c r="F563" i="28"/>
  <c r="F562" i="28"/>
  <c r="F558" i="28"/>
  <c r="F557" i="28"/>
  <c r="F556" i="28"/>
  <c r="F555" i="28"/>
  <c r="F554" i="28"/>
  <c r="F553" i="28"/>
  <c r="F552" i="28"/>
  <c r="F551" i="28"/>
  <c r="F550" i="28"/>
  <c r="F549" i="28"/>
  <c r="F548" i="28"/>
  <c r="F547" i="28"/>
  <c r="F546" i="28"/>
  <c r="F545" i="28"/>
  <c r="F544" i="28"/>
  <c r="F541" i="28"/>
  <c r="F540" i="28"/>
  <c r="F539" i="28"/>
  <c r="F538" i="28"/>
  <c r="F537" i="28"/>
  <c r="F536" i="28"/>
  <c r="F535" i="28"/>
  <c r="F534" i="28"/>
  <c r="F533" i="28"/>
  <c r="F532" i="28"/>
  <c r="F531" i="28"/>
  <c r="F530" i="28"/>
  <c r="F529" i="28"/>
  <c r="F528" i="28"/>
  <c r="F527" i="28"/>
  <c r="F520" i="28"/>
  <c r="F519" i="28"/>
  <c r="F517" i="28"/>
  <c r="F516" i="28"/>
  <c r="F515" i="28"/>
  <c r="F514" i="28"/>
  <c r="F513" i="28"/>
  <c r="F512" i="28"/>
  <c r="F511" i="28"/>
  <c r="F510" i="28"/>
  <c r="F507" i="28"/>
  <c r="F506" i="28"/>
  <c r="F505" i="28"/>
  <c r="F504" i="28"/>
  <c r="F503" i="28"/>
  <c r="F502" i="28"/>
  <c r="F501" i="28"/>
  <c r="F500" i="28"/>
  <c r="F499" i="28"/>
  <c r="F498" i="28"/>
  <c r="F497" i="28"/>
  <c r="F494" i="28"/>
  <c r="F491" i="28"/>
  <c r="F490" i="28"/>
  <c r="F489" i="28"/>
  <c r="F488" i="28"/>
  <c r="F487" i="28"/>
  <c r="F485" i="28"/>
  <c r="F484" i="28"/>
  <c r="F483" i="28"/>
  <c r="F482" i="28"/>
  <c r="F481" i="28"/>
  <c r="F480" i="28"/>
  <c r="F479" i="28"/>
  <c r="F478" i="28"/>
  <c r="F477" i="28"/>
  <c r="F476" i="28"/>
  <c r="F475" i="28"/>
  <c r="F474" i="28"/>
  <c r="F473" i="28"/>
  <c r="F472" i="28"/>
  <c r="F471" i="28"/>
  <c r="F470" i="28"/>
  <c r="F469" i="28"/>
  <c r="F468" i="28"/>
  <c r="F467" i="28"/>
  <c r="F465" i="28"/>
  <c r="F464" i="28"/>
  <c r="F463" i="28"/>
  <c r="F461" i="28"/>
  <c r="F460" i="28"/>
  <c r="F454" i="28"/>
  <c r="F453" i="28"/>
  <c r="F452" i="28"/>
  <c r="F451" i="28"/>
  <c r="F450" i="28"/>
  <c r="F449" i="28"/>
  <c r="F448" i="28"/>
  <c r="F447" i="28"/>
  <c r="F444" i="28"/>
  <c r="F443" i="28"/>
  <c r="F442" i="28"/>
  <c r="F441" i="28"/>
  <c r="F440" i="28"/>
  <c r="F439" i="28"/>
  <c r="F438" i="28"/>
  <c r="F437" i="28"/>
  <c r="F436" i="28"/>
  <c r="F435" i="28"/>
  <c r="F434" i="28"/>
  <c r="F433" i="28"/>
  <c r="F432" i="28"/>
  <c r="F431" i="28"/>
  <c r="F430" i="28"/>
  <c r="F427" i="28"/>
  <c r="F426" i="28"/>
  <c r="F425" i="28"/>
  <c r="F424" i="28"/>
  <c r="F423" i="28"/>
  <c r="F422" i="28"/>
  <c r="F421" i="28"/>
  <c r="F420" i="28"/>
  <c r="F417" i="28"/>
  <c r="F416" i="28"/>
  <c r="F415" i="28"/>
  <c r="F414" i="28"/>
  <c r="F413" i="28"/>
  <c r="F412" i="28"/>
  <c r="F411" i="28"/>
  <c r="F410" i="28"/>
  <c r="F407" i="28"/>
  <c r="F404" i="28"/>
  <c r="F403" i="28"/>
  <c r="F402" i="28"/>
  <c r="F401" i="28"/>
  <c r="F398" i="28"/>
  <c r="F397" i="28"/>
  <c r="F396" i="28"/>
  <c r="F395" i="28"/>
  <c r="F394" i="28"/>
  <c r="F393" i="28"/>
  <c r="F392" i="28"/>
  <c r="F391" i="28"/>
  <c r="F390" i="28"/>
  <c r="F389" i="28"/>
  <c r="F388" i="28"/>
  <c r="F387" i="28"/>
  <c r="F386" i="28"/>
  <c r="F385" i="28"/>
  <c r="F384" i="28"/>
  <c r="F383" i="28"/>
  <c r="F382" i="28"/>
  <c r="F381" i="28"/>
  <c r="F380" i="28"/>
  <c r="F379" i="28"/>
  <c r="F378" i="28"/>
  <c r="F377" i="28"/>
  <c r="F376" i="28"/>
  <c r="F375" i="28"/>
  <c r="F374" i="28"/>
  <c r="F373" i="28"/>
  <c r="F372" i="28"/>
  <c r="F371" i="28"/>
  <c r="F370" i="28"/>
  <c r="F367" i="28"/>
  <c r="F366" i="28"/>
  <c r="F365" i="28"/>
  <c r="F361" i="28"/>
  <c r="F360" i="28"/>
  <c r="F359" i="28"/>
  <c r="F358" i="28"/>
  <c r="F354" i="28"/>
  <c r="F353" i="28"/>
  <c r="F350" i="28"/>
  <c r="F345" i="28"/>
  <c r="F344" i="28"/>
  <c r="F343" i="28"/>
  <c r="F342" i="28"/>
  <c r="F341" i="28"/>
  <c r="F340" i="28"/>
  <c r="F339" i="28"/>
  <c r="F337" i="28"/>
  <c r="F336" i="28"/>
  <c r="F335" i="28"/>
  <c r="F333" i="28"/>
  <c r="F332" i="28"/>
  <c r="F331" i="28"/>
  <c r="F330" i="28"/>
  <c r="F327" i="28"/>
  <c r="F326" i="28"/>
  <c r="F325" i="28"/>
  <c r="F323" i="28"/>
  <c r="F322" i="28"/>
  <c r="F321" i="28"/>
  <c r="F320" i="28"/>
  <c r="F317" i="28"/>
  <c r="F313" i="28"/>
  <c r="F312" i="28"/>
  <c r="F311" i="28"/>
  <c r="F310" i="28"/>
  <c r="F309" i="28"/>
  <c r="F306" i="28"/>
  <c r="F305" i="28"/>
  <c r="F304" i="28"/>
  <c r="F303" i="28"/>
  <c r="F302" i="28"/>
  <c r="F301" i="28"/>
  <c r="F300" i="28"/>
  <c r="F299" i="28"/>
  <c r="F298" i="28"/>
  <c r="F297" i="28"/>
  <c r="F296" i="28"/>
  <c r="F295" i="28"/>
  <c r="F294" i="28"/>
  <c r="F293" i="28"/>
  <c r="F292" i="28"/>
  <c r="F291" i="28"/>
  <c r="F290" i="28"/>
  <c r="F289" i="28"/>
  <c r="F288" i="28"/>
  <c r="F286" i="28"/>
  <c r="F285" i="28"/>
  <c r="F284" i="28"/>
  <c r="F283" i="28"/>
  <c r="F282" i="28"/>
  <c r="F280" i="28"/>
  <c r="F279" i="28"/>
  <c r="F278" i="28"/>
  <c r="F277" i="28"/>
  <c r="F273" i="28"/>
  <c r="F272" i="28"/>
  <c r="F269" i="28"/>
  <c r="F262" i="28"/>
  <c r="F260" i="28"/>
  <c r="F258" i="28"/>
  <c r="F257" i="28"/>
  <c r="F256" i="28"/>
  <c r="F255" i="28"/>
  <c r="F254" i="28"/>
  <c r="F251" i="28"/>
  <c r="F250" i="28"/>
  <c r="F247" i="28"/>
  <c r="F244" i="28"/>
  <c r="F243" i="28"/>
  <c r="F242" i="28"/>
  <c r="F241" i="28"/>
  <c r="F240" i="28"/>
  <c r="F238" i="28"/>
  <c r="F237" i="28"/>
  <c r="F236" i="28"/>
  <c r="F235" i="28"/>
  <c r="F234" i="28"/>
  <c r="F231" i="28"/>
  <c r="F229" i="28"/>
  <c r="F227" i="28"/>
  <c r="F226" i="28"/>
  <c r="F225" i="28"/>
  <c r="F224" i="28"/>
  <c r="F223" i="28"/>
  <c r="F222" i="28"/>
  <c r="F221" i="28"/>
  <c r="F218" i="28"/>
  <c r="F217" i="28"/>
  <c r="F216" i="28"/>
  <c r="F213" i="28"/>
  <c r="F212" i="28"/>
  <c r="F211" i="28"/>
  <c r="F207" i="28"/>
  <c r="F201" i="28"/>
  <c r="F200" i="28"/>
  <c r="F199" i="28"/>
  <c r="F198" i="28"/>
  <c r="F197" i="28"/>
  <c r="F196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27" i="28"/>
  <c r="F125" i="28"/>
  <c r="F124" i="28"/>
  <c r="F123" i="28"/>
  <c r="F122" i="28"/>
  <c r="F121" i="28"/>
  <c r="F120" i="28"/>
  <c r="F119" i="28"/>
  <c r="F116" i="28"/>
  <c r="F115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89" i="28"/>
  <c r="F81" i="28"/>
  <c r="F80" i="28"/>
  <c r="F78" i="28"/>
  <c r="F77" i="28"/>
  <c r="F76" i="28"/>
  <c r="F74" i="28"/>
  <c r="F73" i="28"/>
  <c r="F72" i="28"/>
  <c r="F71" i="28"/>
  <c r="F70" i="28"/>
  <c r="F69" i="28"/>
  <c r="F68" i="28"/>
  <c r="F67" i="28"/>
  <c r="A67" i="28"/>
  <c r="A68" i="28" s="1"/>
  <c r="A69" i="28" s="1"/>
  <c r="A70" i="28" s="1"/>
  <c r="F64" i="28"/>
  <c r="F61" i="28"/>
  <c r="A61" i="28"/>
  <c r="A62" i="28" s="1"/>
  <c r="A63" i="28" s="1"/>
  <c r="A64" i="28" s="1"/>
  <c r="F60" i="28"/>
  <c r="F59" i="28"/>
  <c r="F58" i="28"/>
  <c r="F56" i="28"/>
  <c r="A56" i="28"/>
  <c r="F55" i="28"/>
  <c r="F53" i="28"/>
  <c r="F52" i="28"/>
  <c r="F51" i="28"/>
  <c r="F50" i="28"/>
  <c r="F49" i="28"/>
  <c r="F48" i="28"/>
  <c r="F47" i="28"/>
  <c r="F46" i="28"/>
  <c r="F45" i="28"/>
  <c r="F44" i="28"/>
  <c r="F42" i="28"/>
  <c r="F39" i="28"/>
  <c r="F35" i="28"/>
  <c r="F34" i="28"/>
  <c r="F33" i="28"/>
  <c r="F32" i="28"/>
  <c r="F28" i="28"/>
  <c r="F27" i="28"/>
  <c r="F24" i="28"/>
  <c r="F22" i="28"/>
  <c r="F21" i="28"/>
  <c r="F19" i="28"/>
  <c r="F18" i="28"/>
  <c r="F17" i="28"/>
  <c r="F16" i="28"/>
  <c r="F15" i="28"/>
  <c r="F14" i="28"/>
  <c r="F12" i="28"/>
  <c r="F406" i="28" l="1"/>
  <c r="F564" i="28"/>
  <c r="F91" i="28"/>
  <c r="F128" i="28" s="1"/>
  <c r="F239" i="28"/>
  <c r="F405" i="28"/>
  <c r="F521" i="28"/>
  <c r="F355" i="28"/>
  <c r="F445" i="28"/>
  <c r="F29" i="28"/>
  <c r="F274" i="28"/>
  <c r="F165" i="28"/>
  <c r="F208" i="28"/>
  <c r="F559" i="28"/>
  <c r="F148" i="28"/>
  <c r="F202" i="28"/>
  <c r="F195" i="28"/>
  <c r="F265" i="28" l="1"/>
  <c r="F63" i="28"/>
  <c r="F308" i="28"/>
  <c r="F57" i="28"/>
  <c r="F316" i="28"/>
  <c r="F314" i="28"/>
  <c r="F62" i="28"/>
  <c r="F263" i="28"/>
  <c r="F54" i="28"/>
  <c r="F399" i="28"/>
  <c r="F455" i="28" s="1"/>
  <c r="F20" i="28"/>
  <c r="F307" i="28"/>
  <c r="F346" i="28" l="1"/>
  <c r="F82" i="28"/>
  <c r="F566" i="28" l="1"/>
  <c r="F579" i="28" l="1"/>
  <c r="F571" i="28"/>
  <c r="F573" i="28"/>
  <c r="F578" i="28"/>
  <c r="F570" i="28"/>
  <c r="F580" i="28"/>
  <c r="F576" i="28"/>
  <c r="F572" i="28"/>
  <c r="F577" i="28"/>
  <c r="F569" i="28"/>
  <c r="F574" i="28"/>
  <c r="F575" i="28" l="1"/>
  <c r="F581" i="28" l="1"/>
  <c r="F583" i="28" s="1"/>
</calcChain>
</file>

<file path=xl/sharedStrings.xml><?xml version="1.0" encoding="utf-8"?>
<sst xmlns="http://schemas.openxmlformats.org/spreadsheetml/2006/main" count="920" uniqueCount="460">
  <si>
    <t>No</t>
  </si>
  <si>
    <t>P A R T I D A S</t>
  </si>
  <si>
    <t>CANTIDAD</t>
  </si>
  <si>
    <t>U</t>
  </si>
  <si>
    <t>P.U. (RD$)</t>
  </si>
  <si>
    <t xml:space="preserve"> VALOR (RD$)</t>
  </si>
  <si>
    <t>A</t>
  </si>
  <si>
    <t>PRELIMINARES</t>
  </si>
  <si>
    <t>REPLANTEO</t>
  </si>
  <si>
    <t>M</t>
  </si>
  <si>
    <t>MOVIMIENTO DE TIERRA</t>
  </si>
  <si>
    <t>M3</t>
  </si>
  <si>
    <t>ASIENTO DE ARENA</t>
  </si>
  <si>
    <t>ML</t>
  </si>
  <si>
    <t>M2</t>
  </si>
  <si>
    <t>REPARACION DE SERVICIOS EXISTENTES</t>
  </si>
  <si>
    <t>B</t>
  </si>
  <si>
    <t>C</t>
  </si>
  <si>
    <t>D</t>
  </si>
  <si>
    <t>VARIOS</t>
  </si>
  <si>
    <t>GASTOS INDIRECTOS</t>
  </si>
  <si>
    <t>HONORARIOS PROFESIONALES</t>
  </si>
  <si>
    <t>GASTOS ADMINISTRATIVOS</t>
  </si>
  <si>
    <t>TRANSPORTE</t>
  </si>
  <si>
    <t>LEY 6-86</t>
  </si>
  <si>
    <t>IMPREVISTOS</t>
  </si>
  <si>
    <t>MOVIMIENTO DE TIERRA:</t>
  </si>
  <si>
    <t>EXCAVACION MATERIAL COMPACTADO</t>
  </si>
  <si>
    <t>SUMINISTRO DE TUBERIA:</t>
  </si>
  <si>
    <t>COLOCACIÓN DE TUBERIA:</t>
  </si>
  <si>
    <t>SUMINISTRO Y COLOCACIÓN DE PIEZAS ESPECIALES:</t>
  </si>
  <si>
    <t xml:space="preserve">CAJA TELESCOPICA </t>
  </si>
  <si>
    <t>JUNTA DRESSER 4"</t>
  </si>
  <si>
    <t>ANCLAJE DE H.S.</t>
  </si>
  <si>
    <t>MANO DE OBRA</t>
  </si>
  <si>
    <t xml:space="preserve">DE Ø6" PVC SDR-26 C/J.G.+ 3% PERD. </t>
  </si>
  <si>
    <t xml:space="preserve">VALVULA DE AIRE  Ø 1" H.F. </t>
  </si>
  <si>
    <t xml:space="preserve">VALVULA DE AIRE COMBINADO Ø 1" H.F. </t>
  </si>
  <si>
    <t>REGISTRO P/VALVULAS DE AIRE</t>
  </si>
  <si>
    <t>PRUEBAS HIDROSTATICAS</t>
  </si>
  <si>
    <t>MANO DE OBRA (INCLUYE CORTE DE TUBERIA EXISTENTE)</t>
  </si>
  <si>
    <t>HR</t>
  </si>
  <si>
    <t>SUMINISTRO Y COLOCACIÓN DE VÁLVULAS EN LA LINEA</t>
  </si>
  <si>
    <t>SUMINISTRO Y COLOCACIÓN DE VÁLVULAS PARA CRUCES</t>
  </si>
  <si>
    <t xml:space="preserve">VALVULA DE AIRE  Ø 1" H.F, 200 PSI </t>
  </si>
  <si>
    <r>
      <t xml:space="preserve">LINEA DE IMPULSION EN TUBERIA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 xml:space="preserve">8" DESDE ESTACION DE BOMBEO HACIA LOS DEPOSITOS LAS TABLAS Y GALEON Y EN TUBERIA DE </t>
    </r>
    <r>
      <rPr>
        <b/>
        <sz val="10"/>
        <rFont val="Calibri"/>
        <family val="2"/>
      </rPr>
      <t>Ø</t>
    </r>
    <r>
      <rPr>
        <b/>
        <sz val="10"/>
        <rFont val="Arial"/>
        <family val="2"/>
      </rPr>
      <t>6" DESDE EL NUDO No. 9, HASTA DEPOSITO REGULADOR H.A 150 M3 ELEVADO A CONSTRUIR COMUNIDAD DE GALEON</t>
    </r>
  </si>
  <si>
    <t>ANDAMIAJE</t>
  </si>
  <si>
    <t>CASETA P/MATERIALES</t>
  </si>
  <si>
    <t>MOV.DE TIERRA</t>
  </si>
  <si>
    <t>TERMINACION DE SUPERFICIE</t>
  </si>
  <si>
    <t>PAÑETE EXTERIOR</t>
  </si>
  <si>
    <t>PAÑETE INTERIOR PULIDO</t>
  </si>
  <si>
    <t>FINO CUPULA SUPERIOR</t>
  </si>
  <si>
    <t>PINTURA</t>
  </si>
  <si>
    <t>CANTOS</t>
  </si>
  <si>
    <t>VENTILACION</t>
  </si>
  <si>
    <t>GLS</t>
  </si>
  <si>
    <t>LOGO INAPA</t>
  </si>
  <si>
    <t>ABRAZADERA P/TUBERIA 6''</t>
  </si>
  <si>
    <t>MANO DE OBRA PLOMERO Y SOLDADOR</t>
  </si>
  <si>
    <t>PUNTALES P/CUPULA</t>
  </si>
  <si>
    <t>SUB.TOTAL FASE D</t>
  </si>
  <si>
    <t>SUB.TOTAL FASE A</t>
  </si>
  <si>
    <t>REPLANTEO Y CONTROL TOPOGRAFICO</t>
  </si>
  <si>
    <t>LIMPIEZA FINAL</t>
  </si>
  <si>
    <t>SUMI. Y COLOC. DE VÁLVULAS EN LA LINEA</t>
  </si>
  <si>
    <t xml:space="preserve">DE Ø3" PVC SDR-26 C/J.G.+ 2% PERD. </t>
  </si>
  <si>
    <t xml:space="preserve">DE Ø4" PVC SDR-26 C/J.G.+ 2% PERD. </t>
  </si>
  <si>
    <t>SUB.TOTAL FASE C</t>
  </si>
  <si>
    <t>REDES DE DISTRIBUCION COMUNIDAD DE LAS TABLAS</t>
  </si>
  <si>
    <t>ANCLAJES PARA TAPON H.S</t>
  </si>
  <si>
    <t>DE Ø3" PVC SDR-26 C/J.G.</t>
  </si>
  <si>
    <t>DE Ø6" PVC SDR-26 C/J.G.</t>
  </si>
  <si>
    <t>DE Ø4" PVC SDR-26 C/J.G.</t>
  </si>
  <si>
    <t>SUB-TOTAL GENERAL</t>
  </si>
  <si>
    <t xml:space="preserve"> SUPERVISION</t>
  </si>
  <si>
    <t>SEGURO, POLIZAS Y FIANZAS</t>
  </si>
  <si>
    <t>ITEBIS ( LEY 07-2007)</t>
  </si>
  <si>
    <t>TOTAL INDIRECTOS</t>
  </si>
  <si>
    <t>TOTAL A CONTRATAR  RD$</t>
  </si>
  <si>
    <t>HORMIGÓN ARMADO</t>
  </si>
  <si>
    <t>MANTENIMIENTO Y OPERACION DE SISTEMA INAPA</t>
  </si>
  <si>
    <t>DEPOSITO REGULADOR 200M3 ELEV.A 10.00MTS. A CONSTRUIR PARA LA COMUNIDAD DE LAS TABLAS</t>
  </si>
  <si>
    <t>UD</t>
  </si>
  <si>
    <t>INSTALACION SANITARIA</t>
  </si>
  <si>
    <t>P</t>
  </si>
  <si>
    <t>RELLENO COMPACTADO</t>
  </si>
  <si>
    <t>JUNTAS MECANICAS TIPO DRESSER</t>
  </si>
  <si>
    <t>JUNTAS MECANICAS TIPO DRESSER Ø6"</t>
  </si>
  <si>
    <t>ADAPTADOR  MACHO Ø1/2" ROSCADO A MANGUERA</t>
  </si>
  <si>
    <t>CEMENTO SOLVENTE Y TEFLON</t>
  </si>
  <si>
    <t>MANO DE OBRA PLOMERO</t>
  </si>
  <si>
    <t>TUBERIA DE POLIETILENO DE ALTA DENSIDAD Ø1/2" INTERNO L=6.00M (PROMEDIO)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</si>
  <si>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</si>
  <si>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</si>
  <si>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</si>
  <si>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</si>
  <si>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</si>
  <si>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ANCLAJES DE H.S.</t>
  </si>
  <si>
    <t>TAPON HEMBRA 1/2" PVC</t>
  </si>
  <si>
    <t>EXCAVACION Y TAPADO (240.23+70.16)</t>
  </si>
  <si>
    <t>ACOMETIDAS  URBANAS  (362 U)</t>
  </si>
  <si>
    <t>SUMI. DE MATERIAL DE MINA PARA RELLENO (SUJETO APROBACION DE SUPERVISION)</t>
  </si>
  <si>
    <t>EMPALME EN TUBERIA EXISTENTE DE Ø20"H.D</t>
  </si>
  <si>
    <t>VALVULA DE AIRE COMBINADO Ø 1" H.F,200 PSI, TUBERIA DE 6"</t>
  </si>
  <si>
    <t>VALVULA DE AIRE COMBINADO Ø 1" H.F,200 PSI, TUBERIA DE 8"</t>
  </si>
  <si>
    <t>VALVULA DE AIRE  Ø 1" H.F, 200 PSI, EN TUBERIA DE 6"</t>
  </si>
  <si>
    <t>VALVULA DE AIRE  Ø 1" H.F, 200 PSI , EN TUBERIA DE 8"</t>
  </si>
  <si>
    <t>IMPERMEABILIZANTE</t>
  </si>
  <si>
    <t>visita</t>
  </si>
  <si>
    <t>G</t>
  </si>
  <si>
    <t xml:space="preserve">MOVIMIENTO DE TIERRA </t>
  </si>
  <si>
    <t xml:space="preserve">MURO DE BLOCKS </t>
  </si>
  <si>
    <t xml:space="preserve">BLOCK CALADO </t>
  </si>
  <si>
    <t>TERMINACIÓN DE SUPERFICIE</t>
  </si>
  <si>
    <t xml:space="preserve">FRAGUACHE EN TECHO </t>
  </si>
  <si>
    <t>ACERA PERIMETRAL 0.80M</t>
  </si>
  <si>
    <t xml:space="preserve">CANTOS Y MOCHETAS </t>
  </si>
  <si>
    <t>IMPERMEABILIZANTE DE TECHO</t>
  </si>
  <si>
    <t>PISOS H.S PULIDO</t>
  </si>
  <si>
    <t>ZABALETA</t>
  </si>
  <si>
    <t>INODORO BLANCO SENCILLO</t>
  </si>
  <si>
    <t>LAVAMANO BLANCO PEQUEÑO</t>
  </si>
  <si>
    <t>CAMARA DE INSPECCION</t>
  </si>
  <si>
    <t>CAMARA SEPTICA</t>
  </si>
  <si>
    <t>FILTRANTE 4"</t>
  </si>
  <si>
    <t>TUBERIAS Y PIEZAS AGUAS RESIDUALES</t>
  </si>
  <si>
    <t>PINTURA ACRÍLICA</t>
  </si>
  <si>
    <t>PUERTAS Y VENTANAS</t>
  </si>
  <si>
    <t>INSTALACIONES ELÉCTRICAS</t>
  </si>
  <si>
    <t>SALIDA CENITAL</t>
  </si>
  <si>
    <t>PANEL DE DISTRIBUCION 4/8 CIRCUITOS (INC. BREAKERS)</t>
  </si>
  <si>
    <t>SUB-TOTAL I</t>
  </si>
  <si>
    <t xml:space="preserve">BLOCK 6" S.N.P  </t>
  </si>
  <si>
    <t>BLOCK 6" B.N.P; 2 LINEAS</t>
  </si>
  <si>
    <t>PAÑETE INTERIOR (INCLUYE PAÑETE DE TECHO)</t>
  </si>
  <si>
    <t xml:space="preserve">FINO DE TECHO </t>
  </si>
  <si>
    <t>CONTRUCCION GARITA PARA OPERADOR</t>
  </si>
  <si>
    <t>PIE</t>
  </si>
  <si>
    <t>TUBERIAS Y PIEZAS AGUAS POTABLE</t>
  </si>
  <si>
    <t>REVESTIMIENTO PARED BAÑO</t>
  </si>
  <si>
    <t>SUM. E INSTALACION TINACO 264GLS (INCL.PIEZAS)</t>
  </si>
  <si>
    <t>ESTACION DE BOMBEO</t>
  </si>
  <si>
    <t>I</t>
  </si>
  <si>
    <t>CASETA DE BOMBEO</t>
  </si>
  <si>
    <t>II</t>
  </si>
  <si>
    <t>ELECTRIFICACION Y EQUIPAMIENTO</t>
  </si>
  <si>
    <t>SUB-TOTAL II</t>
  </si>
  <si>
    <t>E</t>
  </si>
  <si>
    <t>SUB.TOTAL FASE E</t>
  </si>
  <si>
    <t>III</t>
  </si>
  <si>
    <t>SUB-TOTAL III</t>
  </si>
  <si>
    <t>F</t>
  </si>
  <si>
    <t>SUB-FASE B</t>
  </si>
  <si>
    <t>SALIDA INTERRUPTOR SENCILLO</t>
  </si>
  <si>
    <t>SALIDA TOMACORRIENTES DOBLE, 120V</t>
  </si>
  <si>
    <t>SALIDA INTERRUPTOR DOBLE</t>
  </si>
  <si>
    <t>COLUMNA DE VENTILACION 2"</t>
  </si>
  <si>
    <t>ZAPATA DE MUROS 0.45 X 0 .25 (0.77 QQ)</t>
  </si>
  <si>
    <t>H.A. VIGA DE AMARRE 0.15 X 0.20 (4.69 QQ)</t>
  </si>
  <si>
    <t>H.A. LOSA DE TECHO , E= 0.10 (1.93 QQ)</t>
  </si>
  <si>
    <t>PAÑETE INTERIOR (INCL. PAÑETE DE TECHO Y VUELO)</t>
  </si>
  <si>
    <r>
      <t xml:space="preserve">PUERTAS DE DOS (2) HOJAS EN BARRAS CUADRADAS DE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1/2" Y PERFILES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1/2" ( INCL. LLAVIN E INSTALACION ) ( 2.10 X 1.50 M)</t>
    </r>
  </si>
  <si>
    <t>PAÑETE EXTERIOR, INCL. MOCHETAS</t>
  </si>
  <si>
    <t>PUERTA</t>
  </si>
  <si>
    <t>BLOCK CALADO P/  HUECOS</t>
  </si>
  <si>
    <r>
      <t xml:space="preserve">JUNTAS TAPON </t>
    </r>
    <r>
      <rPr>
        <sz val="10"/>
        <rFont val="Calibri"/>
        <family val="2"/>
      </rPr>
      <t>Ø4</t>
    </r>
    <r>
      <rPr>
        <sz val="10"/>
        <rFont val="Arial"/>
        <family val="2"/>
      </rPr>
      <t xml:space="preserve">" ACERO SCH-80 CON PROTECCION ANTICORROSIVA    </t>
    </r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</si>
  <si>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ACERO SCH-80 CON PROTECCION ANTICORROSIVA    </t>
    </r>
  </si>
  <si>
    <t xml:space="preserve">TEE 4X4 ACERO SCH-80 CON PROTECCION ANTICORROSIVA    </t>
  </si>
  <si>
    <t xml:space="preserve">TEE 4X3 ACERO SCH-80 CON PROTECCION ANTICORROSIVA   </t>
  </si>
  <si>
    <t xml:space="preserve">TEE 3X3 ACERO SCH-80 CON PROTECCION ANTICORROSIVA    </t>
  </si>
  <si>
    <t xml:space="preserve">YEE 3X3 ACERO SCH-80 CON PROTECCION ANTICORROSIVA    </t>
  </si>
  <si>
    <t xml:space="preserve">MANO DE OBRA </t>
  </si>
  <si>
    <t>PANEL DE DISTRIBUCION 2/4CIRCUITOS (INC. BREAKERS)</t>
  </si>
  <si>
    <t>ZAPATAS 1.35 QQ/M3</t>
  </si>
  <si>
    <t>VIGA H.A ANILLO SUPERIOR 0.40X0.30-3.06-Q/M3</t>
  </si>
  <si>
    <t>VIGA H.A ANILLO INFERIOR 0.40X0.30-5.92-QQ/M3</t>
  </si>
  <si>
    <t>COLUMNAS 0.40X0.70-8.00 QQ/M3</t>
  </si>
  <si>
    <t>CUPULA SUPERIOR E=0.10-1.20QQ/M3</t>
  </si>
  <si>
    <t>PINTURA ACRILICA CON ANDAMIOS:</t>
  </si>
  <si>
    <r>
      <t xml:space="preserve">ESCALERA INTERIOR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3/4"</t>
    </r>
  </si>
  <si>
    <t>JUNTA HIDROFILICA</t>
  </si>
  <si>
    <t>PINTURA ANTICORROSIVA</t>
  </si>
  <si>
    <t>SUMINISTRO TUBERIA DE Ø6" ACERO SCH-40  SIN COSTURA INC. PROTECCION ANTICORROSIVA</t>
  </si>
  <si>
    <t>SUMINISTRO TUBERIA DE Ø8" ACERO SCH-40 SIN COSTURA INC. PROTECCION ANTICORROSIVA</t>
  </si>
  <si>
    <t xml:space="preserve">SUMINISTRO TUBERIA DE Ø6" ACERO SCH-40 SIN COSTURA INC. PROTECCION ANTICORROSIVA </t>
  </si>
  <si>
    <t>SUMI. TUBERIA DE Ø6" ACERO SCH-40 SIN COSTURA CON PROTECCION ANTICORROSIVA</t>
  </si>
  <si>
    <t xml:space="preserve">SUMI. TUBERIA DE Ø4" ACERO SCH-80 SIN COSTURA CON PROTECCION ANTICORROSIVA </t>
  </si>
  <si>
    <t>HORMIGON ARMADO FC' 280KG/CM2 (INDUSTRIAL)</t>
  </si>
  <si>
    <t>MURO PARED-2.20 QQ/M3</t>
  </si>
  <si>
    <t>CUPULA DE FONDO E=0.20-3.11 QQ/M3</t>
  </si>
  <si>
    <t xml:space="preserve">FINO PULIDO, LOSA DE FONDO </t>
  </si>
  <si>
    <t xml:space="preserve">APLICACION DE </t>
  </si>
  <si>
    <t xml:space="preserve">LBS </t>
  </si>
  <si>
    <t>SUMINISTRO E INSTALACION DE LAMPARA H.P.S TIPO COBRA DE 250 W, 220 V.</t>
  </si>
  <si>
    <t>POSTES H.A. 30´ 300 DAN</t>
  </si>
  <si>
    <t>ALIMENTADOR ELECTRICO PARA ILUMINACION CON ALAMBRE DE VINIL No. 10/2</t>
  </si>
  <si>
    <t>HOYO PARA POSTES</t>
  </si>
  <si>
    <t>INSTALACION DE POSTES</t>
  </si>
  <si>
    <t>ELECTRIFICACION PRIMARIA (ESTACION DE BOMBEO)</t>
  </si>
  <si>
    <t>POSTES EN H.A,V 35´ 800 DAM</t>
  </si>
  <si>
    <t>POSTES EN H.A,V 35´ 500 DAM</t>
  </si>
  <si>
    <t>ALAMBRE AAAC No. 2/0</t>
  </si>
  <si>
    <t>ESTRUCTURA MT-301</t>
  </si>
  <si>
    <t>ESTRUCTURA MT-302</t>
  </si>
  <si>
    <t>ESTRUCTURA MT-305</t>
  </si>
  <si>
    <t>ESTRUCTURA MT-307</t>
  </si>
  <si>
    <t>ESTRUCTURA MT-316</t>
  </si>
  <si>
    <t>ESTRUCTURA HA-100B</t>
  </si>
  <si>
    <t>ESTRUCTURA PR-101</t>
  </si>
  <si>
    <t>ESTRUCTURA PR-205</t>
  </si>
  <si>
    <t>ESTRUCTURA TR-306 (3 X 15 KVA)</t>
  </si>
  <si>
    <t>HOYO PARA VIENTOS</t>
  </si>
  <si>
    <t>ELECTRIFICACION SECUNDARIA</t>
  </si>
  <si>
    <t xml:space="preserve">ALIMENTADOR ELECTRICO DESDE TRANSFORMADORES HASTA MAIN BREAKER CON 3 CONDUCTORES THW No.4 Y 2 CONDUCTORES THW No.6 IMC DE 2". </t>
  </si>
  <si>
    <t xml:space="preserve">ALIMENTADOR ELECTRICO DESDE MAIN BREAKER HASTA REGISTRO DEBAJO DEL POSTE CON 3 CONDUCTORES THW No.4 Y 2 CONDUCTORES THW No.6 IMC DE 2". </t>
  </si>
  <si>
    <t xml:space="preserve">ALIMENTADOR ELECTRICO DESDE REGISTRO DEBAJO DE POSTE HASTA EL CCM CON ARRANCADORES, CON 3 CONDUCTORES THW No.4 Y 2 CONDUCTORES THW No.6 EN TUBERIAS PVC DE 2". </t>
  </si>
  <si>
    <t xml:space="preserve">ALIMENTADOR ELECTRICO DESDE CCM CON ARRANCADORES HASTA GARITA DE OPERADOR CON 3 CONDUCTORES THW No.10 EN TUBERIAS PVC DE 1/2". </t>
  </si>
  <si>
    <t xml:space="preserve">ALIMENTADOR ELECTRICO DESDE CCM CON ARRANCADORES HASTA TRANSFORMADOR SECO CON 2 CONDUCTORES THW No.10  </t>
  </si>
  <si>
    <t>ALIMENTADOR ELECTRICO DESDE TRANSFORMADOR SECO HASTA PANEL DE BREAKERS 4/8 CIRCUITOS CON 2 CONDUCTORES THW No.8  Y 1 CONDUCTOR THW No.10</t>
  </si>
  <si>
    <t xml:space="preserve">ALIMENTADOR ELECTRICO DESDE PANEL CCM CON ARRANCADORES HASTA ELECTROBOMBAS CON 3 CONDUCTORES THW No.8 Y 1 CONDUCTORES THW No.10 PARA CADA BOMBAS (2), EN TUBERIA L. T. DE 3/4". </t>
  </si>
  <si>
    <t>MAIN BREAKER 70 AMP, 460 VOLTS, 3Ø, ENCLOSURE</t>
  </si>
  <si>
    <t xml:space="preserve">CENTRO DE CONTROL DE MOTORES, EN BARRA DE 100 AMP. 460 VOLTS, 3Ø, CON 2 ARRANCADORES VDF, INC. 2 BREAKER 70/3 AMP. Y 1 BREAKER 50/2 AMP. </t>
  </si>
  <si>
    <t>TRANSFORMADOR SECO DE 5 KVA, 480/120-240V</t>
  </si>
  <si>
    <t>PANEL DE DISTRIBUCION, (4/8C) (INC. BREAKERS)</t>
  </si>
  <si>
    <t>SUMINISTRO E INSTALACION DE ELECTROBOMBA</t>
  </si>
  <si>
    <t>INSTALACION DE ELECTROBOMBA</t>
  </si>
  <si>
    <t>NIPLE DE 4" X 12" PLATILLADO EN UN EXTREMO</t>
  </si>
  <si>
    <t>NIPLE DE 4" X 16" PLATILLADO EN UN EXTREMO</t>
  </si>
  <si>
    <t>NIPLE DE 4" X 28" PLATILLADO EN UN EXTREMO</t>
  </si>
  <si>
    <t>NIPLE DE 3" X 12" PLATILLADO EN UN EXTREMO</t>
  </si>
  <si>
    <t>VALVULA DE COMPUERTA CON VASTAGO ASCENDENTE DE 4" PLATILLADA A 250 PSI</t>
  </si>
  <si>
    <t>VALVULA DE COMPUERTA CON VASTAGO ASCENDENTE DE 3" PLATILLADA A 250 PSI</t>
  </si>
  <si>
    <t>VALVULA CHECK HORIZONTAL CON REGULADORA DE CAUDAL DE 4" A 250 PSI</t>
  </si>
  <si>
    <t>VALVULA DE AIRE DE 1", 250 PSI</t>
  </si>
  <si>
    <t xml:space="preserve">INSTALACION MANOMETRICA COMPLETA </t>
  </si>
  <si>
    <t>ZETA DE 4" EN ACERO</t>
  </si>
  <si>
    <t xml:space="preserve">CODO DE 4" X 90, CONSTRUIDO CON DOS CODOS DE 4" X 45, PLATILLADOS </t>
  </si>
  <si>
    <t>INTERRUPTOR DE FLUJO</t>
  </si>
  <si>
    <t xml:space="preserve">MEDIDOR DE FLUJO DE 4" </t>
  </si>
  <si>
    <t>TRANDUCTOR DE PRESION</t>
  </si>
  <si>
    <t>REDUCCION DE 6" A 4" EN ACERO</t>
  </si>
  <si>
    <t>REDUCCION DE 8" A 4" EN ACERO</t>
  </si>
  <si>
    <t xml:space="preserve">ANCLAJES PARA VALVULAS Y CHECK </t>
  </si>
  <si>
    <t xml:space="preserve">BASE PARA EQUIPOS DE BOMBEO </t>
  </si>
  <si>
    <t xml:space="preserve">TUBO DE ACERO DE 6" PARA LA SUCCION </t>
  </si>
  <si>
    <t>TUBO DE ACERO DE 8" PARA LA DESCARGA</t>
  </si>
  <si>
    <t>CONSTRUCCION DE SUCCION DE 4"</t>
  </si>
  <si>
    <t>PINTURA AZUL PARA DESCARGA (OXIDO)</t>
  </si>
  <si>
    <t>IV</t>
  </si>
  <si>
    <t xml:space="preserve"> ZAPATA DE MUROS 0.60 X 0.25 (0.65 QQ)</t>
  </si>
  <si>
    <t>H.A. LOSA DE TECHO, E= 0.12 (1.97 QQ)</t>
  </si>
  <si>
    <t>H.A.VIGA DE AMARRE 0.20 X 0.20 (3.65 QQ)</t>
  </si>
  <si>
    <t>V</t>
  </si>
  <si>
    <t>SUB-TOTAL IV</t>
  </si>
  <si>
    <t>SUB-TOTAL V</t>
  </si>
  <si>
    <t>VI</t>
  </si>
  <si>
    <t>SUB-TOTAL VI</t>
  </si>
  <si>
    <t>4.1</t>
  </si>
  <si>
    <t>4.5</t>
  </si>
  <si>
    <t>4.6</t>
  </si>
  <si>
    <t>ORNAMENTACION EXTERIOR</t>
  </si>
  <si>
    <t>LIMPIEZA Y BOTE DE ESCOMBROS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</si>
  <si>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</si>
  <si>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</si>
  <si>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</si>
  <si>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</si>
  <si>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</si>
  <si>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</si>
  <si>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</si>
  <si>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</si>
  <si>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</si>
  <si>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</si>
  <si>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</si>
  <si>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</si>
  <si>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</si>
  <si>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CODO 6"X 45 ACERO SCH-40 CON PROTECCION ANTICORROSIVA</t>
  </si>
  <si>
    <t>CODO 8"X 45 ACERO SCH-40 CON PROTECCION ANTICORROSIVA</t>
  </si>
  <si>
    <t>CODO 4"X 45 ACERO SCH-40 CON PROTECCION ANTICORROSIVA</t>
  </si>
  <si>
    <t xml:space="preserve">CRUCE DE ALCANTARILLA EN TUBERIA DE Ø4" ACERO L=6.00 M (INCLUYE 2.00 M DE LADOS) (3U) </t>
  </si>
  <si>
    <t>TEE DE 4" X 3" EN ACERO SCH-40 CON PROTECCION ANTICORROSIVA</t>
  </si>
  <si>
    <t>TEE DE 4" X 4" EN ACERO SCH-40 CON PROTECCION ANTICORROSIVA</t>
  </si>
  <si>
    <t>TUBERIA 6'' ACERO SCH-40 SIN COSTURA CON PROTECCION ANTICORROSIVA</t>
  </si>
  <si>
    <t>TUBERIA 4'' ACERO SCH-80 SIN COSTURA CON PROTECCION ANTICORROSIVA</t>
  </si>
  <si>
    <t>TAPA, EN HIERRO FUNDIDO (0.70x0.70)</t>
  </si>
  <si>
    <t>ESCALERA EXTERIOR (MONACA) CON PROTECCION</t>
  </si>
  <si>
    <t>VIGA RIOSTRA 0.30X0.60-3.65 QQ/M3</t>
  </si>
  <si>
    <t>VIGA RIOSTRA DE FUNDACION 0.30X0.60-3.65 QQ/M3</t>
  </si>
  <si>
    <t>4.7</t>
  </si>
  <si>
    <t>9.1</t>
  </si>
  <si>
    <r>
      <t xml:space="preserve">CAJA TELESCOPICA P/ VALVULAS DE COMPUERTA </t>
    </r>
    <r>
      <rPr>
        <sz val="10"/>
        <rFont val="Calibri"/>
        <family val="2"/>
      </rPr>
      <t>Ø</t>
    </r>
    <r>
      <rPr>
        <sz val="10"/>
        <rFont val="Arial"/>
        <family val="2"/>
      </rPr>
      <t>2"</t>
    </r>
  </si>
  <si>
    <t>SUMINISTRO Y COLOCACIÓN DE PIEZAS ESPECIALES</t>
  </si>
  <si>
    <t xml:space="preserve">MANO DE OBRA PROMERO </t>
  </si>
  <si>
    <t>TEE 20"X 8" ACERO SCH-40 CON PROTECCION ANTICORROSIVA</t>
  </si>
  <si>
    <t>JUNTAS MECANICAS TIPO DRESSER Ø20"(150 PSI)</t>
  </si>
  <si>
    <t xml:space="preserve">REDUCCION DE 8" A 6" ACERO SCH-40 CON PROTECCION ANTICORROSIVA  </t>
  </si>
  <si>
    <t>JUNTAS MECANICAS TIPO DRESSER Ø6"(150 PSI)</t>
  </si>
  <si>
    <t xml:space="preserve">NIPLE DE Ø8" ACERO SCH-40 CON PROTECCION ANTICORROSIVA </t>
  </si>
  <si>
    <t>VALVULA DE COMPUERTA DE Ø8" COMPLETA (150PSI)</t>
  </si>
  <si>
    <t xml:space="preserve">DE Ø6" PVC SDR-21 C/J.G.+ 3% PERD. </t>
  </si>
  <si>
    <t>CODO 6"X 45" ACERO SCH-40 CON PROTECCION ANTICORROSIVA</t>
  </si>
  <si>
    <t xml:space="preserve"> SUMINSTRO Y COLOCACION DE</t>
  </si>
  <si>
    <t>JUNTAS MECANICA TIPO DRESSER 4"</t>
  </si>
  <si>
    <t>JUNTAS MECANICAS TIPO DRESSER Ø6" (150PSI)</t>
  </si>
  <si>
    <t>JUNTAS MECANICAS TIPO DRESSER Ø8" (150PSI)</t>
  </si>
  <si>
    <t>JUNTAS MECANICAS TIPO DRESSER Ø4" (150PSI)</t>
  </si>
  <si>
    <t>JUNTAS MECANICAS TIPO DRESSER Ø3" (150PSI)</t>
  </si>
  <si>
    <t>CORTE DE ASFALTO E=2" (AMBOS LADOS)</t>
  </si>
  <si>
    <t>EXTRACCION DE ASFALTO C/EQUIPO E=2"</t>
  </si>
  <si>
    <t>DE Ø6" PVC SDR-21 C/J.G.</t>
  </si>
  <si>
    <t>VENTANA DE ALUMINIO 0.60" X 0.60"</t>
  </si>
  <si>
    <t>CODO 4" X 90 ACERO SCH-80 CON PROTECCION ANTICORROSIVA</t>
  </si>
  <si>
    <t>RED 6"X4 ACERO SCH-40 CON PROTECCION ANTICORROSIVA</t>
  </si>
  <si>
    <t>TEE 6"X3 ACERO SCH-40 CON PROTECCION ANTICORROSIVA</t>
  </si>
  <si>
    <t>CODO 6"X 90 ACERO SCH-40 CON PROTECCION ANTICORROSIVA</t>
  </si>
  <si>
    <t>CODO 6"X45 ACERO SCH-40 CON PROTECCION ANTICORROSIVA</t>
  </si>
  <si>
    <t xml:space="preserve">CODO 3"X45 ACERO SCH-80 CON PROTECCION ANTICORROSIVA </t>
  </si>
  <si>
    <t xml:space="preserve">CRUZ 4"X3 ACERO SCH-80 CON PROTECCION ANTICORROSIVA  </t>
  </si>
  <si>
    <t xml:space="preserve">CRUZ 3"X3 ACERO SCH-80 CON PROTECCION ANTICORROSIVA   </t>
  </si>
  <si>
    <t>USO DE EQUIPO EXCAVADORA 80 HP PARA MANEJO DE AGUAS, EXCAVACION MATERIAL GRANULAR EN PRESENCIA DE AGUA, TAPADO EXCAVACION Y BOTE EN SITIO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</si>
  <si>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</si>
  <si>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</si>
  <si>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</si>
  <si>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 xml:space="preserve">CODIA </t>
  </si>
  <si>
    <t xml:space="preserve">ANCLAJE PARA PIEZAS  (VER DETALLE Y ESPECIFICACIONES EN EL PLANO)  FC'= 210 KG/CM2 </t>
  </si>
  <si>
    <t xml:space="preserve">ANCLAJE PARA PIEZAS (VER DETALLE Y ESPECIFICACIONES EN EL PLANO)  FC'= 210 KG/CM2 </t>
  </si>
  <si>
    <t>1.1.1</t>
  </si>
  <si>
    <t xml:space="preserve">DEMOLICION: </t>
  </si>
  <si>
    <t>DE CONTENES Y ACERAS</t>
  </si>
  <si>
    <t>1.1.2</t>
  </si>
  <si>
    <t>REPOSICION DE:</t>
  </si>
  <si>
    <t>ACERA PERIMETRAL 0.80 M</t>
  </si>
  <si>
    <t>CONTENES</t>
  </si>
  <si>
    <t>REPARACION DE AVERIAS EN TUBERIAS EXIST.</t>
  </si>
  <si>
    <t>1.2.1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</si>
  <si>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</si>
  <si>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</si>
  <si>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</si>
  <si>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</si>
  <si>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</si>
  <si>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</si>
  <si>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</si>
  <si>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1.2.2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</si>
  <si>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</si>
  <si>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</si>
  <si>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</si>
  <si>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</si>
  <si>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</si>
  <si>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</si>
  <si>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</si>
  <si>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</si>
  <si>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</si>
  <si>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BOMBA DE ACHIQUE</t>
  </si>
  <si>
    <t>BOMBA DE ACHIQUE Ø3" (5,5 HP)</t>
  </si>
  <si>
    <t>BOMBA DE ACHIQUE DE 4" (HP 9 )</t>
  </si>
  <si>
    <t>BOMBA DE ACHIQUE DE 6" (HP 18 )</t>
  </si>
  <si>
    <t>CODO 6"X45" ACERO SCH-40 CON PROTECCION ANTICORROSIVA</t>
  </si>
  <si>
    <t>TEE 6"X4" A CERO SCH-40 CON PROTECCION ANTICORROSIVA</t>
  </si>
  <si>
    <t>JUNTAS MECANICAS TIPO DRESSER Ø6"(150PSI)</t>
  </si>
  <si>
    <t>JUNTAS MECANICAS TIPO DRESSER Ø8"(150PSI)</t>
  </si>
  <si>
    <t xml:space="preserve">HORMIGÓN ARMADO FC' 210KG/CM2 </t>
  </si>
  <si>
    <t>CONTROL Y MANEJO DE TRANSITO</t>
  </si>
  <si>
    <t xml:space="preserve">SEÑALIZACION, CONTROL Y SEGURIDAD EN LA OBRA </t>
  </si>
  <si>
    <t xml:space="preserve">LIMPIEZA FINAL Y CONTIUNUA </t>
  </si>
  <si>
    <t xml:space="preserve">MANO DE OBRA ELECTRICA PRIMARIA </t>
  </si>
  <si>
    <t>PUERTAS POLIMETAL ( INCLUYE LLAVIN E INSTALACION ) ( 2.10 X 1.00 M)</t>
  </si>
  <si>
    <t>MANO DE OBRA ELECTRICA  SECUNDARIA</t>
  </si>
  <si>
    <t xml:space="preserve">CRUCE DE ALCANTARILLA EN TUBERIA DE Ø6" ACERO L=6.00 M   (INCLUYE 2.00 M DE LADOS) (4U) </t>
  </si>
  <si>
    <t>5.1</t>
  </si>
  <si>
    <t>5.5</t>
  </si>
  <si>
    <t>5.6</t>
  </si>
  <si>
    <t>REGISTRO P/VALVULAS 8"(SEGÚN DISEÑO)</t>
  </si>
  <si>
    <t xml:space="preserve">CODO 6"X90" ACERO SCH-40 CON PROTECCION ANTICORROSIVA </t>
  </si>
  <si>
    <t xml:space="preserve">CODO 6"X45" ACERO SCH-40 CON PROTECCION ANTICORROSIVA </t>
  </si>
  <si>
    <t xml:space="preserve">SUMINISTRO Y COLOCACION DE HIDRANTE (INCLUYE HIDRANTE, JUNTAS DRESSER, VALVULA DE COMPUERTA, NIPLE, TEE, CODO, MOVIMIENTO DE TIERRA, ANCLAJE Y MANO DE OBRA) </t>
  </si>
  <si>
    <t xml:space="preserve"> COMPUERTA Ø 4" H.F.  (INCLUYE: CUERPO DE LA VALVULA, TORNILLOS 5/8" X 3", JUNTA DE GOMA, NIPLE PLATILLADO DE Ø X 12", JUNTA DRESSER Ø,  MOVIMIENTO DE TIERRA Y MANO DE OBRA) 150 PSI PLATILLADA COMPLETA </t>
  </si>
  <si>
    <t xml:space="preserve">DE Ø8" PVC SDR-21 C/J.G.+ 3% PERD. </t>
  </si>
  <si>
    <t>VALVULA DE COMPUERTA Ø 6" H.F.   (INCLUYE: CUERPO DE LA VALVULA, TORNILLOS 5/8" X 3", JUNTA DE GOMA, NIPLE PLATILLADO DE Ø X 12", JUNTA DRESSER Ø,  MOVIMIENTO DE TIERRA Y MANO DE OBRA) 150 PSI PLATILLADA COMPLETA</t>
  </si>
  <si>
    <t>VALVULA COMPUERTA Ø 2" H.F.(INCLUYE: CUERPO DE LA VALVULA, TORNILLOS 5/8" X 3", JUNTA DE GOMA, NIPLE PLATILLADO DE Ø X 12", JUNTA DRESSER Ø,  MOVIMIENTO DE TIERRA Y MANO DE OBRA) 150 PSI PLATILLADA COMPLETA</t>
  </si>
  <si>
    <t>REGISTRO P/VALVULAS 6"( SEGÚN DISEÑO)</t>
  </si>
  <si>
    <t>REGISTRO P/VALVULAS DE AIRE(SEGÚN DISEÑO)</t>
  </si>
  <si>
    <t xml:space="preserve">CRUCE DE ALCANTARILLA EN TUBERIA DE Ø8" ACERO L=6.00 M ( INCLUYE 2.00 M DE LADOS ) (4U) </t>
  </si>
  <si>
    <t xml:space="preserve">CRUCE DE ALCANTARILLA EN TUBERIA DE Ø6" ACERO L=6.00 M ( INCLUYE 2.00 M DE LADOS ) (8U) </t>
  </si>
  <si>
    <t xml:space="preserve">CRUCE DE ALCANTARILLA EN TUBERIA DE Ø6" ACERO L=6.00 M (INCLUYE 2.00 M DE LADOS) (2U) </t>
  </si>
  <si>
    <t>CODO 8"X45 ACERO SCH-40 CON PROTECCION ANTICORROSIVA</t>
  </si>
  <si>
    <t>RED 8"X6 ACERO SCH-40 CON PROTECCION ANTICORROSIVA</t>
  </si>
  <si>
    <t>TEE 6"X6 ACERO SCH-40 CON PROTECCION ANTICORROSIVA</t>
  </si>
  <si>
    <t xml:space="preserve">ANCLAJES PARA PIEZAS  (VER DETALLE Y ESPECIFICACIONES EN EL PLANO)  FC'= 210 KG/CM2 </t>
  </si>
  <si>
    <t>DE COMPUERTA Ø 4" H.F.  (INCLUYE: CUERPO DE LA VALVULA, TORNILLOS 5/8" X 3", JUNTA DE GOMA, NIPLE PLATILLADO DE Ø X 12", JUNTA DRESSER Ø,  MOVIMIENTO DE TIERRA Y MANO DE OBRA) 150 PSI PLATILLADA COMPLETA</t>
  </si>
  <si>
    <t>DE COMPUERTA Ø 3" H.F.  (INCLUYE: CUERPO DE LA VALVULA, TORNILLOS 5/8" X 3", JUNTA DE GOMA, NIPLE PLATILLADO DE Ø X 12", JUNTA DRESSER Ø,  MOVIMIENTO DE TIERRA Y MANO DE OBRA) 150 PSI PLATILLADA COMPLETA</t>
  </si>
  <si>
    <t>HIDRANTE H.F EN TUBERIA DE Ø4"</t>
  </si>
  <si>
    <t>DE Ø8" PVC SDR-21 C/J.G.</t>
  </si>
  <si>
    <t xml:space="preserve">TEE 6"X6 ACERO SCH-40 CON PROTECCION ANTICORROSIVA </t>
  </si>
  <si>
    <t xml:space="preserve">TEE 6"X4" ACERO SCH-40 CON PROTECCION ANTICORROSIVA </t>
  </si>
  <si>
    <t xml:space="preserve">NIPLE 4"X3" ACERO SCH-40 CON PROTECCION ANTICORROSIVA </t>
  </si>
  <si>
    <t xml:space="preserve">NIPLE 6"X3" ACERO SCH-40 CON PROTECCION ANTICORROSIVA </t>
  </si>
  <si>
    <t>LINEA DE CONDUCCION DESDE  TUBERIA EXISTENTE 20 H.D ESTACION (00+000) HASTA  ESTACION DE BOMBEO A CONSTRUIR ESTACION (APROX. 01+675.00)</t>
  </si>
  <si>
    <t>ILUMINACION PERIFERICA (LUCES EXTERIORES)</t>
  </si>
  <si>
    <t>SUMINISTRO Y COLOCACION DE VÁLVULAS EN LA LINEA</t>
  </si>
  <si>
    <t>SUMINISTRO Y COLOCACION DE VÁLVULAS PARA CRUCES</t>
  </si>
  <si>
    <t xml:space="preserve">VALVULA DE DESAGÜE Ø 3" H.F, COMPLETA  </t>
  </si>
  <si>
    <t>DESAGÜE DE PISO</t>
  </si>
  <si>
    <t xml:space="preserve">VALVULA DE DESAGÜE Ø 3" H.F, COMPLETA, EN TUBERIA DE 6"  </t>
  </si>
  <si>
    <t>VALVULA DE DESAGÜE Ø 3" H.F, COMPLETA, EN TUBERIA DE 8"</t>
  </si>
  <si>
    <t>CAJA TELESCOPICA P/ VALVULAS DE DESAGÜE</t>
  </si>
  <si>
    <t>SUM. DE PIEZAS ESPECIALES, TUBERIAS DE REBOSE Y DESAGÜE, ENTRADA, SALIDA, BY PASS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</si>
  <si>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</si>
  <si>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</si>
  <si>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</si>
  <si>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</si>
  <si>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</si>
  <si>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</si>
  <si>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</si>
  <si>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</si>
  <si>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</si>
  <si>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</si>
  <si>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</si>
  <si>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</si>
  <si>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</si>
  <si>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1.5.1</t>
  </si>
  <si>
    <t>1.5.2</t>
  </si>
  <si>
    <t>1.6.1</t>
  </si>
  <si>
    <t>1.6.2</t>
  </si>
  <si>
    <t>1.6.3</t>
  </si>
  <si>
    <t>COLLARIN EN POLIETILENO Ø3" (ABRAZADERA)</t>
  </si>
  <si>
    <t xml:space="preserve">LIMPIEZA FINAL Y CONTINUA </t>
  </si>
  <si>
    <t>BOTE DE MATERIAL C/CAMON (D= 5 KM) INCL. ESPARCIMIENTO EN BOTADERO</t>
  </si>
  <si>
    <t>BOTE DE MATERIAL SOBRANTE (D= 5 KM) INCL. ESPARCIMIENTO EN BOTADERO</t>
  </si>
  <si>
    <t>BOTE DE MATERIAL  C/CAMION (D= DE 5 KM) INCL. ESPARCIMIENTO EN BOTADERO</t>
  </si>
  <si>
    <t>BOTE DE MATERIAL  C/CAMION (D= 5 KM) INCL. ESPARCIMIENTO EN BOTADERO</t>
  </si>
  <si>
    <t>BOTE  DE ESCOMBROS C/CAMION (D= 5 KM) INCL. ESPARCIMIENTO EN BOTADERO</t>
  </si>
  <si>
    <t>CORTE Y EXTRACCION DE ASFALTO L=6,721.08M</t>
  </si>
  <si>
    <t>CORTE Y EXTRACCION DE ASFALTO L=1620.35M</t>
  </si>
  <si>
    <t>CORTE Y EXTRACCION DE ASFALTO L=8,527.14M</t>
  </si>
  <si>
    <t>REGISTRO P/VALVULAS DE AIRE SEGUN DETALLE</t>
  </si>
  <si>
    <t>ANCLAJE (SEGUN DISEÑO)</t>
  </si>
  <si>
    <t xml:space="preserve">TAPE PLASTICO </t>
  </si>
  <si>
    <t xml:space="preserve">TAPE DE GOMA </t>
  </si>
  <si>
    <t>JUNTA MECANICA TIPO DRESSER 8"</t>
  </si>
  <si>
    <t>JUNTA MECANICA TIPO DRESSER 6"</t>
  </si>
  <si>
    <t>ANCLAJES PARA PIEZA EN ACERO, SEGUN DISEÑO</t>
  </si>
  <si>
    <t>ALQUILER ANDAMIOS TUBULARES, (INCL. 6 PUNTOS DE ESCALERA INTERNA), TODO COSTO:ALQUILER, TRANSPORTE, ARMADO Y DESARMADO</t>
  </si>
  <si>
    <t xml:space="preserve">SUMI. TUBERIA DE Ø6" ACERO SCH-40 SIN COSTURA  CON PROTECCION ANTICORROSIVA </t>
  </si>
  <si>
    <t xml:space="preserve">SUMI. TUBERIA DE Ø6" PVC SDR-26 REBOSE Y DESAGÜE, ENTRADA Y SALIDA  </t>
  </si>
  <si>
    <t>ANCLAJE SEGUN DISEÑO</t>
  </si>
  <si>
    <t xml:space="preserve">MEDIDA DE COMPENSACION AMBIENTAL </t>
  </si>
  <si>
    <t>RELLENO COMPACTADO C/COMPACTADOR MECANICO EN CAPAS DE 0.20M</t>
  </si>
  <si>
    <t>ESTUDIOS (SOCIALES, AMBIENTALES, GEOTECNICO, TOPOGRAFICO,DE CALIDAD, ECT)</t>
  </si>
  <si>
    <t>SUMINISTRO ELECTROBOMBAS CENTRIFUGA EN LINEA CON MOTOR VERTICAL DE 25 HP TIPO CR-45, 000 GPM</t>
  </si>
  <si>
    <t>CUERPO/
MES</t>
  </si>
  <si>
    <t>SUB-TOTAL F</t>
  </si>
  <si>
    <t>SUB TOTAL FASE G</t>
  </si>
  <si>
    <t>__________________________________</t>
  </si>
  <si>
    <t>CONSULTORES Y CONSTRUCTORES SANITARIOS, S.R.L.</t>
  </si>
  <si>
    <t>OBRA: RECONSTRUCCIÓN SISTEMAS DE ABASTECIMIENTO LAS TABLAS GALEON (PARTE LAS TABLAS), ACUEDUCTO PERAVIA, PROVINCIA PERAVIA</t>
  </si>
  <si>
    <t>INSTITUTO NACIONAL DE AGUAS POTABLES Y ALCANTARILLADOS-INAPA-</t>
  </si>
  <si>
    <t>UNIDAD</t>
  </si>
  <si>
    <t>CARLOS JOSE LEAL ARIAS</t>
  </si>
  <si>
    <t>EN CALIDAD DE REPRESENTANTE DEBIDAMENTE AUTORIZADO PARA ACUTAR EN NOMBRE DE</t>
  </si>
  <si>
    <r>
      <t xml:space="preserve">                                                              </t>
    </r>
    <r>
      <rPr>
        <b/>
        <sz val="14"/>
        <rFont val="Arial"/>
        <family val="2"/>
      </rPr>
      <t xml:space="preserve">  PRESUPUESTO </t>
    </r>
    <r>
      <rPr>
        <b/>
        <sz val="12"/>
        <rFont val="Arial"/>
        <family val="2"/>
      </rPr>
      <t xml:space="preserve">                                </t>
    </r>
    <r>
      <rPr>
        <b/>
        <sz val="10"/>
        <rFont val="Arial"/>
        <family val="2"/>
      </rPr>
      <t>29 de Mayo del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</si>
</sst>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\ &quot;€&quot;;\-#,##0.00\ &quot;€&quot;"/>
    <numFmt numFmtId="165" formatCode="#,##0.00\ &quot;€&quot;;[Red]\-#,##0.00\ &quot;€&quot;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-* #,##0.00_-;\-* #,##0.00_-;_-* &quot;-&quot;??_-;_-@_-"/>
    <numFmt numFmtId="171" formatCode="&quot;$&quot;#,##0_);[Red]\(&quot;$&quot;#,##0\)"/>
    <numFmt numFmtId="172" formatCode="&quot;$&quot;#,##0.00_);\(&quot;$&quot;#,##0.00\)"/>
    <numFmt numFmtId="173" formatCode="_(&quot;$&quot;* #,##0.00_);_(&quot;$&quot;* \(#,##0.00\);_(&quot;$&quot;* &quot;-&quot;??_);_(@_)"/>
    <numFmt numFmtId="174" formatCode="General_)"/>
    <numFmt numFmtId="175" formatCode="#,##0.0;\-#,##0.0"/>
    <numFmt numFmtId="176" formatCode="#,##0.00;[Red]#,##0.00"/>
    <numFmt numFmtId="177" formatCode="0.00_)"/>
    <numFmt numFmtId="178" formatCode="_-* #,##0.00\ _P_t_s_-;\-* #,##0.00\ _P_t_s_-;_-* &quot;-&quot;??\ _P_t_s_-;_-@_-"/>
    <numFmt numFmtId="179" formatCode="0.0%"/>
    <numFmt numFmtId="180" formatCode="#,##0.0_);\(#,##0.0\)"/>
    <numFmt numFmtId="181" formatCode="_-* #,##0.00\ _R_D_$_-;\-* #,##0.00\ _R_D_$_-;_-* &quot;-&quot;??\ _R_D_$_-;_-@_-"/>
    <numFmt numFmtId="182" formatCode="_-[$€]* #,##0.00_-;\-[$€]* #,##0.00_-;_-[$€]* &quot;-&quot;??_-;_-@_-"/>
    <numFmt numFmtId="183" formatCode="#."/>
    <numFmt numFmtId="184" formatCode="_-* #,##0.00\ &quot;Pts&quot;_-;\-* #,##0.00\ &quot;Pts&quot;_-;_-* &quot;-&quot;??\ &quot;Pts&quot;_-;_-@_-"/>
    <numFmt numFmtId="185" formatCode="#,##0.0"/>
    <numFmt numFmtId="186" formatCode="&quot;Sí&quot;;&quot;Sí&quot;;&quot;No&quot;"/>
    <numFmt numFmtId="187" formatCode="#.0"/>
    <numFmt numFmtId="188" formatCode="#.00"/>
    <numFmt numFmtId="189" formatCode="_([$€]* #,##0.00_);_([$€]* \(#,##0.00\);_([$€]* &quot;-&quot;??_);_(@_)"/>
    <numFmt numFmtId="190" formatCode="[$€]#,##0.00;[Red]\-[$€]#,##0.00"/>
    <numFmt numFmtId="191" formatCode="&quot;RD$ &quot;#,#00.00"/>
    <numFmt numFmtId="192" formatCode="_-[$€-2]* #,##0.00_-;\-[$€-2]* #,##0.00_-;_-[$€-2]* &quot;-&quot;??_-"/>
    <numFmt numFmtId="193" formatCode="0.000"/>
    <numFmt numFmtId="194" formatCode="#,##0.00_ ;\-#,##0.00\ "/>
    <numFmt numFmtId="195" formatCode="0.0"/>
    <numFmt numFmtId="196" formatCode="0.00000"/>
    <numFmt numFmtId="197" formatCode="[$$-409]#,##0.00"/>
    <numFmt numFmtId="198" formatCode="0_)"/>
    <numFmt numFmtId="199" formatCode="#,##0.00\ _€"/>
    <numFmt numFmtId="200" formatCode="#,##0.00\ &quot;/m3&quot;"/>
    <numFmt numFmtId="201" formatCode="&quot; &quot;#,##0.00&quot; &quot;;&quot; (&quot;#,##0.00&quot;)&quot;;&quot; -&quot;#&quot; &quot;;&quot; &quot;@&quot; &quot;"/>
    <numFmt numFmtId="202" formatCode="[$-409]General"/>
    <numFmt numFmtId="203" formatCode="_-* #,##0.0000_-;\-* #,##0.0000_-;_-* &quot;-&quot;??_-;_-@_-"/>
    <numFmt numFmtId="204" formatCode="#,##0.00\ &quot;M³S&quot;"/>
    <numFmt numFmtId="205" formatCode="#,##0.00\ &quot;KM&quot;"/>
    <numFmt numFmtId="206" formatCode="#,##0.00&quot; pta &quot;;\-#,##0.00&quot; pta &quot;;&quot; -&quot;#&quot; pta &quot;;@\ "/>
    <numFmt numFmtId="207" formatCode="_-&quot;RD$&quot;* #,##0.00_-;\-&quot;RD$&quot;* #,##0.00_-;_-&quot;RD$&quot;* &quot;-&quot;??_-;_-@_-"/>
    <numFmt numFmtId="208" formatCode="_(* #,##0\ &quot;pta&quot;_);_(* \(#,##0\ &quot;pta&quot;\);_(* &quot;-&quot;??\ &quot;pta&quot;_);_(@_)"/>
    <numFmt numFmtId="209" formatCode="&quot;$&quot;#,##0.00"/>
    <numFmt numFmtId="210" formatCode="&quot;$&quot;#,##0.00;[Red]\-&quot;$&quot;#,##0.00"/>
    <numFmt numFmtId="211" formatCode="0.000%"/>
    <numFmt numFmtId="212" formatCode="_ * #,##0.00_ ;_ * \-#,##0.00_ ;_ * &quot;-&quot;??_ ;_ @_ "/>
    <numFmt numFmtId="213" formatCode="0.00;[Red]0.00"/>
    <numFmt numFmtId="214" formatCode="#,##0.0\ _€;\-#,##0.0\ _€"/>
    <numFmt numFmtId="215" formatCode="#,##0.0_ ;\-#,##0.0\ "/>
    <numFmt numFmtId="216" formatCode="_(* #,##0.0_);_(* \(#,##0.0\);_(* &quot;-&quot;??_);_(@_)"/>
    <numFmt numFmtId="217" formatCode="[$-C0A]d\ &quot;de&quot;\ mmmm\ &quot;de&quot;\ yyyy;@"/>
    <numFmt numFmtId="218" formatCode="#,##0.0000000000"/>
    <numFmt numFmtId="219" formatCode="#,##0.0000000000;[Red]#,##0.0000000000"/>
    <numFmt numFmtId="220" formatCode="#,##0.000"/>
    <numFmt numFmtId="221" formatCode="#,##0.0000000000000"/>
    <numFmt numFmtId="222" formatCode="#,##0.0000"/>
    <numFmt numFmtId="223" formatCode="#,##0.000000000000"/>
    <numFmt numFmtId="224" formatCode="#,##0.00000000000"/>
    <numFmt numFmtId="225" formatCode="#,##0.000000"/>
    <numFmt numFmtId="226" formatCode="#,##0.000000000000;[Red]#,##0.000000000000"/>
    <numFmt numFmtId="227" formatCode="#,##0.00000000000;[Red]#,##0.00000000000"/>
    <numFmt numFmtId="228" formatCode="#,##0.0000;[Red]#,##0.0000"/>
    <numFmt numFmtId="229" formatCode="#,##0.00000;[Red]#,##0.00000"/>
    <numFmt numFmtId="230" formatCode="#,##0.000000;[Red]#,##0.000000"/>
    <numFmt numFmtId="231" formatCode="#,##0.0000000;[Red]#,##0.0000000"/>
    <numFmt numFmtId="232" formatCode="#,##0.000000000;[Red]#,##0.000000000"/>
    <numFmt numFmtId="233" formatCode="#,##0.000;[Red]#,##0.000"/>
    <numFmt numFmtId="234" formatCode="#,##0.0000000000000;[Red]#,##0.0000000000000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Tms Rmn"/>
    </font>
    <font>
      <sz val="10"/>
      <color indexed="14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5" tint="0.59999389629810485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color rgb="FFFF000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MS Sans Serif"/>
    </font>
    <font>
      <b/>
      <sz val="9"/>
      <name val="Arial"/>
      <family val="2"/>
    </font>
    <font>
      <sz val="9"/>
      <color indexed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theme="0" tint="-4.9989318521683403E-2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1">
    <xf numFmtId="0" fontId="0" fillId="0" borderId="0"/>
    <xf numFmtId="169" fontId="8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4" fontId="12" fillId="0" borderId="0"/>
    <xf numFmtId="0" fontId="5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3" applyNumberFormat="0" applyAlignment="0" applyProtection="0"/>
    <xf numFmtId="0" fontId="19" fillId="20" borderId="4" applyNumberFormat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3" fontId="21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0" fontId="23" fillId="9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" applyNumberFormat="0" applyAlignment="0" applyProtection="0"/>
    <xf numFmtId="0" fontId="28" fillId="0" borderId="8" applyNumberFormat="0" applyFill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0" borderId="0"/>
    <xf numFmtId="177" fontId="30" fillId="0" borderId="0"/>
    <xf numFmtId="0" fontId="5" fillId="0" borderId="0"/>
    <xf numFmtId="0" fontId="5" fillId="0" borderId="0"/>
    <xf numFmtId="174" fontId="12" fillId="0" borderId="0"/>
    <xf numFmtId="187" fontId="29" fillId="0" borderId="0"/>
    <xf numFmtId="179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7" fontId="29" fillId="0" borderId="0"/>
    <xf numFmtId="188" fontId="29" fillId="0" borderId="0"/>
    <xf numFmtId="0" fontId="5" fillId="7" borderId="9" applyNumberFormat="0" applyFont="0" applyAlignment="0" applyProtection="0"/>
    <xf numFmtId="0" fontId="31" fillId="19" borderId="10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9" fontId="33" fillId="0" borderId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7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29" borderId="0" applyNumberFormat="0" applyBorder="0" applyAlignment="0" applyProtection="0"/>
    <xf numFmtId="0" fontId="23" fillId="25" borderId="0" applyNumberFormat="0" applyBorder="0" applyAlignment="0" applyProtection="0"/>
    <xf numFmtId="0" fontId="37" fillId="30" borderId="3" applyNumberFormat="0" applyAlignment="0" applyProtection="0"/>
    <xf numFmtId="0" fontId="19" fillId="20" borderId="4" applyNumberForma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6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27" fillId="8" borderId="3" applyNumberFormat="0" applyAlignment="0" applyProtection="0"/>
    <xf numFmtId="189" fontId="5" fillId="0" borderId="0" applyFont="0" applyFill="0" applyBorder="0" applyAlignment="0" applyProtection="0"/>
    <xf numFmtId="183" fontId="21" fillId="0" borderId="0">
      <protection locked="0"/>
    </xf>
    <xf numFmtId="183" fontId="21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183" fontId="22" fillId="0" borderId="0">
      <protection locked="0"/>
    </xf>
    <xf numFmtId="0" fontId="17" fillId="11" borderId="0" applyNumberFormat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7" borderId="9" applyNumberFormat="0" applyFont="0" applyAlignment="0" applyProtection="0"/>
    <xf numFmtId="9" fontId="5" fillId="0" borderId="0" applyFont="0" applyFill="0" applyBorder="0" applyAlignment="0" applyProtection="0"/>
    <xf numFmtId="0" fontId="31" fillId="30" borderId="10" applyNumberFormat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39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171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7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29" borderId="0" applyNumberFormat="0" applyBorder="0" applyAlignment="0" applyProtection="0"/>
    <xf numFmtId="0" fontId="16" fillId="31" borderId="0" applyNumberFormat="0" applyBorder="0" applyAlignment="0" applyProtection="0"/>
    <xf numFmtId="0" fontId="16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7" fillId="11" borderId="0" applyNumberFormat="0" applyBorder="0" applyAlignment="0" applyProtection="0"/>
    <xf numFmtId="0" fontId="37" fillId="30" borderId="3" applyNumberFormat="0" applyAlignment="0" applyProtection="0"/>
    <xf numFmtId="0" fontId="19" fillId="20" borderId="4" applyNumberFormat="0" applyAlignment="0" applyProtection="0"/>
    <xf numFmtId="167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27" fillId="8" borderId="3" applyNumberFormat="0" applyAlignment="0" applyProtection="0"/>
    <xf numFmtId="0" fontId="38" fillId="0" borderId="1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7" borderId="9" applyNumberFormat="0" applyFont="0" applyAlignment="0" applyProtection="0"/>
    <xf numFmtId="0" fontId="5" fillId="7" borderId="9" applyNumberFormat="0" applyFont="0" applyAlignment="0" applyProtection="0"/>
    <xf numFmtId="0" fontId="31" fillId="30" borderId="1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8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36" fillId="0" borderId="0"/>
    <xf numFmtId="0" fontId="5" fillId="0" borderId="0"/>
    <xf numFmtId="0" fontId="14" fillId="0" borderId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97" fontId="15" fillId="5" borderId="0" applyNumberFormat="0" applyBorder="0" applyAlignment="0" applyProtection="0"/>
    <xf numFmtId="197" fontId="15" fillId="5" borderId="0" applyNumberFormat="0" applyBorder="0" applyAlignment="0" applyProtection="0"/>
    <xf numFmtId="197" fontId="15" fillId="6" borderId="0" applyNumberFormat="0" applyBorder="0" applyAlignment="0" applyProtection="0"/>
    <xf numFmtId="197" fontId="15" fillId="6" borderId="0" applyNumberFormat="0" applyBorder="0" applyAlignment="0" applyProtection="0"/>
    <xf numFmtId="197" fontId="15" fillId="7" borderId="0" applyNumberFormat="0" applyBorder="0" applyAlignment="0" applyProtection="0"/>
    <xf numFmtId="197" fontId="15" fillId="7" borderId="0" applyNumberFormat="0" applyBorder="0" applyAlignment="0" applyProtection="0"/>
    <xf numFmtId="197" fontId="15" fillId="8" borderId="0" applyNumberFormat="0" applyBorder="0" applyAlignment="0" applyProtection="0"/>
    <xf numFmtId="197" fontId="15" fillId="8" borderId="0" applyNumberFormat="0" applyBorder="0" applyAlignment="0" applyProtection="0"/>
    <xf numFmtId="197" fontId="15" fillId="9" borderId="0" applyNumberFormat="0" applyBorder="0" applyAlignment="0" applyProtection="0"/>
    <xf numFmtId="197" fontId="15" fillId="9" borderId="0" applyNumberFormat="0" applyBorder="0" applyAlignment="0" applyProtection="0"/>
    <xf numFmtId="197" fontId="15" fillId="7" borderId="0" applyNumberFormat="0" applyBorder="0" applyAlignment="0" applyProtection="0"/>
    <xf numFmtId="197" fontId="15" fillId="7" borderId="0" applyNumberFormat="0" applyBorder="0" applyAlignment="0" applyProtection="0"/>
    <xf numFmtId="197" fontId="15" fillId="9" borderId="0" applyNumberFormat="0" applyBorder="0" applyAlignment="0" applyProtection="0"/>
    <xf numFmtId="197" fontId="15" fillId="9" borderId="0" applyNumberFormat="0" applyBorder="0" applyAlignment="0" applyProtection="0"/>
    <xf numFmtId="197" fontId="15" fillId="6" borderId="0" applyNumberFormat="0" applyBorder="0" applyAlignment="0" applyProtection="0"/>
    <xf numFmtId="197" fontId="15" fillId="6" borderId="0" applyNumberFormat="0" applyBorder="0" applyAlignment="0" applyProtection="0"/>
    <xf numFmtId="197" fontId="15" fillId="10" borderId="0" applyNumberFormat="0" applyBorder="0" applyAlignment="0" applyProtection="0"/>
    <xf numFmtId="197" fontId="15" fillId="10" borderId="0" applyNumberFormat="0" applyBorder="0" applyAlignment="0" applyProtection="0"/>
    <xf numFmtId="197" fontId="15" fillId="11" borderId="0" applyNumberFormat="0" applyBorder="0" applyAlignment="0" applyProtection="0"/>
    <xf numFmtId="197" fontId="15" fillId="11" borderId="0" applyNumberFormat="0" applyBorder="0" applyAlignment="0" applyProtection="0"/>
    <xf numFmtId="197" fontId="15" fillId="9" borderId="0" applyNumberFormat="0" applyBorder="0" applyAlignment="0" applyProtection="0"/>
    <xf numFmtId="197" fontId="15" fillId="9" borderId="0" applyNumberFormat="0" applyBorder="0" applyAlignment="0" applyProtection="0"/>
    <xf numFmtId="197" fontId="15" fillId="7" borderId="0" applyNumberFormat="0" applyBorder="0" applyAlignment="0" applyProtection="0"/>
    <xf numFmtId="197" fontId="15" fillId="7" borderId="0" applyNumberFormat="0" applyBorder="0" applyAlignment="0" applyProtection="0"/>
    <xf numFmtId="197" fontId="16" fillId="9" borderId="0" applyNumberFormat="0" applyBorder="0" applyAlignment="0" applyProtection="0"/>
    <xf numFmtId="197" fontId="16" fillId="9" borderId="0" applyNumberFormat="0" applyBorder="0" applyAlignment="0" applyProtection="0"/>
    <xf numFmtId="197" fontId="16" fillId="12" borderId="0" applyNumberFormat="0" applyBorder="0" applyAlignment="0" applyProtection="0"/>
    <xf numFmtId="197" fontId="16" fillId="12" borderId="0" applyNumberFormat="0" applyBorder="0" applyAlignment="0" applyProtection="0"/>
    <xf numFmtId="197" fontId="16" fillId="13" borderId="0" applyNumberFormat="0" applyBorder="0" applyAlignment="0" applyProtection="0"/>
    <xf numFmtId="197" fontId="16" fillId="13" borderId="0" applyNumberFormat="0" applyBorder="0" applyAlignment="0" applyProtection="0"/>
    <xf numFmtId="197" fontId="16" fillId="11" borderId="0" applyNumberFormat="0" applyBorder="0" applyAlignment="0" applyProtection="0"/>
    <xf numFmtId="197" fontId="16" fillId="11" borderId="0" applyNumberFormat="0" applyBorder="0" applyAlignment="0" applyProtection="0"/>
    <xf numFmtId="197" fontId="16" fillId="9" borderId="0" applyNumberFormat="0" applyBorder="0" applyAlignment="0" applyProtection="0"/>
    <xf numFmtId="197" fontId="16" fillId="9" borderId="0" applyNumberFormat="0" applyBorder="0" applyAlignment="0" applyProtection="0"/>
    <xf numFmtId="197" fontId="16" fillId="6" borderId="0" applyNumberFormat="0" applyBorder="0" applyAlignment="0" applyProtection="0"/>
    <xf numFmtId="197" fontId="16" fillId="6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16" fillId="31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3" fillId="47" borderId="0" applyNumberFormat="0" applyBorder="0" applyAlignment="0" applyProtection="0"/>
    <xf numFmtId="0" fontId="16" fillId="17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3" fillId="46" borderId="0" applyNumberFormat="0" applyBorder="0" applyAlignment="0" applyProtection="0"/>
    <xf numFmtId="0" fontId="16" fillId="3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3" fillId="48" borderId="0" applyNumberFormat="0" applyBorder="0" applyAlignment="0" applyProtection="0"/>
    <xf numFmtId="0" fontId="16" fillId="28" borderId="0" applyNumberFormat="0" applyBorder="0" applyAlignment="0" applyProtection="0"/>
    <xf numFmtId="0" fontId="52" fillId="43" borderId="0" applyNumberFormat="0" applyBorder="0" applyAlignment="0" applyProtection="0"/>
    <xf numFmtId="0" fontId="52" fillId="45" borderId="0" applyNumberFormat="0" applyBorder="0" applyAlignment="0" applyProtection="0"/>
    <xf numFmtId="0" fontId="53" fillId="45" borderId="0" applyNumberFormat="0" applyBorder="0" applyAlignment="0" applyProtection="0"/>
    <xf numFmtId="0" fontId="16" fillId="16" borderId="0" applyNumberFormat="0" applyBorder="0" applyAlignment="0" applyProtection="0"/>
    <xf numFmtId="0" fontId="52" fillId="43" borderId="0" applyNumberFormat="0" applyBorder="0" applyAlignment="0" applyProtection="0"/>
    <xf numFmtId="0" fontId="52" fillId="49" borderId="0" applyNumberFormat="0" applyBorder="0" applyAlignment="0" applyProtection="0"/>
    <xf numFmtId="0" fontId="53" fillId="50" borderId="0" applyNumberFormat="0" applyBorder="0" applyAlignment="0" applyProtection="0"/>
    <xf numFmtId="0" fontId="16" fillId="12" borderId="0" applyNumberFormat="0" applyBorder="0" applyAlignment="0" applyProtection="0"/>
    <xf numFmtId="197" fontId="23" fillId="9" borderId="0" applyNumberFormat="0" applyBorder="0" applyAlignment="0" applyProtection="0"/>
    <xf numFmtId="197" fontId="23" fillId="9" borderId="0" applyNumberFormat="0" applyBorder="0" applyAlignment="0" applyProtection="0"/>
    <xf numFmtId="197" fontId="18" fillId="19" borderId="17" applyNumberFormat="0" applyAlignment="0" applyProtection="0"/>
    <xf numFmtId="197" fontId="18" fillId="19" borderId="17" applyNumberFormat="0" applyAlignment="0" applyProtection="0"/>
    <xf numFmtId="197" fontId="19" fillId="20" borderId="18" applyNumberFormat="0" applyAlignment="0" applyProtection="0"/>
    <xf numFmtId="197" fontId="19" fillId="20" borderId="18" applyNumberFormat="0" applyAlignment="0" applyProtection="0"/>
    <xf numFmtId="197" fontId="28" fillId="0" borderId="19" applyNumberFormat="0" applyFill="0" applyAlignment="0" applyProtection="0"/>
    <xf numFmtId="197" fontId="28" fillId="0" borderId="19" applyNumberFormat="0" applyFill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3" fontId="5" fillId="0" borderId="0" applyFont="0" applyFill="0" applyAlignment="0" applyProtection="0"/>
    <xf numFmtId="19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Alignment="0" applyProtection="0"/>
    <xf numFmtId="173" fontId="5" fillId="0" borderId="0" applyFont="0" applyFill="0" applyAlignment="0" applyProtection="0"/>
    <xf numFmtId="196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197" fontId="26" fillId="0" borderId="0" applyNumberFormat="0" applyFill="0" applyBorder="0" applyAlignment="0" applyProtection="0"/>
    <xf numFmtId="197" fontId="26" fillId="0" borderId="0" applyNumberFormat="0" applyFill="0" applyBorder="0" applyAlignment="0" applyProtection="0"/>
    <xf numFmtId="0" fontId="45" fillId="51" borderId="0" applyNumberFormat="0" applyBorder="0" applyAlignment="0" applyProtection="0"/>
    <xf numFmtId="0" fontId="45" fillId="54" borderId="0" applyNumberFormat="0" applyBorder="0" applyAlignment="0" applyProtection="0"/>
    <xf numFmtId="0" fontId="45" fillId="53" borderId="0" applyNumberFormat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6" fillId="44" borderId="0" applyNumberFormat="0" applyBorder="0" applyAlignment="0" applyProtection="0"/>
    <xf numFmtId="197" fontId="16" fillId="14" borderId="0" applyNumberFormat="0" applyBorder="0" applyAlignment="0" applyProtection="0"/>
    <xf numFmtId="197" fontId="16" fillId="14" borderId="0" applyNumberFormat="0" applyBorder="0" applyAlignment="0" applyProtection="0"/>
    <xf numFmtId="0" fontId="15" fillId="49" borderId="0" applyNumberFormat="0" applyBorder="0" applyAlignment="0" applyProtection="0"/>
    <xf numFmtId="0" fontId="15" fillId="46" borderId="0" applyNumberFormat="0" applyBorder="0" applyAlignment="0" applyProtection="0"/>
    <xf numFmtId="0" fontId="16" fillId="47" borderId="0" applyNumberFormat="0" applyBorder="0" applyAlignment="0" applyProtection="0"/>
    <xf numFmtId="197" fontId="16" fillId="12" borderId="0" applyNumberFormat="0" applyBorder="0" applyAlignment="0" applyProtection="0"/>
    <xf numFmtId="197" fontId="16" fillId="12" borderId="0" applyNumberFormat="0" applyBorder="0" applyAlignment="0" applyProtection="0"/>
    <xf numFmtId="0" fontId="15" fillId="49" borderId="0" applyNumberFormat="0" applyBorder="0" applyAlignment="0" applyProtection="0"/>
    <xf numFmtId="0" fontId="15" fillId="56" borderId="0" applyNumberFormat="0" applyBorder="0" applyAlignment="0" applyProtection="0"/>
    <xf numFmtId="0" fontId="16" fillId="46" borderId="0" applyNumberFormat="0" applyBorder="0" applyAlignment="0" applyProtection="0"/>
    <xf numFmtId="197" fontId="16" fillId="13" borderId="0" applyNumberFormat="0" applyBorder="0" applyAlignment="0" applyProtection="0"/>
    <xf numFmtId="197" fontId="16" fillId="13" borderId="0" applyNumberFormat="0" applyBorder="0" applyAlignment="0" applyProtection="0"/>
    <xf numFmtId="0" fontId="15" fillId="55" borderId="0" applyNumberFormat="0" applyBorder="0" applyAlignment="0" applyProtection="0"/>
    <xf numFmtId="0" fontId="15" fillId="46" borderId="0" applyNumberFormat="0" applyBorder="0" applyAlignment="0" applyProtection="0"/>
    <xf numFmtId="0" fontId="16" fillId="46" borderId="0" applyNumberFormat="0" applyBorder="0" applyAlignment="0" applyProtection="0"/>
    <xf numFmtId="197" fontId="16" fillId="15" borderId="0" applyNumberFormat="0" applyBorder="0" applyAlignment="0" applyProtection="0"/>
    <xf numFmtId="197" fontId="16" fillId="15" borderId="0" applyNumberFormat="0" applyBorder="0" applyAlignment="0" applyProtection="0"/>
    <xf numFmtId="0" fontId="15" fillId="45" borderId="0" applyNumberFormat="0" applyBorder="0" applyAlignment="0" applyProtection="0"/>
    <xf numFmtId="0" fontId="15" fillId="55" borderId="0" applyNumberFormat="0" applyBorder="0" applyAlignment="0" applyProtection="0"/>
    <xf numFmtId="0" fontId="16" fillId="44" borderId="0" applyNumberFormat="0" applyBorder="0" applyAlignment="0" applyProtection="0"/>
    <xf numFmtId="197" fontId="16" fillId="16" borderId="0" applyNumberFormat="0" applyBorder="0" applyAlignment="0" applyProtection="0"/>
    <xf numFmtId="197" fontId="16" fillId="16" borderId="0" applyNumberFormat="0" applyBorder="0" applyAlignment="0" applyProtection="0"/>
    <xf numFmtId="0" fontId="15" fillId="49" borderId="0" applyNumberFormat="0" applyBorder="0" applyAlignment="0" applyProtection="0"/>
    <xf numFmtId="0" fontId="15" fillId="43" borderId="0" applyNumberFormat="0" applyBorder="0" applyAlignment="0" applyProtection="0"/>
    <xf numFmtId="0" fontId="16" fillId="43" borderId="0" applyNumberFormat="0" applyBorder="0" applyAlignment="0" applyProtection="0"/>
    <xf numFmtId="197" fontId="16" fillId="17" borderId="0" applyNumberFormat="0" applyBorder="0" applyAlignment="0" applyProtection="0"/>
    <xf numFmtId="197" fontId="16" fillId="17" borderId="0" applyNumberFormat="0" applyBorder="0" applyAlignment="0" applyProtection="0"/>
    <xf numFmtId="197" fontId="27" fillId="10" borderId="17" applyNumberFormat="0" applyAlignment="0" applyProtection="0"/>
    <xf numFmtId="197" fontId="27" fillId="10" borderId="17" applyNumberFormat="0" applyAlignment="0" applyProtection="0"/>
    <xf numFmtId="44" fontId="5" fillId="0" borderId="0" applyFont="0" applyFill="0" applyBorder="0" applyAlignment="0" applyProtection="0"/>
    <xf numFmtId="201" fontId="55" fillId="0" borderId="0"/>
    <xf numFmtId="202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57" fillId="0" borderId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197" fontId="17" fillId="18" borderId="0" applyNumberFormat="0" applyBorder="0" applyAlignment="0" applyProtection="0"/>
    <xf numFmtId="197" fontId="17" fillId="18" borderId="0" applyNumberFormat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5" fillId="0" borderId="0" applyFont="0" applyFill="0" applyBorder="0" applyAlignment="0" applyProtection="0"/>
    <xf numFmtId="204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205" fontId="40" fillId="0" borderId="0" applyFont="0" applyFill="0" applyBorder="0" applyAlignment="0" applyProtection="0"/>
    <xf numFmtId="205" fontId="40" fillId="0" borderId="0" applyFont="0" applyFill="0" applyBorder="0" applyAlignment="0" applyProtection="0"/>
    <xf numFmtId="206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5" fillId="0" borderId="0" applyFont="0" applyFill="0" applyBorder="0" applyAlignment="0" applyProtection="0"/>
    <xf numFmtId="208" fontId="5" fillId="0" borderId="0" applyFont="0" applyFill="0" applyBorder="0" applyAlignment="0" applyProtection="0"/>
    <xf numFmtId="197" fontId="59" fillId="10" borderId="0" applyNumberFormat="0" applyBorder="0" applyAlignment="0" applyProtection="0"/>
    <xf numFmtId="197" fontId="59" fillId="10" borderId="0" applyNumberFormat="0" applyBorder="0" applyAlignment="0" applyProtection="0"/>
    <xf numFmtId="197" fontId="15" fillId="0" borderId="0"/>
    <xf numFmtId="197" fontId="15" fillId="0" borderId="0"/>
    <xf numFmtId="197" fontId="15" fillId="0" borderId="0"/>
    <xf numFmtId="0" fontId="40" fillId="0" borderId="0"/>
    <xf numFmtId="197" fontId="15" fillId="0" borderId="0"/>
    <xf numFmtId="0" fontId="3" fillId="0" borderId="0"/>
    <xf numFmtId="0" fontId="5" fillId="0" borderId="0"/>
    <xf numFmtId="0" fontId="5" fillId="0" borderId="0"/>
    <xf numFmtId="197" fontId="3" fillId="0" borderId="0"/>
    <xf numFmtId="197" fontId="5" fillId="0" borderId="0"/>
    <xf numFmtId="0" fontId="5" fillId="0" borderId="0"/>
    <xf numFmtId="0" fontId="5" fillId="0" borderId="0"/>
    <xf numFmtId="0" fontId="40" fillId="0" borderId="0"/>
    <xf numFmtId="0" fontId="3" fillId="0" borderId="0"/>
    <xf numFmtId="0" fontId="3" fillId="0" borderId="0"/>
    <xf numFmtId="177" fontId="12" fillId="0" borderId="0"/>
    <xf numFmtId="0" fontId="36" fillId="0" borderId="0"/>
    <xf numFmtId="0" fontId="5" fillId="0" borderId="0"/>
    <xf numFmtId="0" fontId="3" fillId="0" borderId="0"/>
    <xf numFmtId="0" fontId="3" fillId="0" borderId="0"/>
    <xf numFmtId="0" fontId="5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0" fontId="5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0" fontId="5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203" fontId="12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0" borderId="0"/>
    <xf numFmtId="197" fontId="40" fillId="7" borderId="20" applyNumberFormat="0" applyFont="0" applyAlignment="0" applyProtection="0"/>
    <xf numFmtId="197" fontId="40" fillId="7" borderId="20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7" fontId="31" fillId="19" borderId="21" applyNumberFormat="0" applyAlignment="0" applyProtection="0"/>
    <xf numFmtId="197" fontId="31" fillId="19" borderId="21" applyNumberFormat="0" applyAlignment="0" applyProtection="0"/>
    <xf numFmtId="0" fontId="32" fillId="0" borderId="0" applyNumberFormat="0" applyFill="0" applyBorder="0" applyAlignment="0" applyProtection="0"/>
    <xf numFmtId="197" fontId="28" fillId="0" borderId="0" applyNumberFormat="0" applyFill="0" applyBorder="0" applyAlignment="0" applyProtection="0"/>
    <xf numFmtId="197" fontId="28" fillId="0" borderId="0" applyNumberFormat="0" applyFill="0" applyBorder="0" applyAlignment="0" applyProtection="0"/>
    <xf numFmtId="197" fontId="20" fillId="0" borderId="0" applyNumberFormat="0" applyFill="0" applyBorder="0" applyAlignment="0" applyProtection="0"/>
    <xf numFmtId="197" fontId="20" fillId="0" borderId="0" applyNumberFormat="0" applyFill="0" applyBorder="0" applyAlignment="0" applyProtection="0"/>
    <xf numFmtId="197" fontId="24" fillId="0" borderId="5" applyNumberFormat="0" applyFill="0" applyAlignment="0" applyProtection="0"/>
    <xf numFmtId="197" fontId="24" fillId="0" borderId="5" applyNumberFormat="0" applyFill="0" applyAlignment="0" applyProtection="0"/>
    <xf numFmtId="197" fontId="25" fillId="0" borderId="6" applyNumberFormat="0" applyFill="0" applyAlignment="0" applyProtection="0"/>
    <xf numFmtId="197" fontId="25" fillId="0" borderId="6" applyNumberFormat="0" applyFill="0" applyAlignment="0" applyProtection="0"/>
    <xf numFmtId="197" fontId="26" fillId="0" borderId="7" applyNumberFormat="0" applyFill="0" applyAlignment="0" applyProtection="0"/>
    <xf numFmtId="197" fontId="26" fillId="0" borderId="7" applyNumberFormat="0" applyFill="0" applyAlignment="0" applyProtection="0"/>
    <xf numFmtId="197" fontId="32" fillId="0" borderId="0" applyNumberFormat="0" applyFill="0" applyBorder="0" applyAlignment="0" applyProtection="0"/>
    <xf numFmtId="197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7" fontId="45" fillId="0" borderId="22" applyNumberFormat="0" applyFill="0" applyAlignment="0" applyProtection="0"/>
    <xf numFmtId="197" fontId="45" fillId="0" borderId="22" applyNumberFormat="0" applyFill="0" applyAlignment="0" applyProtection="0"/>
    <xf numFmtId="208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5" fillId="0" borderId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24" borderId="0" applyNumberFormat="0" applyBorder="0" applyAlignment="0" applyProtection="0"/>
    <xf numFmtId="0" fontId="15" fillId="11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26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6" fillId="27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29" borderId="0" applyNumberFormat="0" applyBorder="0" applyAlignment="0" applyProtection="0"/>
    <xf numFmtId="0" fontId="16" fillId="27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8" borderId="0" applyNumberFormat="0" applyBorder="0" applyAlignment="0" applyProtection="0"/>
    <xf numFmtId="0" fontId="16" fillId="16" borderId="0" applyNumberFormat="0" applyBorder="0" applyAlignment="0" applyProtection="0"/>
    <xf numFmtId="0" fontId="16" fillId="29" borderId="0" applyNumberFormat="0" applyBorder="0" applyAlignment="0" applyProtection="0"/>
    <xf numFmtId="0" fontId="16" fillId="31" borderId="0" applyNumberFormat="0" applyBorder="0" applyAlignment="0" applyProtection="0"/>
    <xf numFmtId="0" fontId="16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60" fillId="58" borderId="24" applyNumberFormat="0" applyAlignment="0" applyProtection="0"/>
    <xf numFmtId="0" fontId="60" fillId="58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18" fillId="19" borderId="24" applyNumberFormat="0" applyAlignment="0" applyProtection="0"/>
    <xf numFmtId="0" fontId="18" fillId="19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37" fillId="30" borderId="24" applyNumberFormat="0" applyAlignment="0" applyProtection="0"/>
    <xf numFmtId="0" fontId="18" fillId="19" borderId="24" applyNumberFormat="0" applyAlignment="0" applyProtection="0"/>
    <xf numFmtId="0" fontId="18" fillId="19" borderId="24" applyNumberFormat="0" applyAlignment="0" applyProtection="0"/>
    <xf numFmtId="0" fontId="38" fillId="0" borderId="25" applyNumberFormat="0" applyFill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15" fillId="7" borderId="26" applyNumberFormat="0" applyFont="0" applyAlignment="0" applyProtection="0"/>
    <xf numFmtId="0" fontId="15" fillId="7" borderId="26" applyNumberFormat="0" applyFont="0" applyAlignment="0" applyProtection="0"/>
    <xf numFmtId="0" fontId="15" fillId="7" borderId="26" applyNumberFormat="0" applyFont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9" fontId="15" fillId="0" borderId="0" applyFont="0" applyFill="0" applyBorder="0" applyAlignment="0" applyProtection="0"/>
    <xf numFmtId="207" fontId="5" fillId="0" borderId="0" applyFont="0" applyFill="0" applyBorder="0" applyAlignment="0" applyProtection="0"/>
    <xf numFmtId="210" fontId="40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27" fillId="8" borderId="24" applyNumberFormat="0" applyAlignment="0" applyProtection="0"/>
    <xf numFmtId="0" fontId="27" fillId="8" borderId="24" applyNumberFormat="0" applyAlignment="0" applyProtection="0"/>
    <xf numFmtId="0" fontId="27" fillId="8" borderId="24" applyNumberFormat="0" applyAlignment="0" applyProtection="0"/>
    <xf numFmtId="0" fontId="27" fillId="8" borderId="24" applyNumberFormat="0" applyAlignment="0" applyProtection="0"/>
    <xf numFmtId="0" fontId="27" fillId="10" borderId="24" applyNumberFormat="0" applyAlignment="0" applyProtection="0"/>
    <xf numFmtId="0" fontId="27" fillId="10" borderId="24" applyNumberFormat="0" applyAlignment="0" applyProtection="0"/>
    <xf numFmtId="0" fontId="27" fillId="8" borderId="24" applyNumberFormat="0" applyAlignment="0" applyProtection="0"/>
    <xf numFmtId="0" fontId="27" fillId="8" borderId="24" applyNumberFormat="0" applyAlignment="0" applyProtection="0"/>
    <xf numFmtId="0" fontId="27" fillId="8" borderId="24" applyNumberFormat="0" applyAlignment="0" applyProtection="0"/>
    <xf numFmtId="16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39" fillId="0" borderId="15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50" borderId="24" applyNumberFormat="0" applyAlignment="0" applyProtection="0"/>
    <xf numFmtId="0" fontId="62" fillId="50" borderId="24" applyNumberFormat="0" applyAlignment="0" applyProtection="0"/>
    <xf numFmtId="0" fontId="27" fillId="10" borderId="24" applyNumberFormat="0" applyAlignment="0" applyProtection="0"/>
    <xf numFmtId="0" fontId="27" fillId="10" borderId="24" applyNumberFormat="0" applyAlignment="0" applyProtection="0"/>
    <xf numFmtId="0" fontId="17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1" fillId="10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3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87" fontId="29" fillId="0" borderId="0"/>
    <xf numFmtId="0" fontId="5" fillId="7" borderId="26" applyNumberFormat="0" applyFont="0" applyAlignment="0" applyProtection="0"/>
    <xf numFmtId="0" fontId="5" fillId="7" borderId="26" applyNumberFormat="0" applyFont="0" applyAlignment="0" applyProtection="0"/>
    <xf numFmtId="0" fontId="5" fillId="7" borderId="26" applyNumberFormat="0" applyFont="0" applyAlignment="0" applyProtection="0"/>
    <xf numFmtId="0" fontId="5" fillId="7" borderId="26" applyNumberFormat="0" applyFont="0" applyAlignment="0" applyProtection="0"/>
    <xf numFmtId="0" fontId="13" fillId="7" borderId="26" applyNumberFormat="0" applyFont="0" applyAlignment="0" applyProtection="0"/>
    <xf numFmtId="0" fontId="13" fillId="7" borderId="26" applyNumberFormat="0" applyFont="0" applyAlignment="0" applyProtection="0"/>
    <xf numFmtId="0" fontId="5" fillId="49" borderId="26" applyNumberFormat="0" applyFont="0" applyAlignment="0" applyProtection="0"/>
    <xf numFmtId="0" fontId="5" fillId="49" borderId="26" applyNumberFormat="0" applyFont="0" applyAlignment="0" applyProtection="0"/>
    <xf numFmtId="0" fontId="5" fillId="7" borderId="26" applyNumberFormat="0" applyFont="0" applyAlignment="0" applyProtection="0"/>
    <xf numFmtId="0" fontId="31" fillId="58" borderId="27" applyNumberFormat="0" applyAlignment="0" applyProtection="0"/>
    <xf numFmtId="0" fontId="31" fillId="58" borderId="27" applyNumberFormat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19" borderId="27" applyNumberFormat="0" applyAlignment="0" applyProtection="0"/>
    <xf numFmtId="0" fontId="31" fillId="19" borderId="2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19" borderId="27" applyNumberFormat="0" applyAlignment="0" applyProtection="0"/>
    <xf numFmtId="0" fontId="31" fillId="19" borderId="27" applyNumberFormat="0" applyAlignment="0" applyProtection="0"/>
    <xf numFmtId="0" fontId="23" fillId="25" borderId="0" applyNumberFormat="0" applyBorder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31" fillId="30" borderId="27" applyNumberFormat="0" applyAlignment="0" applyProtection="0"/>
    <xf numFmtId="0" fontId="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29" applyNumberFormat="0" applyFill="0" applyAlignment="0" applyProtection="0"/>
    <xf numFmtId="0" fontId="19" fillId="20" borderId="18" applyNumberFormat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13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3" fillId="0" borderId="0"/>
    <xf numFmtId="0" fontId="64" fillId="0" borderId="0"/>
    <xf numFmtId="43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68" fillId="0" borderId="0"/>
    <xf numFmtId="43" fontId="5" fillId="0" borderId="0" applyFont="0" applyFill="0" applyBorder="0" applyAlignment="0" applyProtection="0"/>
  </cellStyleXfs>
  <cellXfs count="745">
    <xf numFmtId="0" fontId="0" fillId="0" borderId="0" xfId="0"/>
    <xf numFmtId="0" fontId="5" fillId="2" borderId="0" xfId="4" applyFont="1" applyFill="1"/>
    <xf numFmtId="4" fontId="5" fillId="2" borderId="0" xfId="1" applyNumberFormat="1" applyFont="1" applyFill="1" applyBorder="1" applyAlignment="1">
      <alignment wrapText="1"/>
    </xf>
    <xf numFmtId="4" fontId="5" fillId="2" borderId="0" xfId="3" applyNumberFormat="1" applyFont="1" applyFill="1" applyBorder="1" applyAlignment="1">
      <alignment horizontal="right" wrapText="1"/>
    </xf>
    <xf numFmtId="0" fontId="5" fillId="2" borderId="0" xfId="4" applyFont="1" applyFill="1" applyAlignment="1">
      <alignment vertical="top" wrapText="1"/>
    </xf>
    <xf numFmtId="0" fontId="5" fillId="2" borderId="0" xfId="5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0" borderId="0" xfId="0" applyFont="1" applyFill="1" applyBorder="1"/>
    <xf numFmtId="4" fontId="5" fillId="2" borderId="0" xfId="1" applyNumberFormat="1" applyFont="1" applyFill="1" applyAlignment="1">
      <alignment horizontal="center" wrapText="1"/>
    </xf>
    <xf numFmtId="4" fontId="5" fillId="2" borderId="0" xfId="1" applyNumberFormat="1" applyFont="1" applyFill="1" applyBorder="1" applyAlignment="1">
      <alignment horizontal="center" wrapText="1"/>
    </xf>
    <xf numFmtId="0" fontId="5" fillId="2" borderId="0" xfId="4" applyFont="1" applyFill="1" applyAlignment="1">
      <alignment horizontal="right" vertical="top" wrapText="1"/>
    </xf>
    <xf numFmtId="4" fontId="5" fillId="2" borderId="0" xfId="1" applyNumberFormat="1" applyFont="1" applyFill="1" applyAlignment="1">
      <alignment wrapText="1"/>
    </xf>
    <xf numFmtId="4" fontId="5" fillId="2" borderId="0" xfId="3" applyNumberFormat="1" applyFont="1" applyFill="1" applyAlignment="1">
      <alignment horizontal="right" wrapText="1"/>
    </xf>
    <xf numFmtId="0" fontId="5" fillId="21" borderId="0" xfId="0" applyFont="1" applyFill="1" applyBorder="1" applyAlignment="1">
      <alignment vertical="top"/>
    </xf>
    <xf numFmtId="0" fontId="5" fillId="21" borderId="0" xfId="0" applyFont="1" applyFill="1" applyAlignment="1">
      <alignment vertical="top"/>
    </xf>
    <xf numFmtId="0" fontId="5" fillId="0" borderId="0" xfId="8" applyFont="1" applyFill="1" applyBorder="1" applyAlignment="1">
      <alignment vertical="top" wrapText="1"/>
    </xf>
    <xf numFmtId="0" fontId="5" fillId="23" borderId="0" xfId="4" applyFont="1" applyFill="1" applyAlignment="1">
      <alignment vertical="top" wrapText="1"/>
    </xf>
    <xf numFmtId="0" fontId="5" fillId="23" borderId="0" xfId="0" applyFont="1" applyFill="1" applyBorder="1" applyAlignment="1">
      <alignment vertical="top"/>
    </xf>
    <xf numFmtId="0" fontId="5" fillId="23" borderId="0" xfId="0" applyFont="1" applyFill="1" applyAlignment="1">
      <alignment vertical="top"/>
    </xf>
    <xf numFmtId="0" fontId="5" fillId="22" borderId="0" xfId="5" applyFont="1" applyFill="1"/>
    <xf numFmtId="0" fontId="5" fillId="37" borderId="0" xfId="5" applyFont="1" applyFill="1"/>
    <xf numFmtId="0" fontId="5" fillId="36" borderId="0" xfId="5" applyFont="1" applyFill="1"/>
    <xf numFmtId="0" fontId="5" fillId="3" borderId="0" xfId="5" applyFont="1" applyFill="1"/>
    <xf numFmtId="0" fontId="5" fillId="23" borderId="0" xfId="5" applyFont="1" applyFill="1"/>
    <xf numFmtId="0" fontId="34" fillId="0" borderId="0" xfId="0" applyFont="1" applyBorder="1"/>
    <xf numFmtId="1" fontId="5" fillId="2" borderId="2" xfId="226" applyNumberFormat="1" applyFont="1" applyFill="1" applyBorder="1" applyAlignment="1">
      <alignment horizontal="right" vertical="center"/>
    </xf>
    <xf numFmtId="0" fontId="5" fillId="2" borderId="1" xfId="227" applyFont="1" applyFill="1" applyBorder="1" applyAlignment="1">
      <alignment horizontal="right" vertical="center"/>
    </xf>
    <xf numFmtId="4" fontId="5" fillId="2" borderId="0" xfId="227" applyNumberFormat="1" applyFont="1" applyFill="1" applyBorder="1" applyAlignment="1">
      <alignment horizontal="right" vertical="center"/>
    </xf>
    <xf numFmtId="0" fontId="5" fillId="2" borderId="1" xfId="227" applyFont="1" applyFill="1" applyBorder="1" applyAlignment="1">
      <alignment horizontal="center" vertical="center"/>
    </xf>
    <xf numFmtId="176" fontId="5" fillId="2" borderId="1" xfId="228" applyNumberFormat="1" applyFont="1" applyFill="1" applyBorder="1" applyAlignment="1">
      <alignment horizontal="right" vertical="top" wrapText="1"/>
    </xf>
    <xf numFmtId="176" fontId="6" fillId="2" borderId="11" xfId="228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/>
    <xf numFmtId="0" fontId="48" fillId="2" borderId="0" xfId="8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/>
    <xf numFmtId="0" fontId="5" fillId="2" borderId="0" xfId="5" applyFont="1" applyFill="1" applyAlignment="1">
      <alignment vertical="top" wrapText="1"/>
    </xf>
    <xf numFmtId="0" fontId="5" fillId="41" borderId="0" xfId="4" applyFont="1" applyFill="1" applyAlignment="1">
      <alignment vertical="top" wrapText="1"/>
    </xf>
    <xf numFmtId="0" fontId="5" fillId="23" borderId="0" xfId="8" applyFont="1" applyFill="1" applyBorder="1" applyAlignment="1">
      <alignment vertical="top" wrapText="1"/>
    </xf>
    <xf numFmtId="176" fontId="6" fillId="22" borderId="0" xfId="0" applyNumberFormat="1" applyFont="1" applyFill="1" applyBorder="1"/>
    <xf numFmtId="0" fontId="5" fillId="36" borderId="0" xfId="5" applyFont="1" applyFill="1" applyBorder="1"/>
    <xf numFmtId="0" fontId="35" fillId="2" borderId="0" xfId="0" applyFont="1" applyFill="1" applyBorder="1"/>
    <xf numFmtId="176" fontId="5" fillId="36" borderId="0" xfId="0" applyNumberFormat="1" applyFont="1" applyFill="1" applyBorder="1"/>
    <xf numFmtId="176" fontId="35" fillId="35" borderId="0" xfId="0" applyNumberFormat="1" applyFont="1" applyFill="1" applyBorder="1"/>
    <xf numFmtId="176" fontId="35" fillId="37" borderId="0" xfId="0" applyNumberFormat="1" applyFont="1" applyFill="1" applyBorder="1"/>
    <xf numFmtId="176" fontId="6" fillId="41" borderId="0" xfId="0" applyNumberFormat="1" applyFont="1" applyFill="1" applyBorder="1"/>
    <xf numFmtId="0" fontId="49" fillId="3" borderId="1" xfId="0" applyFont="1" applyFill="1" applyBorder="1"/>
    <xf numFmtId="0" fontId="49" fillId="3" borderId="0" xfId="0" applyFont="1" applyFill="1" applyBorder="1"/>
    <xf numFmtId="0" fontId="35" fillId="22" borderId="0" xfId="0" applyFont="1" applyFill="1" applyBorder="1"/>
    <xf numFmtId="2" fontId="5" fillId="2" borderId="0" xfId="5" applyNumberFormat="1" applyFont="1" applyFill="1" applyAlignment="1">
      <alignment vertical="top" wrapText="1"/>
    </xf>
    <xf numFmtId="0" fontId="5" fillId="36" borderId="0" xfId="0" applyFont="1" applyFill="1" applyBorder="1"/>
    <xf numFmtId="0" fontId="34" fillId="36" borderId="0" xfId="0" applyFont="1" applyFill="1" applyBorder="1"/>
    <xf numFmtId="0" fontId="34" fillId="36" borderId="0" xfId="0" applyFont="1" applyFill="1"/>
    <xf numFmtId="0" fontId="35" fillId="36" borderId="0" xfId="0" applyFont="1" applyFill="1" applyBorder="1"/>
    <xf numFmtId="0" fontId="5" fillId="0" borderId="0" xfId="0" applyFont="1"/>
    <xf numFmtId="0" fontId="35" fillId="36" borderId="0" xfId="5" applyFont="1" applyFill="1"/>
    <xf numFmtId="0" fontId="5" fillId="36" borderId="0" xfId="0" applyFont="1" applyFill="1"/>
    <xf numFmtId="176" fontId="35" fillId="36" borderId="0" xfId="0" applyNumberFormat="1" applyFont="1" applyFill="1" applyBorder="1"/>
    <xf numFmtId="0" fontId="6" fillId="23" borderId="0" xfId="0" applyFont="1" applyFill="1"/>
    <xf numFmtId="39" fontId="34" fillId="2" borderId="0" xfId="92" applyFont="1" applyFill="1" applyBorder="1"/>
    <xf numFmtId="0" fontId="5" fillId="36" borderId="0" xfId="4" applyFont="1" applyFill="1" applyAlignment="1">
      <alignment vertical="top" wrapText="1"/>
    </xf>
    <xf numFmtId="0" fontId="6" fillId="36" borderId="0" xfId="0" applyFont="1" applyFill="1" applyBorder="1"/>
    <xf numFmtId="4" fontId="6" fillId="36" borderId="0" xfId="5" applyNumberFormat="1" applyFont="1" applyFill="1" applyBorder="1" applyAlignment="1">
      <alignment horizontal="center"/>
    </xf>
    <xf numFmtId="0" fontId="5" fillId="36" borderId="0" xfId="4" applyFont="1" applyFill="1" applyBorder="1" applyAlignment="1">
      <alignment vertical="top" wrapText="1"/>
    </xf>
    <xf numFmtId="39" fontId="5" fillId="2" borderId="0" xfId="0" applyNumberFormat="1" applyFont="1" applyFill="1"/>
    <xf numFmtId="176" fontId="5" fillId="2" borderId="1" xfId="0" applyNumberFormat="1" applyFont="1" applyFill="1" applyBorder="1" applyAlignment="1">
      <alignment horizontal="center"/>
    </xf>
    <xf numFmtId="0" fontId="5" fillId="23" borderId="0" xfId="0" applyFont="1" applyFill="1"/>
    <xf numFmtId="0" fontId="5" fillId="38" borderId="0" xfId="5" applyFont="1" applyFill="1"/>
    <xf numFmtId="0" fontId="49" fillId="2" borderId="1" xfId="0" applyFont="1" applyFill="1" applyBorder="1"/>
    <xf numFmtId="0" fontId="49" fillId="2" borderId="0" xfId="0" applyFont="1" applyFill="1" applyBorder="1"/>
    <xf numFmtId="0" fontId="5" fillId="3" borderId="0" xfId="4" applyFont="1" applyFill="1" applyAlignment="1">
      <alignment vertical="top" wrapText="1"/>
    </xf>
    <xf numFmtId="0" fontId="5" fillId="21" borderId="0" xfId="0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35" fillId="22" borderId="0" xfId="0" applyFont="1" applyFill="1" applyBorder="1" applyAlignment="1">
      <alignment vertical="top" wrapText="1"/>
    </xf>
    <xf numFmtId="0" fontId="5" fillId="34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/>
    </xf>
    <xf numFmtId="0" fontId="5" fillId="36" borderId="0" xfId="0" applyFont="1" applyFill="1" applyBorder="1" applyAlignment="1">
      <alignment vertical="top"/>
    </xf>
    <xf numFmtId="0" fontId="5" fillId="36" borderId="0" xfId="0" applyFont="1" applyFill="1" applyAlignment="1">
      <alignment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5" fillId="22" borderId="0" xfId="0" applyFont="1" applyFill="1" applyBorder="1"/>
    <xf numFmtId="0" fontId="5" fillId="22" borderId="0" xfId="4" applyFont="1" applyFill="1" applyAlignment="1">
      <alignment vertical="top" wrapText="1"/>
    </xf>
    <xf numFmtId="176" fontId="5" fillId="22" borderId="0" xfId="0" applyNumberFormat="1" applyFont="1" applyFill="1" applyBorder="1"/>
    <xf numFmtId="0" fontId="34" fillId="23" borderId="0" xfId="0" applyFont="1" applyFill="1" applyBorder="1"/>
    <xf numFmtId="0" fontId="6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/>
    </xf>
    <xf numFmtId="0" fontId="5" fillId="2" borderId="0" xfId="4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39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/>
    <xf numFmtId="4" fontId="6" fillId="2" borderId="11" xfId="0" applyNumberFormat="1" applyFont="1" applyFill="1" applyBorder="1"/>
    <xf numFmtId="43" fontId="5" fillId="2" borderId="11" xfId="0" applyNumberFormat="1" applyFont="1" applyFill="1" applyBorder="1"/>
    <xf numFmtId="10" fontId="5" fillId="2" borderId="1" xfId="218" applyNumberFormat="1" applyFont="1" applyFill="1" applyBorder="1" applyAlignment="1"/>
    <xf numFmtId="39" fontId="5" fillId="2" borderId="11" xfId="0" applyNumberFormat="1" applyFont="1" applyFill="1" applyBorder="1" applyAlignment="1">
      <alignment wrapText="1"/>
    </xf>
    <xf numFmtId="10" fontId="5" fillId="2" borderId="1" xfId="0" applyNumberFormat="1" applyFont="1" applyFill="1" applyBorder="1" applyAlignment="1"/>
    <xf numFmtId="43" fontId="5" fillId="2" borderId="1" xfId="225" applyFont="1" applyFill="1" applyBorder="1" applyAlignment="1">
      <alignment horizontal="center"/>
    </xf>
    <xf numFmtId="10" fontId="11" fillId="2" borderId="1" xfId="0" applyNumberFormat="1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43" fontId="5" fillId="2" borderId="1" xfId="225" applyFont="1" applyFill="1" applyBorder="1" applyAlignment="1">
      <alignment horizontal="right"/>
    </xf>
    <xf numFmtId="0" fontId="11" fillId="2" borderId="0" xfId="0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10" fontId="5" fillId="2" borderId="1" xfId="0" applyNumberFormat="1" applyFont="1" applyFill="1" applyBorder="1"/>
    <xf numFmtId="4" fontId="5" fillId="2" borderId="1" xfId="10" applyNumberFormat="1" applyFont="1" applyFill="1" applyBorder="1"/>
    <xf numFmtId="179" fontId="5" fillId="2" borderId="1" xfId="0" applyNumberFormat="1" applyFont="1" applyFill="1" applyBorder="1" applyAlignment="1">
      <alignment vertical="top"/>
    </xf>
    <xf numFmtId="0" fontId="5" fillId="33" borderId="0" xfId="5" applyFont="1" applyFill="1"/>
    <xf numFmtId="0" fontId="6" fillId="0" borderId="0" xfId="0" applyFont="1" applyFill="1" applyAlignment="1">
      <alignment vertical="top" wrapText="1"/>
    </xf>
    <xf numFmtId="0" fontId="5" fillId="2" borderId="0" xfId="8" applyFont="1" applyFill="1" applyBorder="1" applyAlignment="1">
      <alignment vertical="top" wrapText="1"/>
    </xf>
    <xf numFmtId="0" fontId="6" fillId="0" borderId="0" xfId="0" applyFont="1" applyFill="1"/>
    <xf numFmtId="10" fontId="48" fillId="2" borderId="2" xfId="0" applyNumberFormat="1" applyFont="1" applyFill="1" applyBorder="1" applyProtection="1">
      <protection locked="0"/>
    </xf>
    <xf numFmtId="0" fontId="48" fillId="2" borderId="1" xfId="0" applyFont="1" applyFill="1" applyBorder="1" applyAlignment="1" applyProtection="1">
      <alignment horizontal="right" vertical="center"/>
    </xf>
    <xf numFmtId="10" fontId="48" fillId="2" borderId="1" xfId="87" applyNumberFormat="1" applyFont="1" applyFill="1" applyBorder="1" applyAlignment="1">
      <alignment horizontal="right"/>
    </xf>
    <xf numFmtId="176" fontId="48" fillId="2" borderId="0" xfId="0" applyNumberFormat="1" applyFont="1" applyFill="1" applyBorder="1" applyAlignment="1">
      <alignment horizontal="center" vertical="top" wrapText="1"/>
    </xf>
    <xf numFmtId="176" fontId="48" fillId="2" borderId="1" xfId="0" applyNumberFormat="1" applyFont="1" applyFill="1" applyBorder="1" applyAlignment="1">
      <alignment vertical="top" wrapText="1"/>
    </xf>
    <xf numFmtId="39" fontId="48" fillId="2" borderId="11" xfId="0" applyNumberFormat="1" applyFont="1" applyFill="1" applyBorder="1" applyAlignment="1">
      <alignment wrapText="1"/>
    </xf>
    <xf numFmtId="0" fontId="48" fillId="2" borderId="0" xfId="4" applyFont="1" applyFill="1" applyAlignment="1">
      <alignment vertical="top" wrapText="1"/>
    </xf>
    <xf numFmtId="2" fontId="35" fillId="2" borderId="0" xfId="0" applyNumberFormat="1" applyFont="1" applyFill="1" applyBorder="1"/>
    <xf numFmtId="4" fontId="35" fillId="36" borderId="0" xfId="200" applyNumberFormat="1" applyFont="1" applyFill="1" applyBorder="1" applyAlignment="1"/>
    <xf numFmtId="0" fontId="7" fillId="2" borderId="0" xfId="0" applyFont="1" applyFill="1"/>
    <xf numFmtId="0" fontId="5" fillId="36" borderId="0" xfId="4" applyFont="1" applyFill="1" applyAlignment="1">
      <alignment vertical="center" wrapText="1"/>
    </xf>
    <xf numFmtId="0" fontId="14" fillId="39" borderId="0" xfId="0" applyFont="1" applyFill="1" applyBorder="1"/>
    <xf numFmtId="0" fontId="14" fillId="2" borderId="0" xfId="0" applyFont="1" applyFill="1" applyBorder="1"/>
    <xf numFmtId="0" fontId="5" fillId="42" borderId="0" xfId="0" applyFont="1" applyFill="1"/>
    <xf numFmtId="0" fontId="5" fillId="57" borderId="0" xfId="0" applyFont="1" applyFill="1"/>
    <xf numFmtId="0" fontId="14" fillId="33" borderId="0" xfId="0" applyFont="1" applyFill="1" applyBorder="1"/>
    <xf numFmtId="0" fontId="14" fillId="36" borderId="0" xfId="0" applyFont="1" applyFill="1" applyBorder="1"/>
    <xf numFmtId="0" fontId="65" fillId="39" borderId="0" xfId="0" applyFont="1" applyFill="1" applyBorder="1"/>
    <xf numFmtId="0" fontId="14" fillId="3" borderId="0" xfId="0" applyFont="1" applyFill="1" applyBorder="1"/>
    <xf numFmtId="0" fontId="14" fillId="39" borderId="0" xfId="0" applyFont="1" applyFill="1" applyBorder="1" applyAlignment="1">
      <alignment vertical="top" wrapText="1"/>
    </xf>
    <xf numFmtId="0" fontId="5" fillId="61" borderId="0" xfId="0" applyFont="1" applyFill="1" applyBorder="1"/>
    <xf numFmtId="0" fontId="14" fillId="4" borderId="0" xfId="0" applyFont="1" applyFill="1" applyBorder="1"/>
    <xf numFmtId="0" fontId="14" fillId="36" borderId="0" xfId="0" applyFont="1" applyFill="1"/>
    <xf numFmtId="0" fontId="14" fillId="0" borderId="0" xfId="0" applyFont="1"/>
    <xf numFmtId="0" fontId="14" fillId="36" borderId="0" xfId="0" applyFont="1" applyFill="1" applyAlignment="1">
      <alignment vertical="center" wrapText="1"/>
    </xf>
    <xf numFmtId="0" fontId="14" fillId="36" borderId="0" xfId="0" applyFont="1" applyFill="1" applyBorder="1" applyAlignment="1">
      <alignment vertical="top" wrapText="1"/>
    </xf>
    <xf numFmtId="0" fontId="14" fillId="41" borderId="0" xfId="0" applyFont="1" applyFill="1" applyBorder="1"/>
    <xf numFmtId="0" fontId="14" fillId="3" borderId="0" xfId="0" applyFont="1" applyFill="1"/>
    <xf numFmtId="169" fontId="5" fillId="2" borderId="0" xfId="232" applyFont="1" applyFill="1" applyBorder="1"/>
    <xf numFmtId="0" fontId="5" fillId="21" borderId="0" xfId="0" applyFont="1" applyFill="1" applyAlignment="1">
      <alignment vertical="center" wrapText="1"/>
    </xf>
    <xf numFmtId="10" fontId="48" fillId="2" borderId="23" xfId="87" applyNumberFormat="1" applyFont="1" applyFill="1" applyBorder="1" applyAlignment="1">
      <alignment horizontal="right"/>
    </xf>
    <xf numFmtId="176" fontId="48" fillId="2" borderId="23" xfId="0" applyNumberFormat="1" applyFont="1" applyFill="1" applyBorder="1" applyAlignment="1">
      <alignment vertical="top" wrapText="1"/>
    </xf>
    <xf numFmtId="0" fontId="48" fillId="2" borderId="23" xfId="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top" wrapText="1"/>
    </xf>
    <xf numFmtId="0" fontId="5" fillId="2" borderId="0" xfId="4" applyFont="1" applyFill="1" applyBorder="1" applyAlignment="1">
      <alignment vertical="top" wrapText="1"/>
    </xf>
    <xf numFmtId="0" fontId="14" fillId="2" borderId="0" xfId="0" applyFont="1" applyFill="1"/>
    <xf numFmtId="0" fontId="35" fillId="2" borderId="0" xfId="0" applyFont="1" applyFill="1" applyBorder="1" applyAlignment="1">
      <alignment vertical="justify" wrapText="1"/>
    </xf>
    <xf numFmtId="0" fontId="35" fillId="2" borderId="2" xfId="0" applyFont="1" applyFill="1" applyBorder="1"/>
    <xf numFmtId="176" fontId="51" fillId="36" borderId="0" xfId="0" applyNumberFormat="1" applyFont="1" applyFill="1" applyBorder="1"/>
    <xf numFmtId="176" fontId="6" fillId="36" borderId="0" xfId="0" applyNumberFormat="1" applyFont="1" applyFill="1" applyBorder="1"/>
    <xf numFmtId="176" fontId="7" fillId="36" borderId="0" xfId="0" applyNumberFormat="1" applyFont="1" applyFill="1" applyBorder="1"/>
    <xf numFmtId="0" fontId="6" fillId="2" borderId="0" xfId="5" applyFont="1" applyFill="1" applyBorder="1" applyAlignment="1">
      <alignment vertical="top" wrapText="1"/>
    </xf>
    <xf numFmtId="0" fontId="5" fillId="36" borderId="0" xfId="5" applyFont="1" applyFill="1" applyBorder="1" applyAlignment="1">
      <alignment vertical="top" wrapText="1"/>
    </xf>
    <xf numFmtId="0" fontId="35" fillId="0" borderId="0" xfId="0" applyFont="1" applyBorder="1"/>
    <xf numFmtId="0" fontId="7" fillId="2" borderId="0" xfId="0" applyFont="1" applyFill="1" applyBorder="1"/>
    <xf numFmtId="175" fontId="10" fillId="2" borderId="0" xfId="0" applyNumberFormat="1" applyFont="1" applyFill="1" applyBorder="1" applyAlignment="1" applyProtection="1">
      <alignment horizontal="center" vertical="center"/>
    </xf>
    <xf numFmtId="4" fontId="6" fillId="2" borderId="0" xfId="1" applyNumberFormat="1" applyFont="1" applyFill="1" applyBorder="1" applyAlignment="1"/>
    <xf numFmtId="4" fontId="6" fillId="2" borderId="0" xfId="1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 vertical="top" wrapText="1"/>
    </xf>
    <xf numFmtId="0" fontId="6" fillId="36" borderId="0" xfId="0" applyFont="1" applyFill="1" applyBorder="1" applyAlignment="1">
      <alignment horizontal="left" vertical="top" wrapText="1"/>
    </xf>
    <xf numFmtId="0" fontId="35" fillId="36" borderId="0" xfId="0" applyFont="1" applyFill="1" applyBorder="1" applyAlignment="1">
      <alignment vertical="top" wrapText="1"/>
    </xf>
    <xf numFmtId="0" fontId="7" fillId="36" borderId="0" xfId="0" applyFont="1" applyFill="1" applyBorder="1" applyAlignment="1">
      <alignment horizontal="center"/>
    </xf>
    <xf numFmtId="0" fontId="7" fillId="36" borderId="0" xfId="0" applyFont="1" applyFill="1" applyBorder="1" applyAlignment="1">
      <alignment horizontal="left"/>
    </xf>
    <xf numFmtId="1" fontId="6" fillId="36" borderId="0" xfId="0" applyNumberFormat="1" applyFont="1" applyFill="1" applyBorder="1"/>
    <xf numFmtId="176" fontId="5" fillId="36" borderId="0" xfId="0" applyNumberFormat="1" applyFont="1" applyFill="1" applyBorder="1" applyAlignment="1">
      <alignment horizontal="center"/>
    </xf>
    <xf numFmtId="195" fontId="5" fillId="36" borderId="0" xfId="0" applyNumberFormat="1" applyFont="1" applyFill="1" applyBorder="1" applyAlignment="1">
      <alignment horizontal="right"/>
    </xf>
    <xf numFmtId="0" fontId="5" fillId="36" borderId="0" xfId="0" applyFont="1" applyFill="1" applyBorder="1" applyAlignment="1">
      <alignment horizontal="left"/>
    </xf>
    <xf numFmtId="1" fontId="5" fillId="36" borderId="0" xfId="0" applyNumberFormat="1" applyFont="1" applyFill="1" applyBorder="1" applyAlignment="1">
      <alignment horizontal="right"/>
    </xf>
    <xf numFmtId="0" fontId="5" fillId="36" borderId="0" xfId="0" applyFont="1" applyFill="1" applyBorder="1" applyAlignment="1">
      <alignment horizontal="right"/>
    </xf>
    <xf numFmtId="0" fontId="6" fillId="36" borderId="0" xfId="0" applyFont="1" applyFill="1" applyBorder="1" applyAlignment="1">
      <alignment wrapText="1"/>
    </xf>
    <xf numFmtId="0" fontId="5" fillId="36" borderId="0" xfId="0" applyFont="1" applyFill="1" applyBorder="1" applyAlignment="1">
      <alignment wrapText="1"/>
    </xf>
    <xf numFmtId="2" fontId="5" fillId="36" borderId="0" xfId="0" applyNumberFormat="1" applyFont="1" applyFill="1" applyBorder="1"/>
    <xf numFmtId="1" fontId="5" fillId="36" borderId="0" xfId="0" applyNumberFormat="1" applyFont="1" applyFill="1" applyBorder="1"/>
    <xf numFmtId="195" fontId="5" fillId="36" borderId="0" xfId="0" applyNumberFormat="1" applyFont="1" applyFill="1" applyBorder="1"/>
    <xf numFmtId="0" fontId="35" fillId="36" borderId="0" xfId="0" applyFont="1" applyFill="1" applyBorder="1" applyAlignment="1">
      <alignment wrapText="1"/>
    </xf>
    <xf numFmtId="176" fontId="35" fillId="36" borderId="0" xfId="0" applyNumberFormat="1" applyFont="1" applyFill="1" applyBorder="1" applyAlignment="1">
      <alignment horizontal="center"/>
    </xf>
    <xf numFmtId="2" fontId="6" fillId="36" borderId="0" xfId="0" applyNumberFormat="1" applyFont="1" applyFill="1" applyBorder="1"/>
    <xf numFmtId="0" fontId="6" fillId="22" borderId="0" xfId="0" applyFont="1" applyFill="1" applyBorder="1" applyAlignment="1">
      <alignment horizontal="center" wrapText="1"/>
    </xf>
    <xf numFmtId="176" fontId="5" fillId="22" borderId="0" xfId="0" applyNumberFormat="1" applyFont="1" applyFill="1" applyBorder="1" applyAlignment="1">
      <alignment horizontal="center"/>
    </xf>
    <xf numFmtId="175" fontId="10" fillId="36" borderId="0" xfId="0" applyNumberFormat="1" applyFont="1" applyFill="1" applyBorder="1" applyAlignment="1" applyProtection="1">
      <alignment horizontal="center" vertical="center"/>
    </xf>
    <xf numFmtId="0" fontId="6" fillId="36" borderId="0" xfId="5" applyFont="1" applyFill="1" applyBorder="1" applyAlignment="1">
      <alignment vertical="top" wrapText="1"/>
    </xf>
    <xf numFmtId="4" fontId="6" fillId="36" borderId="0" xfId="1" applyNumberFormat="1" applyFont="1" applyFill="1" applyBorder="1" applyAlignment="1"/>
    <xf numFmtId="4" fontId="6" fillId="36" borderId="0" xfId="1" applyNumberFormat="1" applyFont="1" applyFill="1" applyBorder="1" applyAlignment="1">
      <alignment horizontal="center"/>
    </xf>
    <xf numFmtId="195" fontId="6" fillId="36" borderId="0" xfId="0" applyNumberFormat="1" applyFont="1" applyFill="1" applyBorder="1" applyAlignment="1">
      <alignment horizontal="center" vertical="top" wrapText="1"/>
    </xf>
    <xf numFmtId="195" fontId="35" fillId="36" borderId="0" xfId="0" applyNumberFormat="1" applyFont="1" applyFill="1" applyBorder="1" applyAlignment="1">
      <alignment horizontal="right"/>
    </xf>
    <xf numFmtId="1" fontId="35" fillId="36" borderId="0" xfId="0" applyNumberFormat="1" applyFont="1" applyFill="1" applyBorder="1" applyAlignment="1">
      <alignment horizontal="right"/>
    </xf>
    <xf numFmtId="0" fontId="35" fillId="36" borderId="0" xfId="0" applyFont="1" applyFill="1" applyBorder="1" applyAlignment="1">
      <alignment horizontal="left"/>
    </xf>
    <xf numFmtId="0" fontId="6" fillId="36" borderId="0" xfId="0" applyFont="1" applyFill="1" applyBorder="1" applyAlignment="1">
      <alignment horizontal="center"/>
    </xf>
    <xf numFmtId="1" fontId="6" fillId="36" borderId="0" xfId="0" applyNumberFormat="1" applyFont="1" applyFill="1" applyBorder="1" applyAlignment="1">
      <alignment horizontal="right"/>
    </xf>
    <xf numFmtId="0" fontId="6" fillId="36" borderId="0" xfId="0" applyFont="1" applyFill="1" applyBorder="1" applyAlignment="1">
      <alignment horizontal="left"/>
    </xf>
    <xf numFmtId="176" fontId="5" fillId="36" borderId="0" xfId="0" applyNumberFormat="1" applyFont="1" applyFill="1" applyBorder="1" applyAlignment="1">
      <alignment horizontal="right"/>
    </xf>
    <xf numFmtId="2" fontId="5" fillId="36" borderId="0" xfId="0" applyNumberFormat="1" applyFont="1" applyFill="1" applyBorder="1" applyAlignment="1">
      <alignment horizontal="right"/>
    </xf>
    <xf numFmtId="195" fontId="35" fillId="37" borderId="0" xfId="0" applyNumberFormat="1" applyFont="1" applyFill="1" applyBorder="1" applyAlignment="1">
      <alignment horizontal="right"/>
    </xf>
    <xf numFmtId="0" fontId="35" fillId="37" borderId="0" xfId="0" applyFont="1" applyFill="1" applyBorder="1" applyAlignment="1">
      <alignment horizontal="left"/>
    </xf>
    <xf numFmtId="176" fontId="35" fillId="37" borderId="0" xfId="0" applyNumberFormat="1" applyFont="1" applyFill="1" applyBorder="1" applyAlignment="1">
      <alignment horizontal="center"/>
    </xf>
    <xf numFmtId="4" fontId="5" fillId="36" borderId="0" xfId="10" applyNumberFormat="1" applyFont="1" applyFill="1" applyBorder="1" applyAlignment="1">
      <alignment horizontal="right" vertical="top"/>
    </xf>
    <xf numFmtId="1" fontId="35" fillId="36" borderId="0" xfId="0" applyNumberFormat="1" applyFont="1" applyFill="1" applyBorder="1" applyAlignment="1"/>
    <xf numFmtId="0" fontId="35" fillId="36" borderId="0" xfId="0" applyFont="1" applyFill="1" applyBorder="1" applyAlignment="1"/>
    <xf numFmtId="195" fontId="5" fillId="41" borderId="0" xfId="0" applyNumberFormat="1" applyFont="1" applyFill="1" applyBorder="1" applyAlignment="1">
      <alignment horizontal="right"/>
    </xf>
    <xf numFmtId="0" fontId="6" fillId="41" borderId="0" xfId="0" applyFont="1" applyFill="1" applyBorder="1" applyAlignment="1">
      <alignment horizontal="center"/>
    </xf>
    <xf numFmtId="176" fontId="5" fillId="41" borderId="0" xfId="0" applyNumberFormat="1" applyFont="1" applyFill="1" applyBorder="1"/>
    <xf numFmtId="176" fontId="5" fillId="41" borderId="0" xfId="0" applyNumberFormat="1" applyFont="1" applyFill="1" applyBorder="1" applyAlignment="1">
      <alignment horizontal="center"/>
    </xf>
    <xf numFmtId="4" fontId="35" fillId="33" borderId="0" xfId="63" applyNumberFormat="1" applyFont="1" applyFill="1" applyBorder="1" applyAlignment="1"/>
    <xf numFmtId="4" fontId="35" fillId="2" borderId="0" xfId="196" applyNumberFormat="1" applyFont="1" applyFill="1" applyBorder="1" applyAlignment="1">
      <alignment wrapText="1"/>
    </xf>
    <xf numFmtId="0" fontId="35" fillId="2" borderId="0" xfId="709" applyFont="1" applyFill="1" applyBorder="1" applyAlignment="1">
      <alignment vertical="top"/>
    </xf>
    <xf numFmtId="0" fontId="35" fillId="2" borderId="0" xfId="208" applyFont="1" applyFill="1" applyBorder="1" applyAlignment="1">
      <alignment wrapText="1"/>
    </xf>
    <xf numFmtId="4" fontId="35" fillId="2" borderId="0" xfId="200" applyNumberFormat="1" applyFont="1" applyFill="1" applyBorder="1" applyAlignment="1"/>
    <xf numFmtId="0" fontId="35" fillId="36" borderId="0" xfId="709" applyFont="1" applyFill="1" applyBorder="1" applyAlignment="1">
      <alignment vertical="top"/>
    </xf>
    <xf numFmtId="4" fontId="35" fillId="2" borderId="0" xfId="63" applyNumberFormat="1" applyFont="1" applyFill="1" applyBorder="1" applyAlignment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48" fillId="2" borderId="0" xfId="229" applyFont="1" applyFill="1" applyBorder="1" applyAlignment="1" applyProtection="1">
      <alignment horizontal="center" vertical="center"/>
      <protection locked="0"/>
    </xf>
    <xf numFmtId="0" fontId="5" fillId="0" borderId="0" xfId="0" applyFont="1" applyFill="1"/>
    <xf numFmtId="0" fontId="5" fillId="0" borderId="0" xfId="8" applyAlignment="1">
      <alignment horizontal="center" vertical="center"/>
    </xf>
    <xf numFmtId="0" fontId="5" fillId="0" borderId="0" xfId="8" applyAlignment="1">
      <alignment vertical="center"/>
    </xf>
    <xf numFmtId="10" fontId="5" fillId="0" borderId="0" xfId="8" applyNumberFormat="1" applyAlignment="1">
      <alignment horizontal="center" vertical="center"/>
    </xf>
    <xf numFmtId="0" fontId="6" fillId="2" borderId="0" xfId="0" quotePrefix="1" applyFont="1" applyFill="1" applyBorder="1" applyAlignment="1">
      <alignment horizontal="left" vertical="center"/>
    </xf>
    <xf numFmtId="217" fontId="69" fillId="2" borderId="0" xfId="0" quotePrefix="1" applyNumberFormat="1" applyFont="1" applyFill="1" applyBorder="1" applyAlignment="1">
      <alignment horizontal="left" vertical="center"/>
    </xf>
    <xf numFmtId="39" fontId="70" fillId="2" borderId="1" xfId="0" applyNumberFormat="1" applyFont="1" applyFill="1" applyBorder="1" applyAlignment="1" applyProtection="1">
      <alignment horizontal="right"/>
      <protection locked="0"/>
    </xf>
    <xf numFmtId="1" fontId="6" fillId="22" borderId="41" xfId="226" applyNumberFormat="1" applyFont="1" applyFill="1" applyBorder="1" applyAlignment="1">
      <alignment horizontal="right" vertical="center"/>
    </xf>
    <xf numFmtId="0" fontId="10" fillId="22" borderId="32" xfId="0" applyFont="1" applyFill="1" applyBorder="1" applyAlignment="1" applyProtection="1">
      <alignment horizontal="right"/>
      <protection locked="0"/>
    </xf>
    <xf numFmtId="10" fontId="10" fillId="22" borderId="36" xfId="0" applyNumberFormat="1" applyFont="1" applyFill="1" applyBorder="1" applyProtection="1">
      <protection locked="0"/>
    </xf>
    <xf numFmtId="0" fontId="6" fillId="22" borderId="32" xfId="227" applyFont="1" applyFill="1" applyBorder="1" applyAlignment="1">
      <alignment horizontal="center" vertical="center"/>
    </xf>
    <xf numFmtId="176" fontId="6" fillId="22" borderId="32" xfId="228" applyNumberFormat="1" applyFont="1" applyFill="1" applyBorder="1" applyAlignment="1">
      <alignment horizontal="right" vertical="top" wrapText="1"/>
    </xf>
    <xf numFmtId="176" fontId="6" fillId="22" borderId="42" xfId="228" applyNumberFormat="1" applyFont="1" applyFill="1" applyBorder="1" applyAlignment="1">
      <alignment horizontal="right" vertical="top" wrapText="1"/>
    </xf>
    <xf numFmtId="0" fontId="6" fillId="59" borderId="41" xfId="0" applyFont="1" applyFill="1" applyBorder="1" applyAlignment="1">
      <alignment horizontal="right" vertical="top" wrapText="1"/>
    </xf>
    <xf numFmtId="0" fontId="6" fillId="59" borderId="32" xfId="0" applyFont="1" applyFill="1" applyBorder="1" applyAlignment="1">
      <alignment horizontal="right" vertical="center" wrapText="1"/>
    </xf>
    <xf numFmtId="4" fontId="5" fillId="59" borderId="43" xfId="0" applyNumberFormat="1" applyFont="1" applyFill="1" applyBorder="1" applyAlignment="1"/>
    <xf numFmtId="0" fontId="5" fillId="59" borderId="32" xfId="0" applyFont="1" applyFill="1" applyBorder="1" applyAlignment="1">
      <alignment horizontal="center"/>
    </xf>
    <xf numFmtId="4" fontId="5" fillId="59" borderId="32" xfId="0" applyNumberFormat="1" applyFont="1" applyFill="1" applyBorder="1" applyAlignment="1"/>
    <xf numFmtId="4" fontId="6" fillId="59" borderId="42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40" borderId="44" xfId="0" applyFont="1" applyFill="1" applyBorder="1" applyAlignment="1">
      <alignment horizontal="right" vertical="center" wrapText="1"/>
    </xf>
    <xf numFmtId="0" fontId="6" fillId="40" borderId="39" xfId="0" applyFont="1" applyFill="1" applyBorder="1" applyAlignment="1">
      <alignment horizontal="right" vertical="center" wrapText="1"/>
    </xf>
    <xf numFmtId="4" fontId="5" fillId="40" borderId="39" xfId="0" applyNumberFormat="1" applyFont="1" applyFill="1" applyBorder="1" applyAlignment="1"/>
    <xf numFmtId="0" fontId="5" fillId="40" borderId="39" xfId="0" applyFont="1" applyFill="1" applyBorder="1" applyAlignment="1">
      <alignment horizontal="center"/>
    </xf>
    <xf numFmtId="4" fontId="6" fillId="40" borderId="45" xfId="0" applyNumberFormat="1" applyFont="1" applyFill="1" applyBorder="1" applyAlignment="1">
      <alignment wrapText="1"/>
    </xf>
    <xf numFmtId="0" fontId="5" fillId="2" borderId="46" xfId="0" applyFont="1" applyFill="1" applyBorder="1" applyAlignment="1">
      <alignment horizontal="center" vertical="top"/>
    </xf>
    <xf numFmtId="0" fontId="5" fillId="2" borderId="47" xfId="0" applyFont="1" applyFill="1" applyBorder="1" applyAlignment="1"/>
    <xf numFmtId="0" fontId="5" fillId="2" borderId="46" xfId="0" applyFont="1" applyFill="1" applyBorder="1" applyAlignment="1">
      <alignment vertical="top"/>
    </xf>
    <xf numFmtId="0" fontId="5" fillId="2" borderId="47" xfId="0" applyFont="1" applyFill="1" applyBorder="1" applyAlignment="1">
      <alignment horizontal="center" vertical="top"/>
    </xf>
    <xf numFmtId="0" fontId="5" fillId="2" borderId="47" xfId="0" applyFont="1" applyFill="1" applyBorder="1" applyAlignment="1">
      <alignment vertical="top"/>
    </xf>
    <xf numFmtId="0" fontId="5" fillId="2" borderId="46" xfId="0" applyFont="1" applyFill="1" applyBorder="1" applyAlignment="1">
      <alignment horizontal="left" vertical="top" wrapText="1"/>
    </xf>
    <xf numFmtId="0" fontId="48" fillId="2" borderId="47" xfId="229" applyFont="1" applyFill="1" applyBorder="1" applyAlignment="1" applyProtection="1">
      <alignment horizontal="center" vertical="center"/>
      <protection locked="0"/>
    </xf>
    <xf numFmtId="0" fontId="5" fillId="2" borderId="46" xfId="4" applyFont="1" applyFill="1" applyBorder="1" applyAlignment="1">
      <alignment horizontal="right" vertical="top" wrapText="1"/>
    </xf>
    <xf numFmtId="4" fontId="5" fillId="2" borderId="47" xfId="3" applyNumberFormat="1" applyFont="1" applyFill="1" applyBorder="1" applyAlignment="1">
      <alignment horizontal="right" wrapText="1"/>
    </xf>
    <xf numFmtId="175" fontId="10" fillId="2" borderId="48" xfId="0" applyNumberFormat="1" applyFont="1" applyFill="1" applyBorder="1" applyAlignment="1" applyProtection="1">
      <alignment horizontal="center" vertical="center"/>
    </xf>
    <xf numFmtId="0" fontId="6" fillId="2" borderId="30" xfId="5" applyFont="1" applyFill="1" applyBorder="1" applyAlignment="1">
      <alignment vertical="top" wrapText="1"/>
    </xf>
    <xf numFmtId="4" fontId="6" fillId="2" borderId="30" xfId="1" applyNumberFormat="1" applyFont="1" applyFill="1" applyBorder="1" applyAlignment="1"/>
    <xf numFmtId="4" fontId="6" fillId="2" borderId="30" xfId="1" applyNumberFormat="1" applyFont="1" applyFill="1" applyBorder="1" applyAlignment="1">
      <alignment horizontal="center"/>
    </xf>
    <xf numFmtId="0" fontId="35" fillId="2" borderId="30" xfId="0" applyFont="1" applyFill="1" applyBorder="1"/>
    <xf numFmtId="0" fontId="35" fillId="2" borderId="49" xfId="0" applyFont="1" applyFill="1" applyBorder="1"/>
    <xf numFmtId="195" fontId="67" fillId="0" borderId="0" xfId="0" applyNumberFormat="1" applyFont="1" applyBorder="1" applyAlignment="1"/>
    <xf numFmtId="174" fontId="9" fillId="60" borderId="32" xfId="4" applyNumberFormat="1" applyFont="1" applyFill="1" applyBorder="1" applyAlignment="1">
      <alignment horizontal="center" vertical="top" wrapText="1"/>
    </xf>
    <xf numFmtId="4" fontId="9" fillId="60" borderId="33" xfId="3" applyNumberFormat="1" applyFont="1" applyFill="1" applyBorder="1" applyAlignment="1">
      <alignment horizontal="center" vertical="top" wrapText="1"/>
    </xf>
    <xf numFmtId="174" fontId="9" fillId="60" borderId="31" xfId="4" applyNumberFormat="1" applyFont="1" applyFill="1" applyBorder="1" applyAlignment="1">
      <alignment horizontal="center" vertical="top"/>
    </xf>
    <xf numFmtId="4" fontId="9" fillId="60" borderId="32" xfId="1" applyNumberFormat="1" applyFont="1" applyFill="1" applyBorder="1" applyAlignment="1">
      <alignment horizontal="center" vertical="top"/>
    </xf>
    <xf numFmtId="0" fontId="5" fillId="22" borderId="0" xfId="4" applyFont="1" applyFill="1" applyAlignment="1">
      <alignment horizontal="center" vertical="top"/>
    </xf>
    <xf numFmtId="0" fontId="5" fillId="2" borderId="0" xfId="5" applyFont="1" applyFill="1" applyBorder="1"/>
    <xf numFmtId="0" fontId="6" fillId="0" borderId="0" xfId="0" applyFont="1" applyFill="1" applyBorder="1" applyAlignment="1">
      <alignment vertical="top" wrapText="1"/>
    </xf>
    <xf numFmtId="39" fontId="34" fillId="23" borderId="0" xfId="92" applyFont="1" applyFill="1" applyBorder="1"/>
    <xf numFmtId="194" fontId="5" fillId="22" borderId="0" xfId="4" applyNumberFormat="1" applyFont="1" applyFill="1" applyAlignment="1">
      <alignment vertical="top" wrapText="1"/>
    </xf>
    <xf numFmtId="0" fontId="6" fillId="2" borderId="46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4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0" fontId="5" fillId="2" borderId="47" xfId="0" applyFont="1" applyFill="1" applyBorder="1" applyAlignment="1">
      <alignment vertical="top"/>
    </xf>
    <xf numFmtId="0" fontId="66" fillId="2" borderId="0" xfId="2" applyFont="1" applyFill="1" applyBorder="1" applyAlignment="1">
      <alignment horizontal="center" vertical="top" wrapText="1"/>
    </xf>
    <xf numFmtId="0" fontId="6" fillId="2" borderId="0" xfId="0" quotePrefix="1" applyFont="1" applyFill="1" applyBorder="1" applyAlignment="1">
      <alignment horizontal="left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top" wrapText="1"/>
    </xf>
    <xf numFmtId="174" fontId="10" fillId="2" borderId="37" xfId="4" applyNumberFormat="1" applyFont="1" applyFill="1" applyBorder="1" applyAlignment="1">
      <alignment horizontal="right" wrapText="1"/>
    </xf>
    <xf numFmtId="0" fontId="5" fillId="2" borderId="38" xfId="4" applyFont="1" applyFill="1" applyBorder="1" applyAlignment="1">
      <alignment vertical="top" wrapText="1"/>
    </xf>
    <xf numFmtId="4" fontId="10" fillId="2" borderId="38" xfId="1" applyNumberFormat="1" applyFont="1" applyFill="1" applyBorder="1" applyAlignment="1">
      <alignment wrapText="1"/>
    </xf>
    <xf numFmtId="4" fontId="10" fillId="2" borderId="38" xfId="1" applyNumberFormat="1" applyFont="1" applyFill="1" applyBorder="1" applyAlignment="1">
      <alignment horizontal="center" wrapText="1"/>
    </xf>
    <xf numFmtId="4" fontId="10" fillId="2" borderId="40" xfId="3" applyNumberFormat="1" applyFont="1" applyFill="1" applyBorder="1" applyAlignment="1">
      <alignment horizontal="right" wrapText="1"/>
    </xf>
    <xf numFmtId="0" fontId="5" fillId="2" borderId="35" xfId="0" applyFont="1" applyFill="1" applyBorder="1" applyAlignment="1">
      <alignment horizontal="right" vertical="top" wrapText="1"/>
    </xf>
    <xf numFmtId="0" fontId="5" fillId="2" borderId="23" xfId="0" applyFont="1" applyFill="1" applyBorder="1" applyAlignment="1">
      <alignment horizontal="left" vertical="top" wrapText="1"/>
    </xf>
    <xf numFmtId="176" fontId="5" fillId="2" borderId="0" xfId="0" applyNumberFormat="1" applyFont="1" applyFill="1" applyBorder="1" applyAlignment="1">
      <alignment vertical="top" wrapText="1"/>
    </xf>
    <xf numFmtId="176" fontId="5" fillId="2" borderId="23" xfId="0" applyNumberFormat="1" applyFont="1" applyFill="1" applyBorder="1" applyAlignment="1">
      <alignment horizontal="center" vertical="top" wrapText="1"/>
    </xf>
    <xf numFmtId="176" fontId="5" fillId="2" borderId="23" xfId="0" applyNumberFormat="1" applyFont="1" applyFill="1" applyBorder="1" applyAlignment="1">
      <alignment vertical="top" wrapText="1"/>
    </xf>
    <xf numFmtId="176" fontId="5" fillId="2" borderId="34" xfId="0" applyNumberFormat="1" applyFont="1" applyFill="1" applyBorder="1" applyAlignment="1">
      <alignment vertical="top" wrapText="1"/>
    </xf>
    <xf numFmtId="0" fontId="6" fillId="2" borderId="50" xfId="0" applyFont="1" applyFill="1" applyBorder="1" applyAlignment="1">
      <alignment horizontal="center" vertical="center" wrapText="1"/>
    </xf>
    <xf numFmtId="0" fontId="50" fillId="2" borderId="50" xfId="0" applyFont="1" applyFill="1" applyBorder="1" applyAlignment="1">
      <alignment wrapText="1"/>
    </xf>
    <xf numFmtId="4" fontId="5" fillId="2" borderId="50" xfId="10" applyNumberFormat="1" applyFont="1" applyFill="1" applyBorder="1" applyAlignment="1">
      <alignment vertical="top"/>
    </xf>
    <xf numFmtId="4" fontId="5" fillId="2" borderId="50" xfId="10" applyNumberFormat="1" applyFont="1" applyFill="1" applyBorder="1" applyAlignment="1">
      <alignment horizontal="right" vertical="top"/>
    </xf>
    <xf numFmtId="4" fontId="6" fillId="2" borderId="50" xfId="10" applyNumberFormat="1" applyFont="1" applyFill="1" applyBorder="1" applyAlignment="1">
      <alignment vertical="top"/>
    </xf>
    <xf numFmtId="0" fontId="6" fillId="2" borderId="50" xfId="0" applyFont="1" applyFill="1" applyBorder="1" applyAlignment="1">
      <alignment horizontal="right" wrapText="1"/>
    </xf>
    <xf numFmtId="0" fontId="6" fillId="2" borderId="50" xfId="0" applyFont="1" applyFill="1" applyBorder="1" applyAlignment="1">
      <alignment wrapText="1"/>
    </xf>
    <xf numFmtId="37" fontId="6" fillId="2" borderId="50" xfId="0" applyNumberFormat="1" applyFont="1" applyFill="1" applyBorder="1" applyAlignment="1" applyProtection="1">
      <alignment horizontal="right" vertical="center" wrapText="1"/>
    </xf>
    <xf numFmtId="49" fontId="6" fillId="2" borderId="50" xfId="9" applyNumberFormat="1" applyFont="1" applyFill="1" applyBorder="1" applyAlignment="1">
      <alignment horizontal="left" vertical="center" wrapText="1"/>
    </xf>
    <xf numFmtId="4" fontId="35" fillId="2" borderId="50" xfId="0" applyNumberFormat="1" applyFont="1" applyFill="1" applyBorder="1" applyAlignment="1">
      <alignment vertical="top"/>
    </xf>
    <xf numFmtId="4" fontId="35" fillId="2" borderId="50" xfId="0" applyNumberFormat="1" applyFont="1" applyFill="1" applyBorder="1" applyAlignment="1">
      <alignment horizontal="center" vertical="top"/>
    </xf>
    <xf numFmtId="4" fontId="35" fillId="2" borderId="50" xfId="63" applyNumberFormat="1" applyFont="1" applyFill="1" applyBorder="1" applyAlignment="1" applyProtection="1">
      <alignment vertical="top"/>
    </xf>
    <xf numFmtId="176" fontId="5" fillId="2" borderId="50" xfId="10" applyNumberFormat="1" applyFont="1" applyFill="1" applyBorder="1" applyAlignment="1">
      <alignment vertical="center"/>
    </xf>
    <xf numFmtId="195" fontId="5" fillId="2" borderId="50" xfId="9" applyNumberFormat="1" applyFont="1" applyFill="1" applyBorder="1" applyAlignment="1">
      <alignment horizontal="right" wrapText="1"/>
    </xf>
    <xf numFmtId="49" fontId="5" fillId="2" borderId="50" xfId="9" applyNumberFormat="1" applyFont="1" applyFill="1" applyBorder="1" applyAlignment="1">
      <alignment vertical="center" wrapText="1"/>
    </xf>
    <xf numFmtId="4" fontId="11" fillId="2" borderId="50" xfId="0" applyNumberFormat="1" applyFont="1" applyFill="1" applyBorder="1" applyAlignment="1">
      <alignment vertical="center"/>
    </xf>
    <xf numFmtId="4" fontId="11" fillId="2" borderId="50" xfId="0" applyNumberFormat="1" applyFont="1" applyFill="1" applyBorder="1" applyAlignment="1">
      <alignment horizontal="center" vertical="center"/>
    </xf>
    <xf numFmtId="218" fontId="5" fillId="2" borderId="50" xfId="158" applyNumberFormat="1" applyFont="1" applyFill="1" applyBorder="1" applyAlignment="1" applyProtection="1">
      <alignment vertical="center"/>
    </xf>
    <xf numFmtId="176" fontId="5" fillId="2" borderId="50" xfId="236" applyNumberFormat="1" applyFont="1" applyFill="1" applyBorder="1" applyAlignment="1">
      <alignment horizontal="right" vertical="center"/>
    </xf>
    <xf numFmtId="0" fontId="5" fillId="2" borderId="50" xfId="0" applyFont="1" applyFill="1" applyBorder="1" applyAlignment="1">
      <alignment horizontal="right"/>
    </xf>
    <xf numFmtId="0" fontId="5" fillId="2" borderId="50" xfId="0" applyFont="1" applyFill="1" applyBorder="1" applyAlignment="1">
      <alignment vertical="top" wrapText="1"/>
    </xf>
    <xf numFmtId="4" fontId="5" fillId="2" borderId="50" xfId="10" applyNumberFormat="1" applyFont="1" applyFill="1" applyBorder="1" applyAlignment="1">
      <alignment vertical="center"/>
    </xf>
    <xf numFmtId="4" fontId="5" fillId="2" borderId="50" xfId="0" applyNumberFormat="1" applyFont="1" applyFill="1" applyBorder="1" applyAlignment="1">
      <alignment horizontal="center" vertical="center"/>
    </xf>
    <xf numFmtId="4" fontId="5" fillId="2" borderId="50" xfId="10" applyNumberFormat="1" applyFont="1" applyFill="1" applyBorder="1" applyAlignment="1" applyProtection="1">
      <alignment horizontal="right" vertical="center"/>
      <protection locked="0"/>
    </xf>
    <xf numFmtId="0" fontId="5" fillId="2" borderId="50" xfId="0" applyFont="1" applyFill="1" applyBorder="1" applyAlignment="1">
      <alignment horizontal="right" vertical="center" wrapText="1"/>
    </xf>
    <xf numFmtId="195" fontId="5" fillId="2" borderId="50" xfId="9" applyNumberFormat="1" applyFont="1" applyFill="1" applyBorder="1" applyAlignment="1">
      <alignment horizontal="right" vertical="center" wrapText="1"/>
    </xf>
    <xf numFmtId="49" fontId="5" fillId="2" borderId="50" xfId="9" applyNumberFormat="1" applyFont="1" applyFill="1" applyBorder="1" applyAlignment="1">
      <alignment vertical="top" wrapText="1"/>
    </xf>
    <xf numFmtId="4" fontId="5" fillId="2" borderId="50" xfId="158" applyNumberFormat="1" applyFont="1" applyFill="1" applyBorder="1" applyAlignment="1" applyProtection="1">
      <alignment vertical="center"/>
      <protection locked="0"/>
    </xf>
    <xf numFmtId="4" fontId="5" fillId="0" borderId="50" xfId="158" applyNumberFormat="1" applyFont="1" applyFill="1" applyBorder="1" applyAlignment="1" applyProtection="1">
      <alignment vertical="center"/>
      <protection locked="0"/>
    </xf>
    <xf numFmtId="0" fontId="48" fillId="2" borderId="50" xfId="0" applyFont="1" applyFill="1" applyBorder="1" applyAlignment="1">
      <alignment horizontal="left"/>
    </xf>
    <xf numFmtId="176" fontId="5" fillId="2" borderId="50" xfId="0" applyNumberFormat="1" applyFont="1" applyFill="1" applyBorder="1" applyAlignment="1">
      <alignment horizontal="right"/>
    </xf>
    <xf numFmtId="176" fontId="5" fillId="2" borderId="50" xfId="0" applyNumberFormat="1" applyFont="1" applyFill="1" applyBorder="1" applyAlignment="1">
      <alignment horizontal="center"/>
    </xf>
    <xf numFmtId="219" fontId="5" fillId="2" borderId="50" xfId="0" applyNumberFormat="1" applyFont="1" applyFill="1" applyBorder="1" applyAlignment="1">
      <alignment horizontal="right"/>
    </xf>
    <xf numFmtId="220" fontId="5" fillId="2" borderId="50" xfId="158" applyNumberFormat="1" applyFont="1" applyFill="1" applyBorder="1" applyAlignment="1" applyProtection="1">
      <alignment vertical="center"/>
    </xf>
    <xf numFmtId="2" fontId="5" fillId="2" borderId="50" xfId="9" applyNumberFormat="1" applyFont="1" applyFill="1" applyBorder="1" applyAlignment="1">
      <alignment horizontal="right" vertical="center" wrapText="1"/>
    </xf>
    <xf numFmtId="4" fontId="5" fillId="2" borderId="50" xfId="158" applyNumberFormat="1" applyFont="1" applyFill="1" applyBorder="1" applyAlignment="1" applyProtection="1">
      <alignment vertical="center"/>
    </xf>
    <xf numFmtId="4" fontId="11" fillId="2" borderId="50" xfId="0" applyNumberFormat="1" applyFont="1" applyFill="1" applyBorder="1" applyAlignment="1">
      <alignment vertical="top"/>
    </xf>
    <xf numFmtId="4" fontId="11" fillId="2" borderId="50" xfId="0" applyNumberFormat="1" applyFont="1" applyFill="1" applyBorder="1" applyAlignment="1">
      <alignment horizontal="center" vertical="top"/>
    </xf>
    <xf numFmtId="4" fontId="5" fillId="2" borderId="50" xfId="158" applyNumberFormat="1" applyFont="1" applyFill="1" applyBorder="1" applyAlignment="1" applyProtection="1">
      <alignment vertical="top"/>
    </xf>
    <xf numFmtId="0" fontId="6" fillId="2" borderId="50" xfId="0" applyFont="1" applyFill="1" applyBorder="1" applyAlignment="1">
      <alignment horizontal="right"/>
    </xf>
    <xf numFmtId="0" fontId="6" fillId="2" borderId="50" xfId="0" applyFont="1" applyFill="1" applyBorder="1" applyAlignment="1">
      <alignment vertical="top" wrapText="1"/>
    </xf>
    <xf numFmtId="221" fontId="5" fillId="2" borderId="50" xfId="10" applyNumberFormat="1" applyFont="1" applyFill="1" applyBorder="1" applyAlignment="1">
      <alignment horizontal="right" vertical="center"/>
    </xf>
    <xf numFmtId="37" fontId="10" fillId="2" borderId="50" xfId="0" applyNumberFormat="1" applyFont="1" applyFill="1" applyBorder="1" applyAlignment="1" applyProtection="1">
      <alignment horizontal="right"/>
    </xf>
    <xf numFmtId="0" fontId="6" fillId="2" borderId="50" xfId="5" applyFont="1" applyFill="1" applyBorder="1" applyAlignment="1">
      <alignment horizontal="left" vertical="top" wrapText="1"/>
    </xf>
    <xf numFmtId="4" fontId="11" fillId="2" borderId="50" xfId="141" applyNumberFormat="1" applyFont="1" applyFill="1" applyBorder="1" applyAlignment="1">
      <alignment horizontal="right" vertical="center" wrapText="1"/>
    </xf>
    <xf numFmtId="4" fontId="11" fillId="2" borderId="50" xfId="141" applyNumberFormat="1" applyFont="1" applyFill="1" applyBorder="1" applyAlignment="1">
      <alignment horizontal="center" vertical="center"/>
    </xf>
    <xf numFmtId="4" fontId="5" fillId="2" borderId="50" xfId="0" applyNumberFormat="1" applyFont="1" applyFill="1" applyBorder="1" applyAlignment="1">
      <alignment vertical="center" wrapText="1"/>
    </xf>
    <xf numFmtId="175" fontId="5" fillId="2" borderId="50" xfId="708" applyNumberFormat="1" applyFont="1" applyFill="1" applyBorder="1" applyAlignment="1" applyProtection="1">
      <alignment horizontal="right"/>
    </xf>
    <xf numFmtId="0" fontId="5" fillId="2" borderId="50" xfId="0" applyNumberFormat="1" applyFont="1" applyFill="1" applyBorder="1" applyAlignment="1">
      <alignment horizontal="left" vertical="justify" wrapText="1"/>
    </xf>
    <xf numFmtId="4" fontId="5" fillId="2" borderId="50" xfId="141" applyNumberFormat="1" applyFont="1" applyFill="1" applyBorder="1" applyAlignment="1" applyProtection="1">
      <alignment horizontal="right" vertical="center" wrapText="1"/>
    </xf>
    <xf numFmtId="222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175" fontId="5" fillId="2" borderId="50" xfId="0" applyNumberFormat="1" applyFont="1" applyFill="1" applyBorder="1" applyAlignment="1">
      <alignment horizontal="right" wrapText="1"/>
    </xf>
    <xf numFmtId="0" fontId="5" fillId="2" borderId="50" xfId="0" applyNumberFormat="1" applyFont="1" applyFill="1" applyBorder="1" applyAlignment="1">
      <alignment horizontal="left"/>
    </xf>
    <xf numFmtId="221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175" fontId="5" fillId="2" borderId="50" xfId="708" applyNumberFormat="1" applyFont="1" applyFill="1" applyBorder="1" applyAlignment="1" applyProtection="1">
      <alignment horizontal="right" vertical="center" wrapText="1"/>
    </xf>
    <xf numFmtId="0" fontId="5" fillId="2" borderId="50" xfId="0" applyNumberFormat="1" applyFont="1" applyFill="1" applyBorder="1" applyAlignment="1">
      <alignment horizontal="left" wrapText="1"/>
    </xf>
    <xf numFmtId="4" fontId="5" fillId="2" borderId="50" xfId="0" applyNumberFormat="1" applyFont="1" applyFill="1" applyBorder="1" applyAlignment="1">
      <alignment vertical="center"/>
    </xf>
    <xf numFmtId="223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4" fontId="5" fillId="2" borderId="50" xfId="10" applyNumberFormat="1" applyFont="1" applyFill="1" applyBorder="1" applyAlignment="1">
      <alignment horizontal="right" vertical="center"/>
    </xf>
    <xf numFmtId="4" fontId="6" fillId="2" borderId="50" xfId="1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right" vertical="center"/>
    </xf>
    <xf numFmtId="0" fontId="5" fillId="2" borderId="50" xfId="0" applyFont="1" applyFill="1" applyBorder="1" applyAlignment="1">
      <alignment horizontal="left" vertical="top" wrapText="1"/>
    </xf>
    <xf numFmtId="4" fontId="5" fillId="2" borderId="50" xfId="10" applyNumberFormat="1" applyFont="1" applyFill="1" applyBorder="1" applyAlignment="1">
      <alignment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50" xfId="10" applyNumberFormat="1" applyFont="1" applyFill="1" applyBorder="1" applyAlignment="1">
      <alignment horizontal="right" vertical="center" wrapText="1"/>
    </xf>
    <xf numFmtId="175" fontId="5" fillId="2" borderId="50" xfId="0" applyNumberFormat="1" applyFont="1" applyFill="1" applyBorder="1" applyAlignment="1" applyProtection="1">
      <alignment horizontal="right" vertical="center" wrapText="1"/>
    </xf>
    <xf numFmtId="0" fontId="11" fillId="2" borderId="50" xfId="0" applyNumberFormat="1" applyFont="1" applyFill="1" applyBorder="1" applyAlignment="1">
      <alignment vertical="top" wrapText="1"/>
    </xf>
    <xf numFmtId="194" fontId="11" fillId="2" borderId="50" xfId="0" applyNumberFormat="1" applyFont="1" applyFill="1" applyBorder="1" applyAlignment="1">
      <alignment vertical="center" wrapText="1"/>
    </xf>
    <xf numFmtId="4" fontId="11" fillId="2" borderId="50" xfId="0" applyNumberFormat="1" applyFont="1" applyFill="1" applyBorder="1" applyAlignment="1">
      <alignment horizontal="center" vertical="center" wrapText="1"/>
    </xf>
    <xf numFmtId="176" fontId="5" fillId="2" borderId="50" xfId="3" applyNumberFormat="1" applyFont="1" applyFill="1" applyBorder="1" applyAlignment="1">
      <alignment vertical="center" wrapText="1"/>
    </xf>
    <xf numFmtId="4" fontId="5" fillId="0" borderId="50" xfId="10" applyNumberFormat="1" applyFont="1" applyFill="1" applyBorder="1" applyAlignment="1">
      <alignment vertical="center" wrapText="1"/>
    </xf>
    <xf numFmtId="4" fontId="5" fillId="0" borderId="50" xfId="10" applyNumberFormat="1" applyFont="1" applyFill="1" applyBorder="1" applyAlignment="1">
      <alignment horizontal="right" vertical="center"/>
    </xf>
    <xf numFmtId="4" fontId="5" fillId="0" borderId="50" xfId="1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left"/>
    </xf>
    <xf numFmtId="0" fontId="5" fillId="2" borderId="50" xfId="0" applyFont="1" applyFill="1" applyBorder="1" applyAlignment="1">
      <alignment horizontal="center" vertical="center"/>
    </xf>
    <xf numFmtId="224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4" fontId="5" fillId="0" borderId="50" xfId="0" applyNumberFormat="1" applyFont="1" applyFill="1" applyBorder="1" applyAlignment="1">
      <alignment vertical="center"/>
    </xf>
    <xf numFmtId="49" fontId="5" fillId="2" borderId="50" xfId="9" applyNumberFormat="1" applyFont="1" applyFill="1" applyBorder="1" applyAlignment="1">
      <alignment horizontal="left" wrapText="1"/>
    </xf>
    <xf numFmtId="220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2" fontId="5" fillId="2" borderId="50" xfId="0" applyNumberFormat="1" applyFont="1" applyFill="1" applyBorder="1" applyAlignment="1">
      <alignment horizontal="right"/>
    </xf>
    <xf numFmtId="0" fontId="6" fillId="2" borderId="50" xfId="0" applyFont="1" applyFill="1" applyBorder="1" applyAlignment="1">
      <alignment horizontal="left"/>
    </xf>
    <xf numFmtId="0" fontId="6" fillId="2" borderId="50" xfId="0" applyFont="1" applyFill="1" applyBorder="1" applyAlignment="1">
      <alignment horizontal="right" vertical="center"/>
    </xf>
    <xf numFmtId="0" fontId="48" fillId="2" borderId="50" xfId="0" applyFont="1" applyFill="1" applyBorder="1" applyAlignment="1">
      <alignment horizontal="left" vertical="center" wrapText="1"/>
    </xf>
    <xf numFmtId="176" fontId="5" fillId="2" borderId="50" xfId="0" applyNumberFormat="1" applyFont="1" applyFill="1" applyBorder="1" applyAlignment="1">
      <alignment horizontal="right" vertical="center"/>
    </xf>
    <xf numFmtId="176" fontId="5" fillId="2" borderId="50" xfId="0" applyNumberFormat="1" applyFont="1" applyFill="1" applyBorder="1" applyAlignment="1">
      <alignment horizontal="center" vertical="center"/>
    </xf>
    <xf numFmtId="218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4" fontId="5" fillId="0" borderId="50" xfId="10" applyNumberFormat="1" applyFont="1" applyFill="1" applyBorder="1" applyAlignment="1">
      <alignment vertical="top"/>
    </xf>
    <xf numFmtId="0" fontId="5" fillId="2" borderId="50" xfId="0" applyFont="1" applyFill="1" applyBorder="1" applyAlignment="1">
      <alignment vertical="center" wrapText="1"/>
    </xf>
    <xf numFmtId="4" fontId="5" fillId="2" borderId="50" xfId="0" applyNumberFormat="1" applyFont="1" applyFill="1" applyBorder="1" applyAlignment="1">
      <alignment horizontal="center" vertical="top"/>
    </xf>
    <xf numFmtId="4" fontId="35" fillId="2" borderId="50" xfId="10" applyNumberFormat="1" applyFont="1" applyFill="1" applyBorder="1" applyAlignment="1">
      <alignment vertical="top"/>
    </xf>
    <xf numFmtId="0" fontId="6" fillId="2" borderId="50" xfId="0" applyFont="1" applyFill="1" applyBorder="1" applyAlignment="1">
      <alignment horizontal="right" vertical="center" wrapText="1"/>
    </xf>
    <xf numFmtId="0" fontId="6" fillId="2" borderId="50" xfId="0" applyFont="1" applyFill="1" applyBorder="1" applyAlignment="1">
      <alignment horizontal="left" vertical="center" wrapText="1"/>
    </xf>
    <xf numFmtId="176" fontId="6" fillId="2" borderId="50" xfId="0" applyNumberFormat="1" applyFont="1" applyFill="1" applyBorder="1" applyAlignment="1">
      <alignment horizontal="right" vertical="center"/>
    </xf>
    <xf numFmtId="176" fontId="6" fillId="2" borderId="50" xfId="0" applyNumberFormat="1" applyFont="1" applyFill="1" applyBorder="1" applyAlignment="1">
      <alignment horizontal="center" vertical="center"/>
    </xf>
    <xf numFmtId="176" fontId="5" fillId="0" borderId="50" xfId="1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left" vertical="center" wrapText="1"/>
    </xf>
    <xf numFmtId="176" fontId="5" fillId="2" borderId="50" xfId="0" applyNumberFormat="1" applyFont="1" applyFill="1" applyBorder="1" applyAlignment="1">
      <alignment horizontal="right" vertical="center" wrapText="1"/>
    </xf>
    <xf numFmtId="176" fontId="5" fillId="2" borderId="50" xfId="0" applyNumberFormat="1" applyFont="1" applyFill="1" applyBorder="1" applyAlignment="1">
      <alignment horizontal="center" vertical="center" wrapText="1"/>
    </xf>
    <xf numFmtId="0" fontId="5" fillId="2" borderId="50" xfId="0" applyNumberFormat="1" applyFont="1" applyFill="1" applyBorder="1" applyAlignment="1">
      <alignment vertical="top" wrapText="1"/>
    </xf>
    <xf numFmtId="4" fontId="5" fillId="2" borderId="50" xfId="0" applyNumberFormat="1" applyFont="1" applyFill="1" applyBorder="1" applyAlignment="1">
      <alignment horizontal="right" vertical="center" wrapText="1"/>
    </xf>
    <xf numFmtId="43" fontId="5" fillId="2" borderId="50" xfId="0" applyNumberFormat="1" applyFont="1" applyFill="1" applyBorder="1" applyAlignment="1">
      <alignment horizontal="center" vertical="center" wrapText="1"/>
    </xf>
    <xf numFmtId="176" fontId="5" fillId="0" borderId="50" xfId="3" applyNumberFormat="1" applyFont="1" applyFill="1" applyBorder="1" applyAlignment="1">
      <alignment vertical="center" wrapText="1"/>
    </xf>
    <xf numFmtId="0" fontId="5" fillId="2" borderId="50" xfId="0" applyFont="1" applyFill="1" applyBorder="1" applyAlignment="1">
      <alignment horizontal="left" vertical="center"/>
    </xf>
    <xf numFmtId="225" fontId="5" fillId="2" borderId="50" xfId="141" applyNumberFormat="1" applyFont="1" applyFill="1" applyBorder="1" applyAlignment="1" applyProtection="1">
      <alignment horizontal="right" vertical="center" wrapText="1"/>
      <protection locked="0"/>
    </xf>
    <xf numFmtId="4" fontId="5" fillId="2" borderId="50" xfId="196" applyNumberFormat="1" applyFont="1" applyFill="1" applyBorder="1" applyAlignment="1">
      <alignment horizontal="right" vertical="top" wrapText="1"/>
    </xf>
    <xf numFmtId="4" fontId="5" fillId="2" borderId="50" xfId="0" applyNumberFormat="1" applyFont="1" applyFill="1" applyBorder="1" applyAlignment="1">
      <alignment horizontal="center" vertical="top" wrapText="1"/>
    </xf>
    <xf numFmtId="4" fontId="5" fillId="0" borderId="50" xfId="0" applyNumberFormat="1" applyFont="1" applyFill="1" applyBorder="1" applyAlignment="1" applyProtection="1">
      <alignment horizontal="right" vertical="top"/>
      <protection locked="0"/>
    </xf>
    <xf numFmtId="4" fontId="5" fillId="2" borderId="50" xfId="196" applyNumberFormat="1" applyFont="1" applyFill="1" applyBorder="1" applyAlignment="1">
      <alignment horizontal="right" vertical="center" wrapText="1"/>
    </xf>
    <xf numFmtId="4" fontId="5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50" xfId="0" applyFont="1" applyFill="1" applyBorder="1" applyAlignment="1">
      <alignment horizontal="left" vertical="top"/>
    </xf>
    <xf numFmtId="37" fontId="5" fillId="2" borderId="50" xfId="0" applyNumberFormat="1" applyFont="1" applyFill="1" applyBorder="1" applyAlignment="1" applyProtection="1">
      <alignment horizontal="right" wrapText="1"/>
    </xf>
    <xf numFmtId="39" fontId="5" fillId="2" borderId="50" xfId="224" applyFont="1" applyFill="1" applyBorder="1" applyAlignment="1">
      <alignment vertical="top"/>
    </xf>
    <xf numFmtId="37" fontId="6" fillId="2" borderId="50" xfId="0" applyNumberFormat="1" applyFont="1" applyFill="1" applyBorder="1" applyAlignment="1" applyProtection="1">
      <alignment horizontal="right" wrapText="1"/>
    </xf>
    <xf numFmtId="0" fontId="6" fillId="2" borderId="50" xfId="0" applyFont="1" applyFill="1" applyBorder="1" applyAlignment="1">
      <alignment horizontal="left" vertical="top" wrapText="1"/>
    </xf>
    <xf numFmtId="4" fontId="5" fillId="0" borderId="50" xfId="156" applyNumberFormat="1" applyFont="1" applyFill="1" applyBorder="1" applyAlignment="1">
      <alignment wrapText="1"/>
    </xf>
    <xf numFmtId="175" fontId="5" fillId="2" borderId="50" xfId="0" applyNumberFormat="1" applyFont="1" applyFill="1" applyBorder="1" applyAlignment="1" applyProtection="1">
      <alignment horizontal="right" wrapText="1"/>
    </xf>
    <xf numFmtId="0" fontId="6" fillId="2" borderId="50" xfId="0" applyFont="1" applyFill="1" applyBorder="1" applyAlignment="1">
      <alignment horizontal="center" wrapText="1"/>
    </xf>
    <xf numFmtId="176" fontId="5" fillId="2" borderId="50" xfId="0" applyNumberFormat="1" applyFont="1" applyFill="1" applyBorder="1"/>
    <xf numFmtId="176" fontId="6" fillId="2" borderId="50" xfId="0" applyNumberFormat="1" applyFont="1" applyFill="1" applyBorder="1"/>
    <xf numFmtId="198" fontId="6" fillId="2" borderId="50" xfId="0" applyNumberFormat="1" applyFont="1" applyFill="1" applyBorder="1" applyAlignment="1">
      <alignment horizontal="right"/>
    </xf>
    <xf numFmtId="0" fontId="6" fillId="2" borderId="50" xfId="0" applyFont="1" applyFill="1" applyBorder="1"/>
    <xf numFmtId="4" fontId="5" fillId="2" borderId="50" xfId="0" applyNumberFormat="1" applyFont="1" applyFill="1" applyBorder="1" applyAlignment="1">
      <alignment horizontal="right"/>
    </xf>
    <xf numFmtId="4" fontId="5" fillId="2" borderId="50" xfId="1" applyNumberFormat="1" applyFont="1" applyFill="1" applyBorder="1"/>
    <xf numFmtId="1" fontId="6" fillId="2" borderId="50" xfId="0" applyNumberFormat="1" applyFont="1" applyFill="1" applyBorder="1" applyAlignment="1">
      <alignment horizontal="right"/>
    </xf>
    <xf numFmtId="4" fontId="5" fillId="2" borderId="50" xfId="0" applyNumberFormat="1" applyFont="1" applyFill="1" applyBorder="1" applyAlignment="1" applyProtection="1">
      <alignment horizontal="center"/>
    </xf>
    <xf numFmtId="180" fontId="5" fillId="2" borderId="50" xfId="0" applyNumberFormat="1" applyFont="1" applyFill="1" applyBorder="1" applyAlignment="1">
      <alignment horizontal="right"/>
    </xf>
    <xf numFmtId="4" fontId="5" fillId="2" borderId="50" xfId="0" applyNumberFormat="1" applyFont="1" applyFill="1" applyBorder="1" applyAlignment="1">
      <alignment horizontal="center"/>
    </xf>
    <xf numFmtId="226" fontId="5" fillId="2" borderId="50" xfId="0" applyNumberFormat="1" applyFont="1" applyFill="1" applyBorder="1" applyAlignment="1">
      <alignment horizontal="right" vertical="top" wrapText="1"/>
    </xf>
    <xf numFmtId="176" fontId="5" fillId="2" borderId="50" xfId="199" applyNumberFormat="1" applyFont="1" applyFill="1" applyBorder="1" applyAlignment="1">
      <alignment horizontal="right" vertical="center" wrapText="1"/>
    </xf>
    <xf numFmtId="176" fontId="5" fillId="2" borderId="50" xfId="0" applyNumberFormat="1" applyFont="1" applyFill="1" applyBorder="1" applyAlignment="1">
      <alignment horizontal="right" vertical="top" wrapText="1"/>
    </xf>
    <xf numFmtId="37" fontId="5" fillId="2" borderId="50" xfId="0" applyNumberFormat="1" applyFont="1" applyFill="1" applyBorder="1" applyAlignment="1">
      <alignment horizontal="right"/>
    </xf>
    <xf numFmtId="227" fontId="5" fillId="2" borderId="50" xfId="0" applyNumberFormat="1" applyFont="1" applyFill="1" applyBorder="1" applyAlignment="1">
      <alignment horizontal="right" vertical="top" wrapText="1"/>
    </xf>
    <xf numFmtId="4" fontId="5" fillId="2" borderId="50" xfId="236" applyNumberFormat="1" applyFont="1" applyFill="1" applyBorder="1" applyAlignment="1">
      <alignment vertical="top" wrapText="1"/>
    </xf>
    <xf numFmtId="0" fontId="5" fillId="2" borderId="50" xfId="0" applyFont="1" applyFill="1" applyBorder="1" applyAlignment="1">
      <alignment wrapText="1"/>
    </xf>
    <xf numFmtId="176" fontId="5" fillId="2" borderId="50" xfId="1" applyNumberFormat="1" applyFont="1" applyFill="1" applyBorder="1" applyAlignment="1">
      <alignment horizontal="right"/>
    </xf>
    <xf numFmtId="0" fontId="5" fillId="2" borderId="50" xfId="0" applyFont="1" applyFill="1" applyBorder="1" applyAlignment="1">
      <alignment horizontal="center"/>
    </xf>
    <xf numFmtId="228" fontId="5" fillId="2" borderId="50" xfId="0" applyNumberFormat="1" applyFont="1" applyFill="1" applyBorder="1" applyAlignment="1">
      <alignment horizontal="right" vertical="top" wrapText="1"/>
    </xf>
    <xf numFmtId="229" fontId="5" fillId="2" borderId="50" xfId="0" applyNumberFormat="1" applyFont="1" applyFill="1" applyBorder="1" applyAlignment="1">
      <alignment horizontal="right" vertical="top" wrapText="1"/>
    </xf>
    <xf numFmtId="230" fontId="5" fillId="2" borderId="50" xfId="0" applyNumberFormat="1" applyFont="1" applyFill="1" applyBorder="1" applyAlignment="1">
      <alignment horizontal="right" vertical="top" wrapText="1"/>
    </xf>
    <xf numFmtId="195" fontId="5" fillId="2" borderId="50" xfId="0" applyNumberFormat="1" applyFont="1" applyFill="1" applyBorder="1" applyAlignment="1">
      <alignment horizontal="right"/>
    </xf>
    <xf numFmtId="49" fontId="5" fillId="2" borderId="50" xfId="0" applyNumberFormat="1" applyFont="1" applyFill="1" applyBorder="1" applyAlignment="1">
      <alignment horizontal="right" vertical="center"/>
    </xf>
    <xf numFmtId="49" fontId="5" fillId="2" borderId="50" xfId="0" applyNumberFormat="1" applyFont="1" applyFill="1" applyBorder="1" applyAlignment="1">
      <alignment horizontal="left" wrapText="1"/>
    </xf>
    <xf numFmtId="231" fontId="5" fillId="2" borderId="50" xfId="0" applyNumberFormat="1" applyFont="1" applyFill="1" applyBorder="1" applyAlignment="1">
      <alignment horizontal="right" vertical="top" wrapText="1"/>
    </xf>
    <xf numFmtId="49" fontId="5" fillId="2" borderId="50" xfId="0" applyNumberFormat="1" applyFont="1" applyFill="1" applyBorder="1" applyAlignment="1">
      <alignment horizontal="right"/>
    </xf>
    <xf numFmtId="49" fontId="5" fillId="2" borderId="50" xfId="0" applyNumberFormat="1" applyFont="1" applyFill="1" applyBorder="1" applyAlignment="1">
      <alignment horizontal="left"/>
    </xf>
    <xf numFmtId="49" fontId="5" fillId="2" borderId="50" xfId="0" quotePrefix="1" applyNumberFormat="1" applyFont="1" applyFill="1" applyBorder="1" applyAlignment="1">
      <alignment horizontal="right"/>
    </xf>
    <xf numFmtId="0" fontId="35" fillId="2" borderId="50" xfId="0" applyNumberFormat="1" applyFont="1" applyFill="1" applyBorder="1" applyAlignment="1">
      <alignment horizontal="right"/>
    </xf>
    <xf numFmtId="0" fontId="35" fillId="2" borderId="50" xfId="0" applyFont="1" applyFill="1" applyBorder="1" applyAlignment="1">
      <alignment vertical="top"/>
    </xf>
    <xf numFmtId="0" fontId="35" fillId="2" borderId="50" xfId="0" applyFont="1" applyFill="1" applyBorder="1" applyAlignment="1">
      <alignment horizontal="right" vertical="top"/>
    </xf>
    <xf numFmtId="0" fontId="35" fillId="2" borderId="50" xfId="0" applyFont="1" applyFill="1" applyBorder="1" applyAlignment="1">
      <alignment horizontal="center" vertical="top"/>
    </xf>
    <xf numFmtId="180" fontId="5" fillId="2" borderId="50" xfId="0" applyNumberFormat="1" applyFont="1" applyFill="1" applyBorder="1" applyAlignment="1">
      <alignment horizontal="right" wrapText="1"/>
    </xf>
    <xf numFmtId="0" fontId="35" fillId="2" borderId="50" xfId="0" applyFont="1" applyFill="1" applyBorder="1" applyAlignment="1">
      <alignment horizontal="right"/>
    </xf>
    <xf numFmtId="0" fontId="35" fillId="2" borderId="50" xfId="0" applyFont="1" applyFill="1" applyBorder="1" applyAlignment="1">
      <alignment horizontal="left"/>
    </xf>
    <xf numFmtId="4" fontId="35" fillId="2" borderId="50" xfId="0" applyNumberFormat="1" applyFont="1" applyFill="1" applyBorder="1" applyAlignment="1">
      <alignment horizontal="right"/>
    </xf>
    <xf numFmtId="4" fontId="35" fillId="2" borderId="50" xfId="0" applyNumberFormat="1" applyFont="1" applyFill="1" applyBorder="1" applyAlignment="1">
      <alignment horizontal="center"/>
    </xf>
    <xf numFmtId="0" fontId="35" fillId="2" borderId="50" xfId="0" applyFont="1" applyFill="1" applyBorder="1"/>
    <xf numFmtId="0" fontId="35" fillId="0" borderId="50" xfId="0" applyFont="1" applyFill="1" applyBorder="1"/>
    <xf numFmtId="176" fontId="5" fillId="0" borderId="50" xfId="199" applyNumberFormat="1" applyFont="1" applyFill="1" applyBorder="1" applyAlignment="1">
      <alignment horizontal="right" vertical="center" wrapText="1"/>
    </xf>
    <xf numFmtId="180" fontId="35" fillId="2" borderId="50" xfId="0" applyNumberFormat="1" applyFont="1" applyFill="1" applyBorder="1" applyAlignment="1">
      <alignment horizontal="right"/>
    </xf>
    <xf numFmtId="39" fontId="6" fillId="2" borderId="50" xfId="0" applyNumberFormat="1" applyFont="1" applyFill="1" applyBorder="1" applyAlignment="1">
      <alignment wrapText="1"/>
    </xf>
    <xf numFmtId="4" fontId="5" fillId="2" borderId="50" xfId="509" applyNumberFormat="1" applyFont="1" applyFill="1" applyBorder="1"/>
    <xf numFmtId="39" fontId="5" fillId="2" borderId="50" xfId="0" applyNumberFormat="1" applyFont="1" applyFill="1" applyBorder="1" applyAlignment="1">
      <alignment wrapText="1"/>
    </xf>
    <xf numFmtId="39" fontId="5" fillId="2" borderId="50" xfId="0" applyNumberFormat="1" applyFont="1" applyFill="1" applyBorder="1" applyAlignment="1">
      <alignment vertical="top" wrapText="1"/>
    </xf>
    <xf numFmtId="4" fontId="5" fillId="2" borderId="50" xfId="509" applyNumberFormat="1" applyFont="1" applyFill="1" applyBorder="1" applyAlignment="1">
      <alignment vertical="center" wrapText="1"/>
    </xf>
    <xf numFmtId="0" fontId="35" fillId="2" borderId="50" xfId="0" applyFont="1" applyFill="1" applyBorder="1" applyAlignment="1">
      <alignment horizontal="right" wrapText="1"/>
    </xf>
    <xf numFmtId="49" fontId="35" fillId="2" borderId="50" xfId="0" applyNumberFormat="1" applyFont="1" applyFill="1" applyBorder="1" applyAlignment="1">
      <alignment horizontal="left" vertical="top" wrapText="1"/>
    </xf>
    <xf numFmtId="4" fontId="35" fillId="2" borderId="50" xfId="197" applyNumberFormat="1" applyFont="1" applyFill="1" applyBorder="1" applyAlignment="1">
      <alignment vertical="top" wrapText="1"/>
    </xf>
    <xf numFmtId="0" fontId="35" fillId="2" borderId="50" xfId="0" applyFont="1" applyFill="1" applyBorder="1" applyAlignment="1">
      <alignment horizontal="center" vertical="top" wrapText="1"/>
    </xf>
    <xf numFmtId="0" fontId="5" fillId="2" borderId="50" xfId="0" applyFont="1" applyFill="1" applyBorder="1" applyAlignment="1">
      <alignment horizontal="right" wrapText="1"/>
    </xf>
    <xf numFmtId="49" fontId="5" fillId="2" borderId="50" xfId="0" applyNumberFormat="1" applyFont="1" applyFill="1" applyBorder="1" applyAlignment="1">
      <alignment horizontal="left" vertical="top" wrapText="1"/>
    </xf>
    <xf numFmtId="4" fontId="5" fillId="2" borderId="50" xfId="197" applyNumberFormat="1" applyFont="1" applyFill="1" applyBorder="1" applyAlignment="1">
      <alignment vertical="top" wrapText="1"/>
    </xf>
    <xf numFmtId="0" fontId="5" fillId="2" borderId="50" xfId="0" applyFont="1" applyFill="1" applyBorder="1" applyAlignment="1">
      <alignment horizontal="center" vertical="top" wrapText="1"/>
    </xf>
    <xf numFmtId="0" fontId="7" fillId="2" borderId="50" xfId="0" applyNumberFormat="1" applyFont="1" applyFill="1" applyBorder="1" applyAlignment="1">
      <alignment horizontal="right"/>
    </xf>
    <xf numFmtId="0" fontId="7" fillId="2" borderId="50" xfId="0" applyNumberFormat="1" applyFont="1" applyFill="1" applyBorder="1" applyAlignment="1">
      <alignment horizontal="center" vertical="top"/>
    </xf>
    <xf numFmtId="176" fontId="35" fillId="2" borderId="50" xfId="0" applyNumberFormat="1" applyFont="1" applyFill="1" applyBorder="1" applyAlignment="1">
      <alignment horizontal="center"/>
    </xf>
    <xf numFmtId="0" fontId="35" fillId="2" borderId="50" xfId="0" applyNumberFormat="1" applyFont="1" applyFill="1" applyBorder="1" applyAlignment="1">
      <alignment horizontal="center"/>
    </xf>
    <xf numFmtId="176" fontId="35" fillId="2" borderId="50" xfId="0" applyNumberFormat="1" applyFont="1" applyFill="1" applyBorder="1" applyAlignment="1">
      <alignment horizontal="right"/>
    </xf>
    <xf numFmtId="176" fontId="7" fillId="2" borderId="50" xfId="0" applyNumberFormat="1" applyFont="1" applyFill="1" applyBorder="1" applyAlignment="1">
      <alignment horizontal="right"/>
    </xf>
    <xf numFmtId="0" fontId="6" fillId="2" borderId="50" xfId="0" applyFont="1" applyFill="1" applyBorder="1" applyAlignment="1">
      <alignment horizontal="left" wrapText="1"/>
    </xf>
    <xf numFmtId="0" fontId="6" fillId="2" borderId="50" xfId="0" applyNumberFormat="1" applyFont="1" applyFill="1" applyBorder="1" applyAlignment="1">
      <alignment horizontal="right"/>
    </xf>
    <xf numFmtId="0" fontId="6" fillId="2" borderId="50" xfId="0" applyNumberFormat="1" applyFont="1" applyFill="1" applyBorder="1" applyAlignment="1">
      <alignment horizontal="left" vertical="top" wrapText="1"/>
    </xf>
    <xf numFmtId="0" fontId="5" fillId="2" borderId="50" xfId="0" applyNumberFormat="1" applyFont="1" applyFill="1" applyBorder="1" applyAlignment="1">
      <alignment horizontal="center"/>
    </xf>
    <xf numFmtId="214" fontId="5" fillId="2" borderId="50" xfId="8" applyNumberFormat="1" applyFont="1" applyFill="1" applyBorder="1" applyAlignment="1">
      <alignment horizontal="right" wrapText="1"/>
    </xf>
    <xf numFmtId="0" fontId="5" fillId="2" borderId="50" xfId="8" applyFont="1" applyFill="1" applyBorder="1" applyAlignment="1">
      <alignment horizontal="left" vertical="top" wrapText="1"/>
    </xf>
    <xf numFmtId="4" fontId="5" fillId="2" borderId="50" xfId="380" applyNumberFormat="1" applyFont="1" applyFill="1" applyBorder="1" applyAlignment="1">
      <alignment horizontal="right" wrapText="1"/>
    </xf>
    <xf numFmtId="176" fontId="5" fillId="2" borderId="50" xfId="8" applyNumberFormat="1" applyFont="1" applyFill="1" applyBorder="1" applyAlignment="1">
      <alignment horizontal="center" wrapText="1"/>
    </xf>
    <xf numFmtId="4" fontId="5" fillId="0" borderId="50" xfId="380" applyNumberFormat="1" applyFont="1" applyFill="1" applyBorder="1" applyAlignment="1">
      <alignment horizontal="right" vertical="top"/>
    </xf>
    <xf numFmtId="4" fontId="5" fillId="0" borderId="50" xfId="8" applyNumberFormat="1" applyFont="1" applyFill="1" applyBorder="1" applyAlignment="1">
      <alignment wrapText="1"/>
    </xf>
    <xf numFmtId="215" fontId="5" fillId="2" borderId="50" xfId="8" applyNumberFormat="1" applyFont="1" applyFill="1" applyBorder="1" applyAlignment="1">
      <alignment horizontal="right" wrapText="1"/>
    </xf>
    <xf numFmtId="0" fontId="5" fillId="2" borderId="50" xfId="8" applyFont="1" applyFill="1" applyBorder="1" applyAlignment="1">
      <alignment vertical="top" wrapText="1"/>
    </xf>
    <xf numFmtId="4" fontId="5" fillId="2" borderId="50" xfId="380" applyNumberFormat="1" applyFont="1" applyFill="1" applyBorder="1" applyAlignment="1">
      <alignment horizontal="right" vertical="top" wrapText="1"/>
    </xf>
    <xf numFmtId="176" fontId="5" fillId="2" borderId="50" xfId="8" applyNumberFormat="1" applyFont="1" applyFill="1" applyBorder="1" applyAlignment="1">
      <alignment horizontal="center" vertical="top" wrapText="1"/>
    </xf>
    <xf numFmtId="4" fontId="5" fillId="0" borderId="50" xfId="380" applyNumberFormat="1" applyFont="1" applyFill="1" applyBorder="1" applyAlignment="1">
      <alignment vertical="top"/>
    </xf>
    <xf numFmtId="43" fontId="5" fillId="0" borderId="50" xfId="707" applyFont="1" applyFill="1" applyBorder="1" applyAlignment="1">
      <alignment horizontal="right" vertical="top" wrapText="1"/>
    </xf>
    <xf numFmtId="4" fontId="5" fillId="2" borderId="50" xfId="380" applyNumberFormat="1" applyFont="1" applyFill="1" applyBorder="1" applyAlignment="1">
      <alignment vertical="top" wrapText="1"/>
    </xf>
    <xf numFmtId="194" fontId="5" fillId="2" borderId="50" xfId="8" applyNumberFormat="1" applyFont="1" applyFill="1" applyBorder="1" applyAlignment="1">
      <alignment horizontal="right" wrapText="1"/>
    </xf>
    <xf numFmtId="194" fontId="5" fillId="2" borderId="50" xfId="0" applyNumberFormat="1" applyFont="1" applyFill="1" applyBorder="1" applyAlignment="1">
      <alignment horizontal="right" vertical="center" wrapText="1"/>
    </xf>
    <xf numFmtId="174" fontId="5" fillId="2" borderId="50" xfId="0" applyNumberFormat="1" applyFont="1" applyFill="1" applyBorder="1" applyAlignment="1">
      <alignment horizontal="center" vertical="center"/>
    </xf>
    <xf numFmtId="4" fontId="5" fillId="0" borderId="50" xfId="201" applyNumberFormat="1" applyFont="1" applyFill="1" applyBorder="1" applyAlignment="1">
      <alignment horizontal="right" vertical="top"/>
    </xf>
    <xf numFmtId="43" fontId="5" fillId="0" borderId="50" xfId="707" applyFont="1" applyFill="1" applyBorder="1" applyAlignment="1">
      <alignment horizontal="right" vertical="center" wrapText="1"/>
    </xf>
    <xf numFmtId="174" fontId="5" fillId="2" borderId="50" xfId="0" applyNumberFormat="1" applyFont="1" applyFill="1" applyBorder="1" applyAlignment="1">
      <alignment horizontal="justify" vertical="center" wrapText="1"/>
    </xf>
    <xf numFmtId="213" fontId="5" fillId="2" borderId="50" xfId="0" applyNumberFormat="1" applyFont="1" applyFill="1" applyBorder="1" applyAlignment="1" applyProtection="1">
      <alignment horizontal="right" vertical="center"/>
    </xf>
    <xf numFmtId="174" fontId="5" fillId="2" borderId="50" xfId="0" applyNumberFormat="1" applyFont="1" applyFill="1" applyBorder="1" applyAlignment="1">
      <alignment horizontal="center" vertical="center" wrapText="1"/>
    </xf>
    <xf numFmtId="227" fontId="5" fillId="2" borderId="50" xfId="0" applyNumberFormat="1" applyFont="1" applyFill="1" applyBorder="1" applyAlignment="1">
      <alignment horizontal="right" vertical="top"/>
    </xf>
    <xf numFmtId="39" fontId="5" fillId="0" borderId="50" xfId="0" applyNumberFormat="1" applyFont="1" applyFill="1" applyBorder="1" applyAlignment="1" applyProtection="1">
      <alignment horizontal="right" vertical="center" wrapText="1"/>
      <protection locked="0"/>
    </xf>
    <xf numFmtId="39" fontId="5" fillId="2" borderId="50" xfId="0" applyNumberFormat="1" applyFont="1" applyFill="1" applyBorder="1" applyAlignment="1">
      <alignment horizontal="left" vertical="top"/>
    </xf>
    <xf numFmtId="43" fontId="5" fillId="2" borderId="50" xfId="141" applyNumberFormat="1" applyFont="1" applyFill="1" applyBorder="1" applyAlignment="1">
      <alignment horizontal="right" vertical="top" wrapText="1"/>
    </xf>
    <xf numFmtId="39" fontId="5" fillId="2" borderId="50" xfId="0" applyNumberFormat="1" applyFont="1" applyFill="1" applyBorder="1" applyAlignment="1">
      <alignment horizontal="center" vertical="top"/>
    </xf>
    <xf numFmtId="39" fontId="5" fillId="0" borderId="50" xfId="0" applyNumberFormat="1" applyFont="1" applyFill="1" applyBorder="1" applyAlignment="1" applyProtection="1">
      <alignment horizontal="right" vertical="top"/>
      <protection locked="0"/>
    </xf>
    <xf numFmtId="194" fontId="5" fillId="2" borderId="50" xfId="0" applyNumberFormat="1" applyFont="1" applyFill="1" applyBorder="1" applyAlignment="1">
      <alignment horizontal="right" vertical="top" wrapText="1"/>
    </xf>
    <xf numFmtId="174" fontId="5" fillId="2" borderId="50" xfId="0" applyNumberFormat="1" applyFont="1" applyFill="1" applyBorder="1" applyAlignment="1">
      <alignment horizontal="center" vertical="top"/>
    </xf>
    <xf numFmtId="4" fontId="5" fillId="2" borderId="50" xfId="141" applyNumberFormat="1" applyFont="1" applyFill="1" applyBorder="1" applyAlignment="1">
      <alignment horizontal="right" vertical="top"/>
    </xf>
    <xf numFmtId="43" fontId="5" fillId="2" borderId="50" xfId="707" applyFont="1" applyFill="1" applyBorder="1" applyAlignment="1">
      <alignment horizontal="right" vertical="top" wrapText="1"/>
    </xf>
    <xf numFmtId="0" fontId="5" fillId="2" borderId="50" xfId="0" applyNumberFormat="1" applyFont="1" applyFill="1" applyBorder="1" applyAlignment="1">
      <alignment horizontal="left" vertical="top" wrapText="1"/>
    </xf>
    <xf numFmtId="232" fontId="5" fillId="2" borderId="50" xfId="0" applyNumberFormat="1" applyFont="1" applyFill="1" applyBorder="1" applyAlignment="1">
      <alignment horizontal="right" vertical="top"/>
    </xf>
    <xf numFmtId="0" fontId="6" fillId="2" borderId="50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left" vertical="top"/>
    </xf>
    <xf numFmtId="49" fontId="5" fillId="21" borderId="50" xfId="0" applyNumberFormat="1" applyFont="1" applyFill="1" applyBorder="1" applyAlignment="1">
      <alignment horizontal="right" vertical="center" wrapText="1"/>
    </xf>
    <xf numFmtId="176" fontId="5" fillId="2" borderId="50" xfId="0" applyNumberFormat="1" applyFont="1" applyFill="1" applyBorder="1" applyAlignment="1">
      <alignment vertical="center"/>
    </xf>
    <xf numFmtId="0" fontId="5" fillId="2" borderId="50" xfId="0" applyNumberFormat="1" applyFont="1" applyFill="1" applyBorder="1" applyAlignment="1">
      <alignment horizontal="center" vertical="center"/>
    </xf>
    <xf numFmtId="43" fontId="5" fillId="2" borderId="50" xfId="707" applyFont="1" applyFill="1" applyBorder="1" applyAlignment="1">
      <alignment horizontal="right" vertical="center" wrapText="1"/>
    </xf>
    <xf numFmtId="2" fontId="5" fillId="2" borderId="50" xfId="0" applyNumberFormat="1" applyFont="1" applyFill="1" applyBorder="1" applyAlignment="1">
      <alignment vertical="center"/>
    </xf>
    <xf numFmtId="4" fontId="5" fillId="2" borderId="50" xfId="141" applyNumberFormat="1" applyFont="1" applyFill="1" applyBorder="1" applyAlignment="1">
      <alignment horizontal="right" vertical="top" wrapText="1"/>
    </xf>
    <xf numFmtId="1" fontId="5" fillId="2" borderId="50" xfId="141" applyNumberFormat="1" applyFont="1" applyFill="1" applyBorder="1" applyAlignment="1">
      <alignment horizontal="right" vertical="center" wrapText="1"/>
    </xf>
    <xf numFmtId="219" fontId="5" fillId="2" borderId="50" xfId="0" applyNumberFormat="1" applyFont="1" applyFill="1" applyBorder="1" applyAlignment="1">
      <alignment horizontal="right" vertical="top" wrapText="1"/>
    </xf>
    <xf numFmtId="0" fontId="7" fillId="2" borderId="50" xfId="0" applyNumberFormat="1" applyFont="1" applyFill="1" applyBorder="1" applyAlignment="1">
      <alignment horizontal="left" vertical="top"/>
    </xf>
    <xf numFmtId="3" fontId="6" fillId="2" borderId="50" xfId="9" applyNumberFormat="1" applyFont="1" applyFill="1" applyBorder="1" applyAlignment="1">
      <alignment horizontal="center" vertical="center" wrapText="1"/>
    </xf>
    <xf numFmtId="4" fontId="5" fillId="2" borderId="50" xfId="9" applyNumberFormat="1" applyFont="1" applyFill="1" applyBorder="1" applyAlignment="1">
      <alignment horizontal="right" vertical="center" wrapText="1"/>
    </xf>
    <xf numFmtId="39" fontId="5" fillId="2" borderId="50" xfId="9" applyNumberFormat="1" applyFont="1" applyFill="1" applyBorder="1" applyAlignment="1" applyProtection="1">
      <alignment vertical="center"/>
      <protection locked="0"/>
    </xf>
    <xf numFmtId="4" fontId="5" fillId="2" borderId="50" xfId="9" applyNumberFormat="1" applyFont="1" applyFill="1" applyBorder="1" applyAlignment="1" applyProtection="1">
      <alignment vertical="center"/>
    </xf>
    <xf numFmtId="170" fontId="6" fillId="2" borderId="50" xfId="10" applyNumberFormat="1" applyFont="1" applyFill="1" applyBorder="1" applyAlignment="1">
      <alignment vertical="center"/>
    </xf>
    <xf numFmtId="3" fontId="5" fillId="0" borderId="50" xfId="9" applyNumberFormat="1" applyFont="1" applyFill="1" applyBorder="1" applyAlignment="1">
      <alignment horizontal="right" vertical="center" wrapText="1"/>
    </xf>
    <xf numFmtId="49" fontId="5" fillId="0" borderId="50" xfId="9" applyNumberFormat="1" applyFont="1" applyFill="1" applyBorder="1" applyAlignment="1">
      <alignment horizontal="left" vertical="center" wrapText="1"/>
    </xf>
    <xf numFmtId="4" fontId="5" fillId="0" borderId="50" xfId="9" applyNumberFormat="1" applyFont="1" applyFill="1" applyBorder="1" applyAlignment="1">
      <alignment horizontal="right" wrapText="1"/>
    </xf>
    <xf numFmtId="39" fontId="5" fillId="0" borderId="50" xfId="9" applyNumberFormat="1" applyFont="1" applyFill="1" applyBorder="1" applyAlignment="1" applyProtection="1">
      <alignment horizontal="center"/>
      <protection locked="0"/>
    </xf>
    <xf numFmtId="4" fontId="5" fillId="0" borderId="50" xfId="9" applyNumberFormat="1" applyFont="1" applyFill="1" applyBorder="1" applyAlignment="1" applyProtection="1">
      <alignment vertical="top"/>
    </xf>
    <xf numFmtId="176" fontId="5" fillId="0" borderId="50" xfId="0" applyNumberFormat="1" applyFont="1" applyFill="1" applyBorder="1" applyAlignment="1">
      <alignment horizontal="right"/>
    </xf>
    <xf numFmtId="3" fontId="5" fillId="2" borderId="50" xfId="9" applyNumberFormat="1" applyFont="1" applyFill="1" applyBorder="1" applyAlignment="1">
      <alignment horizontal="right" vertical="center" wrapText="1"/>
    </xf>
    <xf numFmtId="49" fontId="5" fillId="2" borderId="50" xfId="9" applyNumberFormat="1" applyFont="1" applyFill="1" applyBorder="1" applyAlignment="1">
      <alignment horizontal="left" vertical="top" wrapText="1"/>
    </xf>
    <xf numFmtId="39" fontId="5" fillId="2" borderId="50" xfId="9" applyNumberFormat="1" applyFont="1" applyFill="1" applyBorder="1" applyAlignment="1" applyProtection="1">
      <alignment horizontal="center" vertical="center"/>
      <protection locked="0"/>
    </xf>
    <xf numFmtId="219" fontId="5" fillId="2" borderId="50" xfId="0" applyNumberFormat="1" applyFont="1" applyFill="1" applyBorder="1" applyAlignment="1">
      <alignment horizontal="right" vertical="top"/>
    </xf>
    <xf numFmtId="170" fontId="5" fillId="2" borderId="50" xfId="10" applyNumberFormat="1" applyFont="1" applyFill="1" applyBorder="1" applyAlignment="1">
      <alignment vertical="center"/>
    </xf>
    <xf numFmtId="49" fontId="5" fillId="2" borderId="50" xfId="9" applyNumberFormat="1" applyFont="1" applyFill="1" applyBorder="1" applyAlignment="1">
      <alignment horizontal="left" vertical="center" wrapText="1"/>
    </xf>
    <xf numFmtId="4" fontId="5" fillId="0" borderId="50" xfId="0" applyNumberFormat="1" applyFont="1" applyFill="1" applyBorder="1" applyAlignment="1" applyProtection="1">
      <alignment vertical="top"/>
      <protection locked="0"/>
    </xf>
    <xf numFmtId="4" fontId="5" fillId="2" borderId="50" xfId="9" applyNumberFormat="1" applyFont="1" applyFill="1" applyBorder="1" applyAlignment="1">
      <alignment horizontal="right" wrapText="1"/>
    </xf>
    <xf numFmtId="39" fontId="5" fillId="2" borderId="50" xfId="9" applyNumberFormat="1" applyFont="1" applyFill="1" applyBorder="1" applyAlignment="1" applyProtection="1">
      <alignment horizontal="center"/>
      <protection locked="0"/>
    </xf>
    <xf numFmtId="4" fontId="5" fillId="0" borderId="50" xfId="0" applyNumberFormat="1" applyFont="1" applyFill="1" applyBorder="1" applyAlignment="1">
      <alignment horizontal="right" vertical="top" wrapText="1"/>
    </xf>
    <xf numFmtId="170" fontId="5" fillId="2" borderId="50" xfId="10" applyNumberFormat="1" applyFont="1" applyFill="1" applyBorder="1" applyAlignment="1"/>
    <xf numFmtId="176" fontId="5" fillId="2" borderId="50" xfId="0" applyNumberFormat="1" applyFont="1" applyFill="1" applyBorder="1" applyAlignment="1">
      <alignment horizontal="right" vertical="top"/>
    </xf>
    <xf numFmtId="4" fontId="5" fillId="0" borderId="50" xfId="0" applyNumberFormat="1" applyFont="1" applyFill="1" applyBorder="1" applyAlignment="1" applyProtection="1">
      <alignment horizontal="right" vertical="top" wrapText="1"/>
      <protection locked="0"/>
    </xf>
    <xf numFmtId="228" fontId="5" fillId="2" borderId="50" xfId="0" applyNumberFormat="1" applyFont="1" applyFill="1" applyBorder="1" applyAlignment="1">
      <alignment horizontal="right" vertical="top"/>
    </xf>
    <xf numFmtId="39" fontId="5" fillId="0" borderId="50" xfId="0" applyNumberFormat="1" applyFont="1" applyFill="1" applyBorder="1" applyAlignment="1" applyProtection="1">
      <alignment horizontal="right" vertical="top" wrapText="1"/>
      <protection locked="0"/>
    </xf>
    <xf numFmtId="4" fontId="5" fillId="2" borderId="50" xfId="0" applyNumberFormat="1" applyFont="1" applyFill="1" applyBorder="1" applyAlignment="1" applyProtection="1">
      <alignment horizontal="right" vertical="top" wrapText="1"/>
      <protection locked="0"/>
    </xf>
    <xf numFmtId="226" fontId="5" fillId="2" borderId="50" xfId="0" applyNumberFormat="1" applyFont="1" applyFill="1" applyBorder="1" applyAlignment="1">
      <alignment horizontal="right" vertical="top"/>
    </xf>
    <xf numFmtId="176" fontId="5" fillId="2" borderId="50" xfId="0" applyNumberFormat="1" applyFont="1" applyFill="1" applyBorder="1" applyAlignment="1"/>
    <xf numFmtId="0" fontId="5" fillId="2" borderId="50" xfId="0" applyNumberFormat="1" applyFont="1" applyFill="1" applyBorder="1" applyAlignment="1">
      <alignment horizontal="right"/>
    </xf>
    <xf numFmtId="0" fontId="5" fillId="2" borderId="50" xfId="0" applyNumberFormat="1" applyFont="1" applyFill="1" applyBorder="1" applyAlignment="1">
      <alignment horizontal="left" vertical="top"/>
    </xf>
    <xf numFmtId="176" fontId="5" fillId="2" borderId="50" xfId="0" applyNumberFormat="1" applyFont="1" applyFill="1" applyBorder="1" applyAlignment="1">
      <alignment vertical="top"/>
    </xf>
    <xf numFmtId="0" fontId="5" fillId="2" borderId="50" xfId="0" applyNumberFormat="1" applyFont="1" applyFill="1" applyBorder="1" applyAlignment="1">
      <alignment horizontal="center" vertical="top"/>
    </xf>
    <xf numFmtId="176" fontId="5" fillId="0" borderId="50" xfId="0" applyNumberFormat="1" applyFont="1" applyFill="1" applyBorder="1" applyAlignment="1">
      <alignment horizontal="right" vertical="top" wrapText="1"/>
    </xf>
    <xf numFmtId="198" fontId="6" fillId="2" borderId="50" xfId="0" applyNumberFormat="1" applyFont="1" applyFill="1" applyBorder="1" applyAlignment="1">
      <alignment horizontal="center" vertical="center"/>
    </xf>
    <xf numFmtId="1" fontId="10" fillId="2" borderId="50" xfId="0" applyNumberFormat="1" applyFont="1" applyFill="1" applyBorder="1" applyAlignment="1">
      <alignment horizontal="right"/>
    </xf>
    <xf numFmtId="0" fontId="10" fillId="2" borderId="50" xfId="0" applyFont="1" applyFill="1" applyBorder="1" applyAlignment="1">
      <alignment horizontal="left"/>
    </xf>
    <xf numFmtId="4" fontId="11" fillId="2" borderId="50" xfId="0" applyNumberFormat="1" applyFont="1" applyFill="1" applyBorder="1" applyAlignment="1">
      <alignment horizontal="right"/>
    </xf>
    <xf numFmtId="4" fontId="11" fillId="2" borderId="50" xfId="0" applyNumberFormat="1" applyFont="1" applyFill="1" applyBorder="1" applyAlignment="1" applyProtection="1">
      <alignment horizontal="center"/>
    </xf>
    <xf numFmtId="176" fontId="11" fillId="2" borderId="50" xfId="0" applyNumberFormat="1" applyFont="1" applyFill="1" applyBorder="1" applyAlignment="1">
      <alignment horizontal="right"/>
    </xf>
    <xf numFmtId="195" fontId="11" fillId="2" borderId="50" xfId="0" applyNumberFormat="1" applyFont="1" applyFill="1" applyBorder="1" applyAlignment="1">
      <alignment horizontal="right"/>
    </xf>
    <xf numFmtId="0" fontId="11" fillId="2" borderId="50" xfId="0" applyFont="1" applyFill="1" applyBorder="1" applyAlignment="1">
      <alignment horizontal="left"/>
    </xf>
    <xf numFmtId="180" fontId="11" fillId="2" borderId="50" xfId="0" applyNumberFormat="1" applyFont="1" applyFill="1" applyBorder="1" applyAlignment="1">
      <alignment horizontal="right"/>
    </xf>
    <xf numFmtId="4" fontId="11" fillId="2" borderId="50" xfId="0" applyNumberFormat="1" applyFont="1" applyFill="1" applyBorder="1" applyAlignment="1">
      <alignment horizontal="center"/>
    </xf>
    <xf numFmtId="0" fontId="48" fillId="2" borderId="50" xfId="0" applyFont="1" applyFill="1" applyBorder="1" applyAlignment="1">
      <alignment horizontal="right"/>
    </xf>
    <xf numFmtId="0" fontId="48" fillId="2" borderId="50" xfId="0" applyFont="1" applyFill="1" applyBorder="1" applyAlignment="1">
      <alignment horizontal="center"/>
    </xf>
    <xf numFmtId="0" fontId="48" fillId="2" borderId="50" xfId="0" applyFont="1" applyFill="1" applyBorder="1" applyAlignment="1">
      <alignment wrapText="1"/>
    </xf>
    <xf numFmtId="195" fontId="48" fillId="2" borderId="50" xfId="0" applyNumberFormat="1" applyFont="1" applyFill="1" applyBorder="1" applyAlignment="1">
      <alignment horizontal="right"/>
    </xf>
    <xf numFmtId="49" fontId="11" fillId="2" borderId="50" xfId="0" applyNumberFormat="1" applyFont="1" applyFill="1" applyBorder="1" applyAlignment="1">
      <alignment horizontal="right"/>
    </xf>
    <xf numFmtId="49" fontId="11" fillId="2" borderId="50" xfId="0" applyNumberFormat="1" applyFont="1" applyFill="1" applyBorder="1" applyAlignment="1">
      <alignment horizontal="left"/>
    </xf>
    <xf numFmtId="49" fontId="11" fillId="2" borderId="50" xfId="0" quotePrefix="1" applyNumberFormat="1" applyFont="1" applyFill="1" applyBorder="1" applyAlignment="1">
      <alignment horizontal="right"/>
    </xf>
    <xf numFmtId="0" fontId="48" fillId="2" borderId="50" xfId="0" applyNumberFormat="1" applyFont="1" applyFill="1" applyBorder="1" applyAlignment="1">
      <alignment horizontal="right"/>
    </xf>
    <xf numFmtId="0" fontId="48" fillId="2" borderId="50" xfId="0" applyFont="1" applyFill="1" applyBorder="1" applyAlignment="1">
      <alignment vertical="top"/>
    </xf>
    <xf numFmtId="0" fontId="5" fillId="2" borderId="50" xfId="0" applyFont="1" applyFill="1" applyBorder="1" applyAlignment="1">
      <alignment horizontal="right" vertical="top"/>
    </xf>
    <xf numFmtId="0" fontId="48" fillId="2" borderId="50" xfId="0" applyFont="1" applyFill="1" applyBorder="1" applyAlignment="1">
      <alignment horizontal="center" vertical="top"/>
    </xf>
    <xf numFmtId="169" fontId="48" fillId="2" borderId="50" xfId="1" applyFont="1" applyFill="1" applyBorder="1" applyAlignment="1">
      <alignment horizontal="right" vertical="top"/>
    </xf>
    <xf numFmtId="1" fontId="50" fillId="2" borderId="50" xfId="0" applyNumberFormat="1" applyFont="1" applyFill="1" applyBorder="1" applyAlignment="1">
      <alignment horizontal="right"/>
    </xf>
    <xf numFmtId="176" fontId="48" fillId="2" borderId="50" xfId="1" applyNumberFormat="1" applyFont="1" applyFill="1" applyBorder="1" applyAlignment="1">
      <alignment horizontal="right"/>
    </xf>
    <xf numFmtId="233" fontId="5" fillId="2" borderId="50" xfId="0" applyNumberFormat="1" applyFont="1" applyFill="1" applyBorder="1" applyAlignment="1">
      <alignment horizontal="right" vertical="top" wrapText="1"/>
    </xf>
    <xf numFmtId="0" fontId="48" fillId="2" borderId="50" xfId="0" applyFont="1" applyFill="1" applyBorder="1" applyAlignment="1">
      <alignment horizontal="right" vertical="center"/>
    </xf>
    <xf numFmtId="2" fontId="48" fillId="2" borderId="50" xfId="0" applyNumberFormat="1" applyFont="1" applyFill="1" applyBorder="1" applyAlignment="1">
      <alignment horizontal="right"/>
    </xf>
    <xf numFmtId="0" fontId="11" fillId="2" borderId="50" xfId="0" applyFont="1" applyFill="1" applyBorder="1"/>
    <xf numFmtId="180" fontId="11" fillId="2" borderId="50" xfId="0" applyNumberFormat="1" applyFont="1" applyFill="1" applyBorder="1" applyAlignment="1">
      <alignment horizontal="right" wrapText="1"/>
    </xf>
    <xf numFmtId="0" fontId="11" fillId="2" borderId="50" xfId="0" applyFont="1" applyFill="1" applyBorder="1" applyAlignment="1">
      <alignment horizontal="right"/>
    </xf>
    <xf numFmtId="49" fontId="11" fillId="2" borderId="50" xfId="0" applyNumberFormat="1" applyFont="1" applyFill="1" applyBorder="1" applyAlignment="1">
      <alignment horizontal="right" vertical="center" wrapText="1"/>
    </xf>
    <xf numFmtId="0" fontId="5" fillId="2" borderId="50" xfId="0" applyFont="1" applyFill="1" applyBorder="1" applyAlignment="1">
      <alignment vertical="justify" wrapText="1"/>
    </xf>
    <xf numFmtId="4" fontId="11" fillId="2" borderId="50" xfId="0" applyNumberFormat="1" applyFont="1" applyFill="1" applyBorder="1" applyAlignment="1">
      <alignment horizontal="right" vertical="center" wrapText="1"/>
    </xf>
    <xf numFmtId="195" fontId="48" fillId="2" borderId="50" xfId="0" applyNumberFormat="1" applyFont="1" applyFill="1" applyBorder="1" applyAlignment="1">
      <alignment horizontal="right" wrapText="1"/>
    </xf>
    <xf numFmtId="0" fontId="48" fillId="2" borderId="50" xfId="0" applyFont="1" applyFill="1" applyBorder="1" applyAlignment="1">
      <alignment vertical="justify" wrapText="1"/>
    </xf>
    <xf numFmtId="176" fontId="48" fillId="2" borderId="50" xfId="1" applyNumberFormat="1" applyFont="1" applyFill="1" applyBorder="1" applyAlignment="1">
      <alignment horizontal="right" vertical="justify" wrapText="1"/>
    </xf>
    <xf numFmtId="0" fontId="48" fillId="2" borderId="50" xfId="0" applyFont="1" applyFill="1" applyBorder="1" applyAlignment="1">
      <alignment horizontal="center" vertical="justify" wrapText="1"/>
    </xf>
    <xf numFmtId="176" fontId="5" fillId="2" borderId="50" xfId="0" applyNumberFormat="1" applyFont="1" applyFill="1" applyBorder="1" applyAlignment="1">
      <alignment horizontal="right" vertical="justify" wrapText="1"/>
    </xf>
    <xf numFmtId="1" fontId="6" fillId="2" borderId="50" xfId="0" applyNumberFormat="1" applyFont="1" applyFill="1" applyBorder="1" applyAlignment="1">
      <alignment horizontal="right" vertical="justify" wrapText="1"/>
    </xf>
    <xf numFmtId="39" fontId="6" fillId="2" borderId="50" xfId="0" applyNumberFormat="1" applyFont="1" applyFill="1" applyBorder="1" applyAlignment="1">
      <alignment vertical="justify" wrapText="1"/>
    </xf>
    <xf numFmtId="4" fontId="5" fillId="2" borderId="50" xfId="509" applyNumberFormat="1" applyFont="1" applyFill="1" applyBorder="1" applyAlignment="1">
      <alignment vertical="justify" wrapText="1"/>
    </xf>
    <xf numFmtId="176" fontId="5" fillId="2" borderId="50" xfId="0" applyNumberFormat="1" applyFont="1" applyFill="1" applyBorder="1" applyAlignment="1">
      <alignment horizontal="center" vertical="justify" wrapText="1"/>
    </xf>
    <xf numFmtId="4" fontId="5" fillId="2" borderId="50" xfId="510" applyNumberFormat="1" applyFont="1" applyFill="1" applyBorder="1" applyAlignment="1">
      <alignment vertical="justify" wrapText="1"/>
    </xf>
    <xf numFmtId="195" fontId="48" fillId="2" borderId="50" xfId="0" applyNumberFormat="1" applyFont="1" applyFill="1" applyBorder="1" applyAlignment="1">
      <alignment horizontal="right" vertical="justify" wrapText="1"/>
    </xf>
    <xf numFmtId="39" fontId="5" fillId="2" borderId="50" xfId="0" applyNumberFormat="1" applyFont="1" applyFill="1" applyBorder="1" applyAlignment="1">
      <alignment vertical="justify" wrapText="1"/>
    </xf>
    <xf numFmtId="4" fontId="5" fillId="2" borderId="50" xfId="510" applyNumberFormat="1" applyFont="1" applyFill="1" applyBorder="1"/>
    <xf numFmtId="4" fontId="5" fillId="2" borderId="50" xfId="509" applyNumberFormat="1" applyFont="1" applyFill="1" applyBorder="1" applyAlignment="1">
      <alignment vertical="top"/>
    </xf>
    <xf numFmtId="0" fontId="11" fillId="2" borderId="50" xfId="0" applyFont="1" applyFill="1" applyBorder="1" applyAlignment="1">
      <alignment horizontal="right" wrapText="1"/>
    </xf>
    <xf numFmtId="49" fontId="11" fillId="2" borderId="50" xfId="0" applyNumberFormat="1" applyFont="1" applyFill="1" applyBorder="1" applyAlignment="1">
      <alignment horizontal="left" vertical="top" wrapText="1"/>
    </xf>
    <xf numFmtId="0" fontId="10" fillId="2" borderId="50" xfId="0" applyFont="1" applyFill="1" applyBorder="1" applyAlignment="1">
      <alignment horizontal="center"/>
    </xf>
    <xf numFmtId="176" fontId="11" fillId="2" borderId="50" xfId="0" applyNumberFormat="1" applyFont="1" applyFill="1" applyBorder="1"/>
    <xf numFmtId="0" fontId="11" fillId="2" borderId="50" xfId="0" applyFont="1" applyFill="1" applyBorder="1" applyAlignment="1">
      <alignment horizontal="center"/>
    </xf>
    <xf numFmtId="4" fontId="10" fillId="2" borderId="50" xfId="0" applyNumberFormat="1" applyFont="1" applyFill="1" applyBorder="1"/>
    <xf numFmtId="175" fontId="10" fillId="2" borderId="50" xfId="0" applyNumberFormat="1" applyFont="1" applyFill="1" applyBorder="1" applyAlignment="1" applyProtection="1">
      <alignment horizontal="right"/>
    </xf>
    <xf numFmtId="0" fontId="6" fillId="2" borderId="50" xfId="5" applyFont="1" applyFill="1" applyBorder="1" applyAlignment="1">
      <alignment vertical="top" wrapText="1"/>
    </xf>
    <xf numFmtId="4" fontId="6" fillId="2" borderId="50" xfId="1" applyNumberFormat="1" applyFont="1" applyFill="1" applyBorder="1" applyAlignment="1"/>
    <xf numFmtId="4" fontId="6" fillId="2" borderId="50" xfId="1" applyNumberFormat="1" applyFont="1" applyFill="1" applyBorder="1" applyAlignment="1">
      <alignment horizontal="center"/>
    </xf>
    <xf numFmtId="4" fontId="6" fillId="2" borderId="50" xfId="5" applyNumberFormat="1" applyFont="1" applyFill="1" applyBorder="1" applyAlignment="1">
      <alignment horizontal="center"/>
    </xf>
    <xf numFmtId="0" fontId="6" fillId="2" borderId="50" xfId="0" applyFont="1" applyFill="1" applyBorder="1" applyAlignment="1">
      <alignment vertical="justify" wrapText="1"/>
    </xf>
    <xf numFmtId="4" fontId="5" fillId="2" borderId="50" xfId="10" applyNumberFormat="1" applyFont="1" applyFill="1" applyBorder="1" applyAlignment="1">
      <alignment vertical="justify"/>
    </xf>
    <xf numFmtId="4" fontId="5" fillId="2" borderId="50" xfId="10" applyNumberFormat="1" applyFont="1" applyFill="1" applyBorder="1" applyAlignment="1">
      <alignment horizontal="right" vertical="justify"/>
    </xf>
    <xf numFmtId="4" fontId="6" fillId="2" borderId="50" xfId="10" applyNumberFormat="1" applyFont="1" applyFill="1" applyBorder="1" applyAlignment="1">
      <alignment vertical="justify"/>
    </xf>
    <xf numFmtId="234" fontId="5" fillId="2" borderId="50" xfId="0" applyNumberFormat="1" applyFont="1" applyFill="1" applyBorder="1" applyAlignment="1">
      <alignment horizontal="right" vertical="top" wrapText="1"/>
    </xf>
    <xf numFmtId="37" fontId="10" fillId="2" borderId="50" xfId="0" applyNumberFormat="1" applyFont="1" applyFill="1" applyBorder="1" applyAlignment="1" applyProtection="1">
      <alignment horizontal="right" vertical="center"/>
    </xf>
    <xf numFmtId="0" fontId="6" fillId="2" borderId="50" xfId="5" applyFont="1" applyFill="1" applyBorder="1" applyAlignment="1">
      <alignment horizontal="left" vertical="center" wrapText="1"/>
    </xf>
    <xf numFmtId="4" fontId="5" fillId="2" borderId="50" xfId="141" applyNumberFormat="1" applyFont="1" applyFill="1" applyBorder="1" applyAlignment="1">
      <alignment horizontal="right" vertical="center" wrapText="1"/>
    </xf>
    <xf numFmtId="4" fontId="5" fillId="2" borderId="50" xfId="141" applyNumberFormat="1" applyFont="1" applyFill="1" applyBorder="1" applyAlignment="1">
      <alignment horizontal="center" vertical="center"/>
    </xf>
    <xf numFmtId="4" fontId="35" fillId="2" borderId="50" xfId="0" applyNumberFormat="1" applyFont="1" applyFill="1" applyBorder="1" applyAlignment="1">
      <alignment vertical="center" wrapText="1"/>
    </xf>
    <xf numFmtId="194" fontId="5" fillId="2" borderId="50" xfId="0" applyNumberFormat="1" applyFont="1" applyFill="1" applyBorder="1" applyAlignment="1">
      <alignment vertical="center" wrapText="1"/>
    </xf>
    <xf numFmtId="4" fontId="35" fillId="2" borderId="50" xfId="0" applyNumberFormat="1" applyFont="1" applyFill="1" applyBorder="1"/>
    <xf numFmtId="0" fontId="35" fillId="2" borderId="50" xfId="0" applyFont="1" applyFill="1" applyBorder="1" applyAlignment="1">
      <alignment horizontal="center"/>
    </xf>
    <xf numFmtId="4" fontId="5" fillId="2" borderId="50" xfId="10" applyNumberFormat="1" applyFont="1" applyFill="1" applyBorder="1" applyAlignment="1"/>
    <xf numFmtId="195" fontId="5" fillId="2" borderId="50" xfId="0" applyNumberFormat="1" applyFont="1" applyFill="1" applyBorder="1" applyAlignment="1">
      <alignment horizontal="right" vertical="center" wrapText="1"/>
    </xf>
    <xf numFmtId="2" fontId="5" fillId="2" borderId="50" xfId="0" applyNumberFormat="1" applyFont="1" applyFill="1" applyBorder="1" applyAlignment="1">
      <alignment vertical="top" wrapText="1"/>
    </xf>
    <xf numFmtId="2" fontId="5" fillId="2" borderId="50" xfId="10" applyNumberFormat="1" applyFont="1" applyFill="1" applyBorder="1" applyAlignment="1">
      <alignment vertical="top" wrapText="1"/>
    </xf>
    <xf numFmtId="2" fontId="5" fillId="2" borderId="50" xfId="0" applyNumberFormat="1" applyFont="1" applyFill="1" applyBorder="1" applyAlignment="1">
      <alignment horizontal="center" vertical="top" wrapText="1"/>
    </xf>
    <xf numFmtId="4" fontId="5" fillId="2" borderId="50" xfId="10" applyNumberFormat="1" applyFont="1" applyFill="1" applyBorder="1" applyAlignment="1">
      <alignment vertical="top" wrapText="1"/>
    </xf>
    <xf numFmtId="2" fontId="35" fillId="2" borderId="50" xfId="0" applyNumberFormat="1" applyFont="1" applyFill="1" applyBorder="1" applyAlignment="1">
      <alignment horizontal="right"/>
    </xf>
    <xf numFmtId="0" fontId="35" fillId="2" borderId="50" xfId="0" applyFont="1" applyFill="1" applyBorder="1" applyAlignment="1">
      <alignment vertical="top" wrapText="1"/>
    </xf>
    <xf numFmtId="0" fontId="5" fillId="2" borderId="50" xfId="0" applyFont="1" applyFill="1" applyBorder="1" applyAlignment="1">
      <alignment horizontal="left" wrapText="1"/>
    </xf>
    <xf numFmtId="176" fontId="5" fillId="2" borderId="50" xfId="10" applyNumberFormat="1" applyFont="1" applyFill="1" applyBorder="1" applyAlignment="1">
      <alignment vertical="center" wrapText="1"/>
    </xf>
    <xf numFmtId="4" fontId="5" fillId="2" borderId="50" xfId="0" applyNumberFormat="1" applyFont="1" applyFill="1" applyBorder="1" applyAlignment="1">
      <alignment vertical="top"/>
    </xf>
    <xf numFmtId="37" fontId="6" fillId="2" borderId="50" xfId="0" applyNumberFormat="1" applyFont="1" applyFill="1" applyBorder="1" applyAlignment="1" applyProtection="1">
      <alignment horizontal="right" vertical="justify" wrapText="1"/>
    </xf>
    <xf numFmtId="4" fontId="5" fillId="2" borderId="50" xfId="0" applyNumberFormat="1" applyFont="1" applyFill="1" applyBorder="1" applyAlignment="1" applyProtection="1">
      <alignment horizontal="right" vertical="top"/>
      <protection locked="0"/>
    </xf>
    <xf numFmtId="0" fontId="6" fillId="2" borderId="50" xfId="0" applyFont="1" applyFill="1" applyBorder="1" applyAlignment="1">
      <alignment horizontal="left" vertical="top"/>
    </xf>
    <xf numFmtId="0" fontId="5" fillId="2" borderId="50" xfId="5" applyFont="1" applyFill="1" applyBorder="1"/>
    <xf numFmtId="37" fontId="6" fillId="2" borderId="50" xfId="0" applyNumberFormat="1" applyFont="1" applyFill="1" applyBorder="1" applyAlignment="1" applyProtection="1">
      <alignment horizontal="right" vertical="center"/>
    </xf>
    <xf numFmtId="4" fontId="5" fillId="2" borderId="50" xfId="0" applyNumberFormat="1" applyFont="1" applyFill="1" applyBorder="1" applyAlignment="1">
      <alignment vertical="top" wrapText="1"/>
    </xf>
    <xf numFmtId="4" fontId="5" fillId="2" borderId="50" xfId="141" applyNumberFormat="1" applyFont="1" applyFill="1" applyBorder="1" applyAlignment="1" applyProtection="1">
      <alignment horizontal="right" wrapText="1"/>
    </xf>
    <xf numFmtId="175" fontId="5" fillId="2" borderId="50" xfId="708" applyNumberFormat="1" applyFont="1" applyFill="1" applyBorder="1" applyAlignment="1" applyProtection="1">
      <alignment horizontal="right" vertical="center"/>
    </xf>
    <xf numFmtId="4" fontId="5" fillId="2" borderId="50" xfId="0" applyNumberFormat="1" applyFont="1" applyFill="1" applyBorder="1"/>
    <xf numFmtId="0" fontId="48" fillId="0" borderId="50" xfId="0" applyFont="1" applyFill="1" applyBorder="1" applyAlignment="1">
      <alignment vertical="top" wrapText="1"/>
    </xf>
    <xf numFmtId="2" fontId="5" fillId="2" borderId="50" xfId="0" applyNumberFormat="1" applyFont="1" applyFill="1" applyBorder="1" applyAlignment="1">
      <alignment horizontal="right" vertical="center"/>
    </xf>
    <xf numFmtId="175" fontId="7" fillId="2" borderId="50" xfId="0" applyNumberFormat="1" applyFont="1" applyFill="1" applyBorder="1" applyAlignment="1" applyProtection="1">
      <alignment horizontal="right"/>
    </xf>
    <xf numFmtId="0" fontId="7" fillId="2" borderId="50" xfId="5" applyFont="1" applyFill="1" applyBorder="1" applyAlignment="1">
      <alignment vertical="top" wrapText="1"/>
    </xf>
    <xf numFmtId="4" fontId="7" fillId="2" borderId="50" xfId="1" applyNumberFormat="1" applyFont="1" applyFill="1" applyBorder="1" applyAlignment="1"/>
    <xf numFmtId="4" fontId="7" fillId="2" borderId="50" xfId="1" applyNumberFormat="1" applyFont="1" applyFill="1" applyBorder="1" applyAlignment="1">
      <alignment horizontal="center"/>
    </xf>
    <xf numFmtId="4" fontId="7" fillId="2" borderId="50" xfId="5" applyNumberFormat="1" applyFont="1" applyFill="1" applyBorder="1" applyAlignment="1">
      <alignment horizontal="center"/>
    </xf>
    <xf numFmtId="176" fontId="7" fillId="2" borderId="50" xfId="0" applyNumberFormat="1" applyFont="1" applyFill="1" applyBorder="1" applyAlignment="1">
      <alignment horizontal="right" vertical="center"/>
    </xf>
    <xf numFmtId="176" fontId="7" fillId="2" borderId="50" xfId="0" applyNumberFormat="1" applyFont="1" applyFill="1" applyBorder="1" applyAlignment="1">
      <alignment horizontal="center" vertical="center"/>
    </xf>
    <xf numFmtId="176" fontId="35" fillId="2" borderId="50" xfId="10" applyNumberFormat="1" applyFont="1" applyFill="1" applyBorder="1" applyAlignment="1">
      <alignment vertical="center"/>
    </xf>
    <xf numFmtId="0" fontId="35" fillId="2" borderId="50" xfId="0" applyFont="1" applyFill="1" applyBorder="1" applyAlignment="1">
      <alignment horizontal="left" vertical="center" wrapText="1"/>
    </xf>
    <xf numFmtId="37" fontId="5" fillId="2" borderId="50" xfId="0" applyNumberFormat="1" applyFont="1" applyFill="1" applyBorder="1" applyAlignment="1">
      <alignment horizontal="right" wrapText="1"/>
    </xf>
    <xf numFmtId="0" fontId="6" fillId="2" borderId="50" xfId="5" applyFont="1" applyFill="1" applyBorder="1" applyAlignment="1">
      <alignment vertical="justify" wrapText="1"/>
    </xf>
    <xf numFmtId="0" fontId="5" fillId="2" borderId="50" xfId="0" applyFont="1" applyFill="1" applyBorder="1" applyAlignment="1">
      <alignment horizontal="center" vertical="justify" wrapText="1"/>
    </xf>
    <xf numFmtId="39" fontId="5" fillId="2" borderId="50" xfId="0" applyNumberFormat="1" applyFont="1" applyFill="1" applyBorder="1" applyAlignment="1" applyProtection="1">
      <alignment vertical="justify" wrapText="1"/>
      <protection locked="0"/>
    </xf>
    <xf numFmtId="0" fontId="5" fillId="2" borderId="50" xfId="0" applyFont="1" applyFill="1" applyBorder="1" applyAlignment="1">
      <alignment horizontal="left" vertical="justify" wrapText="1"/>
    </xf>
    <xf numFmtId="4" fontId="5" fillId="2" borderId="50" xfId="0" applyNumberFormat="1" applyFont="1" applyFill="1" applyBorder="1" applyAlignment="1">
      <alignment horizontal="right" vertical="justify" wrapText="1"/>
    </xf>
    <xf numFmtId="4" fontId="5" fillId="2" borderId="50" xfId="156" applyNumberFormat="1" applyFont="1" applyFill="1" applyBorder="1" applyAlignment="1">
      <alignment vertical="justify" wrapText="1"/>
    </xf>
    <xf numFmtId="180" fontId="5" fillId="2" borderId="50" xfId="0" applyNumberFormat="1" applyFont="1" applyFill="1" applyBorder="1" applyAlignment="1">
      <alignment horizontal="right" vertical="center" wrapText="1"/>
    </xf>
    <xf numFmtId="0" fontId="5" fillId="2" borderId="50" xfId="0" applyFont="1" applyFill="1" applyBorder="1" applyAlignment="1">
      <alignment horizontal="center" vertical="center" wrapText="1"/>
    </xf>
    <xf numFmtId="43" fontId="5" fillId="2" borderId="50" xfId="196" applyFont="1" applyFill="1" applyBorder="1" applyAlignment="1">
      <alignment horizontal="center" vertical="center" wrapText="1"/>
    </xf>
    <xf numFmtId="43" fontId="5" fillId="2" borderId="50" xfId="196" applyFont="1" applyFill="1" applyBorder="1" applyAlignment="1">
      <alignment horizontal="center" vertical="justify" wrapText="1"/>
    </xf>
    <xf numFmtId="194" fontId="5" fillId="2" borderId="50" xfId="0" applyNumberFormat="1" applyFont="1" applyFill="1" applyBorder="1" applyAlignment="1">
      <alignment horizontal="right" wrapText="1"/>
    </xf>
    <xf numFmtId="176" fontId="35" fillId="2" borderId="50" xfId="199" applyNumberFormat="1" applyFont="1" applyFill="1" applyBorder="1" applyAlignment="1">
      <alignment horizontal="right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vertical="top" wrapText="1"/>
    </xf>
    <xf numFmtId="232" fontId="5" fillId="2" borderId="50" xfId="0" applyNumberFormat="1" applyFont="1" applyFill="1" applyBorder="1" applyAlignment="1">
      <alignment horizontal="right" vertical="top" wrapText="1"/>
    </xf>
    <xf numFmtId="176" fontId="5" fillId="2" borderId="50" xfId="199" applyNumberFormat="1" applyFont="1" applyFill="1" applyBorder="1" applyAlignment="1">
      <alignment horizontal="right"/>
    </xf>
    <xf numFmtId="0" fontId="5" fillId="2" borderId="50" xfId="5" applyFont="1" applyFill="1" applyBorder="1" applyAlignment="1">
      <alignment vertical="top" wrapText="1"/>
    </xf>
    <xf numFmtId="0" fontId="5" fillId="2" borderId="50" xfId="0" applyFont="1" applyFill="1" applyBorder="1"/>
    <xf numFmtId="195" fontId="5" fillId="2" borderId="50" xfId="0" applyNumberFormat="1" applyFont="1" applyFill="1" applyBorder="1" applyAlignment="1">
      <alignment horizontal="right" vertical="center"/>
    </xf>
    <xf numFmtId="0" fontId="5" fillId="2" borderId="50" xfId="208" quotePrefix="1" applyFont="1" applyFill="1" applyBorder="1" applyAlignment="1" applyProtection="1">
      <alignment horizontal="left" vertical="center"/>
    </xf>
    <xf numFmtId="176" fontId="5" fillId="2" borderId="50" xfId="0" applyNumberFormat="1" applyFont="1" applyFill="1" applyBorder="1" applyAlignment="1">
      <alignment vertical="center" wrapText="1"/>
    </xf>
    <xf numFmtId="0" fontId="6" fillId="2" borderId="50" xfId="208" quotePrefix="1" applyFont="1" applyFill="1" applyBorder="1" applyAlignment="1" applyProtection="1">
      <alignment horizontal="left" vertical="center"/>
    </xf>
    <xf numFmtId="1" fontId="5" fillId="2" borderId="50" xfId="0" applyNumberFormat="1" applyFont="1" applyFill="1" applyBorder="1" applyAlignment="1">
      <alignment horizontal="right"/>
    </xf>
    <xf numFmtId="0" fontId="5" fillId="2" borderId="50" xfId="0" applyFont="1" applyFill="1" applyBorder="1" applyAlignment="1"/>
    <xf numFmtId="0" fontId="5" fillId="2" borderId="50" xfId="4" applyFont="1" applyFill="1" applyBorder="1" applyAlignment="1">
      <alignment vertical="top" wrapText="1"/>
    </xf>
    <xf numFmtId="0" fontId="5" fillId="2" borderId="50" xfId="4" applyFont="1" applyFill="1" applyBorder="1" applyAlignment="1">
      <alignment horizontal="right" wrapText="1"/>
    </xf>
    <xf numFmtId="4" fontId="5" fillId="2" borderId="50" xfId="1" applyNumberFormat="1" applyFont="1" applyFill="1" applyBorder="1" applyAlignment="1">
      <alignment wrapText="1"/>
    </xf>
    <xf numFmtId="4" fontId="5" fillId="2" borderId="50" xfId="1" applyNumberFormat="1" applyFont="1" applyFill="1" applyBorder="1" applyAlignment="1">
      <alignment horizontal="center" wrapText="1"/>
    </xf>
    <xf numFmtId="4" fontId="5" fillId="2" borderId="50" xfId="3" applyNumberFormat="1" applyFont="1" applyFill="1" applyBorder="1" applyAlignment="1">
      <alignment horizontal="right" wrapText="1"/>
    </xf>
    <xf numFmtId="1" fontId="6" fillId="2" borderId="50" xfId="0" applyNumberFormat="1" applyFont="1" applyFill="1" applyBorder="1" applyAlignment="1">
      <alignment horizontal="right" wrapText="1"/>
    </xf>
    <xf numFmtId="0" fontId="6" fillId="2" borderId="50" xfId="0" applyFont="1" applyFill="1" applyBorder="1" applyAlignment="1">
      <alignment horizontal="left" vertical="justify" wrapText="1"/>
    </xf>
    <xf numFmtId="176" fontId="5" fillId="2" borderId="50" xfId="0" applyNumberFormat="1" applyFont="1" applyFill="1" applyBorder="1" applyAlignment="1">
      <alignment vertical="justify" wrapText="1"/>
    </xf>
    <xf numFmtId="0" fontId="5" fillId="2" borderId="50" xfId="0" applyFont="1" applyFill="1" applyBorder="1" applyAlignment="1">
      <alignment vertical="justify"/>
    </xf>
    <xf numFmtId="2" fontId="5" fillId="2" borderId="50" xfId="0" applyNumberFormat="1" applyFont="1" applyFill="1" applyBorder="1" applyAlignment="1">
      <alignment horizontal="right" vertical="center" wrapText="1"/>
    </xf>
    <xf numFmtId="49" fontId="5" fillId="2" borderId="50" xfId="9" applyNumberFormat="1" applyFont="1" applyFill="1" applyBorder="1" applyAlignment="1">
      <alignment vertical="justify" wrapText="1"/>
    </xf>
    <xf numFmtId="4" fontId="5" fillId="2" borderId="50" xfId="10" applyNumberFormat="1" applyFont="1" applyFill="1" applyBorder="1" applyAlignment="1">
      <alignment vertical="justify" wrapText="1"/>
    </xf>
    <xf numFmtId="4" fontId="5" fillId="2" borderId="50" xfId="0" applyNumberFormat="1" applyFont="1" applyFill="1" applyBorder="1" applyAlignment="1">
      <alignment horizontal="center" vertical="justify" wrapText="1"/>
    </xf>
    <xf numFmtId="0" fontId="35" fillId="2" borderId="50" xfId="0" applyFont="1" applyFill="1" applyBorder="1" applyAlignment="1">
      <alignment vertical="justify" wrapText="1"/>
    </xf>
    <xf numFmtId="176" fontId="35" fillId="2" borderId="50" xfId="0" applyNumberFormat="1" applyFont="1" applyFill="1" applyBorder="1" applyAlignment="1">
      <alignment vertical="justify" wrapText="1"/>
    </xf>
    <xf numFmtId="176" fontId="35" fillId="2" borderId="50" xfId="0" applyNumberFormat="1" applyFont="1" applyFill="1" applyBorder="1" applyAlignment="1">
      <alignment horizontal="center" vertical="justify" wrapText="1"/>
    </xf>
    <xf numFmtId="4" fontId="5" fillId="2" borderId="50" xfId="63" applyNumberFormat="1" applyFont="1" applyFill="1" applyBorder="1" applyAlignment="1" applyProtection="1">
      <alignment vertical="top"/>
    </xf>
    <xf numFmtId="176" fontId="5" fillId="2" borderId="50" xfId="3" applyNumberFormat="1" applyFont="1" applyFill="1" applyBorder="1" applyAlignment="1">
      <alignment vertical="top" wrapText="1"/>
    </xf>
    <xf numFmtId="216" fontId="6" fillId="2" borderId="50" xfId="6" applyNumberFormat="1" applyFont="1" applyFill="1" applyBorder="1" applyAlignment="1" applyProtection="1">
      <alignment horizontal="right"/>
    </xf>
    <xf numFmtId="0" fontId="6" fillId="2" borderId="50" xfId="0" applyNumberFormat="1" applyFont="1" applyFill="1" applyBorder="1" applyAlignment="1">
      <alignment horizontal="left" vertical="justify" wrapText="1"/>
    </xf>
    <xf numFmtId="4" fontId="6" fillId="2" borderId="50" xfId="141" applyNumberFormat="1" applyFont="1" applyFill="1" applyBorder="1" applyAlignment="1" applyProtection="1">
      <alignment horizontal="right" wrapText="1"/>
    </xf>
    <xf numFmtId="4" fontId="6" fillId="2" borderId="50" xfId="0" applyNumberFormat="1" applyFont="1" applyFill="1" applyBorder="1" applyAlignment="1">
      <alignment horizontal="center"/>
    </xf>
    <xf numFmtId="4" fontId="6" fillId="2" borderId="50" xfId="141" applyNumberFormat="1" applyFont="1" applyFill="1" applyBorder="1" applyAlignment="1" applyProtection="1">
      <alignment horizontal="right" wrapText="1"/>
      <protection locked="0"/>
    </xf>
    <xf numFmtId="175" fontId="6" fillId="2" borderId="50" xfId="0" applyNumberFormat="1" applyFont="1" applyFill="1" applyBorder="1" applyAlignment="1">
      <alignment horizontal="right"/>
    </xf>
    <xf numFmtId="0" fontId="6" fillId="2" borderId="50" xfId="226" applyFont="1" applyFill="1" applyBorder="1" applyAlignment="1">
      <alignment horizontal="center" wrapText="1"/>
    </xf>
    <xf numFmtId="0" fontId="6" fillId="2" borderId="50" xfId="226" applyFont="1" applyFill="1" applyBorder="1" applyAlignment="1">
      <alignment vertical="top" wrapText="1"/>
    </xf>
    <xf numFmtId="4" fontId="5" fillId="2" borderId="50" xfId="718" applyNumberFormat="1" applyFont="1" applyFill="1" applyBorder="1" applyAlignment="1">
      <alignment vertical="top"/>
    </xf>
    <xf numFmtId="4" fontId="5" fillId="2" borderId="50" xfId="226" applyNumberFormat="1" applyFont="1" applyFill="1" applyBorder="1" applyAlignment="1">
      <alignment horizontal="center" vertical="top"/>
    </xf>
    <xf numFmtId="176" fontId="5" fillId="2" borderId="50" xfId="226" applyNumberFormat="1" applyFont="1" applyFill="1" applyBorder="1" applyAlignment="1">
      <alignment vertical="top"/>
    </xf>
    <xf numFmtId="4" fontId="5" fillId="2" borderId="50" xfId="386" applyNumberFormat="1" applyFont="1" applyFill="1" applyBorder="1" applyAlignment="1">
      <alignment vertical="top" wrapText="1"/>
    </xf>
    <xf numFmtId="37" fontId="6" fillId="2" borderId="50" xfId="0" applyNumberFormat="1" applyFont="1" applyFill="1" applyBorder="1" applyAlignment="1">
      <alignment horizontal="right"/>
    </xf>
    <xf numFmtId="4" fontId="5" fillId="2" borderId="50" xfId="141" applyNumberFormat="1" applyFont="1" applyFill="1" applyBorder="1" applyAlignment="1">
      <alignment horizontal="center" vertical="top"/>
    </xf>
    <xf numFmtId="176" fontId="5" fillId="2" borderId="50" xfId="141" applyNumberFormat="1" applyFont="1" applyFill="1" applyBorder="1" applyAlignment="1">
      <alignment horizontal="right" vertical="top" wrapText="1"/>
    </xf>
    <xf numFmtId="4" fontId="5" fillId="2" borderId="50" xfId="6" applyNumberFormat="1" applyFont="1" applyFill="1" applyBorder="1" applyAlignment="1">
      <alignment horizontal="right" vertical="top" wrapText="1"/>
    </xf>
    <xf numFmtId="175" fontId="5" fillId="2" borderId="50" xfId="0" applyNumberFormat="1" applyFont="1" applyFill="1" applyBorder="1" applyAlignment="1">
      <alignment horizontal="right"/>
    </xf>
    <xf numFmtId="39" fontId="5" fillId="2" borderId="50" xfId="0" applyNumberFormat="1" applyFont="1" applyFill="1" applyBorder="1" applyAlignment="1" applyProtection="1">
      <alignment vertical="top"/>
      <protection locked="0"/>
    </xf>
    <xf numFmtId="175" fontId="5" fillId="2" borderId="50" xfId="0" applyNumberFormat="1" applyFont="1" applyFill="1" applyBorder="1" applyAlignment="1">
      <alignment horizontal="right" vertical="center" wrapText="1"/>
    </xf>
    <xf numFmtId="0" fontId="6" fillId="2" borderId="50" xfId="0" applyNumberFormat="1" applyFont="1" applyFill="1" applyBorder="1" applyAlignment="1">
      <alignment vertical="top" wrapText="1"/>
    </xf>
    <xf numFmtId="0" fontId="5" fillId="2" borderId="50" xfId="0" applyFont="1" applyFill="1" applyBorder="1" applyAlignment="1">
      <alignment vertical="top"/>
    </xf>
    <xf numFmtId="4" fontId="6" fillId="2" borderId="50" xfId="0" applyNumberFormat="1" applyFont="1" applyFill="1" applyBorder="1" applyAlignment="1">
      <alignment horizontal="center" vertical="top"/>
    </xf>
    <xf numFmtId="176" fontId="5" fillId="2" borderId="50" xfId="0" applyNumberFormat="1" applyFont="1" applyFill="1" applyBorder="1" applyAlignment="1">
      <alignment vertical="top" wrapText="1"/>
    </xf>
    <xf numFmtId="176" fontId="5" fillId="2" borderId="50" xfId="0" applyNumberFormat="1" applyFont="1" applyFill="1" applyBorder="1" applyAlignment="1">
      <alignment horizontal="center" vertical="top" wrapText="1"/>
    </xf>
    <xf numFmtId="216" fontId="6" fillId="2" borderId="50" xfId="6" applyNumberFormat="1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4" fontId="5" fillId="2" borderId="50" xfId="208" applyNumberFormat="1" applyFont="1" applyFill="1" applyBorder="1" applyAlignment="1">
      <alignment horizontal="center"/>
    </xf>
    <xf numFmtId="43" fontId="5" fillId="2" borderId="50" xfId="196" applyFont="1" applyFill="1" applyBorder="1" applyAlignment="1">
      <alignment horizontal="right"/>
    </xf>
    <xf numFmtId="176" fontId="5" fillId="2" borderId="50" xfId="208" applyNumberFormat="1" applyFont="1" applyFill="1" applyBorder="1" applyAlignment="1"/>
    <xf numFmtId="43" fontId="5" fillId="0" borderId="50" xfId="196" applyFont="1" applyFill="1" applyBorder="1" applyAlignment="1">
      <alignment horizontal="right"/>
    </xf>
    <xf numFmtId="175" fontId="5" fillId="2" borderId="51" xfId="0" applyNumberFormat="1" applyFont="1" applyFill="1" applyBorder="1" applyAlignment="1" applyProtection="1">
      <alignment horizontal="right" wrapText="1"/>
    </xf>
    <xf numFmtId="0" fontId="5" fillId="2" borderId="51" xfId="0" applyFont="1" applyFill="1" applyBorder="1" applyAlignment="1">
      <alignment horizontal="left"/>
    </xf>
    <xf numFmtId="4" fontId="11" fillId="2" borderId="51" xfId="0" applyNumberFormat="1" applyFont="1" applyFill="1" applyBorder="1" applyAlignment="1">
      <alignment vertical="top"/>
    </xf>
    <xf numFmtId="4" fontId="11" fillId="2" borderId="51" xfId="0" applyNumberFormat="1" applyFont="1" applyFill="1" applyBorder="1" applyAlignment="1">
      <alignment horizontal="center" vertical="top"/>
    </xf>
    <xf numFmtId="221" fontId="5" fillId="2" borderId="51" xfId="141" applyNumberFormat="1" applyFont="1" applyFill="1" applyBorder="1" applyAlignment="1" applyProtection="1">
      <alignment horizontal="right" vertical="center" wrapText="1"/>
      <protection locked="0"/>
    </xf>
    <xf numFmtId="4" fontId="5" fillId="0" borderId="51" xfId="156" applyNumberFormat="1" applyFont="1" applyFill="1" applyBorder="1" applyAlignment="1">
      <alignment wrapText="1"/>
    </xf>
    <xf numFmtId="0" fontId="5" fillId="2" borderId="52" xfId="0" applyFont="1" applyFill="1" applyBorder="1" applyAlignment="1">
      <alignment horizontal="right"/>
    </xf>
    <xf numFmtId="0" fontId="6" fillId="2" borderId="52" xfId="0" applyFont="1" applyFill="1" applyBorder="1" applyAlignment="1">
      <alignment horizontal="center" wrapText="1"/>
    </xf>
    <xf numFmtId="176" fontId="5" fillId="2" borderId="52" xfId="0" applyNumberFormat="1" applyFont="1" applyFill="1" applyBorder="1"/>
    <xf numFmtId="176" fontId="5" fillId="2" borderId="52" xfId="0" applyNumberFormat="1" applyFont="1" applyFill="1" applyBorder="1" applyAlignment="1">
      <alignment horizontal="center"/>
    </xf>
    <xf numFmtId="176" fontId="6" fillId="2" borderId="52" xfId="0" applyNumberFormat="1" applyFont="1" applyFill="1" applyBorder="1"/>
    <xf numFmtId="0" fontId="5" fillId="62" borderId="32" xfId="0" applyFont="1" applyFill="1" applyBorder="1" applyAlignment="1">
      <alignment horizontal="right"/>
    </xf>
    <xf numFmtId="0" fontId="6" fillId="62" borderId="32" xfId="0" applyFont="1" applyFill="1" applyBorder="1" applyAlignment="1">
      <alignment horizontal="center" wrapText="1"/>
    </xf>
    <xf numFmtId="176" fontId="5" fillId="62" borderId="32" xfId="0" applyNumberFormat="1" applyFont="1" applyFill="1" applyBorder="1"/>
    <xf numFmtId="176" fontId="5" fillId="62" borderId="32" xfId="0" applyNumberFormat="1" applyFont="1" applyFill="1" applyBorder="1" applyAlignment="1">
      <alignment horizontal="center"/>
    </xf>
    <xf numFmtId="176" fontId="6" fillId="62" borderId="32" xfId="0" applyNumberFormat="1" applyFont="1" applyFill="1" applyBorder="1"/>
    <xf numFmtId="0" fontId="5" fillId="62" borderId="36" xfId="5" applyFont="1" applyFill="1" applyBorder="1"/>
  </cellXfs>
  <cellStyles count="721">
    <cellStyle name="_x000d__x000a_JournalTemplate=C:\COMFO\CTALK\JOURSTD.TPL_x000d__x000a_LbStateAddress=3 3 0 251 1 89 2 311_x000d__x000a_LbStateJou" xfId="239"/>
    <cellStyle name="20 % - Accent1" xfId="511"/>
    <cellStyle name="20 % - Accent2" xfId="512"/>
    <cellStyle name="20 % - Accent3" xfId="513"/>
    <cellStyle name="20 % - Accent4" xfId="514"/>
    <cellStyle name="20 % - Accent5" xfId="515"/>
    <cellStyle name="20 % - Accent6" xfId="516"/>
    <cellStyle name="20% - Accent1" xfId="12"/>
    <cellStyle name="20% - Accent1 2" xfId="159"/>
    <cellStyle name="20% - Accent1 3" xfId="517"/>
    <cellStyle name="20% - Accent2" xfId="13"/>
    <cellStyle name="20% - Accent2 2" xfId="160"/>
    <cellStyle name="20% - Accent2 3" xfId="518"/>
    <cellStyle name="20% - Accent3" xfId="14"/>
    <cellStyle name="20% - Accent3 2" xfId="161"/>
    <cellStyle name="20% - Accent3 3" xfId="519"/>
    <cellStyle name="20% - Accent4" xfId="15"/>
    <cellStyle name="20% - Accent4 2" xfId="162"/>
    <cellStyle name="20% - Accent4 3" xfId="520"/>
    <cellStyle name="20% - Accent5" xfId="16"/>
    <cellStyle name="20% - Accent5 2" xfId="163"/>
    <cellStyle name="20% - Accent6" xfId="17"/>
    <cellStyle name="20% - Accent6 2" xfId="164"/>
    <cellStyle name="20% - Accent6 3" xfId="521"/>
    <cellStyle name="20% - Énfasis1 2" xfId="93"/>
    <cellStyle name="20% - Énfasis1 3" xfId="240"/>
    <cellStyle name="20% - Énfasis1 4" xfId="241"/>
    <cellStyle name="20% - Énfasis2 2" xfId="94"/>
    <cellStyle name="20% - Énfasis2 3" xfId="242"/>
    <cellStyle name="20% - Énfasis2 4" xfId="243"/>
    <cellStyle name="20% - Énfasis3 2" xfId="95"/>
    <cellStyle name="20% - Énfasis3 3" xfId="244"/>
    <cellStyle name="20% - Énfasis3 4" xfId="245"/>
    <cellStyle name="20% - Énfasis4 2" xfId="96"/>
    <cellStyle name="20% - Énfasis4 3" xfId="246"/>
    <cellStyle name="20% - Énfasis4 4" xfId="247"/>
    <cellStyle name="20% - Énfasis5 2" xfId="97"/>
    <cellStyle name="20% - Énfasis5 3" xfId="248"/>
    <cellStyle name="20% - Énfasis5 4" xfId="249"/>
    <cellStyle name="20% - Énfasis6 2" xfId="98"/>
    <cellStyle name="20% - Énfasis6 3" xfId="250"/>
    <cellStyle name="20% - Énfasis6 4" xfId="251"/>
    <cellStyle name="40 % - Accent1" xfId="522"/>
    <cellStyle name="40 % - Accent2" xfId="523"/>
    <cellStyle name="40 % - Accent3" xfId="524"/>
    <cellStyle name="40 % - Accent4" xfId="525"/>
    <cellStyle name="40 % - Accent5" xfId="526"/>
    <cellStyle name="40 % - Accent6" xfId="527"/>
    <cellStyle name="40% - Accent1" xfId="18"/>
    <cellStyle name="40% - Accent1 2" xfId="165"/>
    <cellStyle name="40% - Accent1 3" xfId="528"/>
    <cellStyle name="40% - Accent2" xfId="19"/>
    <cellStyle name="40% - Accent2 2" xfId="166"/>
    <cellStyle name="40% - Accent3" xfId="20"/>
    <cellStyle name="40% - Accent3 2" xfId="167"/>
    <cellStyle name="40% - Accent3 3" xfId="529"/>
    <cellStyle name="40% - Accent4" xfId="21"/>
    <cellStyle name="40% - Accent4 2" xfId="168"/>
    <cellStyle name="40% - Accent4 3" xfId="530"/>
    <cellStyle name="40% - Accent5" xfId="22"/>
    <cellStyle name="40% - Accent5 2" xfId="169"/>
    <cellStyle name="40% - Accent5 3" xfId="531"/>
    <cellStyle name="40% - Accent6" xfId="23"/>
    <cellStyle name="40% - Accent6 2" xfId="170"/>
    <cellStyle name="40% - Accent6 3" xfId="532"/>
    <cellStyle name="40% - Énfasis1 2" xfId="99"/>
    <cellStyle name="40% - Énfasis1 3" xfId="252"/>
    <cellStyle name="40% - Énfasis1 4" xfId="253"/>
    <cellStyle name="40% - Énfasis2 2" xfId="100"/>
    <cellStyle name="40% - Énfasis2 3" xfId="254"/>
    <cellStyle name="40% - Énfasis2 4" xfId="255"/>
    <cellStyle name="40% - Énfasis3 2" xfId="101"/>
    <cellStyle name="40% - Énfasis3 3" xfId="256"/>
    <cellStyle name="40% - Énfasis3 4" xfId="257"/>
    <cellStyle name="40% - Énfasis4 2" xfId="102"/>
    <cellStyle name="40% - Énfasis4 3" xfId="258"/>
    <cellStyle name="40% - Énfasis4 4" xfId="259"/>
    <cellStyle name="40% - Énfasis5 2" xfId="103"/>
    <cellStyle name="40% - Énfasis5 3" xfId="260"/>
    <cellStyle name="40% - Énfasis5 4" xfId="261"/>
    <cellStyle name="40% - Énfasis6 2" xfId="104"/>
    <cellStyle name="40% - Énfasis6 3" xfId="262"/>
    <cellStyle name="40% - Énfasis6 4" xfId="263"/>
    <cellStyle name="60 % - Accent1" xfId="533"/>
    <cellStyle name="60 % - Accent2" xfId="534"/>
    <cellStyle name="60 % - Accent3" xfId="535"/>
    <cellStyle name="60 % - Accent4" xfId="536"/>
    <cellStyle name="60 % - Accent5" xfId="537"/>
    <cellStyle name="60 % - Accent6" xfId="538"/>
    <cellStyle name="60% - Accent1" xfId="24"/>
    <cellStyle name="60% - Accent1 2" xfId="171"/>
    <cellStyle name="60% - Accent1 3" xfId="539"/>
    <cellStyle name="60% - Accent2" xfId="25"/>
    <cellStyle name="60% - Accent2 2" xfId="172"/>
    <cellStyle name="60% - Accent2 3" xfId="540"/>
    <cellStyle name="60% - Accent3" xfId="26"/>
    <cellStyle name="60% - Accent3 2" xfId="173"/>
    <cellStyle name="60% - Accent3 3" xfId="541"/>
    <cellStyle name="60% - Accent4" xfId="27"/>
    <cellStyle name="60% - Accent4 2" xfId="174"/>
    <cellStyle name="60% - Accent4 3" xfId="542"/>
    <cellStyle name="60% - Accent5" xfId="28"/>
    <cellStyle name="60% - Accent5 2" xfId="175"/>
    <cellStyle name="60% - Accent5 3" xfId="543"/>
    <cellStyle name="60% - Accent6" xfId="29"/>
    <cellStyle name="60% - Accent6 2" xfId="176"/>
    <cellStyle name="60% - Accent6 3" xfId="544"/>
    <cellStyle name="60% - Énfasis1 2" xfId="105"/>
    <cellStyle name="60% - Énfasis1 3" xfId="264"/>
    <cellStyle name="60% - Énfasis1 4" xfId="265"/>
    <cellStyle name="60% - Énfasis2 2" xfId="106"/>
    <cellStyle name="60% - Énfasis2 3" xfId="266"/>
    <cellStyle name="60% - Énfasis2 4" xfId="267"/>
    <cellStyle name="60% - Énfasis3 2" xfId="107"/>
    <cellStyle name="60% - Énfasis3 3" xfId="268"/>
    <cellStyle name="60% - Énfasis3 4" xfId="269"/>
    <cellStyle name="60% - Énfasis4 2" xfId="108"/>
    <cellStyle name="60% - Énfasis4 3" xfId="270"/>
    <cellStyle name="60% - Énfasis4 4" xfId="271"/>
    <cellStyle name="60% - Énfasis5 2" xfId="109"/>
    <cellStyle name="60% - Énfasis5 3" xfId="272"/>
    <cellStyle name="60% - Énfasis5 4" xfId="273"/>
    <cellStyle name="60% - Énfasis6 2" xfId="110"/>
    <cellStyle name="60% - Énfasis6 3" xfId="274"/>
    <cellStyle name="60% - Énfasis6 4" xfId="275"/>
    <cellStyle name="Accent1" xfId="30"/>
    <cellStyle name="Accent1 - 20%" xfId="276"/>
    <cellStyle name="Accent1 - 40%" xfId="277"/>
    <cellStyle name="Accent1 - 60%" xfId="278"/>
    <cellStyle name="Accent1 2" xfId="177"/>
    <cellStyle name="Accent1 3" xfId="545"/>
    <cellStyle name="Accent1_ANALISIS PARA PRESENTAR OPRET" xfId="279"/>
    <cellStyle name="Accent2" xfId="31"/>
    <cellStyle name="Accent2 - 20%" xfId="280"/>
    <cellStyle name="Accent2 - 40%" xfId="281"/>
    <cellStyle name="Accent2 - 60%" xfId="282"/>
    <cellStyle name="Accent2 2" xfId="178"/>
    <cellStyle name="Accent2 3" xfId="546"/>
    <cellStyle name="Accent2_ANALISIS PARA PRESENTAR OPRET" xfId="283"/>
    <cellStyle name="Accent3" xfId="32"/>
    <cellStyle name="Accent3 - 20%" xfId="284"/>
    <cellStyle name="Accent3 - 40%" xfId="285"/>
    <cellStyle name="Accent3 - 60%" xfId="286"/>
    <cellStyle name="Accent3 2" xfId="179"/>
    <cellStyle name="Accent3 3" xfId="547"/>
    <cellStyle name="Accent3_ANALISIS PARA PRESENTAR OPRET" xfId="287"/>
    <cellStyle name="Accent4" xfId="33"/>
    <cellStyle name="Accent4 - 20%" xfId="288"/>
    <cellStyle name="Accent4 - 40%" xfId="289"/>
    <cellStyle name="Accent4 - 60%" xfId="290"/>
    <cellStyle name="Accent4 2" xfId="180"/>
    <cellStyle name="Accent4 3" xfId="548"/>
    <cellStyle name="Accent4_ANALISIS PARA PRESENTAR OPRET" xfId="291"/>
    <cellStyle name="Accent5" xfId="34"/>
    <cellStyle name="Accent5 - 20%" xfId="292"/>
    <cellStyle name="Accent5 - 40%" xfId="293"/>
    <cellStyle name="Accent5 - 60%" xfId="294"/>
    <cellStyle name="Accent5 2" xfId="181"/>
    <cellStyle name="Accent5_ANALISIS PARA PRESENTAR OPRET" xfId="295"/>
    <cellStyle name="Accent6" xfId="35"/>
    <cellStyle name="Accent6 - 20%" xfId="296"/>
    <cellStyle name="Accent6 - 40%" xfId="297"/>
    <cellStyle name="Accent6 - 60%" xfId="298"/>
    <cellStyle name="Accent6 2" xfId="182"/>
    <cellStyle name="Accent6 3" xfId="549"/>
    <cellStyle name="Accent6_ANALISIS PARA PRESENTAR OPRET" xfId="299"/>
    <cellStyle name="Avertissement" xfId="550"/>
    <cellStyle name="Bad" xfId="36"/>
    <cellStyle name="Bad 2" xfId="183"/>
    <cellStyle name="Bad 3" xfId="551"/>
    <cellStyle name="Buena 2" xfId="111"/>
    <cellStyle name="Buena 3" xfId="300"/>
    <cellStyle name="Buena 4" xfId="301"/>
    <cellStyle name="Calcul" xfId="552"/>
    <cellStyle name="Calcul 2" xfId="553"/>
    <cellStyle name="Calcul 3" xfId="554"/>
    <cellStyle name="Calculation" xfId="37"/>
    <cellStyle name="Calculation 2" xfId="184"/>
    <cellStyle name="Calculation 2 2" xfId="555"/>
    <cellStyle name="Calculation 2 3" xfId="556"/>
    <cellStyle name="Calculation 3" xfId="557"/>
    <cellStyle name="Calculation 3 2" xfId="558"/>
    <cellStyle name="Calculation 3 3" xfId="559"/>
    <cellStyle name="Calculation 4" xfId="560"/>
    <cellStyle name="Calculation 5" xfId="561"/>
    <cellStyle name="Cálculo 2" xfId="112"/>
    <cellStyle name="Cálculo 2 2" xfId="562"/>
    <cellStyle name="Cálculo 2 3" xfId="563"/>
    <cellStyle name="Cálculo 3" xfId="302"/>
    <cellStyle name="Cálculo 3 2" xfId="564"/>
    <cellStyle name="Cálculo 3 3" xfId="565"/>
    <cellStyle name="Cálculo 4" xfId="303"/>
    <cellStyle name="Cálculo 4 2" xfId="566"/>
    <cellStyle name="Cálculo 4 3" xfId="567"/>
    <cellStyle name="Celda de comprobación 2" xfId="113"/>
    <cellStyle name="Celda de comprobación 3" xfId="304"/>
    <cellStyle name="Celda de comprobación 4" xfId="305"/>
    <cellStyle name="Celda vinculada 2" xfId="114"/>
    <cellStyle name="Celda vinculada 3" xfId="306"/>
    <cellStyle name="Celda vinculada 4" xfId="307"/>
    <cellStyle name="Cellule liée" xfId="568"/>
    <cellStyle name="Check Cell" xfId="38"/>
    <cellStyle name="Check Cell 2" xfId="185"/>
    <cellStyle name="Comma 10" xfId="308"/>
    <cellStyle name="Comma 11" xfId="309"/>
    <cellStyle name="Comma 12" xfId="310"/>
    <cellStyle name="Comma 13" xfId="311"/>
    <cellStyle name="Comma 2" xfId="39"/>
    <cellStyle name="Comma 2 2" xfId="186"/>
    <cellStyle name="Comma 2 2 3" xfId="716"/>
    <cellStyle name="Comma 2 3" xfId="569"/>
    <cellStyle name="Comma 3" xfId="40"/>
    <cellStyle name="Comma 3 2" xfId="230"/>
    <cellStyle name="Comma 3_Adicional No. 1  Edificio Biblioteca y Verja y parqueos  Universidad ITECO" xfId="312"/>
    <cellStyle name="Comma 4" xfId="313"/>
    <cellStyle name="Comma 4 2" xfId="314"/>
    <cellStyle name="Comma 4_Presupuesto_remodelacion vivienda en cancino pe" xfId="315"/>
    <cellStyle name="Comma 5" xfId="316"/>
    <cellStyle name="Comma 5 2" xfId="570"/>
    <cellStyle name="Comma 6" xfId="317"/>
    <cellStyle name="Comma 6 2" xfId="571"/>
    <cellStyle name="Comma 7" xfId="318"/>
    <cellStyle name="Comma 7 2" xfId="572"/>
    <cellStyle name="Comma 8" xfId="319"/>
    <cellStyle name="Comma 9" xfId="320"/>
    <cellStyle name="Commentaire" xfId="573"/>
    <cellStyle name="Commentaire 2" xfId="574"/>
    <cellStyle name="Commentaire 3" xfId="575"/>
    <cellStyle name="Currency 2" xfId="321"/>
    <cellStyle name="Currency 2 2" xfId="576"/>
    <cellStyle name="Currency 3" xfId="577"/>
    <cellStyle name="Currency 3 2" xfId="578"/>
    <cellStyle name="Currency 3 3" xfId="579"/>
    <cellStyle name="Currency 3_APU CIVIL WORKS ACUEDUCTO PERAVIA_source" xfId="580"/>
    <cellStyle name="Currency 4" xfId="581"/>
    <cellStyle name="Currency 4 2" xfId="582"/>
    <cellStyle name="Emphasis 1" xfId="322"/>
    <cellStyle name="Emphasis 2" xfId="323"/>
    <cellStyle name="Emphasis 3" xfId="324"/>
    <cellStyle name="Encabezado 4 2" xfId="115"/>
    <cellStyle name="Encabezado 4 3" xfId="325"/>
    <cellStyle name="Encabezado 4 4" xfId="326"/>
    <cellStyle name="Énfasis 1" xfId="327"/>
    <cellStyle name="Énfasis 2" xfId="328"/>
    <cellStyle name="Énfasis 3" xfId="329"/>
    <cellStyle name="Énfasis1 - 20%" xfId="330"/>
    <cellStyle name="Énfasis1 - 40%" xfId="331"/>
    <cellStyle name="Énfasis1 - 60%" xfId="332"/>
    <cellStyle name="Énfasis1 2" xfId="116"/>
    <cellStyle name="Énfasis1 3" xfId="333"/>
    <cellStyle name="Énfasis1 4" xfId="334"/>
    <cellStyle name="Énfasis2 - 20%" xfId="335"/>
    <cellStyle name="Énfasis2 - 40%" xfId="336"/>
    <cellStyle name="Énfasis2 - 60%" xfId="337"/>
    <cellStyle name="Énfasis2 2" xfId="117"/>
    <cellStyle name="Énfasis2 3" xfId="338"/>
    <cellStyle name="Énfasis2 4" xfId="339"/>
    <cellStyle name="Énfasis3 - 20%" xfId="340"/>
    <cellStyle name="Énfasis3 - 40%" xfId="341"/>
    <cellStyle name="Énfasis3 - 60%" xfId="342"/>
    <cellStyle name="Énfasis3 2" xfId="118"/>
    <cellStyle name="Énfasis3 3" xfId="343"/>
    <cellStyle name="Énfasis3 4" xfId="344"/>
    <cellStyle name="Énfasis4 - 20%" xfId="345"/>
    <cellStyle name="Énfasis4 - 40%" xfId="346"/>
    <cellStyle name="Énfasis4 - 60%" xfId="347"/>
    <cellStyle name="Énfasis4 2" xfId="119"/>
    <cellStyle name="Énfasis4 3" xfId="348"/>
    <cellStyle name="Énfasis4 4" xfId="349"/>
    <cellStyle name="Énfasis5 - 20%" xfId="350"/>
    <cellStyle name="Énfasis5 - 40%" xfId="351"/>
    <cellStyle name="Énfasis5 - 60%" xfId="352"/>
    <cellStyle name="Énfasis5 2" xfId="120"/>
    <cellStyle name="Énfasis5 3" xfId="353"/>
    <cellStyle name="Énfasis5 4" xfId="354"/>
    <cellStyle name="Énfasis6 - 20%" xfId="355"/>
    <cellStyle name="Énfasis6 - 40%" xfId="356"/>
    <cellStyle name="Énfasis6 - 60%" xfId="357"/>
    <cellStyle name="Énfasis6 2" xfId="121"/>
    <cellStyle name="Énfasis6 3" xfId="358"/>
    <cellStyle name="Énfasis6 4" xfId="359"/>
    <cellStyle name="Entrada 2" xfId="122"/>
    <cellStyle name="Entrada 2 2" xfId="583"/>
    <cellStyle name="Entrada 2 3" xfId="584"/>
    <cellStyle name="Entrada 3" xfId="360"/>
    <cellStyle name="Entrada 3 2" xfId="585"/>
    <cellStyle name="Entrada 3 3" xfId="586"/>
    <cellStyle name="Entrada 4" xfId="361"/>
    <cellStyle name="Entrada 4 2" xfId="587"/>
    <cellStyle name="Entrada 4 3" xfId="588"/>
    <cellStyle name="Entrée" xfId="589"/>
    <cellStyle name="Entrée 2" xfId="590"/>
    <cellStyle name="Entrée 3" xfId="591"/>
    <cellStyle name="Euro" xfId="41"/>
    <cellStyle name="Euro 2" xfId="123"/>
    <cellStyle name="Euro 2 2" xfId="362"/>
    <cellStyle name="Euro 3" xfId="187"/>
    <cellStyle name="Euro 3 2" xfId="592"/>
    <cellStyle name="Euro 4" xfId="231"/>
    <cellStyle name="Euro 4 2" xfId="593"/>
    <cellStyle name="Euro 5" xfId="594"/>
    <cellStyle name="Euro 6" xfId="595"/>
    <cellStyle name="Euro_09 red distribucion ondina y las malvinas y correccion averias, ac. hato mayor" xfId="596"/>
    <cellStyle name="Excel Built-in Comma" xfId="363"/>
    <cellStyle name="Excel Built-in Normal" xfId="364"/>
    <cellStyle name="Explanatory Text" xfId="42"/>
    <cellStyle name="Explanatory Text 2" xfId="188"/>
    <cellStyle name="F2" xfId="43"/>
    <cellStyle name="F2 2" xfId="124"/>
    <cellStyle name="F2_act 102-11 al 46-11 REH OT, EST BOM, PT Y DR AC CASTILLO LOS CAFES" xfId="125"/>
    <cellStyle name="F3" xfId="44"/>
    <cellStyle name="F3 2" xfId="126"/>
    <cellStyle name="F3_act 102-11 al 46-11 REH OT, EST BOM, PT Y DR AC CASTILLO LOS CAFES" xfId="127"/>
    <cellStyle name="F4" xfId="45"/>
    <cellStyle name="F4 2" xfId="128"/>
    <cellStyle name="F4_act 102-11 al 46-11 REH OT, EST BOM, PT Y DR AC CASTILLO LOS CAFES" xfId="129"/>
    <cellStyle name="F5" xfId="46"/>
    <cellStyle name="F5 2" xfId="130"/>
    <cellStyle name="F5_act 102-11 al 46-11 REH OT, EST BOM, PT Y DR AC CASTILLO LOS CAFES" xfId="131"/>
    <cellStyle name="F6" xfId="47"/>
    <cellStyle name="F6 2" xfId="132"/>
    <cellStyle name="F6_act 102-11 al 46-11 REH OT, EST BOM, PT Y DR AC CASTILLO LOS CAFES" xfId="133"/>
    <cellStyle name="F7" xfId="48"/>
    <cellStyle name="F7 2" xfId="134"/>
    <cellStyle name="F7_act 102-11 al 46-11 REH OT, EST BOM, PT Y DR AC CASTILLO LOS CAFES" xfId="135"/>
    <cellStyle name="F8" xfId="49"/>
    <cellStyle name="F8 2" xfId="136"/>
    <cellStyle name="F8_act 102-11 al 46-11 REH OT, EST BOM, PT Y DR AC CASTILLO LOS CAFES" xfId="137"/>
    <cellStyle name="Followed Hyperlink" xfId="365"/>
    <cellStyle name="Good" xfId="50"/>
    <cellStyle name="Good 2" xfId="189"/>
    <cellStyle name="Heading 1" xfId="51"/>
    <cellStyle name="Heading 1 2" xfId="190"/>
    <cellStyle name="Heading 1 3" xfId="597"/>
    <cellStyle name="Heading 2" xfId="52"/>
    <cellStyle name="Heading 2 2" xfId="191"/>
    <cellStyle name="Heading 2 3" xfId="598"/>
    <cellStyle name="Heading 3" xfId="53"/>
    <cellStyle name="Heading 3 2" xfId="192"/>
    <cellStyle name="Heading 3 3" xfId="599"/>
    <cellStyle name="Heading 4" xfId="54"/>
    <cellStyle name="Heading 4 2" xfId="193"/>
    <cellStyle name="Hipervínculo 2" xfId="600"/>
    <cellStyle name="Hipervínculo visitado 2" xfId="366"/>
    <cellStyle name="Hyperlink" xfId="367"/>
    <cellStyle name="Incorrecto 2" xfId="138"/>
    <cellStyle name="Incorrecto 3" xfId="368"/>
    <cellStyle name="Incorrecto 4" xfId="369"/>
    <cellStyle name="Input" xfId="55"/>
    <cellStyle name="Input 2" xfId="194"/>
    <cellStyle name="Input 2 2" xfId="601"/>
    <cellStyle name="Input 2 3" xfId="602"/>
    <cellStyle name="Input 3" xfId="603"/>
    <cellStyle name="Input 4" xfId="604"/>
    <cellStyle name="Insatisfaisant" xfId="605"/>
    <cellStyle name="Linked Cell" xfId="56"/>
    <cellStyle name="Linked Cell 2" xfId="195"/>
    <cellStyle name="Millares" xfId="1" builtinId="3"/>
    <cellStyle name="Millares 10" xfId="196"/>
    <cellStyle name="Millares 10 2" xfId="236"/>
    <cellStyle name="Millares 11" xfId="197"/>
    <cellStyle name="Millares 11 2" xfId="232"/>
    <cellStyle name="Millares 11 3" xfId="606"/>
    <cellStyle name="Millares 12" xfId="139"/>
    <cellStyle name="Millares 12 2" xfId="607"/>
    <cellStyle name="Millares 13" xfId="233"/>
    <cellStyle name="Millares 13 2" xfId="370"/>
    <cellStyle name="Millares 14" xfId="198"/>
    <cellStyle name="Millares 14 2" xfId="608"/>
    <cellStyle name="Millares 15" xfId="199"/>
    <cellStyle name="Millares 16" xfId="371"/>
    <cellStyle name="Millares 17" xfId="372"/>
    <cellStyle name="Millares 18" xfId="373"/>
    <cellStyle name="Millares 19" xfId="374"/>
    <cellStyle name="Millares 2" xfId="57"/>
    <cellStyle name="Millares 2 10" xfId="375"/>
    <cellStyle name="Millares 2 11" xfId="200"/>
    <cellStyle name="Millares 2 2" xfId="10"/>
    <cellStyle name="Millares 2 2 2" xfId="58"/>
    <cellStyle name="Millares 2 2 2 2" xfId="201"/>
    <cellStyle name="Millares 2 2 2 3" xfId="202"/>
    <cellStyle name="Millares 2 2 2 4" xfId="376"/>
    <cellStyle name="Millares 2 2 3" xfId="377"/>
    <cellStyle name="Millares 2 2 5 2" xfId="203"/>
    <cellStyle name="Millares 2 2_304-12 medidores SAN CRISTOBAL" xfId="609"/>
    <cellStyle name="Millares 2 3" xfId="59"/>
    <cellStyle name="Millares 2 3 2" xfId="222"/>
    <cellStyle name="Millares 2 3 2 2" xfId="610"/>
    <cellStyle name="Millares 2 3 2 2 2" xfId="611"/>
    <cellStyle name="Millares 2 3 2 3" xfId="612"/>
    <cellStyle name="Millares 2 3 3" xfId="613"/>
    <cellStyle name="Millares 2 3 4" xfId="614"/>
    <cellStyle name="Millares 2 4" xfId="378"/>
    <cellStyle name="Millares 2 4 2" xfId="615"/>
    <cellStyle name="Millares 2 5" xfId="379"/>
    <cellStyle name="Millares 2 5 2" xfId="616"/>
    <cellStyle name="Millares 2 6" xfId="617"/>
    <cellStyle name="Millares 2 6 2" xfId="712"/>
    <cellStyle name="Millares 2 8" xfId="204"/>
    <cellStyle name="Millares 2_111-12 ac neyba zona alta" xfId="60"/>
    <cellStyle name="Millares 3" xfId="61"/>
    <cellStyle name="Millares 3 2" xfId="62"/>
    <cellStyle name="Millares 3 2 2" xfId="380"/>
    <cellStyle name="Millares 3 2 3" xfId="618"/>
    <cellStyle name="Millares 3 3" xfId="63"/>
    <cellStyle name="Millares 3 3 2" xfId="158"/>
    <cellStyle name="Millares 3 3 3" xfId="720"/>
    <cellStyle name="Millares 3 4" xfId="205"/>
    <cellStyle name="Millares 3 4 2" xfId="619"/>
    <cellStyle name="Millares 3 5" xfId="381"/>
    <cellStyle name="Millares 3_111-12 ac neyba zona alta" xfId="64"/>
    <cellStyle name="Millares 4" xfId="6"/>
    <cellStyle name="Millares 4 2" xfId="234"/>
    <cellStyle name="Millares 4 2 2" xfId="206"/>
    <cellStyle name="Millares 4 3" xfId="382"/>
    <cellStyle name="Millares 4 3 2" xfId="383"/>
    <cellStyle name="Millares 4 4" xfId="140"/>
    <cellStyle name="Millares 4 5" xfId="384"/>
    <cellStyle name="Millares 4_304-12 medidores SAN CRISTOBAL" xfId="620"/>
    <cellStyle name="Millares 5" xfId="3"/>
    <cellStyle name="Millares 5 2" xfId="207"/>
    <cellStyle name="Millares 5 2 2" xfId="385"/>
    <cellStyle name="Millares 5 3" xfId="141"/>
    <cellStyle name="Millares 5 3 2" xfId="621"/>
    <cellStyle name="Millares 5 3 2 2" xfId="622"/>
    <cellStyle name="Millares 5 3 3" xfId="623"/>
    <cellStyle name="Millares 6" xfId="65"/>
    <cellStyle name="Millares 6 2" xfId="386"/>
    <cellStyle name="Millares 7" xfId="66"/>
    <cellStyle name="Millares 7 2" xfId="387"/>
    <cellStyle name="Millares 7 2 2" xfId="624"/>
    <cellStyle name="Millares 7 2 2 2" xfId="717"/>
    <cellStyle name="Millares 7 3" xfId="388"/>
    <cellStyle name="Millares 7 6" xfId="389"/>
    <cellStyle name="Millares 8" xfId="67"/>
    <cellStyle name="Millares 8 2" xfId="390"/>
    <cellStyle name="Millares 8 2 2" xfId="391"/>
    <cellStyle name="Millares 8 3" xfId="625"/>
    <cellStyle name="Millares 8 5" xfId="392"/>
    <cellStyle name="Millares 9" xfId="68"/>
    <cellStyle name="Millares 9 2" xfId="393"/>
    <cellStyle name="Millares 9 2 2" xfId="394"/>
    <cellStyle name="Millares 9 3" xfId="395"/>
    <cellStyle name="Millares 9 4" xfId="396"/>
    <cellStyle name="Millares_Hoja1" xfId="509"/>
    <cellStyle name="Millares_NUEVO FORMATO DE PRESUPUESTOS" xfId="156"/>
    <cellStyle name="Millares_PRESUPUESTO" xfId="718"/>
    <cellStyle name="Millares_rec.No.57-03 481-01 alc.sanitario del seibo red colectora y pta. trat. #2" xfId="707"/>
    <cellStyle name="Millares_SISTEMA DE SANEAMIENTO BASICO AC. LA ISLETA, CASTILLO" xfId="225"/>
    <cellStyle name="Moneda [0] 2" xfId="397"/>
    <cellStyle name="Moneda 2" xfId="69"/>
    <cellStyle name="Moneda 2 2" xfId="398"/>
    <cellStyle name="Moneda 2 2 2" xfId="399"/>
    <cellStyle name="Moneda 2 2 3" xfId="400"/>
    <cellStyle name="Moneda 2 2 4" xfId="401"/>
    <cellStyle name="Moneda 2 3" xfId="402"/>
    <cellStyle name="Moneda 2 4" xfId="403"/>
    <cellStyle name="Moneda 2_304-12 medidores SAN CRISTOBAL" xfId="626"/>
    <cellStyle name="Moneda 3" xfId="404"/>
    <cellStyle name="Moneda 3 2" xfId="405"/>
    <cellStyle name="Moneda 3 2 2" xfId="627"/>
    <cellStyle name="Moneda 3 3" xfId="406"/>
    <cellStyle name="Moneda 4" xfId="407"/>
    <cellStyle name="Moneda 4 2" xfId="408"/>
    <cellStyle name="Moneda 5" xfId="409"/>
    <cellStyle name="Moneda 6" xfId="410"/>
    <cellStyle name="Moneda 7" xfId="411"/>
    <cellStyle name="Moneda 7 2" xfId="412"/>
    <cellStyle name="Neutral 2" xfId="142"/>
    <cellStyle name="Neutral 3" xfId="413"/>
    <cellStyle name="Neutral 4" xfId="414"/>
    <cellStyle name="Neutre" xfId="628"/>
    <cellStyle name="No-definido" xfId="70"/>
    <cellStyle name="Normal" xfId="0" builtinId="0"/>
    <cellStyle name="Normal - Style1" xfId="71"/>
    <cellStyle name="Normal 10" xfId="208"/>
    <cellStyle name="Normal 10 2" xfId="143"/>
    <cellStyle name="Normal 10 2 2" xfId="629"/>
    <cellStyle name="Normal 10 3" xfId="630"/>
    <cellStyle name="Normal 10 3 2" xfId="631"/>
    <cellStyle name="Normal 10 4" xfId="632"/>
    <cellStyle name="Normal 11" xfId="223"/>
    <cellStyle name="Normal 11 2" xfId="633"/>
    <cellStyle name="Normal 12" xfId="238"/>
    <cellStyle name="Normal 12 2" xfId="634"/>
    <cellStyle name="Normal 12 2 2" xfId="635"/>
    <cellStyle name="Normal 13" xfId="415"/>
    <cellStyle name="Normal 13 2" xfId="144"/>
    <cellStyle name="Normal 13 2 2" xfId="209"/>
    <cellStyle name="Normal 13 2 2 2" xfId="636"/>
    <cellStyle name="Normal 14" xfId="416"/>
    <cellStyle name="Normal 14 2" xfId="210"/>
    <cellStyle name="Normal 14 2 2" xfId="637"/>
    <cellStyle name="Normal 14 3" xfId="638"/>
    <cellStyle name="Normal 15" xfId="417"/>
    <cellStyle name="Normal 16" xfId="418"/>
    <cellStyle name="Normal 16 2" xfId="639"/>
    <cellStyle name="Normal 16 2 2" xfId="640"/>
    <cellStyle name="Normal 16 3" xfId="641"/>
    <cellStyle name="Normal 17" xfId="419"/>
    <cellStyle name="Normal 17 2" xfId="642"/>
    <cellStyle name="Normal 18" xfId="211"/>
    <cellStyle name="Normal 18 2" xfId="643"/>
    <cellStyle name="Normal 19" xfId="212"/>
    <cellStyle name="Normal 19 2" xfId="644"/>
    <cellStyle name="Normal 2" xfId="7"/>
    <cellStyle name="Normal 2 2" xfId="8"/>
    <cellStyle name="Normal 2 2 2" xfId="145"/>
    <cellStyle name="Normal 2 2 2 2" xfId="420"/>
    <cellStyle name="Normal 2 2 3" xfId="645"/>
    <cellStyle name="Normal 2 2_Copia de AC. LINEA NOROESTE trabajo de inocencio" xfId="421"/>
    <cellStyle name="Normal 2 3" xfId="72"/>
    <cellStyle name="Normal 2 3 2" xfId="422"/>
    <cellStyle name="Normal 2 3 2 2" xfId="646"/>
    <cellStyle name="Normal 2 3 3" xfId="715"/>
    <cellStyle name="Normal 2 4" xfId="11"/>
    <cellStyle name="Normal 2 4 2" xfId="647"/>
    <cellStyle name="Normal 2 4 2 2" xfId="648"/>
    <cellStyle name="Normal 2 5" xfId="235"/>
    <cellStyle name="Normal 2 5 2" xfId="711"/>
    <cellStyle name="Normal 2 9" xfId="713"/>
    <cellStyle name="Normal 2_07-09 presupu..." xfId="73"/>
    <cellStyle name="Normal 20" xfId="423"/>
    <cellStyle name="Normal 20 2" xfId="649"/>
    <cellStyle name="Normal 20 2 2" xfId="710"/>
    <cellStyle name="Normal 21" xfId="424"/>
    <cellStyle name="Normal 22" xfId="425"/>
    <cellStyle name="Normal 23" xfId="426"/>
    <cellStyle name="Normal 24" xfId="427"/>
    <cellStyle name="Normal 25" xfId="428"/>
    <cellStyle name="Normal 26" xfId="429"/>
    <cellStyle name="Normal 27" xfId="430"/>
    <cellStyle name="Normal 28" xfId="431"/>
    <cellStyle name="Normal 29" xfId="650"/>
    <cellStyle name="Normal 3" xfId="74"/>
    <cellStyle name="Normal 3 10" xfId="432"/>
    <cellStyle name="Normal 3 2" xfId="75"/>
    <cellStyle name="Normal 3 2 2" xfId="433"/>
    <cellStyle name="Normal 3 2 3" xfId="434"/>
    <cellStyle name="Normal 3 3" xfId="76"/>
    <cellStyle name="Normal 3 3 2" xfId="651"/>
    <cellStyle name="Normal 3 4" xfId="157"/>
    <cellStyle name="Normal 3_20-12 REHABILITACION ACUEDUCTO MULTIPLE JANICO" xfId="652"/>
    <cellStyle name="Normal 30" xfId="653"/>
    <cellStyle name="Normal 31" xfId="435"/>
    <cellStyle name="Normal 32" xfId="654"/>
    <cellStyle name="Normal 33" xfId="655"/>
    <cellStyle name="Normal 34" xfId="213"/>
    <cellStyle name="Normal 35" xfId="656"/>
    <cellStyle name="Normal 35 2" xfId="714"/>
    <cellStyle name="Normal 36" xfId="657"/>
    <cellStyle name="Normal 4" xfId="77"/>
    <cellStyle name="Normal 4 10" xfId="436"/>
    <cellStyle name="Normal 4 11" xfId="437"/>
    <cellStyle name="Normal 4 12" xfId="438"/>
    <cellStyle name="Normal 4 13" xfId="439"/>
    <cellStyle name="Normal 4 14" xfId="440"/>
    <cellStyle name="Normal 4 2" xfId="441"/>
    <cellStyle name="Normal 4 3" xfId="442"/>
    <cellStyle name="Normal 4 4" xfId="443"/>
    <cellStyle name="Normal 4 5" xfId="444"/>
    <cellStyle name="Normal 4 6" xfId="445"/>
    <cellStyle name="Normal 4 7" xfId="446"/>
    <cellStyle name="Normal 4 8" xfId="447"/>
    <cellStyle name="Normal 4 9" xfId="448"/>
    <cellStyle name="Normal 4_Administration_Building_-_Lista_de_Partidas_y_Cantidades_-_(PVDC-004)_REVC mod" xfId="449"/>
    <cellStyle name="Normal 40" xfId="719"/>
    <cellStyle name="Normal 44" xfId="450"/>
    <cellStyle name="Normal 5" xfId="5"/>
    <cellStyle name="Normal 5 10" xfId="451"/>
    <cellStyle name="Normal 5 11" xfId="452"/>
    <cellStyle name="Normal 5 12" xfId="453"/>
    <cellStyle name="Normal 5 13" xfId="454"/>
    <cellStyle name="Normal 5 14" xfId="455"/>
    <cellStyle name="Normal 5 15" xfId="456"/>
    <cellStyle name="Normal 5 2" xfId="78"/>
    <cellStyle name="Normal 5 2 2" xfId="237"/>
    <cellStyle name="Normal 5 3" xfId="457"/>
    <cellStyle name="Normal 5 4" xfId="458"/>
    <cellStyle name="Normal 5 5" xfId="459"/>
    <cellStyle name="Normal 5 6" xfId="460"/>
    <cellStyle name="Normal 5 7" xfId="461"/>
    <cellStyle name="Normal 5 8" xfId="462"/>
    <cellStyle name="Normal 5 9" xfId="463"/>
    <cellStyle name="Normal 5_Administration_Building_-_Lista_de_Partidas_y_Cantidades_-_(PVDC-004)_REVC mod" xfId="464"/>
    <cellStyle name="Normal 6" xfId="4"/>
    <cellStyle name="Normal 6 2" xfId="79"/>
    <cellStyle name="Normal 7" xfId="80"/>
    <cellStyle name="Normal 7 2" xfId="658"/>
    <cellStyle name="Normal 8" xfId="81"/>
    <cellStyle name="Normal 8 2" xfId="659"/>
    <cellStyle name="Normal 8 2 2" xfId="660"/>
    <cellStyle name="Normal 8 3" xfId="661"/>
    <cellStyle name="Normal 8_ACT. No. 06 al 228-09 TERMINACION REDES DEL SECTOR 1 ACUEDUCTO PALO VERDE (OCTUBRE 2011)" xfId="662"/>
    <cellStyle name="Normal 9" xfId="82"/>
    <cellStyle name="Normal 9 2" xfId="663"/>
    <cellStyle name="Normal_005-05 rehab.y ampliacion ac.mult.guayabal, 2da.etapa" xfId="510"/>
    <cellStyle name="Normal_158-09 TERMINACION AC. LA GINA" xfId="708"/>
    <cellStyle name="Normal_502-01 alcantarillado sanitario academia de entrenamiento policial de hatilloparte b" xfId="228"/>
    <cellStyle name="Normal_Hoja1" xfId="9"/>
    <cellStyle name="Normal_modificado yerbabuena TRABAJANDO" xfId="224"/>
    <cellStyle name="Normal_presupuesto" xfId="226"/>
    <cellStyle name="Normal_PRESUPUESTO MODIFICADO No. 1  AL PRES. TERM. No.51-11AC. MULT EL RANCHITO" xfId="92"/>
    <cellStyle name="Normal_Presupuesto Terminaciones Edificio Mantenimiento Nave I " xfId="709"/>
    <cellStyle name="Normal_PRESUPUESTO_PRES. ACT. No 2 65-09 al PRES. ELAB. 58-09 REHABILITACION TRAMO LINEA DE ADUCCION Y TERMINACION AC. BATEY GINEBRA-VERAGUA" xfId="227"/>
    <cellStyle name="Normal_REC. 1 No.204-05 AL AC. LA ANGELINA-LA CANA-Las guaranas-_REC. 3 No. xxx-08 AL 018-02 ACUEDUCTO MULTIPLE ANGELINA-LAS CANAS- LAS GUARANAS" xfId="229"/>
    <cellStyle name="Normal_Rec. No.3 118-03   Pta. de trat.A.Negras san juan de la maguana" xfId="2"/>
    <cellStyle name="Notas 2" xfId="146"/>
    <cellStyle name="Notas 2 2" xfId="664"/>
    <cellStyle name="Notas 2 3" xfId="665"/>
    <cellStyle name="Notas 3" xfId="465"/>
    <cellStyle name="Notas 3 2" xfId="666"/>
    <cellStyle name="Notas 3 3" xfId="667"/>
    <cellStyle name="Notas 4" xfId="466"/>
    <cellStyle name="Notas 4 2" xfId="668"/>
    <cellStyle name="Notas 4 3" xfId="669"/>
    <cellStyle name="Note" xfId="83"/>
    <cellStyle name="Note 2" xfId="214"/>
    <cellStyle name="Note 2 2" xfId="670"/>
    <cellStyle name="Note 2 3" xfId="671"/>
    <cellStyle name="Note 3" xfId="215"/>
    <cellStyle name="Note 4" xfId="672"/>
    <cellStyle name="Output" xfId="84"/>
    <cellStyle name="Output 2" xfId="216"/>
    <cellStyle name="Output 2 2" xfId="673"/>
    <cellStyle name="Output 2 3" xfId="674"/>
    <cellStyle name="Output 3" xfId="675"/>
    <cellStyle name="Output 3 2" xfId="676"/>
    <cellStyle name="Output 3 3" xfId="677"/>
    <cellStyle name="Output 4" xfId="678"/>
    <cellStyle name="Output 5" xfId="679"/>
    <cellStyle name="Percent 2" xfId="85"/>
    <cellStyle name="Percent 2 2" xfId="217"/>
    <cellStyle name="Percent 3" xfId="467"/>
    <cellStyle name="Percent 3 2" xfId="468"/>
    <cellStyle name="Porcentaje 2" xfId="218"/>
    <cellStyle name="Porcentaje 2 2" xfId="680"/>
    <cellStyle name="Porcentaje 3" xfId="219"/>
    <cellStyle name="Porcentual 2" xfId="86"/>
    <cellStyle name="Porcentual 2 2" xfId="87"/>
    <cellStyle name="Porcentual 2 2 2" xfId="681"/>
    <cellStyle name="Porcentual 2 3" xfId="469"/>
    <cellStyle name="Porcentual 2 4" xfId="470"/>
    <cellStyle name="Porcentual 2_304-12 medidores SAN CRISTOBAL" xfId="682"/>
    <cellStyle name="Porcentual 3" xfId="88"/>
    <cellStyle name="Porcentual 3 10" xfId="471"/>
    <cellStyle name="Porcentual 3 11" xfId="472"/>
    <cellStyle name="Porcentual 3 12" xfId="473"/>
    <cellStyle name="Porcentual 3 13" xfId="474"/>
    <cellStyle name="Porcentual 3 14" xfId="475"/>
    <cellStyle name="Porcentual 3 2" xfId="476"/>
    <cellStyle name="Porcentual 3 3" xfId="477"/>
    <cellStyle name="Porcentual 3 4" xfId="478"/>
    <cellStyle name="Porcentual 3 5" xfId="479"/>
    <cellStyle name="Porcentual 3 6" xfId="480"/>
    <cellStyle name="Porcentual 3 7" xfId="481"/>
    <cellStyle name="Porcentual 3 8" xfId="482"/>
    <cellStyle name="Porcentual 3 9" xfId="483"/>
    <cellStyle name="Porcentual 4" xfId="147"/>
    <cellStyle name="Porcentual 4 2" xfId="683"/>
    <cellStyle name="Porcentual 5" xfId="89"/>
    <cellStyle name="Porcentual 5 2" xfId="484"/>
    <cellStyle name="Porcentual 5 2 2" xfId="485"/>
    <cellStyle name="Porcentual 6" xfId="486"/>
    <cellStyle name="Porcentual 7" xfId="487"/>
    <cellStyle name="Porcentual 8" xfId="488"/>
    <cellStyle name="Porcentual 9" xfId="489"/>
    <cellStyle name="Salida 2" xfId="148"/>
    <cellStyle name="Salida 2 2" xfId="684"/>
    <cellStyle name="Salida 2 3" xfId="685"/>
    <cellStyle name="Salida 3" xfId="490"/>
    <cellStyle name="Salida 3 2" xfId="686"/>
    <cellStyle name="Salida 3 3" xfId="687"/>
    <cellStyle name="Salida 4" xfId="491"/>
    <cellStyle name="Salida 4 2" xfId="688"/>
    <cellStyle name="Salida 4 3" xfId="689"/>
    <cellStyle name="Satisfaisant" xfId="690"/>
    <cellStyle name="Sheet Title" xfId="492"/>
    <cellStyle name="Sortie" xfId="691"/>
    <cellStyle name="Sortie 2" xfId="692"/>
    <cellStyle name="Sortie 3" xfId="693"/>
    <cellStyle name="Texte explicatif" xfId="694"/>
    <cellStyle name="Texto de advertencia 2" xfId="149"/>
    <cellStyle name="Texto de advertencia 3" xfId="493"/>
    <cellStyle name="Texto de advertencia 4" xfId="494"/>
    <cellStyle name="Texto explicativo 2" xfId="150"/>
    <cellStyle name="Texto explicativo 3" xfId="495"/>
    <cellStyle name="Texto explicativo 4" xfId="496"/>
    <cellStyle name="Title" xfId="90"/>
    <cellStyle name="Title 2" xfId="220"/>
    <cellStyle name="Title 3" xfId="695"/>
    <cellStyle name="Titre" xfId="696"/>
    <cellStyle name="Titre 1" xfId="697"/>
    <cellStyle name="Titre 2" xfId="698"/>
    <cellStyle name="Titre 3" xfId="699"/>
    <cellStyle name="Titre 4" xfId="700"/>
    <cellStyle name="Título 1 2" xfId="151"/>
    <cellStyle name="Título 1 3" xfId="497"/>
    <cellStyle name="Título 1 4" xfId="498"/>
    <cellStyle name="Título 2 2" xfId="152"/>
    <cellStyle name="Título 2 3" xfId="499"/>
    <cellStyle name="Título 2 4" xfId="500"/>
    <cellStyle name="Título 3 2" xfId="153"/>
    <cellStyle name="Título 3 3" xfId="501"/>
    <cellStyle name="Título 3 4" xfId="502"/>
    <cellStyle name="Título 4" xfId="154"/>
    <cellStyle name="Título 5" xfId="503"/>
    <cellStyle name="Título 6" xfId="504"/>
    <cellStyle name="Título de hoja" xfId="505"/>
    <cellStyle name="Total 2" xfId="155"/>
    <cellStyle name="Total 2 2" xfId="701"/>
    <cellStyle name="Total 2 3" xfId="702"/>
    <cellStyle name="Total 3" xfId="506"/>
    <cellStyle name="Total 3 2" xfId="703"/>
    <cellStyle name="Total 3 3" xfId="704"/>
    <cellStyle name="Total 4" xfId="507"/>
    <cellStyle name="Vérification" xfId="705"/>
    <cellStyle name="Währung" xfId="508"/>
    <cellStyle name="Währung 2" xfId="706"/>
    <cellStyle name="Warning Text" xfId="91"/>
    <cellStyle name="Warning Text 2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559</xdr:row>
      <xdr:rowOff>0</xdr:rowOff>
    </xdr:from>
    <xdr:to>
      <xdr:col>1</xdr:col>
      <xdr:colOff>1583817</xdr:colOff>
      <xdr:row>559</xdr:row>
      <xdr:rowOff>24481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5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1" name="Text Box 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" name="Text Box 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" name="Text Box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6" name="Text Box 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0" name="Text Box 8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2" name="Text Box 8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3" name="Text Box 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4" name="Text Box 8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6" name="Text Box 8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7" name="Text Box 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8" name="Text Box 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9" name="Text Box 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30" name="Text Box 8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31" name="Text Box 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2" name="Text Box 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3" name="Text Box 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4" name="Text Box 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5" name="Text Box 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6" name="Text Box 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7" name="Text Box 8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8" name="Text Box 9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9" name="Text Box 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40" name="Text Box 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41" name="Text Box 8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42" name="Text Box 9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43" name="Text Box 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44" name="Text Box 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5" name="Text Box 8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6" name="Text Box 9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47" name="Text Box 8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48" name="Text Box 9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49" name="Text Box 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50" name="Text Box 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1" name="Text Box 8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" name="Text Box 9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" name="Text Box 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4" name="Text Box 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5" name="Text Box 8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56" name="Text Box 8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57" name="Text Box 9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58" name="Text Box 8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59" name="Text Box 9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0" name="Text Box 8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1" name="Text Box 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2" name="Text Box 8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3" name="Text Box 9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4" name="Text Box 8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65" name="Text Box 9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6" name="Text Box 8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7" name="Text Box 9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68" name="Text Box 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69" name="Text Box 9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71" name="Text Box 9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72" name="Text Box 8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73" name="Text Box 9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74" name="Text Box 8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75" name="Text Box 9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76" name="Text Box 8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77" name="Text Box 9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78" name="Text Box 8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79" name="Text Box 9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82" name="Text Box 8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83" name="Text Box 9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84" name="Text Box 8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85" name="Text Box 9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86" name="Text Box 8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87" name="Text Box 9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88" name="Text Box 8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89" name="Text Box 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0" name="Text Box 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1" name="Text Box 8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2" name="Text Box 9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3" name="Text Box 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4" name="Text Box 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5" name="Text Box 8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6" name="Text Box 9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7" name="Text Box 8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8" name="Text Box 9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99" name="Text Box 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0" name="Text Box 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01" name="Text Box 8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02" name="Text Box 9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03" name="Text Box 8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04" name="Text Box 9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5" name="Text Box 8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6" name="Text Box 8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7" name="Text Box 9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8" name="Text Box 8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09" name="Text Box 9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0" name="Text Box 8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1" name="Text Box 9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2" name="Text Box 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3" name="Text Box 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4" name="Text Box 8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5" name="Text Box 9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6" name="Text Box 8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17" name="Text Box 9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118" name="Text Box 8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119" name="Text Box 9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120" name="Text Box 8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33180</xdr:rowOff>
    </xdr:to>
    <xdr:sp macro="" textlink="">
      <xdr:nvSpPr>
        <xdr:cNvPr id="121" name="Text Box 9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613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2" name="Text Box 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3" name="Text Box 8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4" name="Text Box 9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5" name="Text Box 8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6" name="Text Box 9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7" name="Text Box 8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8" name="Text Box 9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29" name="Text Box 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0" name="Text Box 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1" name="Text Box 8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2" name="Text Box 9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3" name="Text Box 8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4" name="Text Box 9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5" name="Text Box 8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6" name="Text Box 8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7" name="Text Box 9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8" name="Text Box 8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39" name="Text Box 9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0" name="Text Box 8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1" name="Text Box 9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2" name="Text Box 8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3" name="Text Box 9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4" name="Text Box 8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5" name="Text Box 9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6" name="Text Box 8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47" name="Text Box 9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48" name="Text Box 8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49" name="Text Box 9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50" name="Text Box 8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51" name="Text Box 9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52" name="Text Box 8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3" name="Text Box 8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4" name="Text Box 9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5" name="Text Box 8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6" name="Text Box 9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7" name="Text Box 8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8" name="Text Box 9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59" name="Text Box 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60" name="Text Box 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61" name="Text Box 8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62" name="Text Box 9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63" name="Text Box 8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64" name="Text Box 9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65" name="Text Box 8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66" name="Text Box 9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67" name="Text Box 8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68" name="Text Box 9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69" name="Text Box 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0" name="Text Box 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1" name="Text Box 9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2" name="Text Box 8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3" name="Text Box 9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4" name="Text Box 8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5" name="Text Box 9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6" name="Text Box 8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7" name="Text Box 9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8" name="Text Box 8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79" name="Text Box 9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80" name="Text Box 8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81" name="Text Box 9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82" name="Text Box 8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3" name="Text Box 8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4" name="Text Box 9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5" name="Text Box 8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6" name="Text Box 9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7" name="Text Box 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8" name="Text Box 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89" name="Text Box 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90" name="Text Box 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91" name="Text Box 8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92" name="Text Box 9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93" name="Text Box 8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194" name="Text Box 9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95" name="Text Box 8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96" name="Text Box 9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97" name="Text Box 8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198" name="Text Box 9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199" name="Text Box 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00" name="Text Box 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01" name="Text Box 8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02" name="Text Box 9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3" name="Text Box 8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4" name="Text Box 9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5" name="Text Box 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6" name="Text Box 9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7" name="Text Box 8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8" name="Text Box 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09" name="Text Box 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10" name="Text Box 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1" name="Text Box 8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2" name="Text Box 8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3" name="Text Box 9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4" name="Text Box 8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5" name="Text Box 9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6" name="Text Box 8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7" name="Text Box 9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8" name="Text Box 8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19" name="Text Box 9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0" name="Text Box 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1" name="Text Box 9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2" name="Text Box 8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3" name="Text Box 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24" name="Text Box 8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25" name="Text Box 9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26" name="Text Box 8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27" name="Text Box 9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8" name="Text Box 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29" name="Text Box 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0" name="Text Box 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1" name="Text Box 8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2" name="Text Box 9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3" name="Text Box 8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4" name="Text Box 9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5" name="Text Box 8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6" name="Text Box 9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7" name="Text Box 8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8" name="Text Box 9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39" name="Text Box 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0" name="Text Box 9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41" name="Text Box 8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42" name="Text Box 9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43" name="Text Box 8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44" name="Text Box 9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5" name="Text Box 8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6" name="Text Box 8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7" name="Text Box 9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8" name="Text Box 8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49" name="Text Box 9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0" name="Text Box 8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1" name="Text Box 9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2" name="Text Box 8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3" name="Text Box 9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4" name="Text Box 8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5" name="Text Box 9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6" name="Text Box 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7" name="Text Box 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8" name="Text Box 8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59" name="Text Box 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0" name="Text Box 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1" name="Text Box 8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2" name="Text Box 9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3" name="Text Box 8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4" name="Text Box 9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5" name="Text Box 8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6" name="Text Box 9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7" name="Text Box 8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8" name="Text Box 9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69" name="Text Box 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70" name="Text Box 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71" name="Text Box 8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72" name="Text Box 9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73" name="Text Box 8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74" name="Text Box 9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75" name="Text Box 8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76" name="Text Box 8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77" name="Text Box 9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78" name="Text Box 8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79" name="Text Box 9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0" name="Text Box 8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1" name="Text Box 9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2" name="Text Box 8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3" name="Text Box 9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4" name="Text Box 8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85" name="Text Box 9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86" name="Text Box 8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87" name="Text Box 9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88" name="Text Box 8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89" name="Text Box 9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90" name="Text Box 8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33178</xdr:rowOff>
    </xdr:to>
    <xdr:sp macro="" textlink="">
      <xdr:nvSpPr>
        <xdr:cNvPr id="291" name="Text Box 9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292" name="Text Box 8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3" name="Text Box 8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4" name="Text Box 9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5" name="Text Box 8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6" name="Text Box 9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7" name="Text Box 8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8" name="Text Box 9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299" name="Text Box 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0" name="Text Box 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1" name="Text Box 8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2" name="Text Box 9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03" name="Text Box 8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04" name="Text Box 9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05" name="Text Box 8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6" name="Text Box 8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7" name="Text Box 9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8" name="Text Box 8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09" name="Text Box 9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0" name="Text Box 8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1" name="Text Box 9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2" name="Text Box 8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3" name="Text Box 9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4" name="Text Box 8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33178</xdr:rowOff>
    </xdr:to>
    <xdr:sp macro="" textlink="">
      <xdr:nvSpPr>
        <xdr:cNvPr id="315" name="Text Box 9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16" name="Text Box 8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17" name="Text Box 9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18" name="Text Box 8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19" name="Text Box 9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0" name="Text Box 8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1" name="Text Box 9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2" name="Text Box 8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3" name="Text Box 9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4" name="Text Box 8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5" name="Text Box 9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6" name="Text Box 8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7" name="Text Box 9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8" name="Text Box 8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33178</xdr:rowOff>
    </xdr:to>
    <xdr:sp macro="" textlink="">
      <xdr:nvSpPr>
        <xdr:cNvPr id="329" name="Text Box 9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45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1612392</xdr:colOff>
      <xdr:row>566</xdr:row>
      <xdr:rowOff>33147</xdr:rowOff>
    </xdr:to>
    <xdr:sp macro="" textlink="">
      <xdr:nvSpPr>
        <xdr:cNvPr id="330" name="Text Box 8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1612392</xdr:colOff>
      <xdr:row>566</xdr:row>
      <xdr:rowOff>33147</xdr:rowOff>
    </xdr:to>
    <xdr:sp macro="" textlink="">
      <xdr:nvSpPr>
        <xdr:cNvPr id="331" name="Text Box 9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32" name="Text Box 8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33" name="Text Box 9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34" name="Text Box 8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35" name="Text Box 9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36" name="Text Box 8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37" name="Text Box 8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38" name="Text Box 9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39" name="Text Box 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0" name="Text Box 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1" name="Text Box 8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2" name="Text Box 9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3" name="Text Box 8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4" name="Text Box 9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5" name="Text Box 8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46" name="Text Box 9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47" name="Text Box 8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48" name="Text Box 9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49" name="Text Box 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0" name="Text Box 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1" name="Text Box 8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2" name="Text Box 9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3" name="Text Box 8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4" name="Text Box 9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5" name="Text Box 8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56" name="Text Box 9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57" name="Text Box 8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58" name="Text Box 9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59" name="Text Box 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0" name="Text Box 8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1" name="Text Box 9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2" name="Text Box 8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3" name="Text Box 9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4" name="Text Box 8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5" name="Text Box 9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6" name="Text Box 8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7" name="Text Box 9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8" name="Text Box 8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69" name="Text Box 9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70" name="Text Box 8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71" name="Text Box 9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72" name="Text Box 8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73" name="Text Box 9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74" name="Text Box 8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375" name="Text Box 9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32869</xdr:rowOff>
    </xdr:to>
    <xdr:sp macro="" textlink="">
      <xdr:nvSpPr>
        <xdr:cNvPr id="376" name="Text Box 8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32869</xdr:rowOff>
    </xdr:to>
    <xdr:sp macro="" textlink="">
      <xdr:nvSpPr>
        <xdr:cNvPr id="377" name="Text Box 9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32869</xdr:rowOff>
    </xdr:to>
    <xdr:sp macro="" textlink="">
      <xdr:nvSpPr>
        <xdr:cNvPr id="378" name="Text Box 8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32869</xdr:rowOff>
    </xdr:to>
    <xdr:sp macro="" textlink="">
      <xdr:nvSpPr>
        <xdr:cNvPr id="379" name="Text Box 9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80" name="Text Box 8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1" name="Text Box 8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2" name="Text Box 9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3" name="Text Box 8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4" name="Text Box 9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5" name="Text Box 8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6" name="Text Box 9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7" name="Text Box 8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8" name="Text Box 9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89" name="Text Box 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390" name="Text Box 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91" name="Text Box 8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392" name="Text Box 9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393" name="Text Box 8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394" name="Text Box 9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395" name="Text Box 8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33147</xdr:rowOff>
    </xdr:to>
    <xdr:sp macro="" textlink="">
      <xdr:nvSpPr>
        <xdr:cNvPr id="396" name="Text Box 9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397" name="Text Box 8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398" name="Text Box 9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399" name="Text Box 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32807</xdr:rowOff>
    </xdr:to>
    <xdr:sp macro="" textlink="">
      <xdr:nvSpPr>
        <xdr:cNvPr id="400" name="Text Box 9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0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01" name="Text Box 8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02" name="Text Box 9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03" name="Text Box 8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04" name="Text Box 9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05" name="Text Box 8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06" name="Text Box 9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07" name="Text Box 8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08" name="Text Box 9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09" name="Text Box 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10" name="Text Box 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11" name="Text Box 8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12" name="Text Box 9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3" name="Text Box 8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4" name="Text Box 8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5" name="Text Box 9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6" name="Text Box 8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7" name="Text Box 9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8" name="Text Box 8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19" name="Text Box 9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0" name="Text Box 8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1" name="Text Box 9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2" name="Text Box 8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3" name="Text Box 9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4" name="Text Box 8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25" name="Text Box 9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26" name="Text Box 8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27" name="Text Box 9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28" name="Text Box 8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29" name="Text Box 9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0" name="Text Box 8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1" name="Text Box 8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2" name="Text Box 9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3" name="Text Box 8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4" name="Text Box 9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5" name="Text Box 8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6" name="Text Box 9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7" name="Text Box 8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8" name="Text Box 9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39" name="Text Box 8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0" name="Text Box 9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1" name="Text Box 8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2" name="Text Box 9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43" name="Text Box 8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44" name="Text Box 9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45" name="Text Box 8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33609</xdr:rowOff>
    </xdr:to>
    <xdr:sp macro="" textlink="">
      <xdr:nvSpPr>
        <xdr:cNvPr id="446" name="Text Box 9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33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7" name="Text Box 8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8" name="Text Box 8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49" name="Text Box 9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0" name="Text Box 8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1" name="Text Box 9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2" name="Text Box 8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3" name="Text Box 9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4" name="Text Box 8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5" name="Text Box 9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6" name="Text Box 8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7" name="Text Box 9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8" name="Text Box 8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59" name="Text Box 9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0" name="Text Box 8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2" name="Text Box 9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3" name="Text Box 8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4" name="Text Box 9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5" name="Text Box 8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6" name="Text Box 9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7" name="Text Box 8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8" name="Text Box 9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69" name="Text Box 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70" name="Text Box 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71" name="Text Box 8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72" name="Text Box 9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73" name="Text Box 8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74" name="Text Box 9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75" name="Text Box 8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76" name="Text Box 9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77" name="Text Box 8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78" name="Text Box 8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79" name="Text Box 9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0" name="Text Box 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1" name="Text Box 9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2" name="Text Box 8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3" name="Text Box 9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4" name="Text Box 8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5" name="Text Box 9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6" name="Text Box 8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87" name="Text Box 9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89" name="Text Box 9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90" name="Text Box 8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91" name="Text Box 9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92" name="Text Box 8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493" name="Text Box 9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494" name="Text Box 8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95" name="Text Box 8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96" name="Text Box 9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97" name="Text Box 8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98" name="Text Box 9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499" name="Text Box 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0" name="Text Box 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1" name="Text Box 8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2" name="Text Box 9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3" name="Text Box 8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4" name="Text Box 9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05" name="Text Box 8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06" name="Text Box 9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07" name="Text Box 8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8" name="Text Box 8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09" name="Text Box 9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0" name="Text Box 8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1" name="Text Box 9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2" name="Text Box 8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3" name="Text Box 9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4" name="Text Box 8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5" name="Text Box 9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6" name="Text Box 8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17" name="Text Box 9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18" name="Text Box 8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519" name="Text Box 9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0" name="Text Box 8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1" name="Text Box 9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2" name="Text Box 8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3" name="Text Box 9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24" name="Text Box 8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25" name="Text Box 9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26" name="Text Box 8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27" name="Text Box 9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8" name="Text Box 8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29" name="Text Box 9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0" name="Text Box 8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1" name="Text Box 9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2" name="Text Box 8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3" name="Text Box 9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4" name="Text Box 8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35" name="Text Box 9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36" name="Text Box 8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37" name="Text Box 8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38" name="Text Box 9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39" name="Text Box 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0" name="Text Box 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1" name="Text Box 8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2" name="Text Box 9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3" name="Text Box 8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4" name="Text Box 9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5" name="Text Box 8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6" name="Text Box 9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7" name="Text Box 8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48" name="Text Box 9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49" name="Text Box 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50" name="Text Box 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51" name="Text Box 8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52" name="Text Box 9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3" name="Text Box 8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4" name="Text Box 8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5" name="Text Box 9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6" name="Text Box 8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7" name="Text Box 9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8" name="Text Box 8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59" name="Text Box 9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0" name="Text Box 8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1" name="Text Box 9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2" name="Text Box 8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3" name="Text Box 9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4" name="Text Box 8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65" name="Text Box 9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66" name="Text Box 8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67" name="Text Box 9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68" name="Text Box 8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69" name="Text Box 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0" name="Text Box 8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1" name="Text Box 8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2" name="Text Box 9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3" name="Text Box 8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4" name="Text Box 9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5" name="Text Box 8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6" name="Text Box 9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7" name="Text Box 8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8" name="Text Box 9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79" name="Text Box 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0" name="Text Box 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1" name="Text Box 8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2" name="Text Box 9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3" name="Text Box 8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4" name="Text Box 8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5" name="Text Box 9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6" name="Text Box 8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7" name="Text Box 9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8" name="Text Box 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89" name="Text Box 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0" name="Text Box 8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1" name="Text Box 9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2" name="Text Box 8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3" name="Text Box 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4" name="Text Box 8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595" name="Text Box 9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96" name="Text Box 8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97" name="Text Box 9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98" name="Text Box 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599" name="Text Box 9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00" name="Text Box 8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1" name="Text Box 8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2" name="Text Box 9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3" name="Text Box 8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4" name="Text Box 9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5" name="Text Box 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6" name="Text Box 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7" name="Text Box 8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8" name="Text Box 9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09" name="Text Box 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10" name="Text Box 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11" name="Text Box 8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12" name="Text Box 9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613" name="Text Box 8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614" name="Text Box 9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615" name="Text Box 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16153</xdr:colOff>
      <xdr:row>566</xdr:row>
      <xdr:rowOff>33528</xdr:rowOff>
    </xdr:to>
    <xdr:sp macro="" textlink="">
      <xdr:nvSpPr>
        <xdr:cNvPr id="616" name="Text Box 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54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17" name="Text Box 8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18" name="Text Box 8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19" name="Text Box 9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0" name="Text Box 8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1" name="Text Box 9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2" name="Text Box 8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3" name="Text Box 9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4" name="Text Box 8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5" name="Text Box 9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6" name="Text Box 8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27" name="Text Box 9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28" name="Text Box 8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29" name="Text Box 9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30" name="Text Box 8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1" name="Text Box 8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2" name="Text Box 9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3" name="Text Box 8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4" name="Text Box 9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5" name="Text Box 8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6" name="Text Box 9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7" name="Text Box 8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8" name="Text Box 9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39" name="Text Box 8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33528</xdr:rowOff>
    </xdr:to>
    <xdr:sp macro="" textlink="">
      <xdr:nvSpPr>
        <xdr:cNvPr id="640" name="Text Box 9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41" name="Text Box 8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566</xdr:row>
      <xdr:rowOff>0</xdr:rowOff>
    </xdr:from>
    <xdr:to>
      <xdr:col>3</xdr:col>
      <xdr:colOff>114578</xdr:colOff>
      <xdr:row>566</xdr:row>
      <xdr:rowOff>33147</xdr:rowOff>
    </xdr:to>
    <xdr:sp macro="" textlink="">
      <xdr:nvSpPr>
        <xdr:cNvPr id="642" name="Text Box 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4152900" y="1238535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3" name="Text Box 8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4" name="Text Box 9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5" name="Text Box 8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6" name="Text Box 9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7" name="Text Box 8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8" name="Text Box 9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49" name="Text Box 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50" name="Text Box 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51" name="Text Box 8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52" name="Text Box 9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53" name="Text Box 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1507617</xdr:colOff>
      <xdr:row>566</xdr:row>
      <xdr:rowOff>33528</xdr:rowOff>
    </xdr:to>
    <xdr:sp macro="" textlink="">
      <xdr:nvSpPr>
        <xdr:cNvPr id="654" name="Text Box 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1612392</xdr:colOff>
      <xdr:row>566</xdr:row>
      <xdr:rowOff>33147</xdr:rowOff>
    </xdr:to>
    <xdr:sp macro="" textlink="">
      <xdr:nvSpPr>
        <xdr:cNvPr id="655" name="Text Box 8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566</xdr:row>
      <xdr:rowOff>0</xdr:rowOff>
    </xdr:from>
    <xdr:to>
      <xdr:col>1</xdr:col>
      <xdr:colOff>1612392</xdr:colOff>
      <xdr:row>566</xdr:row>
      <xdr:rowOff>33147</xdr:rowOff>
    </xdr:to>
    <xdr:sp macro="" textlink="">
      <xdr:nvSpPr>
        <xdr:cNvPr id="656" name="Text Box 9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04975" y="12385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683" name="Text Box 1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684" name="Text Box 15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11" name="Text Box 15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12" name="Text Box 15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39" name="Text Box 15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40" name="Text Box 15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67" name="Text Box 1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68" name="Text Box 15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95" name="Text Box 15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796" name="Text Box 1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23" name="Text Box 15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24" name="Text Box 15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51" name="Text Box 15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52" name="Text Box 15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559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33550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5" name="Text Box 15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76" name="Text Box 15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559</xdr:row>
      <xdr:rowOff>0</xdr:rowOff>
    </xdr:from>
    <xdr:ext cx="95250" cy="164523"/>
    <xdr:sp macro="" textlink="">
      <xdr:nvSpPr>
        <xdr:cNvPr id="877" name="Text Box 15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68592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559</xdr:row>
      <xdr:rowOff>0</xdr:rowOff>
    </xdr:from>
    <xdr:ext cx="95250" cy="164523"/>
    <xdr:sp macro="" textlink="">
      <xdr:nvSpPr>
        <xdr:cNvPr id="878" name="Text Box 15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04975" y="121824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79" name="Text Box 15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559</xdr:row>
      <xdr:rowOff>0</xdr:rowOff>
    </xdr:from>
    <xdr:ext cx="95250" cy="316923"/>
    <xdr:sp macro="" textlink="">
      <xdr:nvSpPr>
        <xdr:cNvPr id="880" name="Text Box 15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695450" y="121824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81" name="Text Box 8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82" name="Text Box 9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83" name="Text Box 8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84" name="Text Box 9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85" name="Text Box 8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86" name="Text Box 9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87" name="Text Box 8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88" name="Text Box 9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889" name="Text Box 8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890" name="Text Box 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891" name="Text Box 8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892" name="Text Box 9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93" name="Text Box 8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94" name="Text Box 9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95" name="Text Box 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96" name="Text Box 9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97" name="Text Box 8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898" name="Text Box 9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899" name="Text Box 8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00" name="Text Box 9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01" name="Text Box 8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02" name="Text Box 9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03" name="Text Box 8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04" name="Text Box 9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163552</xdr:rowOff>
    </xdr:to>
    <xdr:sp macro="" textlink="">
      <xdr:nvSpPr>
        <xdr:cNvPr id="905" name="Text Box 8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163552</xdr:rowOff>
    </xdr:to>
    <xdr:sp macro="" textlink="">
      <xdr:nvSpPr>
        <xdr:cNvPr id="906" name="Text Box 9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163171</xdr:rowOff>
    </xdr:to>
    <xdr:sp macro="" textlink="">
      <xdr:nvSpPr>
        <xdr:cNvPr id="907" name="Text Box 8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163171</xdr:rowOff>
    </xdr:to>
    <xdr:sp macro="" textlink="">
      <xdr:nvSpPr>
        <xdr:cNvPr id="908" name="Text Box 9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09" name="Text Box 8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10" name="Text Box 9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11" name="Text Box 8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12" name="Text Box 9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13" name="Text Box 8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14" name="Text Box 9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15" name="Text Box 8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16" name="Text Box 9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17" name="Text Box 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18" name="Text Box 9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19" name="Text Box 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20" name="Text Box 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22" name="Text Box 9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23" name="Text Box 8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24" name="Text Box 9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25" name="Text Box 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26" name="Text Box 9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28" name="Text Box 9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29" name="Text Box 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30" name="Text Box 9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31" name="Text Box 8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32" name="Text Box 9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33" name="Text Box 8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34" name="Text Box 9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35" name="Text Box 8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36" name="Text Box 9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37" name="Text Box 8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38" name="Text Box 9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40" name="Text Box 9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163552</xdr:rowOff>
    </xdr:to>
    <xdr:sp macro="" textlink="">
      <xdr:nvSpPr>
        <xdr:cNvPr id="941" name="Text Box 8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163552</xdr:rowOff>
    </xdr:to>
    <xdr:sp macro="" textlink="">
      <xdr:nvSpPr>
        <xdr:cNvPr id="942" name="Text Box 9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8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163171</xdr:rowOff>
    </xdr:to>
    <xdr:sp macro="" textlink="">
      <xdr:nvSpPr>
        <xdr:cNvPr id="943" name="Text Box 8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163171</xdr:rowOff>
    </xdr:to>
    <xdr:sp macro="" textlink="">
      <xdr:nvSpPr>
        <xdr:cNvPr id="944" name="Text Box 9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7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45" name="Text Box 8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162940</xdr:rowOff>
    </xdr:to>
    <xdr:sp macro="" textlink="">
      <xdr:nvSpPr>
        <xdr:cNvPr id="946" name="Text Box 9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6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47" name="Text Box 8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163816</xdr:rowOff>
    </xdr:to>
    <xdr:sp macro="" textlink="">
      <xdr:nvSpPr>
        <xdr:cNvPr id="948" name="Text Box 9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4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49" name="Text Box 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163435</xdr:rowOff>
    </xdr:to>
    <xdr:sp macro="" textlink="">
      <xdr:nvSpPr>
        <xdr:cNvPr id="950" name="Text Box 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51" name="Text Box 8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561</xdr:row>
      <xdr:rowOff>0</xdr:rowOff>
    </xdr:from>
    <xdr:to>
      <xdr:col>1</xdr:col>
      <xdr:colOff>1507617</xdr:colOff>
      <xdr:row>561</xdr:row>
      <xdr:rowOff>163054</xdr:rowOff>
    </xdr:to>
    <xdr:sp macro="" textlink="">
      <xdr:nvSpPr>
        <xdr:cNvPr id="952" name="Text Box 9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04975" y="122110500"/>
          <a:ext cx="0" cy="202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</xdr:row>
      <xdr:rowOff>45720</xdr:rowOff>
    </xdr:from>
    <xdr:to>
      <xdr:col>1</xdr:col>
      <xdr:colOff>548640</xdr:colOff>
      <xdr:row>3</xdr:row>
      <xdr:rowOff>76200</xdr:rowOff>
    </xdr:to>
    <xdr:pic>
      <xdr:nvPicPr>
        <xdr:cNvPr id="969" name="Picture 5" descr="escudo 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28600" y="137160"/>
          <a:ext cx="731520" cy="90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327660</xdr:colOff>
      <xdr:row>1</xdr:row>
      <xdr:rowOff>70995</xdr:rowOff>
    </xdr:from>
    <xdr:to>
      <xdr:col>5</xdr:col>
      <xdr:colOff>762000</xdr:colOff>
      <xdr:row>2</xdr:row>
      <xdr:rowOff>236220</xdr:rowOff>
    </xdr:to>
    <xdr:grpSp>
      <xdr:nvGrpSpPr>
        <xdr:cNvPr id="970" name="Group 21"/>
        <xdr:cNvGrpSpPr>
          <a:grpSpLocks/>
        </xdr:cNvGrpSpPr>
      </xdr:nvGrpSpPr>
      <xdr:grpSpPr bwMode="auto">
        <a:xfrm>
          <a:off x="4737735" y="156720"/>
          <a:ext cx="2377440" cy="536700"/>
          <a:chOff x="6119" y="-6488"/>
          <a:chExt cx="2544" cy="1104"/>
        </a:xfrm>
      </xdr:grpSpPr>
      <xdr:sp macro="" textlink="">
        <xdr:nvSpPr>
          <xdr:cNvPr id="971" name="Rectangle 22"/>
          <xdr:cNvSpPr>
            <a:spLocks noChangeArrowheads="1"/>
          </xdr:cNvSpPr>
        </xdr:nvSpPr>
        <xdr:spPr bwMode="auto">
          <a:xfrm>
            <a:off x="6119" y="-6488"/>
            <a:ext cx="2544" cy="110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972" name="Group 23"/>
          <xdr:cNvGrpSpPr>
            <a:grpSpLocks/>
          </xdr:cNvGrpSpPr>
        </xdr:nvGrpSpPr>
        <xdr:grpSpPr bwMode="auto">
          <a:xfrm>
            <a:off x="6161" y="-6482"/>
            <a:ext cx="2413" cy="1002"/>
            <a:chOff x="3507" y="-5830"/>
            <a:chExt cx="2009" cy="932"/>
          </a:xfrm>
        </xdr:grpSpPr>
        <xdr:sp macro="" textlink="">
          <xdr:nvSpPr>
            <xdr:cNvPr id="973" name="Text Box 24"/>
            <xdr:cNvSpPr txBox="1">
              <a:spLocks noChangeArrowheads="1"/>
            </xdr:cNvSpPr>
          </xdr:nvSpPr>
          <xdr:spPr bwMode="auto">
            <a:xfrm>
              <a:off x="3532" y="-5441"/>
              <a:ext cx="1984" cy="543"/>
            </a:xfrm>
            <a:prstGeom prst="rect">
              <a:avLst/>
            </a:prstGeom>
            <a:solidFill>
              <a:srgbClr val="FFFFFF"/>
            </a:solidFill>
            <a:ln w="28575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91440" tIns="0" rIns="91440" bIns="45720" anchor="t" upright="1"/>
            <a:lstStyle/>
            <a:p>
              <a:pPr algn="l" rtl="0">
                <a:defRPr sz="1000"/>
              </a:pPr>
              <a:r>
                <a:rPr lang="es-DO" sz="1100" b="1" i="0" u="none" strike="noStrike" baseline="0">
                  <a:solidFill>
                    <a:srgbClr val="000000"/>
                  </a:solidFill>
                  <a:latin typeface="Arial Bold"/>
                </a:rPr>
                <a:t> </a:t>
              </a:r>
              <a:r>
                <a:rPr lang="es-DO" sz="900" b="1" i="0" u="none" strike="noStrike" baseline="0">
                  <a:solidFill>
                    <a:srgbClr val="000000"/>
                  </a:solidFill>
                  <a:latin typeface="Arial Bold"/>
                </a:rPr>
                <a:t>INAPA-CCC-CP-2020-0017</a:t>
              </a:r>
              <a:endParaRPr lang="es-DO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974" name="Text Box 25"/>
            <xdr:cNvSpPr txBox="1">
              <a:spLocks noChangeArrowheads="1"/>
            </xdr:cNvSpPr>
          </xdr:nvSpPr>
          <xdr:spPr bwMode="auto">
            <a:xfrm>
              <a:off x="3507" y="-5830"/>
              <a:ext cx="2009" cy="360"/>
            </a:xfrm>
            <a:prstGeom prst="rect">
              <a:avLst/>
            </a:prstGeom>
            <a:solidFill>
              <a:srgbClr val="000000"/>
            </a:solidFill>
            <a:ln w="38100">
              <a:solidFill>
                <a:srgbClr val="FFFFFF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DO" sz="900" b="1" i="0" u="none" strike="noStrike" baseline="0">
                  <a:solidFill>
                    <a:srgbClr val="FFFFFF"/>
                  </a:solidFill>
                  <a:latin typeface="Franklin Gothic Medium Cond"/>
                </a:rPr>
                <a:t>No. EXPEDIENTE</a:t>
              </a:r>
            </a:p>
            <a:p>
              <a:pPr algn="l" rtl="0">
                <a:defRPr sz="1000"/>
              </a:pPr>
              <a:endParaRPr lang="es-DO" sz="1100" b="1" i="0" u="none" strike="noStrike" baseline="0">
                <a:solidFill>
                  <a:srgbClr val="FFFFFF"/>
                </a:solidFill>
                <a:latin typeface="Franklin Gothic Medium Cond"/>
              </a:endParaRPr>
            </a:p>
          </xdr:txBody>
        </xdr:sp>
      </xdr:grpSp>
    </xdr:grpSp>
    <xdr:clientData/>
  </xdr:twoCellAnchor>
  <xdr:twoCellAnchor>
    <xdr:from>
      <xdr:col>1</xdr:col>
      <xdr:colOff>594360</xdr:colOff>
      <xdr:row>2</xdr:row>
      <xdr:rowOff>30480</xdr:rowOff>
    </xdr:from>
    <xdr:to>
      <xdr:col>1</xdr:col>
      <xdr:colOff>2225040</xdr:colOff>
      <xdr:row>3</xdr:row>
      <xdr:rowOff>152400</xdr:rowOff>
    </xdr:to>
    <xdr:sp macro="" textlink="">
      <xdr:nvSpPr>
        <xdr:cNvPr id="975" name="Text Box 16"/>
        <xdr:cNvSpPr txBox="1">
          <a:spLocks noChangeArrowheads="1"/>
        </xdr:cNvSpPr>
      </xdr:nvSpPr>
      <xdr:spPr bwMode="auto">
        <a:xfrm>
          <a:off x="1005840" y="495300"/>
          <a:ext cx="1630680" cy="6248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100" b="1" i="0" u="none" strike="noStrike" baseline="0">
              <a:solidFill>
                <a:srgbClr val="000000"/>
              </a:solidFill>
              <a:latin typeface="Arial Bold"/>
            </a:rPr>
            <a:t>CONSULTORES Y CONSTRUCTORES SANITARIOS, S.R.L.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2598420</xdr:colOff>
      <xdr:row>1</xdr:row>
      <xdr:rowOff>15240</xdr:rowOff>
    </xdr:from>
    <xdr:to>
      <xdr:col>2</xdr:col>
      <xdr:colOff>312420</xdr:colOff>
      <xdr:row>4</xdr:row>
      <xdr:rowOff>7620</xdr:rowOff>
    </xdr:to>
    <xdr:pic>
      <xdr:nvPicPr>
        <xdr:cNvPr id="976" name="975 Imagen"/>
        <xdr:cNvPicPr/>
      </xdr:nvPicPr>
      <xdr:blipFill>
        <a:blip xmlns:r="http://schemas.openxmlformats.org/officeDocument/2006/relationships" r:embed="rId2" cstate="print">
          <a:lum bright="8000" contrast="46000"/>
        </a:blip>
        <a:srcRect/>
        <a:stretch>
          <a:fillRect/>
        </a:stretch>
      </xdr:blipFill>
      <xdr:spPr bwMode="auto">
        <a:xfrm>
          <a:off x="3009900" y="106680"/>
          <a:ext cx="106680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7B7048AA" TargetMode="External"/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48"/>
  <sheetViews>
    <sheetView showZeros="0" tabSelected="1" view="pageBreakPreview" topLeftCell="A550" zoomScaleNormal="100" zoomScaleSheetLayoutView="100" workbookViewId="0">
      <selection activeCell="E574" sqref="E574"/>
    </sheetView>
  </sheetViews>
  <sheetFormatPr baseColWidth="10" defaultColWidth="11.42578125" defaultRowHeight="12.75"/>
  <cols>
    <col min="1" max="1" width="6" style="12" customWidth="1"/>
    <col min="2" max="2" width="48.85546875" style="4" customWidth="1"/>
    <col min="3" max="3" width="11.28515625" style="13" customWidth="1"/>
    <col min="4" max="4" width="8.28515625" style="10" customWidth="1"/>
    <col min="5" max="5" width="20.85546875" style="13" customWidth="1"/>
    <col min="6" max="6" width="15.7109375" style="14" customWidth="1"/>
    <col min="7" max="7" width="19.28515625" style="4" bestFit="1" customWidth="1"/>
    <col min="8" max="16384" width="11.42578125" style="4"/>
  </cols>
  <sheetData>
    <row r="1" spans="1:6" s="222" customFormat="1" ht="7.15" customHeight="1">
      <c r="A1" s="221"/>
      <c r="C1" s="221"/>
      <c r="D1" s="223"/>
      <c r="E1" s="221"/>
      <c r="F1" s="221"/>
    </row>
    <row r="2" spans="1:6" s="222" customFormat="1" ht="29.45" customHeight="1">
      <c r="A2" s="221"/>
      <c r="C2" s="221"/>
      <c r="D2" s="223"/>
      <c r="E2" s="221"/>
      <c r="F2" s="221"/>
    </row>
    <row r="3" spans="1:6" s="222" customFormat="1" ht="39.6" customHeight="1">
      <c r="A3" s="221"/>
      <c r="C3" s="221"/>
      <c r="D3" s="223"/>
      <c r="E3" s="221"/>
      <c r="F3" s="221"/>
    </row>
    <row r="5" spans="1:6" s="1" customFormat="1" ht="18">
      <c r="A5" s="276" t="s">
        <v>455</v>
      </c>
      <c r="B5" s="276"/>
      <c r="C5" s="276"/>
      <c r="D5" s="276"/>
      <c r="E5" s="276"/>
      <c r="F5" s="276"/>
    </row>
    <row r="6" spans="1:6" s="15" customFormat="1" ht="35.450000000000003" customHeight="1">
      <c r="A6" s="277" t="s">
        <v>454</v>
      </c>
      <c r="B6" s="278"/>
      <c r="C6" s="278"/>
      <c r="D6" s="278"/>
      <c r="E6" s="278"/>
      <c r="F6" s="278"/>
    </row>
    <row r="7" spans="1:6" s="15" customFormat="1" ht="17.45" customHeight="1" thickBot="1">
      <c r="A7" s="261" t="s">
        <v>459</v>
      </c>
      <c r="B7" s="224"/>
      <c r="C7" s="224"/>
      <c r="D7" s="224"/>
      <c r="E7" s="224"/>
      <c r="F7" s="225"/>
    </row>
    <row r="8" spans="1:6" s="266" customFormat="1" ht="12.75" customHeight="1" thickTop="1" thickBot="1">
      <c r="A8" s="264" t="s">
        <v>0</v>
      </c>
      <c r="B8" s="262" t="s">
        <v>1</v>
      </c>
      <c r="C8" s="265" t="s">
        <v>2</v>
      </c>
      <c r="D8" s="265" t="s">
        <v>456</v>
      </c>
      <c r="E8" s="265" t="s">
        <v>4</v>
      </c>
      <c r="F8" s="263" t="s">
        <v>5</v>
      </c>
    </row>
    <row r="9" spans="1:6" ht="13.5" thickTop="1">
      <c r="A9" s="282"/>
      <c r="B9" s="283"/>
      <c r="C9" s="284"/>
      <c r="D9" s="285"/>
      <c r="E9" s="284"/>
      <c r="F9" s="286"/>
    </row>
    <row r="10" spans="1:6" s="61" customFormat="1" ht="51">
      <c r="A10" s="293" t="s">
        <v>6</v>
      </c>
      <c r="B10" s="294" t="s">
        <v>396</v>
      </c>
      <c r="C10" s="295"/>
      <c r="D10" s="295"/>
      <c r="E10" s="296"/>
      <c r="F10" s="297"/>
    </row>
    <row r="11" spans="1:6" s="61" customFormat="1">
      <c r="A11" s="298"/>
      <c r="B11" s="299"/>
      <c r="C11" s="295"/>
      <c r="D11" s="295"/>
      <c r="E11" s="296"/>
      <c r="F11" s="297"/>
    </row>
    <row r="12" spans="1:6" s="5" customFormat="1" ht="12.75" customHeight="1">
      <c r="A12" s="300">
        <v>1</v>
      </c>
      <c r="B12" s="301" t="s">
        <v>103</v>
      </c>
      <c r="C12" s="302"/>
      <c r="D12" s="303"/>
      <c r="E12" s="304"/>
      <c r="F12" s="305">
        <f>ROUND(E12*C12,2)</f>
        <v>0</v>
      </c>
    </row>
    <row r="13" spans="1:6" s="5" customFormat="1">
      <c r="A13" s="306">
        <v>1.1000000000000001</v>
      </c>
      <c r="B13" s="307" t="s">
        <v>10</v>
      </c>
      <c r="C13" s="308">
        <v>1</v>
      </c>
      <c r="D13" s="309" t="s">
        <v>3</v>
      </c>
      <c r="E13" s="310">
        <v>15349.806203802606</v>
      </c>
      <c r="F13" s="311">
        <f>ROUND(E13*C13,2)</f>
        <v>15349.81</v>
      </c>
    </row>
    <row r="14" spans="1:6" s="17" customFormat="1" ht="12.75" customHeight="1">
      <c r="A14" s="312">
        <v>1.2</v>
      </c>
      <c r="B14" s="313" t="s">
        <v>294</v>
      </c>
      <c r="C14" s="314">
        <v>2</v>
      </c>
      <c r="D14" s="315" t="s">
        <v>3</v>
      </c>
      <c r="E14" s="316">
        <v>13770.599999999999</v>
      </c>
      <c r="F14" s="314">
        <f t="shared" ref="F14:F22" si="0">ROUND(C14*E14,2)</f>
        <v>27541.200000000001</v>
      </c>
    </row>
    <row r="15" spans="1:6" s="17" customFormat="1" ht="26.25" customHeight="1">
      <c r="A15" s="317">
        <v>1.3</v>
      </c>
      <c r="B15" s="313" t="s">
        <v>293</v>
      </c>
      <c r="C15" s="314">
        <v>1</v>
      </c>
      <c r="D15" s="315" t="s">
        <v>3</v>
      </c>
      <c r="E15" s="316">
        <v>24662</v>
      </c>
      <c r="F15" s="314">
        <f t="shared" si="0"/>
        <v>24662</v>
      </c>
    </row>
    <row r="16" spans="1:6" s="5" customFormat="1" ht="25.5">
      <c r="A16" s="318">
        <v>1.4</v>
      </c>
      <c r="B16" s="319" t="s">
        <v>297</v>
      </c>
      <c r="C16" s="308">
        <v>1</v>
      </c>
      <c r="D16" s="309" t="s">
        <v>3</v>
      </c>
      <c r="E16" s="320">
        <v>4802.5999999999995</v>
      </c>
      <c r="F16" s="314">
        <f t="shared" si="0"/>
        <v>4802.6000000000004</v>
      </c>
    </row>
    <row r="17" spans="1:58" s="5" customFormat="1" ht="25.5">
      <c r="A17" s="318">
        <v>1.5</v>
      </c>
      <c r="B17" s="319" t="s">
        <v>295</v>
      </c>
      <c r="C17" s="308">
        <v>1</v>
      </c>
      <c r="D17" s="309" t="s">
        <v>3</v>
      </c>
      <c r="E17" s="320">
        <v>6955.92</v>
      </c>
      <c r="F17" s="314">
        <f t="shared" si="0"/>
        <v>6955.92</v>
      </c>
    </row>
    <row r="18" spans="1:58" s="5" customFormat="1">
      <c r="A18" s="306">
        <v>1.6</v>
      </c>
      <c r="B18" s="313" t="s">
        <v>296</v>
      </c>
      <c r="C18" s="308">
        <v>1</v>
      </c>
      <c r="D18" s="309" t="s">
        <v>3</v>
      </c>
      <c r="E18" s="320">
        <v>2643.2</v>
      </c>
      <c r="F18" s="314">
        <f t="shared" si="0"/>
        <v>2643.2</v>
      </c>
    </row>
    <row r="19" spans="1:58" s="5" customFormat="1" ht="25.5">
      <c r="A19" s="318">
        <v>1.7</v>
      </c>
      <c r="B19" s="319" t="s">
        <v>298</v>
      </c>
      <c r="C19" s="308">
        <v>1</v>
      </c>
      <c r="D19" s="309" t="s">
        <v>3</v>
      </c>
      <c r="E19" s="321">
        <v>64525</v>
      </c>
      <c r="F19" s="314">
        <f t="shared" si="0"/>
        <v>64525</v>
      </c>
    </row>
    <row r="20" spans="1:58" s="80" customFormat="1" ht="15.75" customHeight="1">
      <c r="A20" s="312">
        <v>1.8</v>
      </c>
      <c r="B20" s="322" t="s">
        <v>371</v>
      </c>
      <c r="C20" s="323">
        <v>1</v>
      </c>
      <c r="D20" s="324" t="s">
        <v>3</v>
      </c>
      <c r="E20" s="325">
        <v>39211.918424722462</v>
      </c>
      <c r="F20" s="295">
        <f t="shared" si="0"/>
        <v>39211.919999999998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</row>
    <row r="21" spans="1:58" s="5" customFormat="1" ht="38.25" customHeight="1">
      <c r="A21" s="318">
        <v>1.9</v>
      </c>
      <c r="B21" s="319" t="s">
        <v>325</v>
      </c>
      <c r="C21" s="308">
        <v>0.17</v>
      </c>
      <c r="D21" s="309" t="s">
        <v>11</v>
      </c>
      <c r="E21" s="326">
        <v>12635.181</v>
      </c>
      <c r="F21" s="314">
        <f t="shared" si="0"/>
        <v>2147.98</v>
      </c>
    </row>
    <row r="22" spans="1:58" s="5" customFormat="1" ht="25.5">
      <c r="A22" s="327">
        <v>1.1000000000000001</v>
      </c>
      <c r="B22" s="319" t="s">
        <v>40</v>
      </c>
      <c r="C22" s="308">
        <v>1</v>
      </c>
      <c r="D22" s="309" t="s">
        <v>3</v>
      </c>
      <c r="E22" s="328">
        <v>33578.68</v>
      </c>
      <c r="F22" s="314">
        <f t="shared" si="0"/>
        <v>33578.68</v>
      </c>
    </row>
    <row r="23" spans="1:58" s="267" customFormat="1">
      <c r="A23" s="306"/>
      <c r="B23" s="319"/>
      <c r="C23" s="329"/>
      <c r="D23" s="330"/>
      <c r="E23" s="331"/>
      <c r="F23" s="295"/>
    </row>
    <row r="24" spans="1:58" s="15" customFormat="1" ht="12.75" customHeight="1">
      <c r="A24" s="332">
        <v>2</v>
      </c>
      <c r="B24" s="333" t="s">
        <v>63</v>
      </c>
      <c r="C24" s="314">
        <v>1620.35</v>
      </c>
      <c r="D24" s="315" t="s">
        <v>9</v>
      </c>
      <c r="E24" s="334">
        <v>40.7286735940691</v>
      </c>
      <c r="F24" s="314">
        <f>ROUND(C24*E24,2)</f>
        <v>65994.710000000006</v>
      </c>
    </row>
    <row r="25" spans="1:58" s="267" customFormat="1">
      <c r="A25" s="306"/>
      <c r="B25" s="319"/>
      <c r="C25" s="308"/>
      <c r="D25" s="309"/>
      <c r="E25" s="328"/>
      <c r="F25" s="314"/>
    </row>
    <row r="26" spans="1:58" s="268" customFormat="1" ht="12.75" customHeight="1">
      <c r="A26" s="335">
        <v>3</v>
      </c>
      <c r="B26" s="336" t="s">
        <v>432</v>
      </c>
      <c r="C26" s="337"/>
      <c r="D26" s="338"/>
      <c r="E26" s="337"/>
      <c r="F26" s="339"/>
    </row>
    <row r="27" spans="1:58" s="268" customFormat="1">
      <c r="A27" s="340">
        <v>3.1</v>
      </c>
      <c r="B27" s="341" t="s">
        <v>307</v>
      </c>
      <c r="C27" s="342">
        <v>3240.7</v>
      </c>
      <c r="D27" s="315" t="s">
        <v>13</v>
      </c>
      <c r="E27" s="343">
        <v>96.427499999999995</v>
      </c>
      <c r="F27" s="339">
        <f>+ROUND(C27*E27,2)</f>
        <v>312492.59999999998</v>
      </c>
    </row>
    <row r="28" spans="1:58" s="268" customFormat="1" ht="12.75" customHeight="1">
      <c r="A28" s="344">
        <v>3.2</v>
      </c>
      <c r="B28" s="345" t="s">
        <v>308</v>
      </c>
      <c r="C28" s="342">
        <v>1377.3</v>
      </c>
      <c r="D28" s="315" t="s">
        <v>14</v>
      </c>
      <c r="E28" s="346">
        <v>45.077096774193549</v>
      </c>
      <c r="F28" s="339">
        <f>+ROUND(C28*E28,2)</f>
        <v>62084.69</v>
      </c>
    </row>
    <row r="29" spans="1:58" s="268" customFormat="1" ht="26.25" customHeight="1">
      <c r="A29" s="347">
        <v>3.3</v>
      </c>
      <c r="B29" s="348" t="s">
        <v>428</v>
      </c>
      <c r="C29" s="349">
        <v>92.97</v>
      </c>
      <c r="D29" s="315" t="s">
        <v>11</v>
      </c>
      <c r="E29" s="350">
        <v>230.5511322268344</v>
      </c>
      <c r="F29" s="339">
        <f>+ROUND(C29*E29,2)</f>
        <v>21434.34</v>
      </c>
    </row>
    <row r="30" spans="1:58" s="269" customFormat="1">
      <c r="A30" s="298"/>
      <c r="B30" s="299"/>
      <c r="C30" s="314"/>
      <c r="D30" s="314"/>
      <c r="E30" s="351"/>
      <c r="F30" s="352"/>
    </row>
    <row r="31" spans="1:58" s="15" customFormat="1">
      <c r="A31" s="332">
        <v>4</v>
      </c>
      <c r="B31" s="333" t="s">
        <v>26</v>
      </c>
      <c r="C31" s="314"/>
      <c r="D31" s="315"/>
      <c r="E31" s="351"/>
      <c r="F31" s="314"/>
    </row>
    <row r="32" spans="1:58" s="15" customFormat="1">
      <c r="A32" s="312">
        <v>4.0999999999999996</v>
      </c>
      <c r="B32" s="313" t="s">
        <v>27</v>
      </c>
      <c r="C32" s="314">
        <v>1377.3</v>
      </c>
      <c r="D32" s="315" t="s">
        <v>11</v>
      </c>
      <c r="E32" s="350">
        <v>166.83315508021391</v>
      </c>
      <c r="F32" s="314">
        <f>ROUND(C32*E32,2)</f>
        <v>229779.3</v>
      </c>
    </row>
    <row r="33" spans="1:6" s="15" customFormat="1">
      <c r="A33" s="312">
        <v>4.2</v>
      </c>
      <c r="B33" s="313" t="s">
        <v>12</v>
      </c>
      <c r="C33" s="314">
        <v>137.72999999999999</v>
      </c>
      <c r="D33" s="315" t="s">
        <v>11</v>
      </c>
      <c r="E33" s="351">
        <v>1175</v>
      </c>
      <c r="F33" s="314">
        <f>ROUND(C33*E33,2)</f>
        <v>161832.75</v>
      </c>
    </row>
    <row r="34" spans="1:6" s="20" customFormat="1" ht="25.5">
      <c r="A34" s="353">
        <v>4.3</v>
      </c>
      <c r="B34" s="354" t="s">
        <v>102</v>
      </c>
      <c r="C34" s="355">
        <v>551.79999999999995</v>
      </c>
      <c r="D34" s="356" t="s">
        <v>11</v>
      </c>
      <c r="E34" s="357">
        <v>600</v>
      </c>
      <c r="F34" s="355">
        <f>ROUND(C34*E34,2)</f>
        <v>331080</v>
      </c>
    </row>
    <row r="35" spans="1:6" s="129" customFormat="1" ht="25.5" customHeight="1">
      <c r="A35" s="358">
        <v>4.4000000000000004</v>
      </c>
      <c r="B35" s="359" t="s">
        <v>446</v>
      </c>
      <c r="C35" s="360">
        <v>1149.57</v>
      </c>
      <c r="D35" s="361" t="s">
        <v>11</v>
      </c>
      <c r="E35" s="350">
        <v>182.99802222222223</v>
      </c>
      <c r="F35" s="362">
        <f>ROUND(C35*E35,2)</f>
        <v>210369.04</v>
      </c>
    </row>
    <row r="36" spans="1:6" s="20" customFormat="1" ht="25.5">
      <c r="A36" s="317">
        <v>4.5</v>
      </c>
      <c r="B36" s="313" t="s">
        <v>426</v>
      </c>
      <c r="C36" s="355">
        <v>825.06</v>
      </c>
      <c r="D36" s="356" t="s">
        <v>11</v>
      </c>
      <c r="E36" s="350">
        <v>230.5511322268344</v>
      </c>
      <c r="F36" s="363">
        <f>ROUND(C36*E36,2)</f>
        <v>190218.52</v>
      </c>
    </row>
    <row r="37" spans="1:6" s="20" customFormat="1" ht="12.75" customHeight="1">
      <c r="A37" s="312"/>
      <c r="B37" s="313"/>
      <c r="C37" s="314"/>
      <c r="D37" s="315"/>
      <c r="E37" s="364"/>
      <c r="F37" s="365"/>
    </row>
    <row r="38" spans="1:6" s="20" customFormat="1">
      <c r="A38" s="332">
        <v>5</v>
      </c>
      <c r="B38" s="333" t="s">
        <v>28</v>
      </c>
      <c r="C38" s="314"/>
      <c r="D38" s="315"/>
      <c r="E38" s="364"/>
      <c r="F38" s="365"/>
    </row>
    <row r="39" spans="1:6" s="16" customFormat="1">
      <c r="A39" s="312">
        <v>5.0999999999999996</v>
      </c>
      <c r="B39" s="366" t="s">
        <v>299</v>
      </c>
      <c r="C39" s="314">
        <v>1668.96</v>
      </c>
      <c r="D39" s="367" t="s">
        <v>9</v>
      </c>
      <c r="E39" s="368">
        <v>1738.1888275862066</v>
      </c>
      <c r="F39" s="365">
        <f>ROUND(E39*C39,2)</f>
        <v>2900967.63</v>
      </c>
    </row>
    <row r="40" spans="1:6" s="16" customFormat="1" ht="12.75" customHeight="1">
      <c r="A40" s="312"/>
      <c r="B40" s="366"/>
      <c r="C40" s="349"/>
      <c r="D40" s="367"/>
      <c r="E40" s="369"/>
      <c r="F40" s="365"/>
    </row>
    <row r="41" spans="1:6" s="17" customFormat="1" ht="15" customHeight="1">
      <c r="A41" s="332">
        <v>6</v>
      </c>
      <c r="B41" s="333" t="s">
        <v>29</v>
      </c>
      <c r="C41" s="314"/>
      <c r="D41" s="315"/>
      <c r="E41" s="364"/>
      <c r="F41" s="365"/>
    </row>
    <row r="42" spans="1:6" s="17" customFormat="1" ht="15" customHeight="1">
      <c r="A42" s="312">
        <v>6.1</v>
      </c>
      <c r="B42" s="366" t="s">
        <v>309</v>
      </c>
      <c r="C42" s="314">
        <v>1620.35</v>
      </c>
      <c r="D42" s="367" t="s">
        <v>9</v>
      </c>
      <c r="E42" s="368">
        <v>51.200421653378093</v>
      </c>
      <c r="F42" s="365">
        <f>ROUND(E42*C42,2)</f>
        <v>82962.600000000006</v>
      </c>
    </row>
    <row r="43" spans="1:6" s="17" customFormat="1" ht="12.75" customHeight="1">
      <c r="A43" s="312"/>
      <c r="B43" s="313"/>
      <c r="C43" s="314"/>
      <c r="D43" s="315"/>
      <c r="E43" s="351"/>
      <c r="F43" s="314"/>
    </row>
    <row r="44" spans="1:6" s="40" customFormat="1" ht="15" customHeight="1">
      <c r="A44" s="332">
        <v>7</v>
      </c>
      <c r="B44" s="333" t="s">
        <v>30</v>
      </c>
      <c r="C44" s="314"/>
      <c r="D44" s="315"/>
      <c r="E44" s="351"/>
      <c r="F44" s="314">
        <f>ROUND(E44*C44,2)</f>
        <v>0</v>
      </c>
    </row>
    <row r="45" spans="1:6" s="17" customFormat="1" ht="27.75" customHeight="1">
      <c r="A45" s="353">
        <v>7.1</v>
      </c>
      <c r="B45" s="313" t="s">
        <v>356</v>
      </c>
      <c r="C45" s="314">
        <v>1</v>
      </c>
      <c r="D45" s="315" t="s">
        <v>3</v>
      </c>
      <c r="E45" s="368">
        <v>4276.4342215694505</v>
      </c>
      <c r="F45" s="314">
        <f>ROUND(E45*C45,2)</f>
        <v>4276.43</v>
      </c>
    </row>
    <row r="46" spans="1:6" s="17" customFormat="1" ht="24" customHeight="1">
      <c r="A46" s="353">
        <v>7.2</v>
      </c>
      <c r="B46" s="313" t="s">
        <v>357</v>
      </c>
      <c r="C46" s="314">
        <v>1</v>
      </c>
      <c r="D46" s="315" t="s">
        <v>3</v>
      </c>
      <c r="E46" s="368">
        <v>4647.4947545111208</v>
      </c>
      <c r="F46" s="314">
        <f>ROUND(E46*C46,2)</f>
        <v>4647.49</v>
      </c>
    </row>
    <row r="47" spans="1:6" s="116" customFormat="1" ht="39.75" customHeight="1">
      <c r="A47" s="353">
        <v>7.3</v>
      </c>
      <c r="B47" s="370" t="s">
        <v>324</v>
      </c>
      <c r="C47" s="314">
        <v>0.12</v>
      </c>
      <c r="D47" s="315" t="s">
        <v>11</v>
      </c>
      <c r="E47" s="371">
        <v>12635.181</v>
      </c>
      <c r="F47" s="314">
        <f t="shared" ref="F47:F64" si="1">ROUND(C47*E47,2)</f>
        <v>1516.22</v>
      </c>
    </row>
    <row r="48" spans="1:6" s="17" customFormat="1" ht="12.75" customHeight="1">
      <c r="A48" s="372"/>
      <c r="B48" s="313"/>
      <c r="C48" s="314"/>
      <c r="D48" s="315"/>
      <c r="E48" s="368"/>
      <c r="F48" s="314">
        <f t="shared" si="1"/>
        <v>0</v>
      </c>
    </row>
    <row r="49" spans="1:58" s="17" customFormat="1" ht="15" customHeight="1">
      <c r="A49" s="332">
        <v>8</v>
      </c>
      <c r="B49" s="373" t="s">
        <v>87</v>
      </c>
      <c r="C49" s="314"/>
      <c r="D49" s="315"/>
      <c r="E49" s="368"/>
      <c r="F49" s="314">
        <f t="shared" si="1"/>
        <v>0</v>
      </c>
    </row>
    <row r="50" spans="1:58" s="17" customFormat="1" ht="15" customHeight="1">
      <c r="A50" s="312">
        <v>8.1</v>
      </c>
      <c r="B50" s="313" t="s">
        <v>359</v>
      </c>
      <c r="C50" s="314">
        <v>1</v>
      </c>
      <c r="D50" s="315" t="s">
        <v>3</v>
      </c>
      <c r="E50" s="357">
        <v>3528.2</v>
      </c>
      <c r="F50" s="314">
        <f t="shared" si="1"/>
        <v>3528.2</v>
      </c>
    </row>
    <row r="51" spans="1:58" s="17" customFormat="1" ht="15" customHeight="1">
      <c r="A51" s="312">
        <v>8.1999999999999993</v>
      </c>
      <c r="B51" s="313" t="s">
        <v>358</v>
      </c>
      <c r="C51" s="314">
        <v>2</v>
      </c>
      <c r="D51" s="315" t="s">
        <v>3</v>
      </c>
      <c r="E51" s="357">
        <v>2643.2</v>
      </c>
      <c r="F51" s="314">
        <f t="shared" si="1"/>
        <v>5286.4</v>
      </c>
    </row>
    <row r="52" spans="1:58" s="15" customFormat="1" ht="12.75" customHeight="1">
      <c r="A52" s="312"/>
      <c r="B52" s="313"/>
      <c r="C52" s="314"/>
      <c r="D52" s="315"/>
      <c r="E52" s="368"/>
      <c r="F52" s="365">
        <f t="shared" si="1"/>
        <v>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</row>
    <row r="53" spans="1:58" s="15" customFormat="1" ht="24.75" customHeight="1">
      <c r="A53" s="374">
        <v>9</v>
      </c>
      <c r="B53" s="333" t="s">
        <v>42</v>
      </c>
      <c r="C53" s="314"/>
      <c r="D53" s="315"/>
      <c r="E53" s="368"/>
      <c r="F53" s="365">
        <f t="shared" si="1"/>
        <v>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</row>
    <row r="54" spans="1:58" s="15" customFormat="1" ht="70.150000000000006" customHeight="1">
      <c r="A54" s="353">
        <v>9.1</v>
      </c>
      <c r="B54" s="375" t="s">
        <v>375</v>
      </c>
      <c r="C54" s="376">
        <v>2</v>
      </c>
      <c r="D54" s="377" t="s">
        <v>3</v>
      </c>
      <c r="E54" s="378">
        <v>42559.080706411441</v>
      </c>
      <c r="F54" s="365">
        <f t="shared" si="1"/>
        <v>85118.16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</row>
    <row r="55" spans="1:58" s="15" customFormat="1" ht="12.75" customHeight="1">
      <c r="A55" s="312">
        <v>9.1999999999999993</v>
      </c>
      <c r="B55" s="322" t="s">
        <v>36</v>
      </c>
      <c r="C55" s="323">
        <v>1</v>
      </c>
      <c r="D55" s="324" t="s">
        <v>3</v>
      </c>
      <c r="E55" s="378">
        <v>13176.1684431389</v>
      </c>
      <c r="F55" s="379">
        <f t="shared" si="1"/>
        <v>13176.17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</row>
    <row r="56" spans="1:58" s="15" customFormat="1" ht="12.75" customHeight="1">
      <c r="A56" s="312">
        <f>+A55+0.1</f>
        <v>9.2999999999999989</v>
      </c>
      <c r="B56" s="322" t="s">
        <v>37</v>
      </c>
      <c r="C56" s="323">
        <v>1</v>
      </c>
      <c r="D56" s="324" t="s">
        <v>3</v>
      </c>
      <c r="E56" s="378">
        <v>21096.1684431389</v>
      </c>
      <c r="F56" s="379">
        <f t="shared" si="1"/>
        <v>21096.17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</row>
    <row r="57" spans="1:58" s="217" customFormat="1" ht="12.75" customHeight="1">
      <c r="A57" s="312">
        <v>9.4</v>
      </c>
      <c r="B57" s="322" t="s">
        <v>434</v>
      </c>
      <c r="C57" s="323">
        <v>2</v>
      </c>
      <c r="D57" s="324" t="s">
        <v>3</v>
      </c>
      <c r="E57" s="378">
        <v>16901.560899242446</v>
      </c>
      <c r="F57" s="379">
        <f t="shared" si="1"/>
        <v>33803.120000000003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</row>
    <row r="58" spans="1:58" s="73" customFormat="1" ht="12.75" customHeight="1">
      <c r="A58" s="317">
        <v>9.5</v>
      </c>
      <c r="B58" s="380" t="s">
        <v>31</v>
      </c>
      <c r="C58" s="355">
        <v>2</v>
      </c>
      <c r="D58" s="356" t="s">
        <v>3</v>
      </c>
      <c r="E58" s="357">
        <v>4622.2000000000007</v>
      </c>
      <c r="F58" s="363">
        <f t="shared" si="1"/>
        <v>9244.4</v>
      </c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</row>
    <row r="59" spans="1:58" s="15" customFormat="1" ht="6.75" customHeight="1">
      <c r="A59" s="312"/>
      <c r="B59" s="313"/>
      <c r="C59" s="295"/>
      <c r="D59" s="381"/>
      <c r="E59" s="368"/>
      <c r="F59" s="379">
        <f t="shared" si="1"/>
        <v>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</row>
    <row r="60" spans="1:58" s="15" customFormat="1" ht="24.75" customHeight="1">
      <c r="A60" s="374">
        <v>10</v>
      </c>
      <c r="B60" s="333" t="s">
        <v>43</v>
      </c>
      <c r="C60" s="295"/>
      <c r="D60" s="381"/>
      <c r="E60" s="368"/>
      <c r="F60" s="379">
        <f t="shared" si="1"/>
        <v>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</row>
    <row r="61" spans="1:58" s="15" customFormat="1" ht="13.5" customHeight="1">
      <c r="A61" s="312">
        <f>+A60+0.1</f>
        <v>10.1</v>
      </c>
      <c r="B61" s="366" t="s">
        <v>44</v>
      </c>
      <c r="C61" s="323">
        <v>4</v>
      </c>
      <c r="D61" s="324" t="s">
        <v>3</v>
      </c>
      <c r="E61" s="368">
        <v>13176.1684431389</v>
      </c>
      <c r="F61" s="379">
        <f t="shared" si="1"/>
        <v>52704.67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</row>
    <row r="62" spans="1:58" s="15" customFormat="1" ht="15" customHeight="1">
      <c r="A62" s="312">
        <f>+A61+0.1</f>
        <v>10.199999999999999</v>
      </c>
      <c r="B62" s="366" t="s">
        <v>400</v>
      </c>
      <c r="C62" s="323">
        <v>4</v>
      </c>
      <c r="D62" s="324" t="s">
        <v>3</v>
      </c>
      <c r="E62" s="368">
        <v>44454.241964687128</v>
      </c>
      <c r="F62" s="379">
        <f t="shared" si="1"/>
        <v>177816.97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</row>
    <row r="63" spans="1:58" s="217" customFormat="1" ht="12.75" customHeight="1">
      <c r="A63" s="312">
        <f>+A62+0.1</f>
        <v>10.299999999999999</v>
      </c>
      <c r="B63" s="366" t="s">
        <v>434</v>
      </c>
      <c r="C63" s="323">
        <v>4</v>
      </c>
      <c r="D63" s="324" t="s">
        <v>3</v>
      </c>
      <c r="E63" s="368">
        <v>16901.560899242446</v>
      </c>
      <c r="F63" s="379">
        <f t="shared" si="1"/>
        <v>67606.240000000005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</row>
    <row r="64" spans="1:58" s="15" customFormat="1" ht="15" customHeight="1">
      <c r="A64" s="312">
        <f>+A63+0.1</f>
        <v>10.399999999999999</v>
      </c>
      <c r="B64" s="313" t="s">
        <v>31</v>
      </c>
      <c r="C64" s="295">
        <v>4</v>
      </c>
      <c r="D64" s="381" t="s">
        <v>3</v>
      </c>
      <c r="E64" s="357">
        <v>4622.2000000000007</v>
      </c>
      <c r="F64" s="379">
        <f t="shared" si="1"/>
        <v>18488.8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</row>
    <row r="65" spans="1:58" s="15" customFormat="1" ht="7.5" customHeight="1">
      <c r="A65" s="332"/>
      <c r="B65" s="333"/>
      <c r="C65" s="382"/>
      <c r="D65" s="303"/>
      <c r="E65" s="368"/>
      <c r="F65" s="37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</row>
    <row r="66" spans="1:58" s="15" customFormat="1" ht="25.5">
      <c r="A66" s="383">
        <v>11</v>
      </c>
      <c r="B66" s="384" t="s">
        <v>367</v>
      </c>
      <c r="C66" s="385"/>
      <c r="D66" s="386"/>
      <c r="E66" s="368"/>
      <c r="F66" s="387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</row>
    <row r="67" spans="1:58" s="15" customFormat="1">
      <c r="A67" s="312">
        <f>+A66+0.1</f>
        <v>11.1</v>
      </c>
      <c r="B67" s="388" t="s">
        <v>8</v>
      </c>
      <c r="C67" s="389">
        <v>4</v>
      </c>
      <c r="D67" s="390" t="s">
        <v>3</v>
      </c>
      <c r="E67" s="368">
        <v>405.83684431389008</v>
      </c>
      <c r="F67" s="305">
        <f>ROUND(E67*C67,2)</f>
        <v>1623.35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</row>
    <row r="68" spans="1:58" s="15" customFormat="1" ht="25.5" customHeight="1">
      <c r="A68" s="353">
        <f>+A67+0.1</f>
        <v>11.2</v>
      </c>
      <c r="B68" s="388" t="s">
        <v>183</v>
      </c>
      <c r="C68" s="376">
        <v>24</v>
      </c>
      <c r="D68" s="377" t="s">
        <v>9</v>
      </c>
      <c r="E68" s="357">
        <v>2965.86</v>
      </c>
      <c r="F68" s="305">
        <f>ROUND(E68*C68,2)</f>
        <v>71180.639999999999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</row>
    <row r="69" spans="1:58" s="15" customFormat="1" ht="25.5">
      <c r="A69" s="353">
        <f>+A68+0.1</f>
        <v>11.299999999999999</v>
      </c>
      <c r="B69" s="388" t="s">
        <v>300</v>
      </c>
      <c r="C69" s="376">
        <v>16</v>
      </c>
      <c r="D69" s="377" t="s">
        <v>3</v>
      </c>
      <c r="E69" s="357">
        <v>3304</v>
      </c>
      <c r="F69" s="305">
        <f>ROUND(E69*C69,2)</f>
        <v>52864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</row>
    <row r="70" spans="1:58" s="15" customFormat="1">
      <c r="A70" s="312">
        <f>+A69+0.1</f>
        <v>11.399999999999999</v>
      </c>
      <c r="B70" s="313" t="s">
        <v>88</v>
      </c>
      <c r="C70" s="376">
        <v>8</v>
      </c>
      <c r="D70" s="377" t="s">
        <v>3</v>
      </c>
      <c r="E70" s="357">
        <v>2643.2</v>
      </c>
      <c r="F70" s="305">
        <f>ROUND(E70*C70,2)</f>
        <v>21145.599999999999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</row>
    <row r="71" spans="1:58" s="130" customFormat="1" ht="37.5" customHeight="1">
      <c r="A71" s="353">
        <v>11.5</v>
      </c>
      <c r="B71" s="391" t="s">
        <v>319</v>
      </c>
      <c r="C71" s="392">
        <v>48</v>
      </c>
      <c r="D71" s="393" t="s">
        <v>41</v>
      </c>
      <c r="E71" s="371">
        <v>2096.085</v>
      </c>
      <c r="F71" s="394">
        <f>ROUND(C71*E71,2)</f>
        <v>100612.08</v>
      </c>
    </row>
    <row r="72" spans="1:58" s="15" customFormat="1">
      <c r="A72" s="312">
        <v>11.6</v>
      </c>
      <c r="B72" s="395" t="s">
        <v>435</v>
      </c>
      <c r="C72" s="376">
        <v>8</v>
      </c>
      <c r="D72" s="377" t="s">
        <v>3</v>
      </c>
      <c r="E72" s="396">
        <v>14555.728512000002</v>
      </c>
      <c r="F72" s="387">
        <f>ROUND(E72*C72,2)</f>
        <v>116445.83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</row>
    <row r="73" spans="1:58" s="15" customFormat="1">
      <c r="A73" s="312">
        <v>11.7</v>
      </c>
      <c r="B73" s="395" t="s">
        <v>182</v>
      </c>
      <c r="C73" s="376">
        <v>7.66</v>
      </c>
      <c r="D73" s="377" t="s">
        <v>14</v>
      </c>
      <c r="E73" s="350">
        <v>169.86989509022243</v>
      </c>
      <c r="F73" s="387">
        <f>ROUND(E73*C73,2)</f>
        <v>1301.2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</row>
    <row r="74" spans="1:58" s="15" customFormat="1">
      <c r="A74" s="312">
        <v>11.8</v>
      </c>
      <c r="B74" s="388" t="s">
        <v>34</v>
      </c>
      <c r="C74" s="376">
        <v>4</v>
      </c>
      <c r="D74" s="377" t="s">
        <v>3</v>
      </c>
      <c r="E74" s="378">
        <v>13686.028832004476</v>
      </c>
      <c r="F74" s="387">
        <f>ROUND(E74*C74,2)</f>
        <v>54744.12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</row>
    <row r="75" spans="1:58" s="15" customFormat="1" ht="6.75" customHeight="1">
      <c r="A75" s="312"/>
      <c r="B75" s="388"/>
      <c r="C75" s="376"/>
      <c r="D75" s="377"/>
      <c r="E75" s="368"/>
      <c r="F75" s="387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</row>
    <row r="76" spans="1:58" s="16" customFormat="1" ht="13.5" customHeight="1">
      <c r="A76" s="312">
        <v>12</v>
      </c>
      <c r="B76" s="354" t="s">
        <v>361</v>
      </c>
      <c r="C76" s="397">
        <v>1620.35</v>
      </c>
      <c r="D76" s="398" t="s">
        <v>9</v>
      </c>
      <c r="E76" s="368">
        <v>24.846666666666668</v>
      </c>
      <c r="F76" s="399">
        <f>ROUND(C76*E76,2)</f>
        <v>40260.300000000003</v>
      </c>
    </row>
    <row r="77" spans="1:58" s="16" customFormat="1" ht="24.75" customHeight="1">
      <c r="A77" s="317">
        <v>13</v>
      </c>
      <c r="B77" s="354" t="s">
        <v>362</v>
      </c>
      <c r="C77" s="400">
        <v>1620.35</v>
      </c>
      <c r="D77" s="356" t="s">
        <v>9</v>
      </c>
      <c r="E77" s="346">
        <v>29.455040871934628</v>
      </c>
      <c r="F77" s="401">
        <f>ROUND(C77*E77,2)</f>
        <v>47727.48</v>
      </c>
    </row>
    <row r="78" spans="1:58" s="16" customFormat="1" ht="12.75" customHeight="1">
      <c r="A78" s="312">
        <v>14</v>
      </c>
      <c r="B78" s="402" t="s">
        <v>425</v>
      </c>
      <c r="C78" s="397">
        <v>1620.35</v>
      </c>
      <c r="D78" s="398" t="s">
        <v>13</v>
      </c>
      <c r="E78" s="357">
        <v>17.18</v>
      </c>
      <c r="F78" s="399">
        <f>ROUND(C78*E78,2)</f>
        <v>27837.61</v>
      </c>
    </row>
    <row r="79" spans="1:58" s="5" customFormat="1">
      <c r="A79" s="403"/>
      <c r="B79" s="402"/>
      <c r="C79" s="404"/>
      <c r="D79" s="381"/>
      <c r="E79" s="368"/>
      <c r="F79" s="387"/>
    </row>
    <row r="80" spans="1:58" s="5" customFormat="1">
      <c r="A80" s="405">
        <v>15</v>
      </c>
      <c r="B80" s="406" t="s">
        <v>39</v>
      </c>
      <c r="C80" s="329"/>
      <c r="D80" s="330"/>
      <c r="E80" s="368"/>
      <c r="F80" s="407">
        <f>ROUND(C80*E80,2)</f>
        <v>0</v>
      </c>
    </row>
    <row r="81" spans="1:6" s="5" customFormat="1" ht="13.5" thickBot="1">
      <c r="A81" s="728">
        <v>15.1</v>
      </c>
      <c r="B81" s="729" t="s">
        <v>309</v>
      </c>
      <c r="C81" s="730">
        <v>1620.35</v>
      </c>
      <c r="D81" s="731" t="s">
        <v>9</v>
      </c>
      <c r="E81" s="732">
        <v>49.231526545111208</v>
      </c>
      <c r="F81" s="733">
        <f>ROUND(C81*E81,2)</f>
        <v>79772.3</v>
      </c>
    </row>
    <row r="82" spans="1:6" s="744" customFormat="1" ht="17.45" customHeight="1" thickTop="1" thickBot="1">
      <c r="A82" s="739"/>
      <c r="B82" s="740" t="s">
        <v>62</v>
      </c>
      <c r="C82" s="741"/>
      <c r="D82" s="742"/>
      <c r="E82" s="741"/>
      <c r="F82" s="743">
        <f>SUM(F12:F81)</f>
        <v>5904458.4399999995</v>
      </c>
    </row>
    <row r="83" spans="1:6" s="21" customFormat="1" ht="13.5" thickTop="1">
      <c r="A83" s="734"/>
      <c r="B83" s="735"/>
      <c r="C83" s="736"/>
      <c r="D83" s="737"/>
      <c r="E83" s="736"/>
      <c r="F83" s="738"/>
    </row>
    <row r="84" spans="1:6" s="21" customFormat="1">
      <c r="A84" s="293" t="s">
        <v>16</v>
      </c>
      <c r="B84" s="301" t="s">
        <v>142</v>
      </c>
      <c r="C84" s="410"/>
      <c r="D84" s="324"/>
      <c r="E84" s="410"/>
      <c r="F84" s="411"/>
    </row>
    <row r="85" spans="1:6" s="21" customFormat="1">
      <c r="A85" s="298"/>
      <c r="B85" s="301"/>
      <c r="C85" s="410"/>
      <c r="D85" s="324"/>
      <c r="E85" s="410"/>
      <c r="F85" s="411"/>
    </row>
    <row r="86" spans="1:6" s="21" customFormat="1">
      <c r="A86" s="298" t="s">
        <v>143</v>
      </c>
      <c r="B86" s="301" t="s">
        <v>144</v>
      </c>
      <c r="C86" s="410"/>
      <c r="D86" s="324"/>
      <c r="E86" s="410"/>
      <c r="F86" s="411"/>
    </row>
    <row r="87" spans="1:6" s="66" customFormat="1">
      <c r="A87" s="412"/>
      <c r="B87" s="413"/>
      <c r="C87" s="414"/>
      <c r="D87" s="324"/>
      <c r="E87" s="414"/>
      <c r="F87" s="415"/>
    </row>
    <row r="88" spans="1:6" s="6" customFormat="1">
      <c r="A88" s="416">
        <v>1</v>
      </c>
      <c r="B88" s="373" t="s">
        <v>7</v>
      </c>
      <c r="C88" s="414"/>
      <c r="D88" s="417"/>
      <c r="E88" s="323"/>
      <c r="F88" s="414"/>
    </row>
    <row r="89" spans="1:6" s="6" customFormat="1">
      <c r="A89" s="418">
        <v>1.1000000000000001</v>
      </c>
      <c r="B89" s="366" t="s">
        <v>8</v>
      </c>
      <c r="C89" s="414">
        <v>1</v>
      </c>
      <c r="D89" s="419" t="s">
        <v>3</v>
      </c>
      <c r="E89" s="420">
        <v>989.59211078472515</v>
      </c>
      <c r="F89" s="421">
        <f>ROUND(E89*C89,2)</f>
        <v>989.59</v>
      </c>
    </row>
    <row r="90" spans="1:6" s="6" customFormat="1">
      <c r="A90" s="418"/>
      <c r="B90" s="366"/>
      <c r="C90" s="414"/>
      <c r="D90" s="419"/>
      <c r="E90" s="422"/>
      <c r="F90" s="421"/>
    </row>
    <row r="91" spans="1:6" s="6" customFormat="1">
      <c r="A91" s="423">
        <v>2</v>
      </c>
      <c r="B91" s="366" t="s">
        <v>111</v>
      </c>
      <c r="C91" s="414">
        <v>1</v>
      </c>
      <c r="D91" s="419" t="s">
        <v>3</v>
      </c>
      <c r="E91" s="424">
        <v>3682.0289795032227</v>
      </c>
      <c r="F91" s="421">
        <f t="shared" ref="F91:F113" si="2">ROUND(E91*C91,2)</f>
        <v>3682.03</v>
      </c>
    </row>
    <row r="92" spans="1:6" s="68" customFormat="1">
      <c r="A92" s="418"/>
      <c r="B92" s="366"/>
      <c r="C92" s="414"/>
      <c r="D92" s="419"/>
      <c r="E92" s="422"/>
      <c r="F92" s="421">
        <f t="shared" si="2"/>
        <v>0</v>
      </c>
    </row>
    <row r="93" spans="1:6" s="68" customFormat="1">
      <c r="A93" s="416">
        <v>3</v>
      </c>
      <c r="B93" s="373" t="s">
        <v>360</v>
      </c>
      <c r="C93" s="414"/>
      <c r="D93" s="419"/>
      <c r="E93" s="425"/>
      <c r="F93" s="421">
        <f t="shared" si="2"/>
        <v>0</v>
      </c>
    </row>
    <row r="94" spans="1:6" s="6" customFormat="1">
      <c r="A94" s="312">
        <v>3.1</v>
      </c>
      <c r="B94" s="426" t="s">
        <v>250</v>
      </c>
      <c r="C94" s="427">
        <v>2.7</v>
      </c>
      <c r="D94" s="428" t="s">
        <v>11</v>
      </c>
      <c r="E94" s="429">
        <v>8847.1625000000004</v>
      </c>
      <c r="F94" s="421">
        <f t="shared" si="2"/>
        <v>23887.34</v>
      </c>
    </row>
    <row r="95" spans="1:6" s="6" customFormat="1">
      <c r="A95" s="312">
        <v>3.2</v>
      </c>
      <c r="B95" s="426" t="s">
        <v>252</v>
      </c>
      <c r="C95" s="427">
        <v>0.77</v>
      </c>
      <c r="D95" s="428" t="s">
        <v>11</v>
      </c>
      <c r="E95" s="430">
        <v>19565.827580000005</v>
      </c>
      <c r="F95" s="421">
        <f t="shared" si="2"/>
        <v>15065.69</v>
      </c>
    </row>
    <row r="96" spans="1:6" s="6" customFormat="1">
      <c r="A96" s="312">
        <v>3.3</v>
      </c>
      <c r="B96" s="426" t="s">
        <v>251</v>
      </c>
      <c r="C96" s="427">
        <v>3.6</v>
      </c>
      <c r="D96" s="428" t="s">
        <v>11</v>
      </c>
      <c r="E96" s="431">
        <v>14699.554324000001</v>
      </c>
      <c r="F96" s="421">
        <f t="shared" si="2"/>
        <v>52918.400000000001</v>
      </c>
    </row>
    <row r="97" spans="1:6" s="6" customFormat="1">
      <c r="A97" s="418"/>
      <c r="B97" s="366"/>
      <c r="C97" s="414"/>
      <c r="D97" s="419"/>
      <c r="E97" s="424"/>
      <c r="F97" s="421">
        <f t="shared" si="2"/>
        <v>0</v>
      </c>
    </row>
    <row r="98" spans="1:6" s="6" customFormat="1">
      <c r="A98" s="416">
        <v>4</v>
      </c>
      <c r="B98" s="373" t="s">
        <v>112</v>
      </c>
      <c r="C98" s="414"/>
      <c r="D98" s="419"/>
      <c r="E98" s="424"/>
      <c r="F98" s="421">
        <f t="shared" si="2"/>
        <v>0</v>
      </c>
    </row>
    <row r="99" spans="1:6" s="6" customFormat="1">
      <c r="A99" s="312">
        <v>4.0999999999999996</v>
      </c>
      <c r="B99" s="426" t="s">
        <v>133</v>
      </c>
      <c r="C99" s="427">
        <v>52.53</v>
      </c>
      <c r="D99" s="428" t="s">
        <v>14</v>
      </c>
      <c r="E99" s="424">
        <v>1187.6235362270195</v>
      </c>
      <c r="F99" s="421">
        <f t="shared" si="2"/>
        <v>62385.86</v>
      </c>
    </row>
    <row r="100" spans="1:6" s="6" customFormat="1">
      <c r="A100" s="312">
        <v>4.2</v>
      </c>
      <c r="B100" s="426" t="s">
        <v>134</v>
      </c>
      <c r="C100" s="427">
        <v>7.84</v>
      </c>
      <c r="D100" s="428" t="s">
        <v>14</v>
      </c>
      <c r="E100" s="424">
        <v>1152.6235362270195</v>
      </c>
      <c r="F100" s="421">
        <f t="shared" si="2"/>
        <v>9036.57</v>
      </c>
    </row>
    <row r="101" spans="1:6" s="6" customFormat="1">
      <c r="A101" s="432">
        <v>4.3</v>
      </c>
      <c r="B101" s="426" t="s">
        <v>165</v>
      </c>
      <c r="C101" s="427">
        <v>3.32</v>
      </c>
      <c r="D101" s="428" t="s">
        <v>14</v>
      </c>
      <c r="E101" s="424">
        <v>1484.2782528526764</v>
      </c>
      <c r="F101" s="421">
        <f t="shared" si="2"/>
        <v>4927.8</v>
      </c>
    </row>
    <row r="102" spans="1:6" s="6" customFormat="1">
      <c r="A102" s="432"/>
      <c r="B102" s="426"/>
      <c r="C102" s="427"/>
      <c r="D102" s="428"/>
      <c r="E102" s="424"/>
      <c r="F102" s="421">
        <f t="shared" si="2"/>
        <v>0</v>
      </c>
    </row>
    <row r="103" spans="1:6" s="68" customFormat="1">
      <c r="A103" s="416">
        <v>5</v>
      </c>
      <c r="B103" s="373" t="s">
        <v>114</v>
      </c>
      <c r="C103" s="414"/>
      <c r="D103" s="419"/>
      <c r="E103" s="424"/>
      <c r="F103" s="421">
        <f t="shared" si="2"/>
        <v>0</v>
      </c>
    </row>
    <row r="104" spans="1:6" s="68" customFormat="1" ht="25.5">
      <c r="A104" s="433" t="s">
        <v>368</v>
      </c>
      <c r="B104" s="434" t="s">
        <v>161</v>
      </c>
      <c r="C104" s="414">
        <v>26.24</v>
      </c>
      <c r="D104" s="419" t="s">
        <v>14</v>
      </c>
      <c r="E104" s="435">
        <v>294.47558749999996</v>
      </c>
      <c r="F104" s="421">
        <f t="shared" si="2"/>
        <v>7727.04</v>
      </c>
    </row>
    <row r="105" spans="1:6" s="68" customFormat="1">
      <c r="A105" s="312">
        <v>5.2</v>
      </c>
      <c r="B105" s="426" t="s">
        <v>163</v>
      </c>
      <c r="C105" s="427">
        <v>15.32</v>
      </c>
      <c r="D105" s="419" t="s">
        <v>14</v>
      </c>
      <c r="E105" s="435">
        <v>294.47558749999996</v>
      </c>
      <c r="F105" s="421">
        <f t="shared" si="2"/>
        <v>4511.37</v>
      </c>
    </row>
    <row r="106" spans="1:6" s="68" customFormat="1">
      <c r="A106" s="312">
        <v>5.3</v>
      </c>
      <c r="B106" s="426" t="s">
        <v>136</v>
      </c>
      <c r="C106" s="427">
        <v>30</v>
      </c>
      <c r="D106" s="419" t="s">
        <v>14</v>
      </c>
      <c r="E106" s="435">
        <v>450.52256750000004</v>
      </c>
      <c r="F106" s="421">
        <f t="shared" si="2"/>
        <v>13515.68</v>
      </c>
    </row>
    <row r="107" spans="1:6" s="68" customFormat="1">
      <c r="A107" s="312">
        <v>5.4</v>
      </c>
      <c r="B107" s="426" t="s">
        <v>115</v>
      </c>
      <c r="C107" s="427">
        <v>30</v>
      </c>
      <c r="D107" s="419" t="s">
        <v>14</v>
      </c>
      <c r="E107" s="435">
        <v>44.484065000000001</v>
      </c>
      <c r="F107" s="421">
        <f t="shared" si="2"/>
        <v>1334.52</v>
      </c>
    </row>
    <row r="108" spans="1:6" s="6" customFormat="1">
      <c r="A108" s="436" t="s">
        <v>369</v>
      </c>
      <c r="B108" s="437" t="s">
        <v>116</v>
      </c>
      <c r="C108" s="414">
        <v>18.239999999999998</v>
      </c>
      <c r="D108" s="419" t="s">
        <v>14</v>
      </c>
      <c r="E108" s="422">
        <v>932.37999999999988</v>
      </c>
      <c r="F108" s="421">
        <f t="shared" si="2"/>
        <v>17006.61</v>
      </c>
    </row>
    <row r="109" spans="1:6" s="6" customFormat="1">
      <c r="A109" s="438" t="s">
        <v>370</v>
      </c>
      <c r="B109" s="437" t="s">
        <v>54</v>
      </c>
      <c r="C109" s="414">
        <v>63.78</v>
      </c>
      <c r="D109" s="419" t="s">
        <v>9</v>
      </c>
      <c r="E109" s="431">
        <v>93.486884000000003</v>
      </c>
      <c r="F109" s="421">
        <f t="shared" si="2"/>
        <v>5962.59</v>
      </c>
    </row>
    <row r="110" spans="1:6" s="6" customFormat="1">
      <c r="A110" s="436">
        <v>5.7</v>
      </c>
      <c r="B110" s="366" t="s">
        <v>118</v>
      </c>
      <c r="C110" s="414">
        <v>30</v>
      </c>
      <c r="D110" s="419" t="s">
        <v>14</v>
      </c>
      <c r="E110" s="422">
        <v>650</v>
      </c>
      <c r="F110" s="421">
        <f t="shared" si="2"/>
        <v>19500</v>
      </c>
    </row>
    <row r="111" spans="1:6" s="217" customFormat="1">
      <c r="A111" s="439"/>
      <c r="B111" s="440"/>
      <c r="C111" s="441"/>
      <c r="D111" s="442"/>
      <c r="E111" s="424"/>
      <c r="F111" s="421">
        <f t="shared" si="2"/>
        <v>0</v>
      </c>
    </row>
    <row r="112" spans="1:6" s="6" customFormat="1">
      <c r="A112" s="312">
        <v>6</v>
      </c>
      <c r="B112" s="426" t="s">
        <v>119</v>
      </c>
      <c r="C112" s="427">
        <v>20.3</v>
      </c>
      <c r="D112" s="419" t="s">
        <v>14</v>
      </c>
      <c r="E112" s="422">
        <v>675.76</v>
      </c>
      <c r="F112" s="421">
        <f t="shared" si="2"/>
        <v>13717.93</v>
      </c>
    </row>
    <row r="113" spans="1:6" s="131" customFormat="1">
      <c r="A113" s="312">
        <v>7</v>
      </c>
      <c r="B113" s="426" t="s">
        <v>120</v>
      </c>
      <c r="C113" s="427">
        <v>17.8</v>
      </c>
      <c r="D113" s="419" t="s">
        <v>14</v>
      </c>
      <c r="E113" s="430">
        <v>173.22035</v>
      </c>
      <c r="F113" s="421">
        <f t="shared" si="2"/>
        <v>3083.32</v>
      </c>
    </row>
    <row r="114" spans="1:6" s="131" customFormat="1">
      <c r="A114" s="312"/>
      <c r="B114" s="426"/>
      <c r="C114" s="427"/>
      <c r="D114" s="419"/>
      <c r="E114" s="424"/>
      <c r="F114" s="421"/>
    </row>
    <row r="115" spans="1:6" s="68" customFormat="1">
      <c r="A115" s="416">
        <v>8</v>
      </c>
      <c r="B115" s="373" t="s">
        <v>53</v>
      </c>
      <c r="C115" s="414"/>
      <c r="D115" s="419"/>
      <c r="E115" s="424"/>
      <c r="F115" s="421">
        <f>ROUND(E115*C115,2)</f>
        <v>0</v>
      </c>
    </row>
    <row r="116" spans="1:6" s="6" customFormat="1">
      <c r="A116" s="443">
        <v>8.1</v>
      </c>
      <c r="B116" s="366" t="s">
        <v>127</v>
      </c>
      <c r="C116" s="414">
        <v>44.88</v>
      </c>
      <c r="D116" s="419" t="s">
        <v>14</v>
      </c>
      <c r="E116" s="429">
        <v>164.6104</v>
      </c>
      <c r="F116" s="421">
        <f>ROUND(E116*C116,2)</f>
        <v>7387.71</v>
      </c>
    </row>
    <row r="117" spans="1:6" s="68" customFormat="1">
      <c r="A117" s="444"/>
      <c r="B117" s="445"/>
      <c r="C117" s="446"/>
      <c r="D117" s="447"/>
      <c r="E117" s="424"/>
      <c r="F117" s="448"/>
    </row>
    <row r="118" spans="1:6" s="68" customFormat="1">
      <c r="A118" s="416">
        <v>9</v>
      </c>
      <c r="B118" s="373" t="s">
        <v>164</v>
      </c>
      <c r="C118" s="446"/>
      <c r="D118" s="447"/>
      <c r="E118" s="424"/>
      <c r="F118" s="449"/>
    </row>
    <row r="119" spans="1:6" s="68" customFormat="1" ht="38.25" customHeight="1">
      <c r="A119" s="433" t="s">
        <v>289</v>
      </c>
      <c r="B119" s="426" t="s">
        <v>162</v>
      </c>
      <c r="C119" s="392">
        <v>1</v>
      </c>
      <c r="D119" s="356" t="s">
        <v>3</v>
      </c>
      <c r="E119" s="422">
        <v>12000</v>
      </c>
      <c r="F119" s="450">
        <f t="shared" ref="F119:F125" si="3">ROUND(E119*C119,2)</f>
        <v>12000</v>
      </c>
    </row>
    <row r="120" spans="1:6" s="37" customFormat="1">
      <c r="A120" s="451"/>
      <c r="B120" s="445"/>
      <c r="C120" s="446"/>
      <c r="D120" s="447"/>
      <c r="E120" s="424"/>
      <c r="F120" s="421">
        <f t="shared" si="3"/>
        <v>0</v>
      </c>
    </row>
    <row r="121" spans="1:6" s="37" customFormat="1">
      <c r="A121" s="416">
        <v>10</v>
      </c>
      <c r="B121" s="452" t="s">
        <v>129</v>
      </c>
      <c r="C121" s="453"/>
      <c r="D121" s="324"/>
      <c r="E121" s="424"/>
      <c r="F121" s="421">
        <f t="shared" si="3"/>
        <v>0</v>
      </c>
    </row>
    <row r="122" spans="1:6" s="60" customFormat="1">
      <c r="A122" s="432">
        <v>10.1</v>
      </c>
      <c r="B122" s="454" t="s">
        <v>130</v>
      </c>
      <c r="C122" s="453">
        <v>4</v>
      </c>
      <c r="D122" s="324" t="s">
        <v>3</v>
      </c>
      <c r="E122" s="431">
        <v>1134.971125</v>
      </c>
      <c r="F122" s="421">
        <f t="shared" si="3"/>
        <v>4539.88</v>
      </c>
    </row>
    <row r="123" spans="1:6" s="132" customFormat="1">
      <c r="A123" s="432">
        <v>10.199999999999999</v>
      </c>
      <c r="B123" s="454" t="s">
        <v>154</v>
      </c>
      <c r="C123" s="453">
        <v>2</v>
      </c>
      <c r="D123" s="324" t="s">
        <v>3</v>
      </c>
      <c r="E123" s="431">
        <v>1088.3611249999999</v>
      </c>
      <c r="F123" s="421">
        <f t="shared" si="3"/>
        <v>2176.7199999999998</v>
      </c>
    </row>
    <row r="124" spans="1:6" s="21" customFormat="1">
      <c r="A124" s="432">
        <v>10.3</v>
      </c>
      <c r="B124" s="454" t="s">
        <v>155</v>
      </c>
      <c r="C124" s="453">
        <v>2</v>
      </c>
      <c r="D124" s="324" t="s">
        <v>3</v>
      </c>
      <c r="E124" s="431">
        <v>1278.251125</v>
      </c>
      <c r="F124" s="421">
        <f t="shared" si="3"/>
        <v>2556.5</v>
      </c>
    </row>
    <row r="125" spans="1:6" s="21" customFormat="1" ht="25.5">
      <c r="A125" s="432">
        <v>10.4</v>
      </c>
      <c r="B125" s="455" t="s">
        <v>173</v>
      </c>
      <c r="C125" s="456">
        <v>1</v>
      </c>
      <c r="D125" s="390" t="s">
        <v>3</v>
      </c>
      <c r="E125" s="422">
        <v>2518.19</v>
      </c>
      <c r="F125" s="421">
        <f t="shared" si="3"/>
        <v>2518.19</v>
      </c>
    </row>
    <row r="126" spans="1:6" s="21" customFormat="1" ht="4.5" customHeight="1">
      <c r="A126" s="457"/>
      <c r="B126" s="458"/>
      <c r="C126" s="459"/>
      <c r="D126" s="460"/>
      <c r="E126" s="424"/>
      <c r="F126" s="421"/>
    </row>
    <row r="127" spans="1:6" s="21" customFormat="1" ht="13.5" thickBot="1">
      <c r="A127" s="461">
        <v>11</v>
      </c>
      <c r="B127" s="462" t="s">
        <v>64</v>
      </c>
      <c r="C127" s="463">
        <v>1</v>
      </c>
      <c r="D127" s="464" t="s">
        <v>3</v>
      </c>
      <c r="E127" s="424">
        <v>1977.8195551825431</v>
      </c>
      <c r="F127" s="421">
        <f>ROUND(E127*C127,2)</f>
        <v>1977.82</v>
      </c>
    </row>
    <row r="128" spans="1:6" s="744" customFormat="1" ht="17.45" customHeight="1" thickTop="1" thickBot="1">
      <c r="A128" s="739"/>
      <c r="B128" s="740" t="s">
        <v>132</v>
      </c>
      <c r="C128" s="741"/>
      <c r="D128" s="742"/>
      <c r="E128" s="741"/>
      <c r="F128" s="743">
        <f>ROUND(SUM(F89:F127),2)</f>
        <v>292409.15999999997</v>
      </c>
    </row>
    <row r="129" spans="1:6" s="66" customFormat="1" ht="4.5" customHeight="1" thickTop="1">
      <c r="A129" s="465"/>
      <c r="B129" s="466"/>
      <c r="C129" s="467"/>
      <c r="D129" s="468"/>
      <c r="E129" s="469"/>
      <c r="F129" s="470"/>
    </row>
    <row r="130" spans="1:6" s="5" customFormat="1">
      <c r="A130" s="293" t="s">
        <v>145</v>
      </c>
      <c r="B130" s="471" t="s">
        <v>146</v>
      </c>
      <c r="C130" s="410"/>
      <c r="D130" s="324"/>
      <c r="E130" s="410"/>
      <c r="F130" s="411"/>
    </row>
    <row r="131" spans="1:6" s="66" customFormat="1" ht="25.5">
      <c r="A131" s="472">
        <v>1</v>
      </c>
      <c r="B131" s="473" t="s">
        <v>199</v>
      </c>
      <c r="C131" s="323"/>
      <c r="D131" s="474"/>
      <c r="E131" s="323"/>
      <c r="F131" s="323"/>
    </row>
    <row r="132" spans="1:6" s="66" customFormat="1">
      <c r="A132" s="475">
        <v>1.1000000000000001</v>
      </c>
      <c r="B132" s="476" t="s">
        <v>200</v>
      </c>
      <c r="C132" s="477">
        <v>1</v>
      </c>
      <c r="D132" s="478" t="s">
        <v>83</v>
      </c>
      <c r="E132" s="479">
        <v>23000</v>
      </c>
      <c r="F132" s="480">
        <f t="shared" ref="F132:F143" si="4">C132*E132</f>
        <v>23000</v>
      </c>
    </row>
    <row r="133" spans="1:6" s="66" customFormat="1">
      <c r="A133" s="475">
        <v>1.2</v>
      </c>
      <c r="B133" s="476" t="s">
        <v>201</v>
      </c>
      <c r="C133" s="477">
        <v>18</v>
      </c>
      <c r="D133" s="478" t="s">
        <v>83</v>
      </c>
      <c r="E133" s="479">
        <v>20500</v>
      </c>
      <c r="F133" s="480">
        <f t="shared" si="4"/>
        <v>369000</v>
      </c>
    </row>
    <row r="134" spans="1:6" s="66" customFormat="1">
      <c r="A134" s="481">
        <v>1.3</v>
      </c>
      <c r="B134" s="482" t="s">
        <v>202</v>
      </c>
      <c r="C134" s="483">
        <v>11800</v>
      </c>
      <c r="D134" s="484" t="s">
        <v>138</v>
      </c>
      <c r="E134" s="485">
        <v>25</v>
      </c>
      <c r="F134" s="486">
        <f t="shared" si="4"/>
        <v>295000</v>
      </c>
    </row>
    <row r="135" spans="1:6" s="66" customFormat="1">
      <c r="A135" s="475">
        <v>1.4</v>
      </c>
      <c r="B135" s="482" t="s">
        <v>203</v>
      </c>
      <c r="C135" s="483">
        <v>7</v>
      </c>
      <c r="D135" s="484" t="s">
        <v>83</v>
      </c>
      <c r="E135" s="479">
        <v>7438.35</v>
      </c>
      <c r="F135" s="486">
        <f t="shared" si="4"/>
        <v>52068.450000000004</v>
      </c>
    </row>
    <row r="136" spans="1:6" s="66" customFormat="1">
      <c r="A136" s="475">
        <v>1.5</v>
      </c>
      <c r="B136" s="482" t="s">
        <v>204</v>
      </c>
      <c r="C136" s="483">
        <v>8</v>
      </c>
      <c r="D136" s="484" t="s">
        <v>83</v>
      </c>
      <c r="E136" s="479">
        <v>11200</v>
      </c>
      <c r="F136" s="486">
        <f t="shared" si="4"/>
        <v>89600</v>
      </c>
    </row>
    <row r="137" spans="1:6" s="66" customFormat="1">
      <c r="A137" s="481">
        <v>1.6</v>
      </c>
      <c r="B137" s="482" t="s">
        <v>205</v>
      </c>
      <c r="C137" s="483">
        <v>1</v>
      </c>
      <c r="D137" s="484" t="s">
        <v>83</v>
      </c>
      <c r="E137" s="479">
        <v>32896.71</v>
      </c>
      <c r="F137" s="486">
        <f t="shared" si="4"/>
        <v>32896.71</v>
      </c>
    </row>
    <row r="138" spans="1:6" s="66" customFormat="1">
      <c r="A138" s="475">
        <v>1.7</v>
      </c>
      <c r="B138" s="482" t="s">
        <v>206</v>
      </c>
      <c r="C138" s="483">
        <v>1</v>
      </c>
      <c r="D138" s="484" t="s">
        <v>83</v>
      </c>
      <c r="E138" s="479">
        <v>16264.04</v>
      </c>
      <c r="F138" s="486">
        <f t="shared" si="4"/>
        <v>16264.04</v>
      </c>
    </row>
    <row r="139" spans="1:6" s="66" customFormat="1">
      <c r="A139" s="475">
        <v>1.8</v>
      </c>
      <c r="B139" s="482" t="s">
        <v>207</v>
      </c>
      <c r="C139" s="483">
        <v>2</v>
      </c>
      <c r="D139" s="484" t="s">
        <v>83</v>
      </c>
      <c r="E139" s="479">
        <v>26272.11</v>
      </c>
      <c r="F139" s="486">
        <f t="shared" si="4"/>
        <v>52544.22</v>
      </c>
    </row>
    <row r="140" spans="1:6" s="66" customFormat="1">
      <c r="A140" s="481">
        <v>1.9</v>
      </c>
      <c r="B140" s="476" t="s">
        <v>208</v>
      </c>
      <c r="C140" s="487">
        <v>15</v>
      </c>
      <c r="D140" s="484" t="s">
        <v>83</v>
      </c>
      <c r="E140" s="479">
        <v>4595.1000000000004</v>
      </c>
      <c r="F140" s="486">
        <f t="shared" si="4"/>
        <v>68926.5</v>
      </c>
    </row>
    <row r="141" spans="1:6" s="66" customFormat="1">
      <c r="A141" s="488">
        <v>1.1000000000000001</v>
      </c>
      <c r="B141" s="354" t="s">
        <v>209</v>
      </c>
      <c r="C141" s="489">
        <v>19</v>
      </c>
      <c r="D141" s="490" t="s">
        <v>83</v>
      </c>
      <c r="E141" s="491">
        <v>4351.63</v>
      </c>
      <c r="F141" s="492">
        <f t="shared" si="4"/>
        <v>82680.97</v>
      </c>
    </row>
    <row r="142" spans="1:6" s="66" customFormat="1">
      <c r="A142" s="488">
        <v>1.1100000000000001</v>
      </c>
      <c r="B142" s="354" t="s">
        <v>210</v>
      </c>
      <c r="C142" s="489">
        <v>1</v>
      </c>
      <c r="D142" s="484" t="s">
        <v>83</v>
      </c>
      <c r="E142" s="479">
        <v>6421.34</v>
      </c>
      <c r="F142" s="486">
        <f t="shared" si="4"/>
        <v>6421.34</v>
      </c>
    </row>
    <row r="143" spans="1:6" s="66" customFormat="1">
      <c r="A143" s="488">
        <v>1.1200000000000001</v>
      </c>
      <c r="B143" s="354" t="s">
        <v>211</v>
      </c>
      <c r="C143" s="489">
        <v>1</v>
      </c>
      <c r="D143" s="490" t="s">
        <v>83</v>
      </c>
      <c r="E143" s="491">
        <v>89254.1</v>
      </c>
      <c r="F143" s="492">
        <f t="shared" si="4"/>
        <v>89254.1</v>
      </c>
    </row>
    <row r="144" spans="1:6" s="66" customFormat="1">
      <c r="A144" s="488">
        <v>1.1299999999999999</v>
      </c>
      <c r="B144" s="493" t="s">
        <v>198</v>
      </c>
      <c r="C144" s="494">
        <v>19</v>
      </c>
      <c r="D144" s="495" t="s">
        <v>83</v>
      </c>
      <c r="E144" s="496">
        <v>4889.3195551825429</v>
      </c>
      <c r="F144" s="497">
        <f>ROUND(C144*E144,2)</f>
        <v>92897.07</v>
      </c>
    </row>
    <row r="145" spans="1:6" s="66" customFormat="1">
      <c r="A145" s="488">
        <v>1.1399999999999999</v>
      </c>
      <c r="B145" s="498" t="s">
        <v>197</v>
      </c>
      <c r="C145" s="499">
        <v>19</v>
      </c>
      <c r="D145" s="500" t="s">
        <v>83</v>
      </c>
      <c r="E145" s="501">
        <v>1568</v>
      </c>
      <c r="F145" s="486">
        <f>C145*E145</f>
        <v>29792</v>
      </c>
    </row>
    <row r="146" spans="1:6" s="66" customFormat="1">
      <c r="A146" s="488">
        <v>1.1499999999999999</v>
      </c>
      <c r="B146" s="354" t="s">
        <v>212</v>
      </c>
      <c r="C146" s="502">
        <v>15</v>
      </c>
      <c r="D146" s="503" t="s">
        <v>83</v>
      </c>
      <c r="E146" s="504">
        <v>1188.5</v>
      </c>
      <c r="F146" s="505">
        <f>C146*E146</f>
        <v>17827.5</v>
      </c>
    </row>
    <row r="147" spans="1:6" s="66" customFormat="1" ht="13.5" thickBot="1">
      <c r="A147" s="488">
        <v>1.1599999999999999</v>
      </c>
      <c r="B147" s="506" t="s">
        <v>364</v>
      </c>
      <c r="C147" s="323">
        <v>1</v>
      </c>
      <c r="D147" s="503" t="s">
        <v>83</v>
      </c>
      <c r="E147" s="507">
        <v>145288.24171212755</v>
      </c>
      <c r="F147" s="323">
        <f>ROUND(C147*E147,2)</f>
        <v>145288.24</v>
      </c>
    </row>
    <row r="148" spans="1:6" s="744" customFormat="1" ht="17.45" customHeight="1" thickTop="1" thickBot="1">
      <c r="A148" s="739"/>
      <c r="B148" s="740" t="s">
        <v>147</v>
      </c>
      <c r="C148" s="741"/>
      <c r="D148" s="742"/>
      <c r="E148" s="741"/>
      <c r="F148" s="743">
        <f>SUM(F132:F147)</f>
        <v>1463461.1400000001</v>
      </c>
    </row>
    <row r="149" spans="1:6" s="66" customFormat="1" ht="5.25" customHeight="1" thickTop="1">
      <c r="A149" s="465"/>
      <c r="B149" s="466"/>
      <c r="C149" s="467"/>
      <c r="D149" s="468"/>
      <c r="E149" s="469"/>
      <c r="F149" s="470"/>
    </row>
    <row r="150" spans="1:6" s="66" customFormat="1">
      <c r="A150" s="508" t="s">
        <v>150</v>
      </c>
      <c r="B150" s="509" t="s">
        <v>213</v>
      </c>
      <c r="C150" s="323"/>
      <c r="D150" s="474"/>
      <c r="E150" s="323"/>
      <c r="F150" s="323">
        <f>C150*E150</f>
        <v>0</v>
      </c>
    </row>
    <row r="151" spans="1:6" s="66" customFormat="1" ht="51">
      <c r="A151" s="510" t="s">
        <v>263</v>
      </c>
      <c r="B151" s="506" t="s">
        <v>214</v>
      </c>
      <c r="C151" s="511">
        <v>4</v>
      </c>
      <c r="D151" s="512" t="s">
        <v>9</v>
      </c>
      <c r="E151" s="430">
        <v>1536.9325599999997</v>
      </c>
      <c r="F151" s="513">
        <f t="shared" ref="F151:F164" si="5">C151*E151</f>
        <v>6147.730239999999</v>
      </c>
    </row>
    <row r="152" spans="1:6" s="66" customFormat="1" ht="51">
      <c r="A152" s="510" t="s">
        <v>264</v>
      </c>
      <c r="B152" s="506" t="s">
        <v>215</v>
      </c>
      <c r="C152" s="511">
        <v>3</v>
      </c>
      <c r="D152" s="512" t="s">
        <v>9</v>
      </c>
      <c r="E152" s="430">
        <v>1536.9325599999997</v>
      </c>
      <c r="F152" s="513">
        <f t="shared" si="5"/>
        <v>4610.7976799999997</v>
      </c>
    </row>
    <row r="153" spans="1:6" s="66" customFormat="1" ht="63.75">
      <c r="A153" s="510" t="s">
        <v>265</v>
      </c>
      <c r="B153" s="506" t="s">
        <v>216</v>
      </c>
      <c r="C153" s="511">
        <v>18</v>
      </c>
      <c r="D153" s="512" t="s">
        <v>9</v>
      </c>
      <c r="E153" s="430">
        <v>1036.5498799999998</v>
      </c>
      <c r="F153" s="513">
        <f t="shared" si="5"/>
        <v>18657.897839999998</v>
      </c>
    </row>
    <row r="154" spans="1:6" s="66" customFormat="1" ht="51">
      <c r="A154" s="510" t="s">
        <v>266</v>
      </c>
      <c r="B154" s="506" t="s">
        <v>217</v>
      </c>
      <c r="C154" s="511">
        <v>15</v>
      </c>
      <c r="D154" s="512" t="s">
        <v>9</v>
      </c>
      <c r="E154" s="431">
        <v>170.89331199999998</v>
      </c>
      <c r="F154" s="513">
        <f t="shared" si="5"/>
        <v>2563.3996799999995</v>
      </c>
    </row>
    <row r="155" spans="1:6" s="66" customFormat="1" ht="38.25">
      <c r="A155" s="510" t="s">
        <v>267</v>
      </c>
      <c r="B155" s="506" t="s">
        <v>218</v>
      </c>
      <c r="C155" s="511">
        <v>4</v>
      </c>
      <c r="D155" s="512" t="s">
        <v>9</v>
      </c>
      <c r="E155" s="430">
        <v>92.240159999999989</v>
      </c>
      <c r="F155" s="513">
        <f t="shared" si="5"/>
        <v>368.96063999999996</v>
      </c>
    </row>
    <row r="156" spans="1:6" s="66" customFormat="1" ht="51">
      <c r="A156" s="510" t="s">
        <v>268</v>
      </c>
      <c r="B156" s="506" t="s">
        <v>219</v>
      </c>
      <c r="C156" s="511">
        <v>4</v>
      </c>
      <c r="D156" s="512" t="s">
        <v>9</v>
      </c>
      <c r="E156" s="430">
        <v>198.83688000000001</v>
      </c>
      <c r="F156" s="513">
        <f t="shared" si="5"/>
        <v>795.34752000000003</v>
      </c>
    </row>
    <row r="157" spans="1:6" s="66" customFormat="1" ht="63.75">
      <c r="A157" s="510" t="s">
        <v>269</v>
      </c>
      <c r="B157" s="506" t="s">
        <v>220</v>
      </c>
      <c r="C157" s="511">
        <v>12</v>
      </c>
      <c r="D157" s="512" t="s">
        <v>9</v>
      </c>
      <c r="E157" s="430">
        <v>749.48655999999994</v>
      </c>
      <c r="F157" s="513">
        <f t="shared" si="5"/>
        <v>8993.8387199999997</v>
      </c>
    </row>
    <row r="158" spans="1:6" s="66" customFormat="1" ht="25.5">
      <c r="A158" s="510" t="s">
        <v>270</v>
      </c>
      <c r="B158" s="354" t="s">
        <v>221</v>
      </c>
      <c r="C158" s="514">
        <v>1</v>
      </c>
      <c r="D158" s="367" t="s">
        <v>83</v>
      </c>
      <c r="E158" s="515">
        <v>4120.6499999999996</v>
      </c>
      <c r="F158" s="513">
        <f t="shared" si="5"/>
        <v>4120.6499999999996</v>
      </c>
    </row>
    <row r="159" spans="1:6" s="66" customFormat="1" ht="51">
      <c r="A159" s="510" t="s">
        <v>271</v>
      </c>
      <c r="B159" s="354" t="s">
        <v>222</v>
      </c>
      <c r="C159" s="514">
        <v>1</v>
      </c>
      <c r="D159" s="367" t="s">
        <v>83</v>
      </c>
      <c r="E159" s="515">
        <v>52453.65</v>
      </c>
      <c r="F159" s="513">
        <f t="shared" si="5"/>
        <v>52453.65</v>
      </c>
    </row>
    <row r="160" spans="1:6" s="6" customFormat="1">
      <c r="A160" s="510" t="s">
        <v>272</v>
      </c>
      <c r="B160" s="354" t="s">
        <v>223</v>
      </c>
      <c r="C160" s="514">
        <v>1</v>
      </c>
      <c r="D160" s="367" t="s">
        <v>83</v>
      </c>
      <c r="E160" s="515">
        <v>18423.900000000001</v>
      </c>
      <c r="F160" s="513">
        <f t="shared" si="5"/>
        <v>18423.900000000001</v>
      </c>
    </row>
    <row r="161" spans="1:6" s="6" customFormat="1">
      <c r="A161" s="510" t="s">
        <v>273</v>
      </c>
      <c r="B161" s="354" t="s">
        <v>224</v>
      </c>
      <c r="C161" s="514">
        <v>1</v>
      </c>
      <c r="D161" s="367" t="s">
        <v>83</v>
      </c>
      <c r="E161" s="515">
        <v>5705</v>
      </c>
      <c r="F161" s="513">
        <f t="shared" si="5"/>
        <v>5705</v>
      </c>
    </row>
    <row r="162" spans="1:6" s="6" customFormat="1">
      <c r="A162" s="510" t="s">
        <v>274</v>
      </c>
      <c r="B162" s="354" t="s">
        <v>436</v>
      </c>
      <c r="C162" s="514">
        <v>1</v>
      </c>
      <c r="D162" s="367" t="s">
        <v>83</v>
      </c>
      <c r="E162" s="429">
        <v>349.99979999999999</v>
      </c>
      <c r="F162" s="513">
        <f t="shared" si="5"/>
        <v>349.99979999999999</v>
      </c>
    </row>
    <row r="163" spans="1:6" s="66" customFormat="1">
      <c r="A163" s="510" t="s">
        <v>275</v>
      </c>
      <c r="B163" s="354" t="s">
        <v>437</v>
      </c>
      <c r="C163" s="514">
        <v>1</v>
      </c>
      <c r="D163" s="367" t="s">
        <v>83</v>
      </c>
      <c r="E163" s="429">
        <v>1064.9971999999998</v>
      </c>
      <c r="F163" s="513">
        <f t="shared" si="5"/>
        <v>1064.9971999999998</v>
      </c>
    </row>
    <row r="164" spans="1:6" s="66" customFormat="1" ht="13.5" thickBot="1">
      <c r="A164" s="516">
        <v>14</v>
      </c>
      <c r="B164" s="354" t="s">
        <v>366</v>
      </c>
      <c r="C164" s="514">
        <v>1</v>
      </c>
      <c r="D164" s="367" t="s">
        <v>83</v>
      </c>
      <c r="E164" s="517">
        <v>25045.89509022241</v>
      </c>
      <c r="F164" s="513">
        <f t="shared" si="5"/>
        <v>25045.89509022241</v>
      </c>
    </row>
    <row r="165" spans="1:6" s="744" customFormat="1" ht="17.45" customHeight="1" thickTop="1" thickBot="1">
      <c r="A165" s="739"/>
      <c r="B165" s="740" t="s">
        <v>151</v>
      </c>
      <c r="C165" s="741"/>
      <c r="D165" s="742"/>
      <c r="E165" s="741"/>
      <c r="F165" s="743">
        <f>SUM(F151:F164)</f>
        <v>149302.06441022243</v>
      </c>
    </row>
    <row r="166" spans="1:6" s="6" customFormat="1" ht="9.75" customHeight="1" thickTop="1">
      <c r="A166" s="465"/>
      <c r="B166" s="518"/>
      <c r="C166" s="469"/>
      <c r="D166" s="468"/>
      <c r="E166" s="469"/>
      <c r="F166" s="469"/>
    </row>
    <row r="167" spans="1:6" s="6" customFormat="1" ht="22.5" customHeight="1">
      <c r="A167" s="519" t="s">
        <v>249</v>
      </c>
      <c r="B167" s="301" t="s">
        <v>225</v>
      </c>
      <c r="C167" s="520"/>
      <c r="D167" s="521"/>
      <c r="E167" s="522"/>
      <c r="F167" s="523"/>
    </row>
    <row r="168" spans="1:6" s="220" customFormat="1" ht="38.25">
      <c r="A168" s="524">
        <v>1</v>
      </c>
      <c r="B168" s="525" t="s">
        <v>448</v>
      </c>
      <c r="C168" s="526">
        <v>2</v>
      </c>
      <c r="D168" s="527" t="s">
        <v>3</v>
      </c>
      <c r="E168" s="528">
        <v>486540.25</v>
      </c>
      <c r="F168" s="529">
        <f>ROUND(C168*E168,2)</f>
        <v>973080.5</v>
      </c>
    </row>
    <row r="169" spans="1:6" s="6" customFormat="1" ht="12.75" customHeight="1">
      <c r="A169" s="530">
        <v>2</v>
      </c>
      <c r="B169" s="531" t="s">
        <v>226</v>
      </c>
      <c r="C169" s="520">
        <v>2</v>
      </c>
      <c r="D169" s="532" t="s">
        <v>3</v>
      </c>
      <c r="E169" s="533">
        <v>70977.298363407477</v>
      </c>
      <c r="F169" s="534">
        <f t="shared" ref="F169:F174" si="6">C169*E169</f>
        <v>141954.59672681495</v>
      </c>
    </row>
    <row r="170" spans="1:6" s="6" customFormat="1" ht="12.75" customHeight="1">
      <c r="A170" s="530">
        <v>3</v>
      </c>
      <c r="B170" s="535" t="s">
        <v>227</v>
      </c>
      <c r="C170" s="520">
        <v>6</v>
      </c>
      <c r="D170" s="532" t="s">
        <v>3</v>
      </c>
      <c r="E170" s="536">
        <v>3504.6</v>
      </c>
      <c r="F170" s="534">
        <f t="shared" si="6"/>
        <v>21027.599999999999</v>
      </c>
    </row>
    <row r="171" spans="1:6" s="6" customFormat="1" ht="12.75" customHeight="1">
      <c r="A171" s="530">
        <v>4</v>
      </c>
      <c r="B171" s="535" t="s">
        <v>228</v>
      </c>
      <c r="C171" s="520">
        <v>2</v>
      </c>
      <c r="D171" s="532" t="s">
        <v>3</v>
      </c>
      <c r="E171" s="536">
        <v>4754.6000000000004</v>
      </c>
      <c r="F171" s="534">
        <f t="shared" si="6"/>
        <v>9509.2000000000007</v>
      </c>
    </row>
    <row r="172" spans="1:6" s="6" customFormat="1" ht="12.75" customHeight="1">
      <c r="A172" s="530">
        <v>5</v>
      </c>
      <c r="B172" s="535" t="s">
        <v>229</v>
      </c>
      <c r="C172" s="520">
        <v>1</v>
      </c>
      <c r="D172" s="532" t="s">
        <v>3</v>
      </c>
      <c r="E172" s="536">
        <v>11596.6</v>
      </c>
      <c r="F172" s="534">
        <f t="shared" si="6"/>
        <v>11596.6</v>
      </c>
    </row>
    <row r="173" spans="1:6" s="6" customFormat="1" ht="12.75" customHeight="1">
      <c r="A173" s="530">
        <v>6</v>
      </c>
      <c r="B173" s="535" t="s">
        <v>230</v>
      </c>
      <c r="C173" s="520">
        <v>1</v>
      </c>
      <c r="D173" s="532" t="s">
        <v>3</v>
      </c>
      <c r="E173" s="536">
        <v>2070.9</v>
      </c>
      <c r="F173" s="534">
        <f t="shared" si="6"/>
        <v>2070.9</v>
      </c>
    </row>
    <row r="174" spans="1:6" s="6" customFormat="1" ht="12.75" customHeight="1">
      <c r="A174" s="530">
        <v>7</v>
      </c>
      <c r="B174" s="535" t="s">
        <v>32</v>
      </c>
      <c r="C174" s="520">
        <v>2</v>
      </c>
      <c r="D174" s="532" t="s">
        <v>3</v>
      </c>
      <c r="E174" s="536">
        <v>1640.1999999999998</v>
      </c>
      <c r="F174" s="534">
        <f t="shared" si="6"/>
        <v>3280.3999999999996</v>
      </c>
    </row>
    <row r="175" spans="1:6" s="6" customFormat="1" ht="25.5">
      <c r="A175" s="530">
        <v>8</v>
      </c>
      <c r="B175" s="535" t="s">
        <v>231</v>
      </c>
      <c r="C175" s="537">
        <v>4</v>
      </c>
      <c r="D175" s="538" t="s">
        <v>3</v>
      </c>
      <c r="E175" s="539">
        <v>40718.379999999997</v>
      </c>
      <c r="F175" s="323">
        <f>ROUND(C175*E175,2)</f>
        <v>162873.51999999999</v>
      </c>
    </row>
    <row r="176" spans="1:6" s="6" customFormat="1" ht="25.5">
      <c r="A176" s="530">
        <v>9</v>
      </c>
      <c r="B176" s="535" t="s">
        <v>232</v>
      </c>
      <c r="C176" s="537">
        <v>1</v>
      </c>
      <c r="D176" s="538" t="s">
        <v>3</v>
      </c>
      <c r="E176" s="539">
        <v>33546.230000000003</v>
      </c>
      <c r="F176" s="540">
        <f t="shared" ref="F176:F182" si="7">C176*E176</f>
        <v>33546.230000000003</v>
      </c>
    </row>
    <row r="177" spans="1:6" s="6" customFormat="1" ht="25.5">
      <c r="A177" s="530">
        <v>10</v>
      </c>
      <c r="B177" s="535" t="s">
        <v>233</v>
      </c>
      <c r="C177" s="537">
        <v>2</v>
      </c>
      <c r="D177" s="538" t="s">
        <v>3</v>
      </c>
      <c r="E177" s="539">
        <v>38114.36</v>
      </c>
      <c r="F177" s="540">
        <f t="shared" si="7"/>
        <v>76228.72</v>
      </c>
    </row>
    <row r="178" spans="1:6" s="6" customFormat="1">
      <c r="A178" s="530">
        <v>11</v>
      </c>
      <c r="B178" s="535" t="s">
        <v>234</v>
      </c>
      <c r="C178" s="520">
        <v>1</v>
      </c>
      <c r="D178" s="532" t="s">
        <v>3</v>
      </c>
      <c r="E178" s="533">
        <v>13176.1684431389</v>
      </c>
      <c r="F178" s="534">
        <f t="shared" si="7"/>
        <v>13176.1684431389</v>
      </c>
    </row>
    <row r="179" spans="1:6" s="68" customFormat="1">
      <c r="A179" s="530">
        <v>12</v>
      </c>
      <c r="B179" s="535" t="s">
        <v>235</v>
      </c>
      <c r="C179" s="520">
        <v>1</v>
      </c>
      <c r="D179" s="532" t="s">
        <v>3</v>
      </c>
      <c r="E179" s="541">
        <v>2942.37</v>
      </c>
      <c r="F179" s="534">
        <f t="shared" si="7"/>
        <v>2942.37</v>
      </c>
    </row>
    <row r="180" spans="1:6" s="68" customFormat="1" ht="12.75" customHeight="1">
      <c r="A180" s="530">
        <v>13</v>
      </c>
      <c r="B180" s="535" t="s">
        <v>281</v>
      </c>
      <c r="C180" s="520">
        <v>2</v>
      </c>
      <c r="D180" s="532" t="s">
        <v>3</v>
      </c>
      <c r="E180" s="542">
        <v>1829</v>
      </c>
      <c r="F180" s="534">
        <f t="shared" si="7"/>
        <v>3658</v>
      </c>
    </row>
    <row r="181" spans="1:6" s="68" customFormat="1" ht="12.75" customHeight="1">
      <c r="A181" s="530">
        <v>14</v>
      </c>
      <c r="B181" s="535" t="s">
        <v>280</v>
      </c>
      <c r="C181" s="520">
        <v>1</v>
      </c>
      <c r="D181" s="532" t="s">
        <v>3</v>
      </c>
      <c r="E181" s="542">
        <v>1652</v>
      </c>
      <c r="F181" s="534">
        <f t="shared" si="7"/>
        <v>1652</v>
      </c>
    </row>
    <row r="182" spans="1:6" s="68" customFormat="1">
      <c r="A182" s="530">
        <v>15</v>
      </c>
      <c r="B182" s="535" t="s">
        <v>236</v>
      </c>
      <c r="C182" s="520">
        <v>2</v>
      </c>
      <c r="D182" s="532" t="s">
        <v>3</v>
      </c>
      <c r="E182" s="543">
        <v>17309.461200000002</v>
      </c>
      <c r="F182" s="534">
        <f t="shared" si="7"/>
        <v>34618.922400000003</v>
      </c>
    </row>
    <row r="183" spans="1:6" s="68" customFormat="1" ht="25.5">
      <c r="A183" s="530">
        <v>16</v>
      </c>
      <c r="B183" s="535" t="s">
        <v>237</v>
      </c>
      <c r="C183" s="537">
        <v>4</v>
      </c>
      <c r="D183" s="538" t="s">
        <v>3</v>
      </c>
      <c r="E183" s="544">
        <v>4678.6399999999994</v>
      </c>
      <c r="F183" s="323">
        <f t="shared" ref="F183:F193" si="8">ROUND(C183*E183,2)</f>
        <v>18714.560000000001</v>
      </c>
    </row>
    <row r="184" spans="1:6" s="6" customFormat="1">
      <c r="A184" s="530">
        <v>17</v>
      </c>
      <c r="B184" s="535" t="s">
        <v>238</v>
      </c>
      <c r="C184" s="520">
        <v>2</v>
      </c>
      <c r="D184" s="532" t="s">
        <v>3</v>
      </c>
      <c r="E184" s="539">
        <v>2470.16</v>
      </c>
      <c r="F184" s="323">
        <f t="shared" si="8"/>
        <v>4940.32</v>
      </c>
    </row>
    <row r="185" spans="1:6" s="6" customFormat="1">
      <c r="A185" s="530">
        <v>18</v>
      </c>
      <c r="B185" s="535" t="s">
        <v>239</v>
      </c>
      <c r="C185" s="520">
        <v>1</v>
      </c>
      <c r="D185" s="532" t="s">
        <v>3</v>
      </c>
      <c r="E185" s="539">
        <v>14765.42</v>
      </c>
      <c r="F185" s="323">
        <f t="shared" si="8"/>
        <v>14765.42</v>
      </c>
    </row>
    <row r="186" spans="1:6" s="68" customFormat="1">
      <c r="A186" s="530">
        <v>19</v>
      </c>
      <c r="B186" s="535" t="s">
        <v>240</v>
      </c>
      <c r="C186" s="520">
        <v>2</v>
      </c>
      <c r="D186" s="532" t="s">
        <v>3</v>
      </c>
      <c r="E186" s="539">
        <v>8200</v>
      </c>
      <c r="F186" s="323">
        <f t="shared" si="8"/>
        <v>16400</v>
      </c>
    </row>
    <row r="187" spans="1:6" s="19" customFormat="1">
      <c r="A187" s="530">
        <v>20</v>
      </c>
      <c r="B187" s="535" t="s">
        <v>241</v>
      </c>
      <c r="C187" s="520">
        <v>1</v>
      </c>
      <c r="D187" s="532" t="s">
        <v>3</v>
      </c>
      <c r="E187" s="545">
        <v>2230.1999999999998</v>
      </c>
      <c r="F187" s="323">
        <f t="shared" si="8"/>
        <v>2230.1999999999998</v>
      </c>
    </row>
    <row r="188" spans="1:6" s="68" customFormat="1">
      <c r="A188" s="530">
        <v>21</v>
      </c>
      <c r="B188" s="535" t="s">
        <v>242</v>
      </c>
      <c r="C188" s="520">
        <v>1</v>
      </c>
      <c r="D188" s="532" t="s">
        <v>3</v>
      </c>
      <c r="E188" s="545">
        <v>3304</v>
      </c>
      <c r="F188" s="323">
        <f t="shared" si="8"/>
        <v>3304</v>
      </c>
    </row>
    <row r="189" spans="1:6" s="6" customFormat="1">
      <c r="A189" s="530">
        <v>22</v>
      </c>
      <c r="B189" s="535" t="s">
        <v>243</v>
      </c>
      <c r="C189" s="520">
        <v>4</v>
      </c>
      <c r="D189" s="532" t="s">
        <v>3</v>
      </c>
      <c r="E189" s="507">
        <v>2225.371253625</v>
      </c>
      <c r="F189" s="323">
        <f t="shared" si="8"/>
        <v>8901.49</v>
      </c>
    </row>
    <row r="190" spans="1:6" s="6" customFormat="1">
      <c r="A190" s="530">
        <v>23</v>
      </c>
      <c r="B190" s="535" t="s">
        <v>244</v>
      </c>
      <c r="C190" s="520">
        <v>2</v>
      </c>
      <c r="D190" s="532" t="s">
        <v>3</v>
      </c>
      <c r="E190" s="507">
        <v>2225.371253625</v>
      </c>
      <c r="F190" s="323">
        <f t="shared" si="8"/>
        <v>4450.74</v>
      </c>
    </row>
    <row r="191" spans="1:6" s="6" customFormat="1">
      <c r="A191" s="530">
        <v>24</v>
      </c>
      <c r="B191" s="535" t="s">
        <v>245</v>
      </c>
      <c r="C191" s="520">
        <v>20</v>
      </c>
      <c r="D191" s="532" t="s">
        <v>85</v>
      </c>
      <c r="E191" s="546">
        <v>904.2256097560977</v>
      </c>
      <c r="F191" s="323">
        <f t="shared" si="8"/>
        <v>18084.509999999998</v>
      </c>
    </row>
    <row r="192" spans="1:6" s="6" customFormat="1">
      <c r="A192" s="530">
        <v>25</v>
      </c>
      <c r="B192" s="535" t="s">
        <v>246</v>
      </c>
      <c r="C192" s="520">
        <v>20</v>
      </c>
      <c r="D192" s="532" t="s">
        <v>85</v>
      </c>
      <c r="E192" s="496">
        <v>1221.8278947368422</v>
      </c>
      <c r="F192" s="323">
        <f t="shared" si="8"/>
        <v>24436.560000000001</v>
      </c>
    </row>
    <row r="193" spans="1:6" s="68" customFormat="1">
      <c r="A193" s="530">
        <v>26</v>
      </c>
      <c r="B193" s="535" t="s">
        <v>247</v>
      </c>
      <c r="C193" s="520">
        <v>1</v>
      </c>
      <c r="D193" s="532" t="s">
        <v>3</v>
      </c>
      <c r="E193" s="539">
        <v>17085</v>
      </c>
      <c r="F193" s="323">
        <f t="shared" si="8"/>
        <v>17085</v>
      </c>
    </row>
    <row r="194" spans="1:6" s="68" customFormat="1" ht="13.5" thickBot="1">
      <c r="A194" s="530">
        <v>27</v>
      </c>
      <c r="B194" s="535" t="s">
        <v>248</v>
      </c>
      <c r="C194" s="520">
        <v>1</v>
      </c>
      <c r="D194" s="532" t="s">
        <v>3</v>
      </c>
      <c r="E194" s="496">
        <v>6040.4947545111208</v>
      </c>
      <c r="F194" s="534">
        <f>C194*E194</f>
        <v>6040.4947545111208</v>
      </c>
    </row>
    <row r="195" spans="1:6" s="744" customFormat="1" ht="17.45" customHeight="1" thickTop="1" thickBot="1">
      <c r="A195" s="739"/>
      <c r="B195" s="740" t="s">
        <v>254</v>
      </c>
      <c r="C195" s="741"/>
      <c r="D195" s="742"/>
      <c r="E195" s="741"/>
      <c r="F195" s="743">
        <f>SUM(F168:F194)</f>
        <v>1630569.0223244652</v>
      </c>
    </row>
    <row r="196" spans="1:6" s="66" customFormat="1" ht="20.45" customHeight="1" thickTop="1">
      <c r="A196" s="508" t="s">
        <v>253</v>
      </c>
      <c r="B196" s="473" t="s">
        <v>397</v>
      </c>
      <c r="C196" s="547"/>
      <c r="D196" s="474"/>
      <c r="E196" s="323"/>
      <c r="F196" s="323">
        <f>+C196*E196</f>
        <v>0</v>
      </c>
    </row>
    <row r="197" spans="1:6" s="66" customFormat="1" ht="25.5">
      <c r="A197" s="548">
        <v>1</v>
      </c>
      <c r="B197" s="506" t="s">
        <v>194</v>
      </c>
      <c r="C197" s="547">
        <v>5</v>
      </c>
      <c r="D197" s="474" t="s">
        <v>3</v>
      </c>
      <c r="E197" s="422">
        <v>6220.75</v>
      </c>
      <c r="F197" s="323">
        <f>+C197*E197</f>
        <v>31103.75</v>
      </c>
    </row>
    <row r="198" spans="1:6" s="66" customFormat="1">
      <c r="A198" s="548">
        <v>2</v>
      </c>
      <c r="B198" s="549" t="s">
        <v>195</v>
      </c>
      <c r="C198" s="550">
        <v>3</v>
      </c>
      <c r="D198" s="551" t="s">
        <v>3</v>
      </c>
      <c r="E198" s="552">
        <v>16520</v>
      </c>
      <c r="F198" s="541">
        <f>+C198*E198</f>
        <v>49560</v>
      </c>
    </row>
    <row r="199" spans="1:6" s="76" customFormat="1" ht="24" customHeight="1">
      <c r="A199" s="548">
        <v>3</v>
      </c>
      <c r="B199" s="506" t="s">
        <v>196</v>
      </c>
      <c r="C199" s="547">
        <v>200</v>
      </c>
      <c r="D199" s="474" t="s">
        <v>9</v>
      </c>
      <c r="E199" s="552">
        <v>163.76</v>
      </c>
      <c r="F199" s="323">
        <f>ROUND(C199*E199,2)</f>
        <v>32752</v>
      </c>
    </row>
    <row r="200" spans="1:6" s="66" customFormat="1">
      <c r="A200" s="548">
        <v>4</v>
      </c>
      <c r="B200" s="549" t="s">
        <v>197</v>
      </c>
      <c r="C200" s="550">
        <v>3</v>
      </c>
      <c r="D200" s="551" t="s">
        <v>3</v>
      </c>
      <c r="E200" s="552">
        <v>1568</v>
      </c>
      <c r="F200" s="541">
        <f>+C200*E200</f>
        <v>4704</v>
      </c>
    </row>
    <row r="201" spans="1:6" s="66" customFormat="1" ht="13.5" thickBot="1">
      <c r="A201" s="548">
        <v>5</v>
      </c>
      <c r="B201" s="549" t="s">
        <v>198</v>
      </c>
      <c r="C201" s="550">
        <v>3</v>
      </c>
      <c r="D201" s="551" t="s">
        <v>3</v>
      </c>
      <c r="E201" s="424">
        <v>4889.3195551825429</v>
      </c>
      <c r="F201" s="541">
        <f>+C201*E201</f>
        <v>14667.958665547629</v>
      </c>
    </row>
    <row r="202" spans="1:6" s="744" customFormat="1" ht="17.45" customHeight="1" thickTop="1" thickBot="1">
      <c r="A202" s="739"/>
      <c r="B202" s="740" t="s">
        <v>255</v>
      </c>
      <c r="C202" s="741"/>
      <c r="D202" s="742"/>
      <c r="E202" s="741"/>
      <c r="F202" s="743">
        <f>SUM(F197:F201)</f>
        <v>132787.70866554763</v>
      </c>
    </row>
    <row r="203" spans="1:6" s="24" customFormat="1" ht="7.9" customHeight="1" thickTop="1">
      <c r="A203" s="312"/>
      <c r="B203" s="409"/>
      <c r="C203" s="410"/>
      <c r="D203" s="324"/>
      <c r="E203" s="410"/>
      <c r="F203" s="411"/>
    </row>
    <row r="204" spans="1:6" s="51" customFormat="1" ht="12.75" customHeight="1">
      <c r="A204" s="553" t="s">
        <v>256</v>
      </c>
      <c r="B204" s="299" t="s">
        <v>137</v>
      </c>
      <c r="C204" s="414"/>
      <c r="D204" s="324"/>
      <c r="E204" s="414"/>
      <c r="F204" s="415"/>
    </row>
    <row r="205" spans="1:6" s="22" customFormat="1">
      <c r="A205" s="412"/>
      <c r="B205" s="413"/>
      <c r="C205" s="414"/>
      <c r="D205" s="324"/>
      <c r="E205" s="414"/>
      <c r="F205" s="415"/>
    </row>
    <row r="206" spans="1:6" s="5" customFormat="1">
      <c r="A206" s="554">
        <v>1</v>
      </c>
      <c r="B206" s="555" t="s">
        <v>7</v>
      </c>
      <c r="C206" s="556"/>
      <c r="D206" s="557"/>
      <c r="E206" s="558"/>
      <c r="F206" s="556"/>
    </row>
    <row r="207" spans="1:6" s="22" customFormat="1">
      <c r="A207" s="559">
        <v>1.1000000000000001</v>
      </c>
      <c r="B207" s="560" t="s">
        <v>8</v>
      </c>
      <c r="C207" s="414">
        <v>1</v>
      </c>
      <c r="D207" s="419" t="s">
        <v>3</v>
      </c>
      <c r="E207" s="420">
        <v>989.59211078472515</v>
      </c>
      <c r="F207" s="414">
        <f>ROUND(C207*E207,2)</f>
        <v>989.59</v>
      </c>
    </row>
    <row r="208" spans="1:6" s="5" customFormat="1">
      <c r="A208" s="559">
        <v>1.2</v>
      </c>
      <c r="B208" s="560" t="s">
        <v>111</v>
      </c>
      <c r="C208" s="414">
        <v>1</v>
      </c>
      <c r="D208" s="419" t="s">
        <v>3</v>
      </c>
      <c r="E208" s="424">
        <v>1601.8034090321603</v>
      </c>
      <c r="F208" s="414">
        <f>ROUND(C208*E208,2)</f>
        <v>1601.8</v>
      </c>
    </row>
    <row r="209" spans="1:6" s="5" customFormat="1">
      <c r="A209" s="561"/>
      <c r="B209" s="560"/>
      <c r="C209" s="556"/>
      <c r="D209" s="562"/>
      <c r="E209" s="424"/>
      <c r="F209" s="556"/>
    </row>
    <row r="210" spans="1:6" s="5" customFormat="1">
      <c r="A210" s="554">
        <v>2</v>
      </c>
      <c r="B210" s="555" t="s">
        <v>80</v>
      </c>
      <c r="C210" s="556"/>
      <c r="D210" s="562"/>
      <c r="E210" s="424"/>
      <c r="F210" s="556"/>
    </row>
    <row r="211" spans="1:6" s="5" customFormat="1">
      <c r="A211" s="563">
        <v>2.1</v>
      </c>
      <c r="B211" s="426" t="s">
        <v>158</v>
      </c>
      <c r="C211" s="427">
        <v>1.18</v>
      </c>
      <c r="D211" s="564" t="s">
        <v>11</v>
      </c>
      <c r="E211" s="429">
        <v>9185.7365000000009</v>
      </c>
      <c r="F211" s="376">
        <f>ROUND(E211*C211,2)</f>
        <v>10839.17</v>
      </c>
    </row>
    <row r="212" spans="1:6" s="5" customFormat="1">
      <c r="A212" s="563">
        <v>2.2000000000000002</v>
      </c>
      <c r="B212" s="426" t="s">
        <v>159</v>
      </c>
      <c r="C212" s="427">
        <v>0.36</v>
      </c>
      <c r="D212" s="564" t="s">
        <v>11</v>
      </c>
      <c r="E212" s="431">
        <v>22500.623548000003</v>
      </c>
      <c r="F212" s="376">
        <f>ROUND(E212*C212,2)</f>
        <v>8100.22</v>
      </c>
    </row>
    <row r="213" spans="1:6" s="5" customFormat="1">
      <c r="A213" s="563">
        <v>2.2999999999999998</v>
      </c>
      <c r="B213" s="426" t="s">
        <v>160</v>
      </c>
      <c r="C213" s="427">
        <v>1.54</v>
      </c>
      <c r="D213" s="564" t="s">
        <v>11</v>
      </c>
      <c r="E213" s="431">
        <v>14586.677556000002</v>
      </c>
      <c r="F213" s="376">
        <f>ROUND(E213*C213,2)</f>
        <v>22463.48</v>
      </c>
    </row>
    <row r="214" spans="1:6" s="5" customFormat="1">
      <c r="A214" s="561"/>
      <c r="B214" s="560"/>
      <c r="C214" s="414"/>
      <c r="D214" s="562"/>
      <c r="E214" s="424"/>
      <c r="F214" s="556"/>
    </row>
    <row r="215" spans="1:6" s="5" customFormat="1">
      <c r="A215" s="554">
        <v>3</v>
      </c>
      <c r="B215" s="555" t="s">
        <v>112</v>
      </c>
      <c r="C215" s="414"/>
      <c r="D215" s="562"/>
      <c r="E215" s="424"/>
      <c r="F215" s="556"/>
    </row>
    <row r="216" spans="1:6" s="5" customFormat="1">
      <c r="A216" s="563">
        <v>3.1</v>
      </c>
      <c r="B216" s="565" t="s">
        <v>133</v>
      </c>
      <c r="C216" s="427">
        <v>16.07</v>
      </c>
      <c r="D216" s="564" t="s">
        <v>14</v>
      </c>
      <c r="E216" s="424">
        <v>1187.6235362270195</v>
      </c>
      <c r="F216" s="376">
        <f>ROUND(E216*C216,2)</f>
        <v>19085.11</v>
      </c>
    </row>
    <row r="217" spans="1:6" s="5" customFormat="1">
      <c r="A217" s="563">
        <v>3.2</v>
      </c>
      <c r="B217" s="565" t="s">
        <v>134</v>
      </c>
      <c r="C217" s="427">
        <v>3.64</v>
      </c>
      <c r="D217" s="564" t="s">
        <v>14</v>
      </c>
      <c r="E217" s="424">
        <v>1152.6235362270195</v>
      </c>
      <c r="F217" s="376">
        <f>ROUND(E217*C217,2)</f>
        <v>4195.55</v>
      </c>
    </row>
    <row r="218" spans="1:6" s="5" customFormat="1">
      <c r="A218" s="566">
        <v>3.3</v>
      </c>
      <c r="B218" s="565" t="s">
        <v>113</v>
      </c>
      <c r="C218" s="427">
        <v>2.25</v>
      </c>
      <c r="D218" s="564" t="s">
        <v>14</v>
      </c>
      <c r="E218" s="424">
        <v>1484.2782528526764</v>
      </c>
      <c r="F218" s="376">
        <f>ROUND(E218*C218,2)</f>
        <v>3339.63</v>
      </c>
    </row>
    <row r="219" spans="1:6" s="5" customFormat="1">
      <c r="A219" s="566"/>
      <c r="B219" s="565"/>
      <c r="C219" s="427"/>
      <c r="D219" s="564"/>
      <c r="E219" s="424"/>
      <c r="F219" s="376"/>
    </row>
    <row r="220" spans="1:6" s="5" customFormat="1">
      <c r="A220" s="554">
        <v>4</v>
      </c>
      <c r="B220" s="555" t="s">
        <v>114</v>
      </c>
      <c r="C220" s="414"/>
      <c r="D220" s="562"/>
      <c r="E220" s="424"/>
      <c r="F220" s="556"/>
    </row>
    <row r="221" spans="1:6" s="5" customFormat="1">
      <c r="A221" s="567" t="s">
        <v>258</v>
      </c>
      <c r="B221" s="568" t="s">
        <v>135</v>
      </c>
      <c r="C221" s="414">
        <v>34.26</v>
      </c>
      <c r="D221" s="562" t="s">
        <v>14</v>
      </c>
      <c r="E221" s="435">
        <v>294.47558749999996</v>
      </c>
      <c r="F221" s="376">
        <f>ROUND(E221*C221,2)</f>
        <v>10088.73</v>
      </c>
    </row>
    <row r="222" spans="1:6" s="5" customFormat="1">
      <c r="A222" s="563">
        <v>4.2</v>
      </c>
      <c r="B222" s="565" t="s">
        <v>50</v>
      </c>
      <c r="C222" s="427">
        <v>16.16</v>
      </c>
      <c r="D222" s="564" t="s">
        <v>14</v>
      </c>
      <c r="E222" s="435">
        <v>294.47558749999996</v>
      </c>
      <c r="F222" s="376">
        <f>ROUND(E222*C222,2)</f>
        <v>4758.7299999999996</v>
      </c>
    </row>
    <row r="223" spans="1:6" s="5" customFormat="1">
      <c r="A223" s="563">
        <v>4.3</v>
      </c>
      <c r="B223" s="565" t="s">
        <v>136</v>
      </c>
      <c r="C223" s="427">
        <v>15.41</v>
      </c>
      <c r="D223" s="564" t="s">
        <v>14</v>
      </c>
      <c r="E223" s="435">
        <v>450.52256750000004</v>
      </c>
      <c r="F223" s="376">
        <f>ROUND(E223*C223,2)</f>
        <v>6942.55</v>
      </c>
    </row>
    <row r="224" spans="1:6" s="5" customFormat="1">
      <c r="A224" s="563">
        <v>4.4000000000000004</v>
      </c>
      <c r="B224" s="565" t="s">
        <v>115</v>
      </c>
      <c r="C224" s="427">
        <v>15.41</v>
      </c>
      <c r="D224" s="564" t="s">
        <v>14</v>
      </c>
      <c r="E224" s="431">
        <v>44.484065000000001</v>
      </c>
      <c r="F224" s="376">
        <f>ROUND(E224*C224,2)</f>
        <v>685.5</v>
      </c>
    </row>
    <row r="225" spans="1:6" s="5" customFormat="1">
      <c r="A225" s="567" t="s">
        <v>259</v>
      </c>
      <c r="B225" s="568" t="s">
        <v>116</v>
      </c>
      <c r="C225" s="414">
        <v>7.12</v>
      </c>
      <c r="D225" s="562" t="s">
        <v>14</v>
      </c>
      <c r="E225" s="422">
        <v>932.37999999999988</v>
      </c>
      <c r="F225" s="556">
        <f>ROUND(C225*E225,2)</f>
        <v>6638.55</v>
      </c>
    </row>
    <row r="226" spans="1:6" s="5" customFormat="1">
      <c r="A226" s="569" t="s">
        <v>260</v>
      </c>
      <c r="B226" s="568" t="s">
        <v>117</v>
      </c>
      <c r="C226" s="414">
        <v>48.7</v>
      </c>
      <c r="D226" s="562" t="s">
        <v>9</v>
      </c>
      <c r="E226" s="431">
        <v>93.486884000000003</v>
      </c>
      <c r="F226" s="556">
        <f>ROUND(C226*E226,2)</f>
        <v>4552.8100000000004</v>
      </c>
    </row>
    <row r="227" spans="1:6" s="5" customFormat="1">
      <c r="A227" s="569" t="s">
        <v>288</v>
      </c>
      <c r="B227" s="560" t="s">
        <v>118</v>
      </c>
      <c r="C227" s="414">
        <v>15.41</v>
      </c>
      <c r="D227" s="562" t="s">
        <v>14</v>
      </c>
      <c r="E227" s="422">
        <v>650</v>
      </c>
      <c r="F227" s="556">
        <f>ROUND(C227*E227,2)</f>
        <v>10016.5</v>
      </c>
    </row>
    <row r="228" spans="1:6" s="5" customFormat="1">
      <c r="A228" s="570"/>
      <c r="B228" s="571"/>
      <c r="C228" s="572"/>
      <c r="D228" s="573"/>
      <c r="E228" s="424"/>
      <c r="F228" s="574"/>
    </row>
    <row r="229" spans="1:6" s="5" customFormat="1">
      <c r="A229" s="563">
        <v>5</v>
      </c>
      <c r="B229" s="565" t="s">
        <v>140</v>
      </c>
      <c r="C229" s="427">
        <v>8.1</v>
      </c>
      <c r="D229" s="564" t="s">
        <v>14</v>
      </c>
      <c r="E229" s="431">
        <v>957.41660700000011</v>
      </c>
      <c r="F229" s="376">
        <f>ROUND(E229*C229,2)</f>
        <v>7755.07</v>
      </c>
    </row>
    <row r="230" spans="1:6" s="5" customFormat="1">
      <c r="A230" s="563"/>
      <c r="B230" s="565"/>
      <c r="C230" s="427"/>
      <c r="D230" s="564"/>
      <c r="E230" s="424"/>
      <c r="F230" s="376"/>
    </row>
    <row r="231" spans="1:6" s="5" customFormat="1">
      <c r="A231" s="563">
        <v>6</v>
      </c>
      <c r="B231" s="565" t="s">
        <v>119</v>
      </c>
      <c r="C231" s="427">
        <v>4.41</v>
      </c>
      <c r="D231" s="564" t="s">
        <v>14</v>
      </c>
      <c r="E231" s="422">
        <v>675.76</v>
      </c>
      <c r="F231" s="376">
        <f>ROUND(E231*C231,2)</f>
        <v>2980.1</v>
      </c>
    </row>
    <row r="232" spans="1:6" s="5" customFormat="1">
      <c r="A232" s="563"/>
      <c r="B232" s="565"/>
      <c r="C232" s="427"/>
      <c r="D232" s="564"/>
      <c r="E232" s="424"/>
      <c r="F232" s="376"/>
    </row>
    <row r="233" spans="1:6" s="5" customFormat="1">
      <c r="A233" s="575">
        <v>7</v>
      </c>
      <c r="B233" s="294" t="s">
        <v>84</v>
      </c>
      <c r="C233" s="576"/>
      <c r="D233" s="564"/>
      <c r="E233" s="424"/>
      <c r="F233" s="376"/>
    </row>
    <row r="234" spans="1:6" s="5" customFormat="1">
      <c r="A234" s="563">
        <v>7.1</v>
      </c>
      <c r="B234" s="426" t="s">
        <v>121</v>
      </c>
      <c r="C234" s="427">
        <v>1</v>
      </c>
      <c r="D234" s="564" t="s">
        <v>3</v>
      </c>
      <c r="E234" s="577">
        <v>6127.7240000000002</v>
      </c>
      <c r="F234" s="376">
        <f t="shared" ref="F234:F244" si="9">ROUND(E234*C234,2)</f>
        <v>6127.72</v>
      </c>
    </row>
    <row r="235" spans="1:6" s="5" customFormat="1">
      <c r="A235" s="563">
        <v>7.2</v>
      </c>
      <c r="B235" s="426" t="s">
        <v>122</v>
      </c>
      <c r="C235" s="427">
        <v>1</v>
      </c>
      <c r="D235" s="564" t="s">
        <v>3</v>
      </c>
      <c r="E235" s="577">
        <v>5369.7280000000001</v>
      </c>
      <c r="F235" s="376">
        <f t="shared" si="9"/>
        <v>5369.73</v>
      </c>
    </row>
    <row r="236" spans="1:6" s="5" customFormat="1">
      <c r="A236" s="312">
        <v>7.3</v>
      </c>
      <c r="B236" s="426" t="s">
        <v>401</v>
      </c>
      <c r="C236" s="427">
        <v>1</v>
      </c>
      <c r="D236" s="428" t="s">
        <v>3</v>
      </c>
      <c r="E236" s="577">
        <v>1600.9190000000001</v>
      </c>
      <c r="F236" s="376">
        <f t="shared" si="9"/>
        <v>1600.92</v>
      </c>
    </row>
    <row r="237" spans="1:6" s="5" customFormat="1">
      <c r="A237" s="312">
        <v>7.4</v>
      </c>
      <c r="B237" s="426" t="s">
        <v>157</v>
      </c>
      <c r="C237" s="427">
        <v>1</v>
      </c>
      <c r="D237" s="428" t="s">
        <v>3</v>
      </c>
      <c r="E237" s="429">
        <v>1578.6532000000002</v>
      </c>
      <c r="F237" s="376">
        <f t="shared" si="9"/>
        <v>1578.65</v>
      </c>
    </row>
    <row r="238" spans="1:6" s="5" customFormat="1">
      <c r="A238" s="563">
        <v>7.5</v>
      </c>
      <c r="B238" s="426" t="s">
        <v>123</v>
      </c>
      <c r="C238" s="427">
        <v>1</v>
      </c>
      <c r="D238" s="428" t="s">
        <v>3</v>
      </c>
      <c r="E238" s="431">
        <v>4136.0137460000005</v>
      </c>
      <c r="F238" s="376">
        <f t="shared" si="9"/>
        <v>4136.01</v>
      </c>
    </row>
    <row r="239" spans="1:6" s="38" customFormat="1" ht="12.75" customHeight="1">
      <c r="A239" s="563">
        <v>7.6</v>
      </c>
      <c r="B239" s="426" t="s">
        <v>124</v>
      </c>
      <c r="C239" s="427">
        <v>1</v>
      </c>
      <c r="D239" s="428" t="s">
        <v>3</v>
      </c>
      <c r="E239" s="517">
        <v>25619.692536798229</v>
      </c>
      <c r="F239" s="376">
        <f t="shared" si="9"/>
        <v>25619.69</v>
      </c>
    </row>
    <row r="240" spans="1:6" s="5" customFormat="1">
      <c r="A240" s="563">
        <v>7.7</v>
      </c>
      <c r="B240" s="426" t="s">
        <v>125</v>
      </c>
      <c r="C240" s="427">
        <v>1</v>
      </c>
      <c r="D240" s="428" t="s">
        <v>3</v>
      </c>
      <c r="E240" s="422">
        <v>35677.760000000002</v>
      </c>
      <c r="F240" s="376">
        <f>ROUND(E240*C240,2)</f>
        <v>35677.760000000002</v>
      </c>
    </row>
    <row r="241" spans="1:6" s="5" customFormat="1">
      <c r="A241" s="578">
        <v>7.8</v>
      </c>
      <c r="B241" s="426" t="s">
        <v>141</v>
      </c>
      <c r="C241" s="427">
        <v>1</v>
      </c>
      <c r="D241" s="428" t="s">
        <v>3</v>
      </c>
      <c r="E241" s="422">
        <v>9797.0299999999988</v>
      </c>
      <c r="F241" s="376">
        <f t="shared" si="9"/>
        <v>9797.0300000000007</v>
      </c>
    </row>
    <row r="242" spans="1:6" s="5" customFormat="1">
      <c r="A242" s="566">
        <v>7.9</v>
      </c>
      <c r="B242" s="565" t="s">
        <v>139</v>
      </c>
      <c r="C242" s="427">
        <v>1</v>
      </c>
      <c r="D242" s="428" t="s">
        <v>3</v>
      </c>
      <c r="E242" s="422">
        <v>1874.9</v>
      </c>
      <c r="F242" s="376">
        <f t="shared" si="9"/>
        <v>1874.9</v>
      </c>
    </row>
    <row r="243" spans="1:6" s="5" customFormat="1">
      <c r="A243" s="579">
        <v>7.1</v>
      </c>
      <c r="B243" s="426" t="s">
        <v>126</v>
      </c>
      <c r="C243" s="427">
        <v>1</v>
      </c>
      <c r="D243" s="428" t="s">
        <v>3</v>
      </c>
      <c r="E243" s="422">
        <v>1779.6</v>
      </c>
      <c r="F243" s="376">
        <f t="shared" si="9"/>
        <v>1779.6</v>
      </c>
    </row>
    <row r="244" spans="1:6" s="5" customFormat="1">
      <c r="A244" s="563">
        <v>7.11</v>
      </c>
      <c r="B244" s="426" t="s">
        <v>292</v>
      </c>
      <c r="C244" s="427">
        <v>1</v>
      </c>
      <c r="D244" s="428" t="s">
        <v>3</v>
      </c>
      <c r="E244" s="422">
        <v>3324</v>
      </c>
      <c r="F244" s="376">
        <f t="shared" si="9"/>
        <v>3324</v>
      </c>
    </row>
    <row r="245" spans="1:6" s="5" customFormat="1" ht="9" customHeight="1">
      <c r="A245" s="561"/>
      <c r="B245" s="560"/>
      <c r="C245" s="556"/>
      <c r="D245" s="562"/>
      <c r="E245" s="424"/>
      <c r="F245" s="556"/>
    </row>
    <row r="246" spans="1:6" s="5" customFormat="1">
      <c r="A246" s="554">
        <v>8</v>
      </c>
      <c r="B246" s="555" t="s">
        <v>53</v>
      </c>
      <c r="C246" s="556"/>
      <c r="D246" s="562"/>
      <c r="E246" s="424"/>
      <c r="F246" s="580"/>
    </row>
    <row r="247" spans="1:6" s="74" customFormat="1" ht="12.75" customHeight="1">
      <c r="A247" s="581">
        <v>8.1</v>
      </c>
      <c r="B247" s="560" t="s">
        <v>127</v>
      </c>
      <c r="C247" s="414">
        <v>50.42</v>
      </c>
      <c r="D247" s="562" t="s">
        <v>14</v>
      </c>
      <c r="E247" s="429">
        <v>164.6104</v>
      </c>
      <c r="F247" s="556">
        <f>ROUND(C247*E247,2)</f>
        <v>8299.66</v>
      </c>
    </row>
    <row r="248" spans="1:6" s="129" customFormat="1" ht="12.75" customHeight="1">
      <c r="A248" s="582"/>
      <c r="B248" s="560"/>
      <c r="C248" s="556"/>
      <c r="D248" s="562"/>
      <c r="E248" s="424"/>
      <c r="F248" s="580"/>
    </row>
    <row r="249" spans="1:6" s="130" customFormat="1" ht="12.75" customHeight="1">
      <c r="A249" s="554">
        <v>9</v>
      </c>
      <c r="B249" s="555" t="s">
        <v>128</v>
      </c>
      <c r="C249" s="556"/>
      <c r="D249" s="562"/>
      <c r="E249" s="424"/>
      <c r="F249" s="580"/>
    </row>
    <row r="250" spans="1:6" s="133" customFormat="1" ht="25.5" customHeight="1">
      <c r="A250" s="583" t="s">
        <v>289</v>
      </c>
      <c r="B250" s="584" t="s">
        <v>365</v>
      </c>
      <c r="C250" s="585">
        <v>1</v>
      </c>
      <c r="D250" s="361" t="s">
        <v>3</v>
      </c>
      <c r="E250" s="422">
        <v>6500</v>
      </c>
      <c r="F250" s="585">
        <f>ROUND(C250*E250,2)</f>
        <v>6500</v>
      </c>
    </row>
    <row r="251" spans="1:6" s="129" customFormat="1" ht="12.75" customHeight="1">
      <c r="A251" s="586">
        <v>9.1999999999999993</v>
      </c>
      <c r="B251" s="587" t="s">
        <v>310</v>
      </c>
      <c r="C251" s="588">
        <v>1</v>
      </c>
      <c r="D251" s="589" t="s">
        <v>3</v>
      </c>
      <c r="E251" s="422">
        <v>1400</v>
      </c>
      <c r="F251" s="590">
        <f>ROUND(E251*C251,2)</f>
        <v>1400</v>
      </c>
    </row>
    <row r="252" spans="1:6" s="133" customFormat="1" ht="12.75" customHeight="1">
      <c r="A252" s="561"/>
      <c r="B252" s="560"/>
      <c r="C252" s="556"/>
      <c r="D252" s="562"/>
      <c r="E252" s="424"/>
      <c r="F252" s="556"/>
    </row>
    <row r="253" spans="1:6" s="129" customFormat="1" ht="12.75" customHeight="1">
      <c r="A253" s="591">
        <v>10</v>
      </c>
      <c r="B253" s="592" t="s">
        <v>129</v>
      </c>
      <c r="C253" s="593"/>
      <c r="D253" s="594"/>
      <c r="E253" s="424"/>
      <c r="F253" s="595"/>
    </row>
    <row r="254" spans="1:6" s="129" customFormat="1" ht="12.75" customHeight="1">
      <c r="A254" s="596">
        <v>10.1</v>
      </c>
      <c r="B254" s="597" t="s">
        <v>130</v>
      </c>
      <c r="C254" s="593">
        <v>5</v>
      </c>
      <c r="D254" s="594" t="s">
        <v>3</v>
      </c>
      <c r="E254" s="431">
        <v>1134.971125</v>
      </c>
      <c r="F254" s="595">
        <f>ROUND(C254*E254,2)</f>
        <v>5674.86</v>
      </c>
    </row>
    <row r="255" spans="1:6">
      <c r="A255" s="596">
        <v>10.199999999999999</v>
      </c>
      <c r="B255" s="454" t="s">
        <v>154</v>
      </c>
      <c r="C255" s="453">
        <v>2</v>
      </c>
      <c r="D255" s="324" t="s">
        <v>3</v>
      </c>
      <c r="E255" s="431">
        <v>1088.3611249999999</v>
      </c>
      <c r="F255" s="598">
        <f>ROUND(C255*E255,2)</f>
        <v>2176.7199999999998</v>
      </c>
    </row>
    <row r="256" spans="1:6" s="5" customFormat="1">
      <c r="A256" s="596">
        <v>10.3</v>
      </c>
      <c r="B256" s="454" t="s">
        <v>156</v>
      </c>
      <c r="C256" s="453">
        <v>1</v>
      </c>
      <c r="D256" s="324" t="s">
        <v>3</v>
      </c>
      <c r="E256" s="431">
        <v>1278.251125</v>
      </c>
      <c r="F256" s="598">
        <f>ROUND(C256*E256,2)</f>
        <v>1278.25</v>
      </c>
    </row>
    <row r="257" spans="1:6" s="5" customFormat="1">
      <c r="A257" s="596">
        <v>10.4</v>
      </c>
      <c r="B257" s="454" t="s">
        <v>155</v>
      </c>
      <c r="C257" s="453">
        <v>3</v>
      </c>
      <c r="D257" s="324" t="s">
        <v>3</v>
      </c>
      <c r="E257" s="431">
        <v>1278.251125</v>
      </c>
      <c r="F257" s="598">
        <f>ROUND(C257*E257,2)</f>
        <v>3834.75</v>
      </c>
    </row>
    <row r="258" spans="1:6" s="5" customFormat="1" ht="25.5">
      <c r="A258" s="596">
        <v>10.5</v>
      </c>
      <c r="B258" s="455" t="s">
        <v>131</v>
      </c>
      <c r="C258" s="599">
        <v>1</v>
      </c>
      <c r="D258" s="324" t="s">
        <v>3</v>
      </c>
      <c r="E258" s="422">
        <v>5705</v>
      </c>
      <c r="F258" s="598">
        <f>ROUND(C258*E258,2)</f>
        <v>5705</v>
      </c>
    </row>
    <row r="259" spans="1:6" s="5" customFormat="1" ht="10.5" customHeight="1">
      <c r="A259" s="566"/>
      <c r="B259" s="455"/>
      <c r="C259" s="599"/>
      <c r="D259" s="324"/>
      <c r="E259" s="424"/>
      <c r="F259" s="598"/>
    </row>
    <row r="260" spans="1:6" s="5" customFormat="1">
      <c r="A260" s="461">
        <v>11</v>
      </c>
      <c r="B260" s="462" t="s">
        <v>261</v>
      </c>
      <c r="C260" s="463">
        <v>1</v>
      </c>
      <c r="D260" s="464" t="s">
        <v>3</v>
      </c>
      <c r="E260" s="422">
        <v>3050</v>
      </c>
      <c r="F260" s="598">
        <f>ROUND(C260*E260,2)</f>
        <v>3050</v>
      </c>
    </row>
    <row r="261" spans="1:6" s="5" customFormat="1">
      <c r="A261" s="461"/>
      <c r="B261" s="462"/>
      <c r="C261" s="463"/>
      <c r="D261" s="464"/>
      <c r="E261" s="424"/>
      <c r="F261" s="598"/>
    </row>
    <row r="262" spans="1:6" s="24" customFormat="1" ht="13.5" thickBot="1">
      <c r="A262" s="600">
        <v>12</v>
      </c>
      <c r="B262" s="601" t="s">
        <v>262</v>
      </c>
      <c r="C262" s="463">
        <v>1</v>
      </c>
      <c r="D262" s="464" t="s">
        <v>3</v>
      </c>
      <c r="E262" s="424">
        <v>1977.8195551825431</v>
      </c>
      <c r="F262" s="598">
        <f>ROUND(C262*E262,2)</f>
        <v>1977.82</v>
      </c>
    </row>
    <row r="263" spans="1:6" s="744" customFormat="1" ht="17.45" customHeight="1" thickTop="1" thickBot="1">
      <c r="A263" s="739"/>
      <c r="B263" s="740" t="s">
        <v>257</v>
      </c>
      <c r="C263" s="741"/>
      <c r="D263" s="742"/>
      <c r="E263" s="741"/>
      <c r="F263" s="743">
        <f>ROUND(SUM(F207:F262),2)</f>
        <v>261816.16</v>
      </c>
    </row>
    <row r="264" spans="1:6" s="21" customFormat="1" ht="14.25" thickTop="1" thickBot="1">
      <c r="A264" s="554"/>
      <c r="B264" s="602"/>
      <c r="C264" s="603"/>
      <c r="D264" s="604"/>
      <c r="E264" s="580"/>
      <c r="F264" s="605"/>
    </row>
    <row r="265" spans="1:6" s="744" customFormat="1" ht="17.45" customHeight="1" thickTop="1" thickBot="1">
      <c r="A265" s="739"/>
      <c r="B265" s="740" t="s">
        <v>153</v>
      </c>
      <c r="C265" s="741"/>
      <c r="D265" s="742"/>
      <c r="E265" s="741"/>
      <c r="F265" s="743">
        <f>+F263+F202+F195+F165+F148+F128</f>
        <v>3930345.2554002353</v>
      </c>
    </row>
    <row r="266" spans="1:6" s="21" customFormat="1" ht="13.5" thickTop="1">
      <c r="A266" s="606"/>
      <c r="B266" s="607"/>
      <c r="C266" s="608"/>
      <c r="D266" s="609"/>
      <c r="E266" s="608"/>
      <c r="F266" s="610"/>
    </row>
    <row r="267" spans="1:6" s="21" customFormat="1" ht="76.5">
      <c r="A267" s="293" t="s">
        <v>17</v>
      </c>
      <c r="B267" s="611" t="s">
        <v>45</v>
      </c>
      <c r="C267" s="612"/>
      <c r="D267" s="612"/>
      <c r="E267" s="613"/>
      <c r="F267" s="614"/>
    </row>
    <row r="268" spans="1:6" s="21" customFormat="1" ht="6" customHeight="1">
      <c r="A268" s="298"/>
      <c r="B268" s="299"/>
      <c r="C268" s="295"/>
      <c r="D268" s="295"/>
      <c r="E268" s="296"/>
      <c r="F268" s="297"/>
    </row>
    <row r="269" spans="1:6" s="21" customFormat="1">
      <c r="A269" s="312">
        <v>1</v>
      </c>
      <c r="B269" s="313" t="s">
        <v>63</v>
      </c>
      <c r="C269" s="295">
        <v>6769.08</v>
      </c>
      <c r="D269" s="381" t="s">
        <v>9</v>
      </c>
      <c r="E269" s="615">
        <v>40.7286735940691</v>
      </c>
      <c r="F269" s="295">
        <f>ROUND(C269*E269,2)</f>
        <v>275695.65000000002</v>
      </c>
    </row>
    <row r="270" spans="1:6" s="21" customFormat="1" ht="3.75" customHeight="1">
      <c r="A270" s="444"/>
      <c r="B270" s="336"/>
      <c r="C270" s="295"/>
      <c r="D270" s="381"/>
      <c r="E270" s="424"/>
      <c r="F270" s="382"/>
    </row>
    <row r="271" spans="1:6" s="115" customFormat="1" ht="25.5" customHeight="1">
      <c r="A271" s="616">
        <v>2</v>
      </c>
      <c r="B271" s="617" t="s">
        <v>431</v>
      </c>
      <c r="C271" s="618"/>
      <c r="D271" s="619"/>
      <c r="E271" s="424"/>
      <c r="F271" s="620"/>
    </row>
    <row r="272" spans="1:6" s="115" customFormat="1">
      <c r="A272" s="340">
        <v>2.1</v>
      </c>
      <c r="B272" s="341" t="s">
        <v>307</v>
      </c>
      <c r="C272" s="342">
        <v>13442.16</v>
      </c>
      <c r="D272" s="315" t="s">
        <v>13</v>
      </c>
      <c r="E272" s="429">
        <v>96.427499999999995</v>
      </c>
      <c r="F272" s="339">
        <f>+ROUND(C272*E272,2)</f>
        <v>1296193.8799999999</v>
      </c>
    </row>
    <row r="273" spans="1:6" s="115" customFormat="1" ht="12.75" customHeight="1">
      <c r="A273" s="344">
        <v>2.2000000000000002</v>
      </c>
      <c r="B273" s="345" t="s">
        <v>308</v>
      </c>
      <c r="C273" s="342">
        <v>5712.92</v>
      </c>
      <c r="D273" s="315" t="s">
        <v>14</v>
      </c>
      <c r="E273" s="615">
        <v>45.077096774193549</v>
      </c>
      <c r="F273" s="339">
        <f>+ROUND(C273*E273,2)</f>
        <v>257521.85</v>
      </c>
    </row>
    <row r="274" spans="1:6" s="115" customFormat="1" ht="25.5" customHeight="1">
      <c r="A274" s="347">
        <v>2.2999999999999998</v>
      </c>
      <c r="B274" s="348" t="s">
        <v>429</v>
      </c>
      <c r="C274" s="349">
        <v>385.62</v>
      </c>
      <c r="D274" s="315" t="s">
        <v>11</v>
      </c>
      <c r="E274" s="420">
        <v>230.5511322268344</v>
      </c>
      <c r="F274" s="339">
        <f>+ROUND(C274*E274,2)</f>
        <v>88905.13</v>
      </c>
    </row>
    <row r="275" spans="1:6" s="21" customFormat="1" ht="8.25" customHeight="1">
      <c r="A275" s="312"/>
      <c r="B275" s="313"/>
      <c r="C275" s="295"/>
      <c r="D275" s="381"/>
      <c r="E275" s="424"/>
      <c r="F275" s="295"/>
    </row>
    <row r="276" spans="1:6" s="24" customFormat="1">
      <c r="A276" s="332">
        <v>3</v>
      </c>
      <c r="B276" s="333" t="s">
        <v>26</v>
      </c>
      <c r="C276" s="295"/>
      <c r="D276" s="381"/>
      <c r="E276" s="424"/>
      <c r="F276" s="295"/>
    </row>
    <row r="277" spans="1:6" s="134" customFormat="1" ht="12.75" customHeight="1">
      <c r="A277" s="312">
        <v>3.1</v>
      </c>
      <c r="B277" s="313" t="s">
        <v>27</v>
      </c>
      <c r="C277" s="295">
        <v>5753.72</v>
      </c>
      <c r="D277" s="381" t="s">
        <v>11</v>
      </c>
      <c r="E277" s="420">
        <v>166.83315508021391</v>
      </c>
      <c r="F277" s="295">
        <f t="shared" ref="F277:F286" si="10">ROUND(C277*E277,2)</f>
        <v>959911.26</v>
      </c>
    </row>
    <row r="278" spans="1:6" s="21" customFormat="1">
      <c r="A278" s="312">
        <v>3.2</v>
      </c>
      <c r="B278" s="313" t="s">
        <v>12</v>
      </c>
      <c r="C278" s="295">
        <v>575.37</v>
      </c>
      <c r="D278" s="381" t="s">
        <v>11</v>
      </c>
      <c r="E278" s="422">
        <v>1175</v>
      </c>
      <c r="F278" s="295">
        <f t="shared" si="10"/>
        <v>676059.75</v>
      </c>
    </row>
    <row r="279" spans="1:6" s="5" customFormat="1" ht="25.5">
      <c r="A279" s="312">
        <v>3.3</v>
      </c>
      <c r="B279" s="354" t="s">
        <v>102</v>
      </c>
      <c r="C279" s="295">
        <v>2290.6</v>
      </c>
      <c r="D279" s="381" t="s">
        <v>11</v>
      </c>
      <c r="E279" s="422">
        <v>600</v>
      </c>
      <c r="F279" s="295">
        <f t="shared" si="10"/>
        <v>1374360</v>
      </c>
    </row>
    <row r="280" spans="1:6" s="21" customFormat="1" ht="25.5">
      <c r="A280" s="312">
        <v>3.4</v>
      </c>
      <c r="B280" s="359" t="s">
        <v>446</v>
      </c>
      <c r="C280" s="621">
        <v>4772.09</v>
      </c>
      <c r="D280" s="361" t="s">
        <v>11</v>
      </c>
      <c r="E280" s="420">
        <v>182.99802222222223</v>
      </c>
      <c r="F280" s="362">
        <f t="shared" si="10"/>
        <v>873283.03</v>
      </c>
    </row>
    <row r="281" spans="1:6" s="21" customFormat="1" ht="25.5">
      <c r="A281" s="312">
        <v>3.5</v>
      </c>
      <c r="B281" s="313" t="s">
        <v>426</v>
      </c>
      <c r="C281" s="355">
        <v>3468.55</v>
      </c>
      <c r="D281" s="356" t="s">
        <v>11</v>
      </c>
      <c r="E281" s="420">
        <v>230.5511322268344</v>
      </c>
      <c r="F281" s="355">
        <f t="shared" si="10"/>
        <v>799678.13</v>
      </c>
    </row>
    <row r="282" spans="1:6" s="21" customFormat="1" ht="4.5" customHeight="1">
      <c r="A282" s="312"/>
      <c r="B282" s="313"/>
      <c r="C282" s="295"/>
      <c r="D282" s="381"/>
      <c r="E282" s="424"/>
      <c r="F282" s="295">
        <f t="shared" si="10"/>
        <v>0</v>
      </c>
    </row>
    <row r="283" spans="1:6" s="21" customFormat="1">
      <c r="A283" s="332">
        <v>4</v>
      </c>
      <c r="B283" s="333" t="s">
        <v>28</v>
      </c>
      <c r="C283" s="295"/>
      <c r="D283" s="381"/>
      <c r="E283" s="424"/>
      <c r="F283" s="295">
        <f t="shared" si="10"/>
        <v>0</v>
      </c>
    </row>
    <row r="284" spans="1:6" s="21" customFormat="1">
      <c r="A284" s="312">
        <v>4.0999999999999996</v>
      </c>
      <c r="B284" s="366" t="s">
        <v>376</v>
      </c>
      <c r="C284" s="295">
        <v>2313.4</v>
      </c>
      <c r="D284" s="428" t="s">
        <v>9</v>
      </c>
      <c r="E284" s="424">
        <v>2789.9716551724132</v>
      </c>
      <c r="F284" s="295">
        <f t="shared" si="10"/>
        <v>6454320.4299999997</v>
      </c>
    </row>
    <row r="285" spans="1:6" s="21" customFormat="1">
      <c r="A285" s="312">
        <v>4.2</v>
      </c>
      <c r="B285" s="366" t="s">
        <v>299</v>
      </c>
      <c r="C285" s="295">
        <v>4658.75</v>
      </c>
      <c r="D285" s="428" t="s">
        <v>9</v>
      </c>
      <c r="E285" s="424">
        <v>1738.1888275862066</v>
      </c>
      <c r="F285" s="295">
        <f t="shared" si="10"/>
        <v>8097787.2000000002</v>
      </c>
    </row>
    <row r="286" spans="1:6" s="21" customFormat="1" ht="11.25" customHeight="1">
      <c r="A286" s="312"/>
      <c r="B286" s="366"/>
      <c r="C286" s="622"/>
      <c r="D286" s="623"/>
      <c r="E286" s="424"/>
      <c r="F286" s="295">
        <f t="shared" si="10"/>
        <v>0</v>
      </c>
    </row>
    <row r="287" spans="1:6" s="21" customFormat="1">
      <c r="A287" s="332">
        <v>5</v>
      </c>
      <c r="B287" s="333" t="s">
        <v>29</v>
      </c>
      <c r="C287" s="382"/>
      <c r="D287" s="303"/>
      <c r="E287" s="424"/>
      <c r="F287" s="295"/>
    </row>
    <row r="288" spans="1:6" s="21" customFormat="1">
      <c r="A288" s="312">
        <v>5.0999999999999996</v>
      </c>
      <c r="B288" s="366" t="s">
        <v>391</v>
      </c>
      <c r="C288" s="295">
        <v>2246.02</v>
      </c>
      <c r="D288" s="428" t="s">
        <v>9</v>
      </c>
      <c r="E288" s="615">
        <v>42.905381273780527</v>
      </c>
      <c r="F288" s="624">
        <f t="shared" ref="F288:F295" si="11">ROUND(E288*C288,2)</f>
        <v>96366.34</v>
      </c>
    </row>
    <row r="289" spans="1:6" s="21" customFormat="1">
      <c r="A289" s="312">
        <v>5.2</v>
      </c>
      <c r="B289" s="366" t="s">
        <v>309</v>
      </c>
      <c r="C289" s="295">
        <v>4523.0600000000004</v>
      </c>
      <c r="D289" s="428" t="s">
        <v>9</v>
      </c>
      <c r="E289" s="615">
        <v>51.200421653378093</v>
      </c>
      <c r="F289" s="624">
        <f>ROUND(E289*C289,2)</f>
        <v>231582.58</v>
      </c>
    </row>
    <row r="290" spans="1:6" s="21" customFormat="1" ht="6.75" customHeight="1">
      <c r="A290" s="312"/>
      <c r="B290" s="313"/>
      <c r="C290" s="295"/>
      <c r="D290" s="381"/>
      <c r="E290" s="424"/>
      <c r="F290" s="624">
        <f t="shared" si="11"/>
        <v>0</v>
      </c>
    </row>
    <row r="291" spans="1:6" s="21" customFormat="1" ht="25.5">
      <c r="A291" s="374">
        <v>6</v>
      </c>
      <c r="B291" s="333" t="s">
        <v>30</v>
      </c>
      <c r="C291" s="295"/>
      <c r="D291" s="381"/>
      <c r="E291" s="424"/>
      <c r="F291" s="624">
        <f t="shared" si="11"/>
        <v>0</v>
      </c>
    </row>
    <row r="292" spans="1:6" s="21" customFormat="1" ht="25.5">
      <c r="A292" s="625">
        <v>6.1</v>
      </c>
      <c r="B292" s="626" t="s">
        <v>384</v>
      </c>
      <c r="C292" s="627">
        <v>1</v>
      </c>
      <c r="D292" s="628" t="s">
        <v>3</v>
      </c>
      <c r="E292" s="424">
        <v>5005.353396079372</v>
      </c>
      <c r="F292" s="629">
        <f t="shared" si="11"/>
        <v>5005.3500000000004</v>
      </c>
    </row>
    <row r="293" spans="1:6" s="21" customFormat="1" ht="25.5">
      <c r="A293" s="353">
        <v>6.2</v>
      </c>
      <c r="B293" s="313" t="s">
        <v>315</v>
      </c>
      <c r="C293" s="295">
        <v>1</v>
      </c>
      <c r="D293" s="381" t="s">
        <v>3</v>
      </c>
      <c r="E293" s="424">
        <v>4276.4342215694505</v>
      </c>
      <c r="F293" s="624">
        <f t="shared" si="11"/>
        <v>4276.43</v>
      </c>
    </row>
    <row r="294" spans="1:6" s="21" customFormat="1" ht="25.5">
      <c r="A294" s="353">
        <v>6.3</v>
      </c>
      <c r="B294" s="313" t="s">
        <v>385</v>
      </c>
      <c r="C294" s="295">
        <v>1</v>
      </c>
      <c r="D294" s="381" t="s">
        <v>3</v>
      </c>
      <c r="E294" s="424">
        <v>4297.353396079372</v>
      </c>
      <c r="F294" s="624">
        <f t="shared" si="11"/>
        <v>4297.3500000000004</v>
      </c>
    </row>
    <row r="295" spans="1:6" s="21" customFormat="1" ht="25.5">
      <c r="A295" s="353">
        <v>6.4</v>
      </c>
      <c r="B295" s="313" t="s">
        <v>386</v>
      </c>
      <c r="C295" s="295">
        <v>1</v>
      </c>
      <c r="D295" s="381" t="s">
        <v>3</v>
      </c>
      <c r="E295" s="424">
        <v>5862.8947545111205</v>
      </c>
      <c r="F295" s="624">
        <f t="shared" si="11"/>
        <v>5862.89</v>
      </c>
    </row>
    <row r="296" spans="1:6" s="21" customFormat="1" ht="38.25">
      <c r="A296" s="353">
        <v>6.5</v>
      </c>
      <c r="B296" s="313" t="s">
        <v>387</v>
      </c>
      <c r="C296" s="355">
        <v>1.01</v>
      </c>
      <c r="D296" s="356" t="s">
        <v>11</v>
      </c>
      <c r="E296" s="577">
        <v>12635.181</v>
      </c>
      <c r="F296" s="355">
        <f t="shared" ref="F296:F317" si="12">ROUND(C296*E296,2)</f>
        <v>12761.53</v>
      </c>
    </row>
    <row r="297" spans="1:6" s="25" customFormat="1" ht="6.75" customHeight="1">
      <c r="A297" s="630"/>
      <c r="B297" s="631"/>
      <c r="C297" s="382"/>
      <c r="D297" s="303"/>
      <c r="E297" s="424"/>
      <c r="F297" s="295">
        <f t="shared" si="12"/>
        <v>0</v>
      </c>
    </row>
    <row r="298" spans="1:6" s="23" customFormat="1">
      <c r="A298" s="332">
        <v>7</v>
      </c>
      <c r="B298" s="373" t="s">
        <v>87</v>
      </c>
      <c r="C298" s="295"/>
      <c r="D298" s="381"/>
      <c r="E298" s="424"/>
      <c r="F298" s="295">
        <f t="shared" si="12"/>
        <v>0</v>
      </c>
    </row>
    <row r="299" spans="1:6" s="21" customFormat="1" ht="12.75" customHeight="1">
      <c r="A299" s="312">
        <v>7.1</v>
      </c>
      <c r="B299" s="313" t="s">
        <v>359</v>
      </c>
      <c r="C299" s="295">
        <v>2</v>
      </c>
      <c r="D299" s="381" t="s">
        <v>3</v>
      </c>
      <c r="E299" s="422">
        <v>3528.2</v>
      </c>
      <c r="F299" s="295">
        <f t="shared" si="12"/>
        <v>7056.4</v>
      </c>
    </row>
    <row r="300" spans="1:6" s="21" customFormat="1" ht="15.75" customHeight="1">
      <c r="A300" s="353">
        <v>7.2</v>
      </c>
      <c r="B300" s="313" t="s">
        <v>358</v>
      </c>
      <c r="C300" s="295">
        <v>6</v>
      </c>
      <c r="D300" s="381" t="s">
        <v>3</v>
      </c>
      <c r="E300" s="422">
        <v>2643.2</v>
      </c>
      <c r="F300" s="295">
        <f t="shared" si="12"/>
        <v>15859.2</v>
      </c>
    </row>
    <row r="301" spans="1:6" s="23" customFormat="1" ht="6" customHeight="1">
      <c r="A301" s="444"/>
      <c r="B301" s="631"/>
      <c r="C301" s="382"/>
      <c r="D301" s="303"/>
      <c r="E301" s="424"/>
      <c r="F301" s="295">
        <f t="shared" si="12"/>
        <v>0</v>
      </c>
    </row>
    <row r="302" spans="1:6" s="25" customFormat="1" ht="26.25" customHeight="1">
      <c r="A302" s="374">
        <v>8</v>
      </c>
      <c r="B302" s="333" t="s">
        <v>398</v>
      </c>
      <c r="C302" s="382"/>
      <c r="D302" s="303"/>
      <c r="E302" s="424"/>
      <c r="F302" s="295">
        <f t="shared" si="12"/>
        <v>0</v>
      </c>
    </row>
    <row r="303" spans="1:6" s="23" customFormat="1" ht="69.75" customHeight="1">
      <c r="A303" s="353">
        <v>8.1</v>
      </c>
      <c r="B303" s="388" t="s">
        <v>377</v>
      </c>
      <c r="C303" s="376">
        <v>3</v>
      </c>
      <c r="D303" s="315" t="s">
        <v>3</v>
      </c>
      <c r="E303" s="422">
        <v>46696.74</v>
      </c>
      <c r="F303" s="351">
        <f t="shared" si="12"/>
        <v>140090.22</v>
      </c>
    </row>
    <row r="304" spans="1:6" s="24" customFormat="1" ht="66.75" customHeight="1">
      <c r="A304" s="353">
        <v>8.1999999999999993</v>
      </c>
      <c r="B304" s="632" t="s">
        <v>378</v>
      </c>
      <c r="C304" s="323">
        <v>3</v>
      </c>
      <c r="D304" s="324" t="s">
        <v>3</v>
      </c>
      <c r="E304" s="422">
        <v>23180.77</v>
      </c>
      <c r="F304" s="624">
        <f t="shared" si="12"/>
        <v>69542.31</v>
      </c>
    </row>
    <row r="305" spans="1:6" s="25" customFormat="1" ht="25.5">
      <c r="A305" s="353">
        <v>8.3000000000000007</v>
      </c>
      <c r="B305" s="632" t="s">
        <v>105</v>
      </c>
      <c r="C305" s="323">
        <v>3</v>
      </c>
      <c r="D305" s="324" t="s">
        <v>3</v>
      </c>
      <c r="E305" s="517">
        <v>18435.868443138901</v>
      </c>
      <c r="F305" s="295">
        <f t="shared" si="12"/>
        <v>55307.61</v>
      </c>
    </row>
    <row r="306" spans="1:6" s="21" customFormat="1" ht="25.5">
      <c r="A306" s="353">
        <v>8.4</v>
      </c>
      <c r="B306" s="632" t="s">
        <v>104</v>
      </c>
      <c r="C306" s="323">
        <v>5</v>
      </c>
      <c r="D306" s="324" t="s">
        <v>3</v>
      </c>
      <c r="E306" s="517">
        <v>21096.1684431389</v>
      </c>
      <c r="F306" s="295">
        <f t="shared" si="12"/>
        <v>105480.84</v>
      </c>
    </row>
    <row r="307" spans="1:6" s="23" customFormat="1">
      <c r="A307" s="312">
        <v>8.5</v>
      </c>
      <c r="B307" s="366" t="s">
        <v>379</v>
      </c>
      <c r="C307" s="323">
        <v>3</v>
      </c>
      <c r="D307" s="324" t="s">
        <v>3</v>
      </c>
      <c r="E307" s="517">
        <v>39211.918424722462</v>
      </c>
      <c r="F307" s="295">
        <f t="shared" si="12"/>
        <v>117635.76</v>
      </c>
    </row>
    <row r="308" spans="1:6" s="21" customFormat="1">
      <c r="A308" s="312">
        <v>8.6</v>
      </c>
      <c r="B308" s="366" t="s">
        <v>38</v>
      </c>
      <c r="C308" s="323">
        <v>8</v>
      </c>
      <c r="D308" s="324" t="s">
        <v>3</v>
      </c>
      <c r="E308" s="517">
        <v>16901.560899242446</v>
      </c>
      <c r="F308" s="295">
        <f t="shared" si="12"/>
        <v>135212.49</v>
      </c>
    </row>
    <row r="309" spans="1:6" s="21" customFormat="1" ht="25.5">
      <c r="A309" s="353">
        <v>8.6999999999999993</v>
      </c>
      <c r="B309" s="313" t="s">
        <v>290</v>
      </c>
      <c r="C309" s="295">
        <v>3</v>
      </c>
      <c r="D309" s="381" t="s">
        <v>3</v>
      </c>
      <c r="E309" s="422">
        <v>4622.2000000000007</v>
      </c>
      <c r="F309" s="295">
        <f t="shared" si="12"/>
        <v>13866.6</v>
      </c>
    </row>
    <row r="310" spans="1:6" s="21" customFormat="1">
      <c r="A310" s="444"/>
      <c r="B310" s="631"/>
      <c r="C310" s="382"/>
      <c r="D310" s="303"/>
      <c r="E310" s="424"/>
      <c r="F310" s="295">
        <f t="shared" si="12"/>
        <v>0</v>
      </c>
    </row>
    <row r="311" spans="1:6" s="69" customFormat="1" ht="30.75" customHeight="1">
      <c r="A311" s="374">
        <v>9</v>
      </c>
      <c r="B311" s="333" t="s">
        <v>399</v>
      </c>
      <c r="C311" s="382"/>
      <c r="D311" s="303"/>
      <c r="E311" s="424"/>
      <c r="F311" s="295">
        <f t="shared" si="12"/>
        <v>0</v>
      </c>
    </row>
    <row r="312" spans="1:6" s="69" customFormat="1" ht="25.5">
      <c r="A312" s="353">
        <v>9.1</v>
      </c>
      <c r="B312" s="388" t="s">
        <v>106</v>
      </c>
      <c r="C312" s="376">
        <v>8</v>
      </c>
      <c r="D312" s="377" t="s">
        <v>3</v>
      </c>
      <c r="E312" s="517">
        <v>21096.1684431389</v>
      </c>
      <c r="F312" s="314">
        <f t="shared" si="12"/>
        <v>168769.35</v>
      </c>
    </row>
    <row r="313" spans="1:6" s="21" customFormat="1" ht="25.5">
      <c r="A313" s="353">
        <v>9.1999999999999993</v>
      </c>
      <c r="B313" s="388" t="s">
        <v>107</v>
      </c>
      <c r="C313" s="376">
        <v>4</v>
      </c>
      <c r="D313" s="377" t="s">
        <v>3</v>
      </c>
      <c r="E313" s="517">
        <v>18435.868443138901</v>
      </c>
      <c r="F313" s="314">
        <f t="shared" si="12"/>
        <v>73743.47</v>
      </c>
    </row>
    <row r="314" spans="1:6" s="21" customFormat="1" ht="25.5">
      <c r="A314" s="353">
        <v>9.3000000000000007</v>
      </c>
      <c r="B314" s="388" t="s">
        <v>402</v>
      </c>
      <c r="C314" s="376">
        <v>8</v>
      </c>
      <c r="D314" s="377" t="s">
        <v>3</v>
      </c>
      <c r="E314" s="517">
        <v>44454.241964687128</v>
      </c>
      <c r="F314" s="314">
        <f t="shared" si="12"/>
        <v>355633.94</v>
      </c>
    </row>
    <row r="315" spans="1:6" s="21" customFormat="1" ht="25.5">
      <c r="A315" s="353">
        <v>9.4</v>
      </c>
      <c r="B315" s="388" t="s">
        <v>403</v>
      </c>
      <c r="C315" s="376">
        <v>4</v>
      </c>
      <c r="D315" s="377" t="s">
        <v>3</v>
      </c>
      <c r="E315" s="517">
        <v>43902.683846154374</v>
      </c>
      <c r="F315" s="314">
        <f t="shared" si="12"/>
        <v>175610.74</v>
      </c>
    </row>
    <row r="316" spans="1:6" s="5" customFormat="1">
      <c r="A316" s="353">
        <v>9.5</v>
      </c>
      <c r="B316" s="395" t="s">
        <v>380</v>
      </c>
      <c r="C316" s="376">
        <v>12</v>
      </c>
      <c r="D316" s="377" t="s">
        <v>3</v>
      </c>
      <c r="E316" s="517">
        <v>16901.560899242446</v>
      </c>
      <c r="F316" s="314">
        <f t="shared" si="12"/>
        <v>202818.73</v>
      </c>
    </row>
    <row r="317" spans="1:6" s="5" customFormat="1" ht="14.25" customHeight="1">
      <c r="A317" s="353">
        <v>9.6</v>
      </c>
      <c r="B317" s="380" t="s">
        <v>404</v>
      </c>
      <c r="C317" s="314">
        <v>12</v>
      </c>
      <c r="D317" s="315" t="s">
        <v>3</v>
      </c>
      <c r="E317" s="422">
        <v>4622.2000000000007</v>
      </c>
      <c r="F317" s="314">
        <f t="shared" si="12"/>
        <v>55466.400000000001</v>
      </c>
    </row>
    <row r="318" spans="1:6" s="5" customFormat="1">
      <c r="A318" s="312"/>
      <c r="B318" s="313"/>
      <c r="C318" s="295"/>
      <c r="D318" s="381"/>
      <c r="E318" s="424"/>
      <c r="F318" s="295"/>
    </row>
    <row r="319" spans="1:6" s="5" customFormat="1" ht="39.75" customHeight="1">
      <c r="A319" s="383">
        <v>10</v>
      </c>
      <c r="B319" s="384" t="s">
        <v>381</v>
      </c>
      <c r="C319" s="385"/>
      <c r="D319" s="386"/>
      <c r="E319" s="424"/>
      <c r="F319" s="305"/>
    </row>
    <row r="320" spans="1:6" s="5" customFormat="1">
      <c r="A320" s="312">
        <v>10.1</v>
      </c>
      <c r="B320" s="388" t="s">
        <v>8</v>
      </c>
      <c r="C320" s="389">
        <v>4</v>
      </c>
      <c r="D320" s="390" t="s">
        <v>3</v>
      </c>
      <c r="E320" s="424">
        <v>405.83684431389008</v>
      </c>
      <c r="F320" s="305">
        <f t="shared" ref="F320:F327" si="13">ROUND(E320*C320,2)</f>
        <v>1623.35</v>
      </c>
    </row>
    <row r="321" spans="1:58" s="5" customFormat="1" ht="25.5" customHeight="1">
      <c r="A321" s="317">
        <v>10.199999999999999</v>
      </c>
      <c r="B321" s="354" t="s">
        <v>184</v>
      </c>
      <c r="C321" s="389">
        <v>24</v>
      </c>
      <c r="D321" s="390" t="s">
        <v>9</v>
      </c>
      <c r="E321" s="422">
        <v>4121.3500000000004</v>
      </c>
      <c r="F321" s="633">
        <f t="shared" si="13"/>
        <v>98912.4</v>
      </c>
    </row>
    <row r="322" spans="1:58" s="5" customFormat="1" ht="25.5">
      <c r="A322" s="312">
        <v>10.3</v>
      </c>
      <c r="B322" s="388" t="s">
        <v>277</v>
      </c>
      <c r="C322" s="376">
        <v>16</v>
      </c>
      <c r="D322" s="377" t="s">
        <v>3</v>
      </c>
      <c r="E322" s="422">
        <v>3894</v>
      </c>
      <c r="F322" s="305">
        <f t="shared" si="13"/>
        <v>62304</v>
      </c>
    </row>
    <row r="323" spans="1:58" s="5" customFormat="1">
      <c r="A323" s="317">
        <v>10.4</v>
      </c>
      <c r="B323" s="395" t="s">
        <v>438</v>
      </c>
      <c r="C323" s="376">
        <v>8</v>
      </c>
      <c r="D323" s="377" t="s">
        <v>3</v>
      </c>
      <c r="E323" s="422">
        <v>3528.2</v>
      </c>
      <c r="F323" s="305">
        <f t="shared" si="13"/>
        <v>28225.599999999999</v>
      </c>
    </row>
    <row r="324" spans="1:58" s="130" customFormat="1" ht="40.5" customHeight="1">
      <c r="A324" s="312">
        <v>10.5</v>
      </c>
      <c r="B324" s="391" t="s">
        <v>319</v>
      </c>
      <c r="C324" s="392">
        <v>24</v>
      </c>
      <c r="D324" s="393" t="s">
        <v>41</v>
      </c>
      <c r="E324" s="577">
        <v>2096.085</v>
      </c>
      <c r="F324" s="305">
        <f t="shared" si="13"/>
        <v>50306.04</v>
      </c>
    </row>
    <row r="325" spans="1:58" s="5" customFormat="1">
      <c r="A325" s="317">
        <v>10.6</v>
      </c>
      <c r="B325" s="395" t="s">
        <v>444</v>
      </c>
      <c r="C325" s="376">
        <v>8</v>
      </c>
      <c r="D325" s="377" t="s">
        <v>3</v>
      </c>
      <c r="E325" s="431">
        <v>14555.728512000002</v>
      </c>
      <c r="F325" s="305">
        <f t="shared" si="13"/>
        <v>116445.83</v>
      </c>
    </row>
    <row r="326" spans="1:58" s="217" customFormat="1">
      <c r="A326" s="312">
        <v>10.7</v>
      </c>
      <c r="B326" s="395" t="s">
        <v>182</v>
      </c>
      <c r="C326" s="376">
        <v>15.32</v>
      </c>
      <c r="D326" s="377" t="s">
        <v>14</v>
      </c>
      <c r="E326" s="424">
        <v>169.86989509022243</v>
      </c>
      <c r="F326" s="305">
        <f t="shared" si="13"/>
        <v>2602.41</v>
      </c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</row>
    <row r="327" spans="1:58" s="5" customFormat="1" ht="12.75" customHeight="1">
      <c r="A327" s="317">
        <v>10.8</v>
      </c>
      <c r="B327" s="388" t="s">
        <v>34</v>
      </c>
      <c r="C327" s="376">
        <v>4</v>
      </c>
      <c r="D327" s="377" t="s">
        <v>3</v>
      </c>
      <c r="E327" s="517">
        <v>13686.028832004476</v>
      </c>
      <c r="F327" s="305">
        <f t="shared" si="13"/>
        <v>54744.12</v>
      </c>
    </row>
    <row r="328" spans="1:58" s="5" customFormat="1">
      <c r="A328" s="312"/>
      <c r="B328" s="388"/>
      <c r="C328" s="376"/>
      <c r="D328" s="377"/>
      <c r="E328" s="424"/>
      <c r="F328" s="305"/>
    </row>
    <row r="329" spans="1:58" s="5" customFormat="1" ht="25.5">
      <c r="A329" s="383">
        <v>11</v>
      </c>
      <c r="B329" s="384" t="s">
        <v>382</v>
      </c>
      <c r="C329" s="385"/>
      <c r="D329" s="386"/>
      <c r="E329" s="424"/>
      <c r="F329" s="305"/>
    </row>
    <row r="330" spans="1:58" s="5" customFormat="1">
      <c r="A330" s="312">
        <v>11.1</v>
      </c>
      <c r="B330" s="388" t="s">
        <v>8</v>
      </c>
      <c r="C330" s="634">
        <v>8</v>
      </c>
      <c r="D330" s="390" t="s">
        <v>3</v>
      </c>
      <c r="E330" s="424">
        <v>405.83684431389008</v>
      </c>
      <c r="F330" s="305">
        <f t="shared" ref="F330:F337" si="14">ROUND(E330*C330,2)</f>
        <v>3246.69</v>
      </c>
    </row>
    <row r="331" spans="1:58" s="5" customFormat="1" ht="24.75" customHeight="1">
      <c r="A331" s="317">
        <v>11.2</v>
      </c>
      <c r="B331" s="388" t="s">
        <v>185</v>
      </c>
      <c r="C331" s="339">
        <v>48</v>
      </c>
      <c r="D331" s="390" t="s">
        <v>9</v>
      </c>
      <c r="E331" s="422">
        <v>2965.86</v>
      </c>
      <c r="F331" s="633">
        <f t="shared" si="14"/>
        <v>142361.28</v>
      </c>
    </row>
    <row r="332" spans="1:58" s="5" customFormat="1" ht="25.5">
      <c r="A332" s="312">
        <v>11.3</v>
      </c>
      <c r="B332" s="388" t="s">
        <v>276</v>
      </c>
      <c r="C332" s="634">
        <v>32</v>
      </c>
      <c r="D332" s="377" t="s">
        <v>3</v>
      </c>
      <c r="E332" s="422">
        <v>3304</v>
      </c>
      <c r="F332" s="305">
        <f t="shared" si="14"/>
        <v>105728</v>
      </c>
    </row>
    <row r="333" spans="1:58" s="5" customFormat="1">
      <c r="A333" s="317">
        <v>11.4</v>
      </c>
      <c r="B333" s="395" t="s">
        <v>439</v>
      </c>
      <c r="C333" s="634">
        <v>16</v>
      </c>
      <c r="D333" s="377" t="s">
        <v>3</v>
      </c>
      <c r="E333" s="422">
        <v>2643.2</v>
      </c>
      <c r="F333" s="305">
        <f t="shared" si="14"/>
        <v>42291.199999999997</v>
      </c>
    </row>
    <row r="334" spans="1:58" s="130" customFormat="1" ht="40.5" customHeight="1">
      <c r="A334" s="312">
        <v>11.5</v>
      </c>
      <c r="B334" s="391" t="s">
        <v>319</v>
      </c>
      <c r="C334" s="392">
        <v>48</v>
      </c>
      <c r="D334" s="393" t="s">
        <v>41</v>
      </c>
      <c r="E334" s="577">
        <v>2096.085</v>
      </c>
      <c r="F334" s="305">
        <f t="shared" si="14"/>
        <v>100612.08</v>
      </c>
    </row>
    <row r="335" spans="1:58" s="5" customFormat="1">
      <c r="A335" s="317">
        <v>11.6</v>
      </c>
      <c r="B335" s="395" t="s">
        <v>444</v>
      </c>
      <c r="C335" s="634">
        <v>16</v>
      </c>
      <c r="D335" s="377" t="s">
        <v>3</v>
      </c>
      <c r="E335" s="431">
        <v>14555.728512000002</v>
      </c>
      <c r="F335" s="305">
        <f t="shared" si="14"/>
        <v>232891.66</v>
      </c>
    </row>
    <row r="336" spans="1:58" s="217" customFormat="1">
      <c r="A336" s="312">
        <v>11.7</v>
      </c>
      <c r="B336" s="395" t="s">
        <v>182</v>
      </c>
      <c r="C336" s="376">
        <v>22.98</v>
      </c>
      <c r="D336" s="377" t="s">
        <v>14</v>
      </c>
      <c r="E336" s="424">
        <v>169.86989509022243</v>
      </c>
      <c r="F336" s="305">
        <f t="shared" si="14"/>
        <v>3903.61</v>
      </c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</row>
    <row r="337" spans="1:6" s="5" customFormat="1">
      <c r="A337" s="317">
        <v>11.8</v>
      </c>
      <c r="B337" s="388" t="s">
        <v>34</v>
      </c>
      <c r="C337" s="634">
        <v>8</v>
      </c>
      <c r="D337" s="377" t="s">
        <v>3</v>
      </c>
      <c r="E337" s="424">
        <v>13686.028832004476</v>
      </c>
      <c r="F337" s="305">
        <f t="shared" si="14"/>
        <v>109488.23</v>
      </c>
    </row>
    <row r="338" spans="1:6" s="38" customFormat="1">
      <c r="A338" s="312"/>
      <c r="B338" s="313"/>
      <c r="C338" s="634"/>
      <c r="D338" s="377"/>
      <c r="E338" s="424"/>
      <c r="F338" s="305"/>
    </row>
    <row r="339" spans="1:6" s="130" customFormat="1" ht="12.75" customHeight="1">
      <c r="A339" s="635">
        <v>12</v>
      </c>
      <c r="B339" s="406" t="s">
        <v>39</v>
      </c>
      <c r="C339" s="634"/>
      <c r="D339" s="381"/>
      <c r="E339" s="424"/>
      <c r="F339" s="305">
        <f>ROUND(E339*C339,2)</f>
        <v>0</v>
      </c>
    </row>
    <row r="340" spans="1:6" s="130" customFormat="1" ht="12.75" customHeight="1">
      <c r="A340" s="312">
        <v>12.1</v>
      </c>
      <c r="B340" s="366" t="s">
        <v>391</v>
      </c>
      <c r="C340" s="295">
        <v>2246.02</v>
      </c>
      <c r="D340" s="428" t="s">
        <v>9</v>
      </c>
      <c r="E340" s="424">
        <v>57.219063545111204</v>
      </c>
      <c r="F340" s="305">
        <f>ROUND(E340*C340,2)</f>
        <v>128515.16</v>
      </c>
    </row>
    <row r="341" spans="1:6" s="130" customFormat="1" ht="12.75" customHeight="1">
      <c r="A341" s="312">
        <v>12.2</v>
      </c>
      <c r="B341" s="366" t="s">
        <v>309</v>
      </c>
      <c r="C341" s="295">
        <v>4523.0600000000004</v>
      </c>
      <c r="D341" s="428" t="s">
        <v>9</v>
      </c>
      <c r="E341" s="424">
        <v>49.231526545111208</v>
      </c>
      <c r="F341" s="305">
        <f>ROUND(E341*C341,2)</f>
        <v>222677.15</v>
      </c>
    </row>
    <row r="342" spans="1:6" s="130" customFormat="1" ht="12.75" customHeight="1">
      <c r="A342" s="408"/>
      <c r="B342" s="391"/>
      <c r="C342" s="634"/>
      <c r="D342" s="381"/>
      <c r="E342" s="424"/>
      <c r="F342" s="305">
        <f>ROUND(E342*C342,2)</f>
        <v>0</v>
      </c>
    </row>
    <row r="343" spans="1:6" s="36" customFormat="1" ht="13.5" customHeight="1">
      <c r="A343" s="312">
        <v>13</v>
      </c>
      <c r="B343" s="406" t="s">
        <v>361</v>
      </c>
      <c r="C343" s="397">
        <v>6769.08</v>
      </c>
      <c r="D343" s="398" t="s">
        <v>9</v>
      </c>
      <c r="E343" s="424">
        <v>24.846666666666668</v>
      </c>
      <c r="F343" s="636">
        <f>ROUND(C343*E343,2)</f>
        <v>168189.07</v>
      </c>
    </row>
    <row r="344" spans="1:6" s="36" customFormat="1" ht="12.75" customHeight="1">
      <c r="A344" s="312">
        <v>14</v>
      </c>
      <c r="B344" s="406" t="s">
        <v>362</v>
      </c>
      <c r="C344" s="397">
        <v>6769.08</v>
      </c>
      <c r="D344" s="398" t="s">
        <v>9</v>
      </c>
      <c r="E344" s="615">
        <v>29.455040871934628</v>
      </c>
      <c r="F344" s="636">
        <f>ROUND(C344*E344,2)</f>
        <v>199383.53</v>
      </c>
    </row>
    <row r="345" spans="1:6" s="36" customFormat="1" ht="12.75" customHeight="1" thickBot="1">
      <c r="A345" s="312">
        <v>15</v>
      </c>
      <c r="B345" s="637" t="s">
        <v>363</v>
      </c>
      <c r="C345" s="397">
        <v>6769.08</v>
      </c>
      <c r="D345" s="398" t="s">
        <v>13</v>
      </c>
      <c r="E345" s="422">
        <v>17.18</v>
      </c>
      <c r="F345" s="636">
        <f>ROUND(C345*E345,2)</f>
        <v>116292.79</v>
      </c>
    </row>
    <row r="346" spans="1:6" s="744" customFormat="1" ht="17.45" customHeight="1" thickTop="1" thickBot="1">
      <c r="A346" s="739"/>
      <c r="B346" s="740" t="s">
        <v>68</v>
      </c>
      <c r="C346" s="741"/>
      <c r="D346" s="742"/>
      <c r="E346" s="741"/>
      <c r="F346" s="743">
        <f>SUM(F269:F345)</f>
        <v>25196707.039999995</v>
      </c>
    </row>
    <row r="347" spans="1:6" s="130" customFormat="1" ht="12.75" customHeight="1" thickTop="1">
      <c r="A347" s="312"/>
      <c r="B347" s="409"/>
      <c r="C347" s="410"/>
      <c r="D347" s="324"/>
      <c r="E347" s="638"/>
      <c r="F347" s="638"/>
    </row>
    <row r="348" spans="1:6" ht="25.5">
      <c r="A348" s="383" t="s">
        <v>18</v>
      </c>
      <c r="B348" s="299" t="s">
        <v>69</v>
      </c>
      <c r="C348" s="295"/>
      <c r="D348" s="295"/>
      <c r="E348" s="638"/>
      <c r="F348" s="638"/>
    </row>
    <row r="349" spans="1:6" s="6" customFormat="1" ht="12.75" customHeight="1">
      <c r="A349" s="298"/>
      <c r="B349" s="299"/>
      <c r="C349" s="295"/>
      <c r="D349" s="295"/>
      <c r="E349" s="296"/>
      <c r="F349" s="297"/>
    </row>
    <row r="350" spans="1:6" s="6" customFormat="1" ht="12.75" customHeight="1">
      <c r="A350" s="312">
        <v>1</v>
      </c>
      <c r="B350" s="313" t="s">
        <v>8</v>
      </c>
      <c r="C350" s="295">
        <v>13046.83</v>
      </c>
      <c r="D350" s="381" t="s">
        <v>9</v>
      </c>
      <c r="E350" s="615">
        <v>20.544501328857184</v>
      </c>
      <c r="F350" s="295">
        <f>ROUND(C350*E350,2)</f>
        <v>268040.62</v>
      </c>
    </row>
    <row r="351" spans="1:6" s="6" customFormat="1" ht="12.75" customHeight="1">
      <c r="A351" s="312"/>
      <c r="B351" s="313"/>
      <c r="C351" s="295"/>
      <c r="D351" s="381"/>
      <c r="E351" s="424"/>
      <c r="F351" s="295"/>
    </row>
    <row r="352" spans="1:6" s="151" customFormat="1" ht="24.75" customHeight="1">
      <c r="A352" s="639">
        <v>2</v>
      </c>
      <c r="B352" s="617" t="s">
        <v>433</v>
      </c>
      <c r="C352" s="618"/>
      <c r="D352" s="619"/>
      <c r="E352" s="424"/>
      <c r="F352" s="640"/>
    </row>
    <row r="353" spans="1:6" s="151" customFormat="1">
      <c r="A353" s="340">
        <v>2.1</v>
      </c>
      <c r="B353" s="341" t="s">
        <v>307</v>
      </c>
      <c r="C353" s="641">
        <v>17034.28</v>
      </c>
      <c r="D353" s="419" t="s">
        <v>13</v>
      </c>
      <c r="E353" s="429">
        <v>96.427499999999995</v>
      </c>
      <c r="F353" s="640">
        <f>+ROUND(C353*E353,2)</f>
        <v>1642573.03</v>
      </c>
    </row>
    <row r="354" spans="1:6" s="151" customFormat="1" ht="12.75" customHeight="1">
      <c r="A354" s="344">
        <v>2.2000000000000002</v>
      </c>
      <c r="B354" s="345" t="s">
        <v>308</v>
      </c>
      <c r="C354" s="641">
        <v>14496.14</v>
      </c>
      <c r="D354" s="419" t="s">
        <v>14</v>
      </c>
      <c r="E354" s="615">
        <v>45.077096774193549</v>
      </c>
      <c r="F354" s="640">
        <f>+ROUND(C354*E354,2)</f>
        <v>653443.91</v>
      </c>
    </row>
    <row r="355" spans="1:6" s="151" customFormat="1" ht="25.5" customHeight="1">
      <c r="A355" s="642">
        <v>2.2999999999999998</v>
      </c>
      <c r="B355" s="341" t="s">
        <v>429</v>
      </c>
      <c r="C355" s="339">
        <v>978.49</v>
      </c>
      <c r="D355" s="356" t="s">
        <v>11</v>
      </c>
      <c r="E355" s="420">
        <v>230.5511322268344</v>
      </c>
      <c r="F355" s="339">
        <f>+ROUND(C355*E355,2)</f>
        <v>225591.98</v>
      </c>
    </row>
    <row r="356" spans="1:6" s="6" customFormat="1" ht="9" customHeight="1">
      <c r="A356" s="312"/>
      <c r="B356" s="313"/>
      <c r="C356" s="295"/>
      <c r="D356" s="381"/>
      <c r="E356" s="424"/>
      <c r="F356" s="295"/>
    </row>
    <row r="357" spans="1:6" s="6" customFormat="1">
      <c r="A357" s="332">
        <v>3</v>
      </c>
      <c r="B357" s="333" t="s">
        <v>26</v>
      </c>
      <c r="C357" s="295"/>
      <c r="D357" s="381"/>
      <c r="E357" s="424"/>
      <c r="F357" s="295"/>
    </row>
    <row r="358" spans="1:6" s="6" customFormat="1" ht="12.75" customHeight="1">
      <c r="A358" s="312">
        <v>3.1</v>
      </c>
      <c r="B358" s="313" t="s">
        <v>27</v>
      </c>
      <c r="C358" s="295">
        <v>11089.81</v>
      </c>
      <c r="D358" s="381" t="s">
        <v>11</v>
      </c>
      <c r="E358" s="420">
        <v>166.83315508021391</v>
      </c>
      <c r="F358" s="295">
        <f>ROUND(C358*E358,2)</f>
        <v>1850147.99</v>
      </c>
    </row>
    <row r="359" spans="1:6" s="6" customFormat="1" ht="16.5" customHeight="1">
      <c r="A359" s="353">
        <v>3.2</v>
      </c>
      <c r="B359" s="313" t="s">
        <v>12</v>
      </c>
      <c r="C359" s="295">
        <v>1108.98</v>
      </c>
      <c r="D359" s="381" t="s">
        <v>11</v>
      </c>
      <c r="E359" s="422">
        <v>1175</v>
      </c>
      <c r="F359" s="295">
        <f>ROUND(C359*E359,2)</f>
        <v>1303051.5</v>
      </c>
    </row>
    <row r="360" spans="1:6" s="6" customFormat="1" ht="25.5" customHeight="1">
      <c r="A360" s="353">
        <v>3.3</v>
      </c>
      <c r="B360" s="354" t="s">
        <v>102</v>
      </c>
      <c r="C360" s="295">
        <v>4509.28</v>
      </c>
      <c r="D360" s="381" t="s">
        <v>11</v>
      </c>
      <c r="E360" s="422">
        <v>600</v>
      </c>
      <c r="F360" s="295">
        <f>ROUND(C360*E360,2)</f>
        <v>2705568</v>
      </c>
    </row>
    <row r="361" spans="1:6" s="6" customFormat="1" ht="26.25" customHeight="1">
      <c r="A361" s="353">
        <v>3.4</v>
      </c>
      <c r="B361" s="391" t="s">
        <v>446</v>
      </c>
      <c r="C361" s="621">
        <v>9394.34</v>
      </c>
      <c r="D361" s="356" t="s">
        <v>11</v>
      </c>
      <c r="E361" s="420">
        <v>182.99802222222223</v>
      </c>
      <c r="F361" s="362">
        <f>ROUND(C361*E361,2)</f>
        <v>1719145.64</v>
      </c>
    </row>
    <row r="362" spans="1:6" s="54" customFormat="1" ht="25.5" customHeight="1">
      <c r="A362" s="312">
        <v>3.5</v>
      </c>
      <c r="B362" s="313" t="s">
        <v>426</v>
      </c>
      <c r="C362" s="295">
        <v>6543.84</v>
      </c>
      <c r="D362" s="381" t="s">
        <v>11</v>
      </c>
      <c r="E362" s="420">
        <v>230.5511322268344</v>
      </c>
      <c r="F362" s="295">
        <f>ROUND(C362*E362,2)</f>
        <v>1508689.72</v>
      </c>
    </row>
    <row r="363" spans="1:6" s="54" customFormat="1" ht="6" customHeight="1">
      <c r="A363" s="312"/>
      <c r="B363" s="313"/>
      <c r="C363" s="295"/>
      <c r="D363" s="381"/>
      <c r="E363" s="424"/>
      <c r="F363" s="295"/>
    </row>
    <row r="364" spans="1:6" s="54" customFormat="1" ht="12.75" customHeight="1">
      <c r="A364" s="332">
        <v>4</v>
      </c>
      <c r="B364" s="333" t="s">
        <v>28</v>
      </c>
      <c r="C364" s="295"/>
      <c r="D364" s="381"/>
      <c r="E364" s="424"/>
      <c r="F364" s="295"/>
    </row>
    <row r="365" spans="1:6" s="54" customFormat="1" ht="12.75" customHeight="1">
      <c r="A365" s="312">
        <v>4.0999999999999996</v>
      </c>
      <c r="B365" s="366" t="s">
        <v>35</v>
      </c>
      <c r="C365" s="295">
        <v>862.41</v>
      </c>
      <c r="D365" s="428" t="s">
        <v>9</v>
      </c>
      <c r="E365" s="517">
        <v>1347.3484137931034</v>
      </c>
      <c r="F365" s="624">
        <f>ROUND(E365*C365,2)</f>
        <v>1161966.75</v>
      </c>
    </row>
    <row r="366" spans="1:6" s="54" customFormat="1" ht="12.75" customHeight="1">
      <c r="A366" s="312">
        <v>4.2</v>
      </c>
      <c r="B366" s="366" t="s">
        <v>67</v>
      </c>
      <c r="C366" s="295">
        <v>6016.26</v>
      </c>
      <c r="D366" s="428" t="s">
        <v>9</v>
      </c>
      <c r="E366" s="420">
        <v>651.97034482758613</v>
      </c>
      <c r="F366" s="624">
        <f>ROUND(E366*C366,2)</f>
        <v>3922423.11</v>
      </c>
    </row>
    <row r="367" spans="1:6" s="54" customFormat="1" ht="12.75" customHeight="1">
      <c r="A367" s="312">
        <v>4.3</v>
      </c>
      <c r="B367" s="366" t="s">
        <v>66</v>
      </c>
      <c r="C367" s="295">
        <v>6437.48</v>
      </c>
      <c r="D367" s="428" t="s">
        <v>9</v>
      </c>
      <c r="E367" s="420">
        <v>387.16613793103448</v>
      </c>
      <c r="F367" s="624">
        <f>ROUND(E367*C367,2)</f>
        <v>2492374.27</v>
      </c>
    </row>
    <row r="368" spans="1:6" s="54" customFormat="1" ht="15" customHeight="1">
      <c r="A368" s="312"/>
      <c r="B368" s="366"/>
      <c r="C368" s="643"/>
      <c r="D368" s="428"/>
      <c r="E368" s="424"/>
      <c r="F368" s="624"/>
    </row>
    <row r="369" spans="1:60" s="21" customFormat="1" ht="12.75" customHeight="1">
      <c r="A369" s="332">
        <v>5</v>
      </c>
      <c r="B369" s="333" t="s">
        <v>29</v>
      </c>
      <c r="C369" s="295"/>
      <c r="D369" s="381"/>
      <c r="E369" s="424"/>
      <c r="F369" s="295"/>
    </row>
    <row r="370" spans="1:60" s="57" customFormat="1">
      <c r="A370" s="312">
        <v>5.0999999999999996</v>
      </c>
      <c r="B370" s="366" t="s">
        <v>72</v>
      </c>
      <c r="C370" s="295">
        <v>837.29</v>
      </c>
      <c r="D370" s="428" t="s">
        <v>9</v>
      </c>
      <c r="E370" s="615">
        <v>51.200421653378093</v>
      </c>
      <c r="F370" s="624">
        <f t="shared" ref="F370:F407" si="15">ROUND(E370*C370,2)</f>
        <v>42869.599999999999</v>
      </c>
    </row>
    <row r="371" spans="1:60" s="21" customFormat="1" ht="14.25" customHeight="1">
      <c r="A371" s="312">
        <v>5.2</v>
      </c>
      <c r="B371" s="366" t="s">
        <v>73</v>
      </c>
      <c r="C371" s="295">
        <v>5898.29</v>
      </c>
      <c r="D371" s="428" t="s">
        <v>9</v>
      </c>
      <c r="E371" s="615">
        <v>32.269173310952581</v>
      </c>
      <c r="F371" s="624">
        <f t="shared" si="15"/>
        <v>190332.94</v>
      </c>
    </row>
    <row r="372" spans="1:60" s="21" customFormat="1">
      <c r="A372" s="312">
        <v>5.3</v>
      </c>
      <c r="B372" s="366" t="s">
        <v>71</v>
      </c>
      <c r="C372" s="295">
        <v>6311.25</v>
      </c>
      <c r="D372" s="428" t="s">
        <v>9</v>
      </c>
      <c r="E372" s="615">
        <v>28.029427912433263</v>
      </c>
      <c r="F372" s="624">
        <f t="shared" si="15"/>
        <v>176900.73</v>
      </c>
    </row>
    <row r="373" spans="1:60" s="21" customFormat="1" ht="6" customHeight="1">
      <c r="A373" s="312"/>
      <c r="B373" s="313"/>
      <c r="C373" s="295"/>
      <c r="D373" s="381"/>
      <c r="E373" s="424"/>
      <c r="F373" s="624">
        <f t="shared" si="15"/>
        <v>0</v>
      </c>
    </row>
    <row r="374" spans="1:60" s="21" customFormat="1" ht="25.5">
      <c r="A374" s="374">
        <v>6</v>
      </c>
      <c r="B374" s="333" t="s">
        <v>291</v>
      </c>
      <c r="C374" s="295"/>
      <c r="D374" s="381"/>
      <c r="E374" s="424"/>
      <c r="F374" s="624">
        <f t="shared" si="15"/>
        <v>0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</row>
    <row r="375" spans="1:60" s="21" customFormat="1" ht="27" customHeight="1">
      <c r="A375" s="353">
        <v>6.1</v>
      </c>
      <c r="B375" s="313" t="s">
        <v>314</v>
      </c>
      <c r="C375" s="295">
        <v>1</v>
      </c>
      <c r="D375" s="381" t="s">
        <v>3</v>
      </c>
      <c r="E375" s="424">
        <v>4866.4342215694505</v>
      </c>
      <c r="F375" s="624">
        <f t="shared" si="15"/>
        <v>4866.43</v>
      </c>
    </row>
    <row r="376" spans="1:60" s="21" customFormat="1" ht="27.75" customHeight="1">
      <c r="A376" s="353">
        <v>6.2</v>
      </c>
      <c r="B376" s="313" t="s">
        <v>315</v>
      </c>
      <c r="C376" s="295">
        <v>1</v>
      </c>
      <c r="D376" s="381" t="s">
        <v>3</v>
      </c>
      <c r="E376" s="424">
        <v>4276.4342215694505</v>
      </c>
      <c r="F376" s="624">
        <f t="shared" si="15"/>
        <v>4276.43</v>
      </c>
    </row>
    <row r="377" spans="1:60" s="135" customFormat="1" ht="29.25" customHeight="1">
      <c r="A377" s="353">
        <v>6.3</v>
      </c>
      <c r="B377" s="354" t="s">
        <v>313</v>
      </c>
      <c r="C377" s="295">
        <v>1</v>
      </c>
      <c r="D377" s="381" t="s">
        <v>3</v>
      </c>
      <c r="E377" s="424">
        <v>4647.4947545111208</v>
      </c>
      <c r="F377" s="624">
        <f t="shared" si="15"/>
        <v>4647.49</v>
      </c>
    </row>
    <row r="378" spans="1:60" s="21" customFormat="1" ht="25.5">
      <c r="A378" s="353">
        <v>6.4</v>
      </c>
      <c r="B378" s="644" t="s">
        <v>312</v>
      </c>
      <c r="C378" s="295">
        <v>2</v>
      </c>
      <c r="D378" s="381" t="s">
        <v>3</v>
      </c>
      <c r="E378" s="424">
        <v>3202.6342215694503</v>
      </c>
      <c r="F378" s="295">
        <f t="shared" si="15"/>
        <v>6405.27</v>
      </c>
    </row>
    <row r="379" spans="1:60" s="21" customFormat="1" ht="13.5" customHeight="1">
      <c r="A379" s="312">
        <v>6.5</v>
      </c>
      <c r="B379" s="313" t="s">
        <v>311</v>
      </c>
      <c r="C379" s="295">
        <v>2</v>
      </c>
      <c r="D379" s="381" t="s">
        <v>3</v>
      </c>
      <c r="E379" s="424">
        <v>3922.4342215694505</v>
      </c>
      <c r="F379" s="295">
        <f t="shared" si="15"/>
        <v>7844.87</v>
      </c>
    </row>
    <row r="380" spans="1:60" s="21" customFormat="1" ht="25.5">
      <c r="A380" s="353">
        <v>6.6</v>
      </c>
      <c r="B380" s="313" t="s">
        <v>316</v>
      </c>
      <c r="C380" s="295">
        <v>1</v>
      </c>
      <c r="D380" s="381" t="s">
        <v>3</v>
      </c>
      <c r="E380" s="424">
        <v>2742.4342215694505</v>
      </c>
      <c r="F380" s="295">
        <f t="shared" si="15"/>
        <v>2742.43</v>
      </c>
    </row>
    <row r="381" spans="1:60" s="21" customFormat="1" ht="28.5" customHeight="1">
      <c r="A381" s="353">
        <v>6.7</v>
      </c>
      <c r="B381" s="313" t="s">
        <v>317</v>
      </c>
      <c r="C381" s="295">
        <v>1</v>
      </c>
      <c r="D381" s="381" t="s">
        <v>3</v>
      </c>
      <c r="E381" s="424">
        <v>3235.353396079372</v>
      </c>
      <c r="F381" s="295">
        <f t="shared" si="15"/>
        <v>3235.35</v>
      </c>
    </row>
    <row r="382" spans="1:60" s="23" customFormat="1" ht="25.5">
      <c r="A382" s="353">
        <v>6.8</v>
      </c>
      <c r="B382" s="313" t="s">
        <v>318</v>
      </c>
      <c r="C382" s="295">
        <v>1</v>
      </c>
      <c r="D382" s="381" t="s">
        <v>3</v>
      </c>
      <c r="E382" s="424">
        <v>2763.353396079372</v>
      </c>
      <c r="F382" s="295">
        <f t="shared" si="15"/>
        <v>2763.35</v>
      </c>
    </row>
    <row r="383" spans="1:60" s="21" customFormat="1" ht="25.5">
      <c r="A383" s="353">
        <v>6.9</v>
      </c>
      <c r="B383" s="313" t="s">
        <v>168</v>
      </c>
      <c r="C383" s="295">
        <v>2</v>
      </c>
      <c r="D383" s="381" t="s">
        <v>3</v>
      </c>
      <c r="E383" s="517">
        <v>2693.3859747284005</v>
      </c>
      <c r="F383" s="295">
        <f t="shared" si="15"/>
        <v>5386.77</v>
      </c>
    </row>
    <row r="384" spans="1:60" s="21" customFormat="1" ht="25.5">
      <c r="A384" s="645">
        <v>6.1</v>
      </c>
      <c r="B384" s="313" t="s">
        <v>169</v>
      </c>
      <c r="C384" s="295">
        <v>2</v>
      </c>
      <c r="D384" s="381" t="s">
        <v>3</v>
      </c>
      <c r="E384" s="517">
        <v>2516.3859747284005</v>
      </c>
      <c r="F384" s="295">
        <f t="shared" si="15"/>
        <v>5032.7700000000004</v>
      </c>
    </row>
    <row r="385" spans="1:60" s="24" customFormat="1" ht="25.5">
      <c r="A385" s="645">
        <v>6.11</v>
      </c>
      <c r="B385" s="313" t="s">
        <v>170</v>
      </c>
      <c r="C385" s="295">
        <v>17</v>
      </c>
      <c r="D385" s="381" t="s">
        <v>3</v>
      </c>
      <c r="E385" s="517">
        <v>2103.3859747284005</v>
      </c>
      <c r="F385" s="295">
        <f t="shared" si="15"/>
        <v>35757.56</v>
      </c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</row>
    <row r="386" spans="1:60" s="24" customFormat="1" ht="25.5">
      <c r="A386" s="645">
        <v>6.12</v>
      </c>
      <c r="B386" s="313" t="s">
        <v>171</v>
      </c>
      <c r="C386" s="295">
        <v>1</v>
      </c>
      <c r="D386" s="381" t="s">
        <v>3</v>
      </c>
      <c r="E386" s="517">
        <v>2929.3859747284005</v>
      </c>
      <c r="F386" s="295">
        <f t="shared" si="15"/>
        <v>2929.39</v>
      </c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</row>
    <row r="387" spans="1:60" s="21" customFormat="1" ht="25.5">
      <c r="A387" s="645">
        <v>6.13</v>
      </c>
      <c r="B387" s="313" t="s">
        <v>167</v>
      </c>
      <c r="C387" s="295">
        <v>13</v>
      </c>
      <c r="D387" s="381" t="s">
        <v>3</v>
      </c>
      <c r="E387" s="517">
        <v>1881.3894810463003</v>
      </c>
      <c r="F387" s="295">
        <f t="shared" si="15"/>
        <v>24458.06</v>
      </c>
    </row>
    <row r="388" spans="1:60" s="136" customFormat="1" ht="12.75" customHeight="1">
      <c r="A388" s="372">
        <v>6.14</v>
      </c>
      <c r="B388" s="313" t="s">
        <v>166</v>
      </c>
      <c r="C388" s="295">
        <v>3</v>
      </c>
      <c r="D388" s="381" t="s">
        <v>3</v>
      </c>
      <c r="E388" s="517">
        <v>2135.0894810463001</v>
      </c>
      <c r="F388" s="295">
        <f t="shared" si="15"/>
        <v>6405.27</v>
      </c>
    </row>
    <row r="389" spans="1:60" s="21" customFormat="1">
      <c r="A389" s="372">
        <v>6.15</v>
      </c>
      <c r="B389" s="319" t="s">
        <v>70</v>
      </c>
      <c r="C389" s="295">
        <v>16</v>
      </c>
      <c r="D389" s="381" t="s">
        <v>3</v>
      </c>
      <c r="E389" s="435">
        <v>284.29157249999997</v>
      </c>
      <c r="F389" s="295">
        <f t="shared" si="15"/>
        <v>4548.67</v>
      </c>
    </row>
    <row r="390" spans="1:60" s="114" customFormat="1" ht="37.5" customHeight="1">
      <c r="A390" s="645">
        <v>6.16</v>
      </c>
      <c r="B390" s="319" t="s">
        <v>325</v>
      </c>
      <c r="C390" s="355">
        <v>1.29</v>
      </c>
      <c r="D390" s="356" t="s">
        <v>11</v>
      </c>
      <c r="E390" s="577">
        <v>12635.181</v>
      </c>
      <c r="F390" s="355">
        <f t="shared" si="15"/>
        <v>16299.38</v>
      </c>
    </row>
    <row r="391" spans="1:60" s="21" customFormat="1" ht="6.75" customHeight="1">
      <c r="A391" s="312"/>
      <c r="B391" s="313"/>
      <c r="C391" s="295"/>
      <c r="D391" s="381"/>
      <c r="E391" s="424"/>
      <c r="F391" s="295">
        <f t="shared" si="15"/>
        <v>0</v>
      </c>
    </row>
    <row r="392" spans="1:60" s="21" customFormat="1">
      <c r="A392" s="332">
        <v>7</v>
      </c>
      <c r="B392" s="373" t="s">
        <v>301</v>
      </c>
      <c r="C392" s="295"/>
      <c r="D392" s="381"/>
      <c r="E392" s="424"/>
      <c r="F392" s="295">
        <f t="shared" si="15"/>
        <v>0</v>
      </c>
    </row>
    <row r="393" spans="1:60" s="21" customFormat="1" ht="12.75" customHeight="1">
      <c r="A393" s="353">
        <v>7.1</v>
      </c>
      <c r="B393" s="313" t="s">
        <v>304</v>
      </c>
      <c r="C393" s="295">
        <v>1</v>
      </c>
      <c r="D393" s="381" t="s">
        <v>3</v>
      </c>
      <c r="E393" s="424">
        <v>4046.8315848370398</v>
      </c>
      <c r="F393" s="295">
        <f t="shared" si="15"/>
        <v>4046.83</v>
      </c>
    </row>
    <row r="394" spans="1:60" s="21" customFormat="1" ht="12.75" customHeight="1">
      <c r="A394" s="353">
        <v>7.2</v>
      </c>
      <c r="B394" s="313" t="s">
        <v>303</v>
      </c>
      <c r="C394" s="295">
        <v>7</v>
      </c>
      <c r="D394" s="381" t="s">
        <v>3</v>
      </c>
      <c r="E394" s="424">
        <v>3161.8315848370398</v>
      </c>
      <c r="F394" s="295">
        <f t="shared" si="15"/>
        <v>22132.82</v>
      </c>
    </row>
    <row r="395" spans="1:60" s="21" customFormat="1" ht="12.75" customHeight="1">
      <c r="A395" s="353">
        <v>7.3</v>
      </c>
      <c r="B395" s="313" t="s">
        <v>305</v>
      </c>
      <c r="C395" s="295">
        <v>17</v>
      </c>
      <c r="D395" s="381" t="s">
        <v>3</v>
      </c>
      <c r="E395" s="424">
        <v>1804.9736886277801</v>
      </c>
      <c r="F395" s="295">
        <f t="shared" si="15"/>
        <v>30684.55</v>
      </c>
    </row>
    <row r="396" spans="1:60" s="24" customFormat="1" ht="12.75" customHeight="1">
      <c r="A396" s="353">
        <v>7.4</v>
      </c>
      <c r="B396" s="313" t="s">
        <v>306</v>
      </c>
      <c r="C396" s="295">
        <v>40</v>
      </c>
      <c r="D396" s="381" t="s">
        <v>3</v>
      </c>
      <c r="E396" s="424">
        <v>1622.07368862778</v>
      </c>
      <c r="F396" s="295">
        <f t="shared" si="15"/>
        <v>64882.95</v>
      </c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</row>
    <row r="397" spans="1:60" s="24" customFormat="1" ht="8.25" customHeight="1">
      <c r="A397" s="312"/>
      <c r="B397" s="313"/>
      <c r="C397" s="295"/>
      <c r="D397" s="381"/>
      <c r="E397" s="424"/>
      <c r="F397" s="295">
        <f t="shared" si="15"/>
        <v>0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</row>
    <row r="398" spans="1:60" s="21" customFormat="1">
      <c r="A398" s="332">
        <v>8</v>
      </c>
      <c r="B398" s="333" t="s">
        <v>65</v>
      </c>
      <c r="C398" s="295"/>
      <c r="D398" s="381"/>
      <c r="E398" s="424"/>
      <c r="F398" s="295">
        <f t="shared" si="15"/>
        <v>0</v>
      </c>
    </row>
    <row r="399" spans="1:60" s="21" customFormat="1" ht="64.5" customHeight="1">
      <c r="A399" s="353">
        <v>8.1</v>
      </c>
      <c r="B399" s="388" t="s">
        <v>388</v>
      </c>
      <c r="C399" s="376">
        <v>3</v>
      </c>
      <c r="D399" s="377" t="s">
        <v>3</v>
      </c>
      <c r="E399" s="517">
        <v>42559.080706411441</v>
      </c>
      <c r="F399" s="314">
        <f t="shared" si="15"/>
        <v>127677.24</v>
      </c>
    </row>
    <row r="400" spans="1:60" s="24" customFormat="1" ht="64.5" customHeight="1">
      <c r="A400" s="353">
        <v>8.1999999999999993</v>
      </c>
      <c r="B400" s="388" t="s">
        <v>389</v>
      </c>
      <c r="C400" s="376">
        <v>15</v>
      </c>
      <c r="D400" s="377" t="s">
        <v>3</v>
      </c>
      <c r="E400" s="517">
        <v>35041.472145306303</v>
      </c>
      <c r="F400" s="351">
        <f t="shared" si="15"/>
        <v>525622.07999999996</v>
      </c>
    </row>
    <row r="401" spans="1:60" s="21" customFormat="1">
      <c r="A401" s="312">
        <v>8.3000000000000007</v>
      </c>
      <c r="B401" s="313" t="s">
        <v>31</v>
      </c>
      <c r="C401" s="295">
        <v>18</v>
      </c>
      <c r="D401" s="381" t="s">
        <v>3</v>
      </c>
      <c r="E401" s="422">
        <v>4622.2000000000007</v>
      </c>
      <c r="F401" s="295">
        <f t="shared" si="15"/>
        <v>83199.600000000006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</row>
    <row r="402" spans="1:60" s="21" customFormat="1" ht="8.25" customHeight="1">
      <c r="A402" s="312"/>
      <c r="B402" s="313"/>
      <c r="C402" s="295"/>
      <c r="D402" s="381"/>
      <c r="E402" s="424"/>
      <c r="F402" s="295">
        <f t="shared" si="15"/>
        <v>0</v>
      </c>
    </row>
    <row r="403" spans="1:60" s="21" customFormat="1" ht="25.5">
      <c r="A403" s="332">
        <v>9</v>
      </c>
      <c r="B403" s="333" t="s">
        <v>43</v>
      </c>
      <c r="C403" s="295"/>
      <c r="D403" s="381"/>
      <c r="E403" s="424"/>
      <c r="F403" s="295">
        <f t="shared" si="15"/>
        <v>0</v>
      </c>
    </row>
    <row r="404" spans="1:60" s="21" customFormat="1">
      <c r="A404" s="312">
        <v>9.1</v>
      </c>
      <c r="B404" s="366" t="s">
        <v>44</v>
      </c>
      <c r="C404" s="323">
        <v>2</v>
      </c>
      <c r="D404" s="324" t="s">
        <v>3</v>
      </c>
      <c r="E404" s="424">
        <v>13176.1684431389</v>
      </c>
      <c r="F404" s="295">
        <f t="shared" si="15"/>
        <v>26352.34</v>
      </c>
    </row>
    <row r="405" spans="1:60" s="21" customFormat="1">
      <c r="A405" s="312">
        <v>9.1999999999999993</v>
      </c>
      <c r="B405" s="366" t="s">
        <v>400</v>
      </c>
      <c r="C405" s="323">
        <v>2</v>
      </c>
      <c r="D405" s="324" t="s">
        <v>3</v>
      </c>
      <c r="E405" s="424">
        <v>44454.241964687128</v>
      </c>
      <c r="F405" s="295">
        <f t="shared" si="15"/>
        <v>88908.479999999996</v>
      </c>
    </row>
    <row r="406" spans="1:60" s="5" customFormat="1">
      <c r="A406" s="312">
        <v>9.3000000000000007</v>
      </c>
      <c r="B406" s="366" t="s">
        <v>38</v>
      </c>
      <c r="C406" s="323">
        <v>2</v>
      </c>
      <c r="D406" s="324" t="s">
        <v>3</v>
      </c>
      <c r="E406" s="424">
        <v>16901.560899242446</v>
      </c>
      <c r="F406" s="295">
        <f t="shared" si="15"/>
        <v>33803.120000000003</v>
      </c>
    </row>
    <row r="407" spans="1:60" s="21" customFormat="1">
      <c r="A407" s="312">
        <v>9.4</v>
      </c>
      <c r="B407" s="313" t="s">
        <v>31</v>
      </c>
      <c r="C407" s="295">
        <v>2</v>
      </c>
      <c r="D407" s="381" t="s">
        <v>3</v>
      </c>
      <c r="E407" s="422">
        <v>4622.2000000000007</v>
      </c>
      <c r="F407" s="295">
        <f t="shared" si="15"/>
        <v>9244.4</v>
      </c>
    </row>
    <row r="408" spans="1:60" s="21" customFormat="1" ht="7.5" customHeight="1">
      <c r="A408" s="444"/>
      <c r="B408" s="631"/>
      <c r="C408" s="382"/>
      <c r="D408" s="303"/>
      <c r="E408" s="424"/>
      <c r="F408" s="382"/>
    </row>
    <row r="409" spans="1:60" s="5" customFormat="1" ht="25.5">
      <c r="A409" s="383">
        <v>10</v>
      </c>
      <c r="B409" s="384" t="s">
        <v>383</v>
      </c>
      <c r="C409" s="385"/>
      <c r="D409" s="386"/>
      <c r="E409" s="424"/>
      <c r="F409" s="305"/>
    </row>
    <row r="410" spans="1:60" s="5" customFormat="1">
      <c r="A410" s="312">
        <v>10.1</v>
      </c>
      <c r="B410" s="388" t="s">
        <v>8</v>
      </c>
      <c r="C410" s="389">
        <v>2</v>
      </c>
      <c r="D410" s="390" t="s">
        <v>3</v>
      </c>
      <c r="E410" s="424">
        <v>405.83684431389008</v>
      </c>
      <c r="F410" s="305">
        <f>ROUND(E410*C410,2)</f>
        <v>811.67</v>
      </c>
    </row>
    <row r="411" spans="1:60" s="38" customFormat="1" ht="25.5" customHeight="1">
      <c r="A411" s="317">
        <v>10.199999999999999</v>
      </c>
      <c r="B411" s="354" t="s">
        <v>186</v>
      </c>
      <c r="C411" s="389">
        <v>12</v>
      </c>
      <c r="D411" s="390" t="s">
        <v>9</v>
      </c>
      <c r="E411" s="422">
        <v>2965.86</v>
      </c>
      <c r="F411" s="633">
        <f>ROUND(E411*C411,2)</f>
        <v>35590.32</v>
      </c>
    </row>
    <row r="412" spans="1:60" s="5" customFormat="1" ht="27.75" customHeight="1">
      <c r="A412" s="353">
        <v>10.3</v>
      </c>
      <c r="B412" s="388" t="s">
        <v>276</v>
      </c>
      <c r="C412" s="376">
        <v>8</v>
      </c>
      <c r="D412" s="377" t="s">
        <v>3</v>
      </c>
      <c r="E412" s="422">
        <v>3304</v>
      </c>
      <c r="F412" s="305">
        <f>ROUND(E412*C412,2)</f>
        <v>26432</v>
      </c>
    </row>
    <row r="413" spans="1:60" s="5" customFormat="1">
      <c r="A413" s="312">
        <v>10.4</v>
      </c>
      <c r="B413" s="313" t="s">
        <v>88</v>
      </c>
      <c r="C413" s="376">
        <v>4</v>
      </c>
      <c r="D413" s="377" t="s">
        <v>3</v>
      </c>
      <c r="E413" s="422">
        <v>2643.2</v>
      </c>
      <c r="F413" s="305">
        <f>ROUND(E413*C413,2)</f>
        <v>10572.8</v>
      </c>
    </row>
    <row r="414" spans="1:60" s="5" customFormat="1">
      <c r="A414" s="312">
        <v>10.5</v>
      </c>
      <c r="B414" s="395" t="s">
        <v>33</v>
      </c>
      <c r="C414" s="376">
        <v>4</v>
      </c>
      <c r="D414" s="377" t="s">
        <v>3</v>
      </c>
      <c r="E414" s="431">
        <v>14555.728512000002</v>
      </c>
      <c r="F414" s="305">
        <f>ROUND(E414*C414,2)</f>
        <v>58222.91</v>
      </c>
    </row>
    <row r="415" spans="1:60" s="130" customFormat="1" ht="40.5" customHeight="1">
      <c r="A415" s="353">
        <v>10.6</v>
      </c>
      <c r="B415" s="506" t="s">
        <v>319</v>
      </c>
      <c r="C415" s="376">
        <v>16</v>
      </c>
      <c r="D415" s="377" t="s">
        <v>41</v>
      </c>
      <c r="E415" s="577">
        <v>2096.085</v>
      </c>
      <c r="F415" s="305">
        <f>ROUND(C415*E415,2)</f>
        <v>33537.360000000001</v>
      </c>
    </row>
    <row r="416" spans="1:60" s="78" customFormat="1">
      <c r="A416" s="312">
        <v>10.7</v>
      </c>
      <c r="B416" s="395" t="s">
        <v>182</v>
      </c>
      <c r="C416" s="376">
        <v>5.75</v>
      </c>
      <c r="D416" s="377" t="s">
        <v>14</v>
      </c>
      <c r="E416" s="424">
        <v>169.86989509022243</v>
      </c>
      <c r="F416" s="305">
        <f>ROUND(E416*C416,2)</f>
        <v>976.75</v>
      </c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  <c r="BC416" s="79"/>
      <c r="BD416" s="79"/>
      <c r="BE416" s="79"/>
      <c r="BF416" s="79"/>
    </row>
    <row r="417" spans="1:60" s="5" customFormat="1">
      <c r="A417" s="312">
        <v>10.8</v>
      </c>
      <c r="B417" s="388" t="s">
        <v>34</v>
      </c>
      <c r="C417" s="376">
        <v>2</v>
      </c>
      <c r="D417" s="377" t="s">
        <v>3</v>
      </c>
      <c r="E417" s="424">
        <v>13686.028832004476</v>
      </c>
      <c r="F417" s="305">
        <f>ROUND(E417*C417,2)</f>
        <v>27372.06</v>
      </c>
    </row>
    <row r="418" spans="1:60" s="23" customFormat="1" ht="9" customHeight="1">
      <c r="A418" s="646"/>
      <c r="B418" s="647"/>
      <c r="C418" s="648"/>
      <c r="D418" s="649"/>
      <c r="E418" s="424"/>
      <c r="F418" s="650"/>
    </row>
    <row r="419" spans="1:60" s="69" customFormat="1" ht="25.5">
      <c r="A419" s="383">
        <v>11</v>
      </c>
      <c r="B419" s="384" t="s">
        <v>279</v>
      </c>
      <c r="C419" s="651"/>
      <c r="D419" s="652"/>
      <c r="E419" s="424"/>
      <c r="F419" s="653"/>
    </row>
    <row r="420" spans="1:60" s="69" customFormat="1">
      <c r="A420" s="312">
        <v>11.1</v>
      </c>
      <c r="B420" s="388" t="s">
        <v>8</v>
      </c>
      <c r="C420" s="389">
        <v>3</v>
      </c>
      <c r="D420" s="390" t="s">
        <v>3</v>
      </c>
      <c r="E420" s="424">
        <v>405.83684431389008</v>
      </c>
      <c r="F420" s="305">
        <f>ROUND(E420*C420,2)</f>
        <v>1217.51</v>
      </c>
    </row>
    <row r="421" spans="1:60" s="5" customFormat="1" ht="25.5">
      <c r="A421" s="353">
        <v>11.2</v>
      </c>
      <c r="B421" s="354" t="s">
        <v>187</v>
      </c>
      <c r="C421" s="376">
        <v>18</v>
      </c>
      <c r="D421" s="377" t="s">
        <v>9</v>
      </c>
      <c r="E421" s="422">
        <v>2304.62</v>
      </c>
      <c r="F421" s="305">
        <f>ROUND(E421*C421,2)</f>
        <v>41483.160000000003</v>
      </c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</row>
    <row r="422" spans="1:60" s="5" customFormat="1" ht="25.5">
      <c r="A422" s="353">
        <v>11.3</v>
      </c>
      <c r="B422" s="388" t="s">
        <v>278</v>
      </c>
      <c r="C422" s="376">
        <v>12</v>
      </c>
      <c r="D422" s="377" t="s">
        <v>3</v>
      </c>
      <c r="E422" s="422">
        <v>1711</v>
      </c>
      <c r="F422" s="305">
        <f>ROUND(E422*C422,2)</f>
        <v>20532</v>
      </c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</row>
    <row r="423" spans="1:60" s="5" customFormat="1">
      <c r="A423" s="312">
        <v>11.4</v>
      </c>
      <c r="B423" s="395" t="s">
        <v>302</v>
      </c>
      <c r="C423" s="376">
        <v>6</v>
      </c>
      <c r="D423" s="377" t="s">
        <v>3</v>
      </c>
      <c r="E423" s="422">
        <v>1640.1999999999998</v>
      </c>
      <c r="F423" s="305">
        <f>ROUND(E423*C423,2)</f>
        <v>9841.2000000000007</v>
      </c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</row>
    <row r="424" spans="1:60" s="130" customFormat="1" ht="52.5" customHeight="1">
      <c r="A424" s="353">
        <v>11.5</v>
      </c>
      <c r="B424" s="506" t="s">
        <v>319</v>
      </c>
      <c r="C424" s="376">
        <v>16</v>
      </c>
      <c r="D424" s="377" t="s">
        <v>41</v>
      </c>
      <c r="E424" s="577">
        <v>2096.085</v>
      </c>
      <c r="F424" s="305">
        <f>ROUND(C424*E424,2)</f>
        <v>33537.360000000001</v>
      </c>
    </row>
    <row r="425" spans="1:60" s="5" customFormat="1">
      <c r="A425" s="312">
        <v>11.6</v>
      </c>
      <c r="B425" s="395" t="s">
        <v>33</v>
      </c>
      <c r="C425" s="376">
        <v>6</v>
      </c>
      <c r="D425" s="377" t="s">
        <v>3</v>
      </c>
      <c r="E425" s="431">
        <v>14555.728512000002</v>
      </c>
      <c r="F425" s="305">
        <f>ROUND(E425*C425,2)</f>
        <v>87334.37</v>
      </c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</row>
    <row r="426" spans="1:60" s="78" customFormat="1">
      <c r="A426" s="312">
        <v>11.7</v>
      </c>
      <c r="B426" s="395" t="s">
        <v>182</v>
      </c>
      <c r="C426" s="376">
        <v>5.74</v>
      </c>
      <c r="D426" s="377" t="s">
        <v>14</v>
      </c>
      <c r="E426" s="420">
        <v>169.86989509022243</v>
      </c>
      <c r="F426" s="305">
        <f>ROUND(E426*C426,2)</f>
        <v>975.05</v>
      </c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  <c r="AP426" s="79"/>
      <c r="AQ426" s="79"/>
      <c r="AR426" s="79"/>
      <c r="AS426" s="79"/>
      <c r="AT426" s="79"/>
      <c r="AU426" s="79"/>
      <c r="AV426" s="79"/>
      <c r="AW426" s="79"/>
      <c r="AX426" s="79"/>
      <c r="AY426" s="79"/>
      <c r="AZ426" s="79"/>
      <c r="BA426" s="79"/>
      <c r="BB426" s="79"/>
      <c r="BC426" s="79"/>
      <c r="BD426" s="79"/>
      <c r="BE426" s="79"/>
      <c r="BF426" s="79"/>
    </row>
    <row r="427" spans="1:60" s="5" customFormat="1">
      <c r="A427" s="312">
        <v>11.8</v>
      </c>
      <c r="B427" s="388" t="s">
        <v>34</v>
      </c>
      <c r="C427" s="376">
        <v>3</v>
      </c>
      <c r="D427" s="377" t="s">
        <v>3</v>
      </c>
      <c r="E427" s="424">
        <v>10264.521624003357</v>
      </c>
      <c r="F427" s="305">
        <f>ROUND(E427*C427,2)</f>
        <v>30793.56</v>
      </c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</row>
    <row r="428" spans="1:60" s="129" customFormat="1" ht="9" customHeight="1">
      <c r="A428" s="312"/>
      <c r="B428" s="654"/>
      <c r="C428" s="376"/>
      <c r="D428" s="377"/>
      <c r="E428" s="424"/>
      <c r="F428" s="305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</row>
    <row r="429" spans="1:60" s="48" customFormat="1">
      <c r="A429" s="655">
        <v>12</v>
      </c>
      <c r="B429" s="656" t="s">
        <v>101</v>
      </c>
      <c r="C429" s="584"/>
      <c r="D429" s="657"/>
      <c r="E429" s="424"/>
      <c r="F429" s="65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</row>
    <row r="430" spans="1:60" s="48" customFormat="1" ht="12.75" customHeight="1">
      <c r="A430" s="443">
        <v>12.1</v>
      </c>
      <c r="B430" s="659" t="s">
        <v>424</v>
      </c>
      <c r="C430" s="660">
        <v>362</v>
      </c>
      <c r="D430" s="594" t="s">
        <v>3</v>
      </c>
      <c r="E430" s="422">
        <v>230</v>
      </c>
      <c r="F430" s="661">
        <f>ROUND(C430*E430,2)</f>
        <v>83260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</row>
    <row r="431" spans="1:60" s="48" customFormat="1" ht="26.25" customHeight="1">
      <c r="A431" s="662">
        <v>12.2</v>
      </c>
      <c r="B431" s="659" t="s">
        <v>92</v>
      </c>
      <c r="C431" s="392">
        <v>2172</v>
      </c>
      <c r="D431" s="663" t="s">
        <v>9</v>
      </c>
      <c r="E431" s="422">
        <v>28.32</v>
      </c>
      <c r="F431" s="664">
        <f t="shared" ref="F431:F442" si="16">C431*E431</f>
        <v>61511.040000000001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</row>
    <row r="432" spans="1:60" s="48" customFormat="1" ht="24.75" customHeight="1">
      <c r="A432" s="662">
        <v>12.3</v>
      </c>
      <c r="B432" s="659" t="s">
        <v>89</v>
      </c>
      <c r="C432" s="392">
        <v>362</v>
      </c>
      <c r="D432" s="663" t="s">
        <v>3</v>
      </c>
      <c r="E432" s="422">
        <v>53.1</v>
      </c>
      <c r="F432" s="664">
        <f t="shared" si="16"/>
        <v>19222.2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</row>
    <row r="433" spans="1:60" s="49" customFormat="1" ht="12.75" customHeight="1">
      <c r="A433" s="443">
        <v>12.4</v>
      </c>
      <c r="B433" s="659" t="s">
        <v>93</v>
      </c>
      <c r="C433" s="660">
        <v>724</v>
      </c>
      <c r="D433" s="657" t="s">
        <v>3</v>
      </c>
      <c r="E433" s="422">
        <v>53.1</v>
      </c>
      <c r="F433" s="665">
        <f t="shared" si="16"/>
        <v>38444.400000000001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</row>
    <row r="434" spans="1:60" s="50" customFormat="1" ht="12.95" customHeight="1">
      <c r="A434" s="443">
        <v>12.5</v>
      </c>
      <c r="B434" s="584" t="s">
        <v>94</v>
      </c>
      <c r="C434" s="660">
        <v>362</v>
      </c>
      <c r="D434" s="657" t="s">
        <v>3</v>
      </c>
      <c r="E434" s="422">
        <v>224.2</v>
      </c>
      <c r="F434" s="665">
        <f t="shared" si="16"/>
        <v>81160.399999999994</v>
      </c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  <c r="AX434" s="129"/>
      <c r="AY434" s="129"/>
      <c r="AZ434" s="129"/>
      <c r="BA434" s="129"/>
      <c r="BB434" s="129"/>
      <c r="BC434" s="129"/>
      <c r="BD434" s="129"/>
      <c r="BE434" s="129"/>
      <c r="BF434" s="129"/>
      <c r="BG434" s="129"/>
      <c r="BH434" s="129"/>
    </row>
    <row r="435" spans="1:60" s="75" customFormat="1" ht="25.5" customHeight="1">
      <c r="A435" s="662">
        <v>12.6</v>
      </c>
      <c r="B435" s="584" t="s">
        <v>95</v>
      </c>
      <c r="C435" s="392">
        <v>362</v>
      </c>
      <c r="D435" s="663" t="s">
        <v>3</v>
      </c>
      <c r="E435" s="422">
        <v>1298</v>
      </c>
      <c r="F435" s="664">
        <f t="shared" si="16"/>
        <v>469876</v>
      </c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  <c r="AK435" s="137"/>
      <c r="AL435" s="137"/>
      <c r="AM435" s="137"/>
      <c r="AN435" s="137"/>
      <c r="AO435" s="137"/>
      <c r="AP435" s="137"/>
      <c r="AQ435" s="137"/>
      <c r="AR435" s="137"/>
      <c r="AS435" s="137"/>
      <c r="AT435" s="137"/>
      <c r="AU435" s="137"/>
      <c r="AV435" s="137"/>
      <c r="AW435" s="137"/>
      <c r="AX435" s="137"/>
      <c r="AY435" s="137"/>
      <c r="AZ435" s="137"/>
      <c r="BA435" s="137"/>
      <c r="BB435" s="137"/>
      <c r="BC435" s="137"/>
      <c r="BD435" s="137"/>
      <c r="BE435" s="137"/>
      <c r="BF435" s="137"/>
      <c r="BG435" s="137"/>
      <c r="BH435" s="137"/>
    </row>
    <row r="436" spans="1:60" s="70" customFormat="1" ht="12.75" customHeight="1">
      <c r="A436" s="443">
        <v>12.7</v>
      </c>
      <c r="B436" s="584" t="s">
        <v>96</v>
      </c>
      <c r="C436" s="660">
        <v>362</v>
      </c>
      <c r="D436" s="657" t="s">
        <v>9</v>
      </c>
      <c r="E436" s="422">
        <v>28</v>
      </c>
      <c r="F436" s="665">
        <f t="shared" si="16"/>
        <v>10136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</row>
    <row r="437" spans="1:60" s="70" customFormat="1">
      <c r="A437" s="443">
        <v>12.8</v>
      </c>
      <c r="B437" s="659" t="s">
        <v>97</v>
      </c>
      <c r="C437" s="660">
        <v>362</v>
      </c>
      <c r="D437" s="657" t="s">
        <v>3</v>
      </c>
      <c r="E437" s="422">
        <v>280</v>
      </c>
      <c r="F437" s="665">
        <f t="shared" si="16"/>
        <v>101360</v>
      </c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</row>
    <row r="438" spans="1:60" s="70" customFormat="1" ht="12.75" customHeight="1">
      <c r="A438" s="443">
        <v>12.9</v>
      </c>
      <c r="B438" s="584" t="s">
        <v>98</v>
      </c>
      <c r="C438" s="660">
        <v>362</v>
      </c>
      <c r="D438" s="657" t="s">
        <v>3</v>
      </c>
      <c r="E438" s="422">
        <v>100</v>
      </c>
      <c r="F438" s="665">
        <f t="shared" si="16"/>
        <v>36200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</row>
    <row r="439" spans="1:60" s="70" customFormat="1" ht="12.95" customHeight="1">
      <c r="A439" s="666">
        <v>12.1</v>
      </c>
      <c r="B439" s="584" t="s">
        <v>90</v>
      </c>
      <c r="C439" s="660">
        <v>362</v>
      </c>
      <c r="D439" s="657" t="s">
        <v>3</v>
      </c>
      <c r="E439" s="422">
        <v>15</v>
      </c>
      <c r="F439" s="665">
        <f t="shared" si="16"/>
        <v>5430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</row>
    <row r="440" spans="1:60" s="70" customFormat="1" ht="12.75" customHeight="1">
      <c r="A440" s="666">
        <v>12.11</v>
      </c>
      <c r="B440" s="584" t="s">
        <v>99</v>
      </c>
      <c r="C440" s="660">
        <v>362</v>
      </c>
      <c r="D440" s="657" t="s">
        <v>3</v>
      </c>
      <c r="E440" s="422">
        <v>2.95</v>
      </c>
      <c r="F440" s="665">
        <f t="shared" si="16"/>
        <v>1067.9000000000001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</row>
    <row r="441" spans="1:60" s="71" customFormat="1" ht="12.75" customHeight="1">
      <c r="A441" s="666">
        <v>12.12</v>
      </c>
      <c r="B441" s="584" t="s">
        <v>100</v>
      </c>
      <c r="C441" s="660">
        <v>716.76</v>
      </c>
      <c r="D441" s="657" t="s">
        <v>11</v>
      </c>
      <c r="E441" s="422">
        <v>310.39</v>
      </c>
      <c r="F441" s="665">
        <f t="shared" si="16"/>
        <v>222475.13639999999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</row>
    <row r="442" spans="1:60" s="43" customFormat="1" ht="12.95" customHeight="1">
      <c r="A442" s="666">
        <v>12.13</v>
      </c>
      <c r="B442" s="584" t="s">
        <v>91</v>
      </c>
      <c r="C442" s="660">
        <v>362</v>
      </c>
      <c r="D442" s="657" t="s">
        <v>3</v>
      </c>
      <c r="E442" s="422">
        <v>387.375</v>
      </c>
      <c r="F442" s="665">
        <f t="shared" si="16"/>
        <v>140229.75</v>
      </c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  <c r="AB442" s="130"/>
      <c r="AC442" s="130"/>
      <c r="AD442" s="130"/>
      <c r="AE442" s="130"/>
      <c r="AF442" s="130"/>
      <c r="AG442" s="130"/>
      <c r="AH442" s="130"/>
      <c r="AI442" s="130"/>
      <c r="AJ442" s="130"/>
      <c r="AK442" s="130"/>
      <c r="AL442" s="130"/>
      <c r="AM442" s="130"/>
      <c r="AN442" s="130"/>
      <c r="AO442" s="130"/>
      <c r="AP442" s="130"/>
      <c r="AQ442" s="130"/>
      <c r="AR442" s="130"/>
      <c r="AS442" s="130"/>
      <c r="AT442" s="130"/>
      <c r="AU442" s="130"/>
      <c r="AV442" s="130"/>
      <c r="AW442" s="130"/>
      <c r="AX442" s="130"/>
      <c r="AY442" s="130"/>
      <c r="AZ442" s="130"/>
      <c r="BA442" s="130"/>
      <c r="BB442" s="130"/>
      <c r="BC442" s="130"/>
      <c r="BD442" s="130"/>
      <c r="BE442" s="130"/>
      <c r="BF442" s="130"/>
      <c r="BG442" s="130"/>
      <c r="BH442" s="130"/>
    </row>
    <row r="443" spans="1:60" s="75" customFormat="1" ht="7.5" customHeight="1">
      <c r="A443" s="403"/>
      <c r="B443" s="319"/>
      <c r="C443" s="329"/>
      <c r="D443" s="330"/>
      <c r="E443" s="424"/>
      <c r="F443" s="667">
        <f>ROUND(E443*C443,2)</f>
        <v>0</v>
      </c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  <c r="AK443" s="137"/>
      <c r="AL443" s="137"/>
      <c r="AM443" s="137"/>
      <c r="AN443" s="137"/>
      <c r="AO443" s="137"/>
      <c r="AP443" s="137"/>
      <c r="AQ443" s="137"/>
      <c r="AR443" s="137"/>
      <c r="AS443" s="137"/>
      <c r="AT443" s="137"/>
      <c r="AU443" s="137"/>
      <c r="AV443" s="137"/>
      <c r="AW443" s="137"/>
      <c r="AX443" s="137"/>
      <c r="AY443" s="137"/>
      <c r="AZ443" s="137"/>
      <c r="BA443" s="137"/>
      <c r="BB443" s="137"/>
      <c r="BC443" s="137"/>
      <c r="BD443" s="137"/>
      <c r="BE443" s="137"/>
      <c r="BF443" s="137"/>
      <c r="BG443" s="137"/>
      <c r="BH443" s="137"/>
    </row>
    <row r="444" spans="1:60" s="138" customFormat="1" ht="67.5" customHeight="1">
      <c r="A444" s="668">
        <v>13</v>
      </c>
      <c r="B444" s="669" t="s">
        <v>374</v>
      </c>
      <c r="C444" s="329"/>
      <c r="D444" s="330"/>
      <c r="E444" s="424"/>
      <c r="F444" s="558">
        <f>ROUND(E444*C444,2)</f>
        <v>0</v>
      </c>
    </row>
    <row r="445" spans="1:60" s="138" customFormat="1" ht="12.75" customHeight="1">
      <c r="A445" s="600">
        <v>13.1</v>
      </c>
      <c r="B445" s="359" t="s">
        <v>390</v>
      </c>
      <c r="C445" s="329">
        <v>1</v>
      </c>
      <c r="D445" s="330" t="s">
        <v>3</v>
      </c>
      <c r="E445" s="670">
        <v>161778.50903158405</v>
      </c>
      <c r="F445" s="558">
        <f>ROUND(E445*C445,2)</f>
        <v>161778.51</v>
      </c>
    </row>
    <row r="446" spans="1:60" s="130" customFormat="1" ht="12.75" customHeight="1">
      <c r="A446" s="403"/>
      <c r="B446" s="319"/>
      <c r="C446" s="329"/>
      <c r="D446" s="330"/>
      <c r="E446" s="424"/>
      <c r="F446" s="667"/>
    </row>
    <row r="447" spans="1:60" s="133" customFormat="1" ht="12.75" customHeight="1">
      <c r="A447" s="300">
        <v>14</v>
      </c>
      <c r="B447" s="406" t="s">
        <v>39</v>
      </c>
      <c r="C447" s="329"/>
      <c r="D447" s="330"/>
      <c r="E447" s="424"/>
      <c r="F447" s="667">
        <f>ROUND(E447*C447,2)</f>
        <v>0</v>
      </c>
    </row>
    <row r="448" spans="1:60" s="129" customFormat="1" ht="12.75" customHeight="1">
      <c r="A448" s="312">
        <v>14.1</v>
      </c>
      <c r="B448" s="366" t="s">
        <v>72</v>
      </c>
      <c r="C448" s="295">
        <v>837.29</v>
      </c>
      <c r="D448" s="428" t="s">
        <v>9</v>
      </c>
      <c r="E448" s="615">
        <v>49.231526545111208</v>
      </c>
      <c r="F448" s="671">
        <f>ROUND(E448*C448,2)</f>
        <v>41221.06</v>
      </c>
    </row>
    <row r="449" spans="1:60" s="139" customFormat="1" ht="12.75" customHeight="1">
      <c r="A449" s="312">
        <v>14.2</v>
      </c>
      <c r="B449" s="366" t="s">
        <v>73</v>
      </c>
      <c r="C449" s="295">
        <v>5898.29</v>
      </c>
      <c r="D449" s="428" t="s">
        <v>9</v>
      </c>
      <c r="E449" s="615">
        <v>44.233971545111196</v>
      </c>
      <c r="F449" s="671">
        <f>ROUND(E449*C449,2)</f>
        <v>260904.79</v>
      </c>
    </row>
    <row r="450" spans="1:60" s="129" customFormat="1" ht="12.75" customHeight="1">
      <c r="A450" s="312">
        <v>14.3</v>
      </c>
      <c r="B450" s="366" t="s">
        <v>71</v>
      </c>
      <c r="C450" s="295">
        <v>6311.25</v>
      </c>
      <c r="D450" s="428" t="s">
        <v>9</v>
      </c>
      <c r="E450" s="615">
        <v>40.797587295111214</v>
      </c>
      <c r="F450" s="671">
        <f>ROUND(E450*C450,2)</f>
        <v>257483.77</v>
      </c>
    </row>
    <row r="451" spans="1:60" s="129" customFormat="1" ht="12.75" customHeight="1">
      <c r="A451" s="312"/>
      <c r="B451" s="366"/>
      <c r="C451" s="295"/>
      <c r="D451" s="428"/>
      <c r="E451" s="615"/>
      <c r="F451" s="671">
        <f>ROUND(E451*C451,2)</f>
        <v>0</v>
      </c>
    </row>
    <row r="452" spans="1:60" s="16" customFormat="1" ht="13.5" customHeight="1">
      <c r="A452" s="312">
        <v>15</v>
      </c>
      <c r="B452" s="354" t="s">
        <v>361</v>
      </c>
      <c r="C452" s="397">
        <v>13046.83</v>
      </c>
      <c r="D452" s="398" t="s">
        <v>9</v>
      </c>
      <c r="E452" s="615">
        <v>24.846666666666668</v>
      </c>
      <c r="F452" s="636">
        <f>ROUND(C452*E452,2)</f>
        <v>324170.23999999999</v>
      </c>
    </row>
    <row r="453" spans="1:60" s="16" customFormat="1" ht="26.25" customHeight="1">
      <c r="A453" s="353">
        <v>16</v>
      </c>
      <c r="B453" s="354" t="s">
        <v>362</v>
      </c>
      <c r="C453" s="397">
        <v>13046.83</v>
      </c>
      <c r="D453" s="398" t="s">
        <v>9</v>
      </c>
      <c r="E453" s="615">
        <v>29.455040871934628</v>
      </c>
      <c r="F453" s="636">
        <f>ROUND(C453*E453,2)</f>
        <v>384294.91</v>
      </c>
    </row>
    <row r="454" spans="1:60" s="16" customFormat="1" ht="12.75" customHeight="1" thickBot="1">
      <c r="A454" s="312">
        <v>17</v>
      </c>
      <c r="B454" s="402" t="s">
        <v>425</v>
      </c>
      <c r="C454" s="397">
        <v>13046.83</v>
      </c>
      <c r="D454" s="398" t="s">
        <v>9</v>
      </c>
      <c r="E454" s="422">
        <v>17.18</v>
      </c>
      <c r="F454" s="636">
        <f>ROUND(C454*E454,2)</f>
        <v>224144.54</v>
      </c>
    </row>
    <row r="455" spans="1:60" s="744" customFormat="1" ht="17.45" customHeight="1" thickTop="1" thickBot="1">
      <c r="A455" s="739"/>
      <c r="B455" s="740" t="s">
        <v>61</v>
      </c>
      <c r="C455" s="741"/>
      <c r="D455" s="742"/>
      <c r="E455" s="741"/>
      <c r="F455" s="743">
        <f>SUM(F350:F454)</f>
        <v>24360874.416399993</v>
      </c>
    </row>
    <row r="456" spans="1:60" s="140" customFormat="1" ht="12.75" customHeight="1" thickTop="1">
      <c r="A456" s="606"/>
      <c r="B456" s="607"/>
      <c r="C456" s="608"/>
      <c r="D456" s="609"/>
      <c r="E456" s="448"/>
      <c r="F456" s="448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</row>
    <row r="457" spans="1:60" s="140" customFormat="1" ht="42" customHeight="1">
      <c r="A457" s="293" t="s">
        <v>148</v>
      </c>
      <c r="B457" s="406" t="s">
        <v>82</v>
      </c>
      <c r="C457" s="631"/>
      <c r="D457" s="631"/>
      <c r="E457" s="672"/>
      <c r="F457" s="67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</row>
    <row r="458" spans="1:60" s="140" customFormat="1" ht="12.75" customHeight="1">
      <c r="A458" s="293"/>
      <c r="B458" s="406"/>
      <c r="C458" s="631"/>
      <c r="D458" s="631"/>
      <c r="E458" s="672"/>
      <c r="F458" s="67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</row>
    <row r="459" spans="1:60" s="140" customFormat="1" ht="12.75" customHeight="1">
      <c r="A459" s="332">
        <v>1</v>
      </c>
      <c r="B459" s="373" t="s">
        <v>7</v>
      </c>
      <c r="C459" s="448"/>
      <c r="D459" s="448"/>
      <c r="E459" s="638"/>
      <c r="F459" s="638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</row>
    <row r="460" spans="1:60" s="141" customFormat="1" ht="12.75" customHeight="1">
      <c r="A460" s="432">
        <v>1.1000000000000001</v>
      </c>
      <c r="B460" s="366" t="s">
        <v>63</v>
      </c>
      <c r="C460" s="410">
        <v>3</v>
      </c>
      <c r="D460" s="324" t="s">
        <v>109</v>
      </c>
      <c r="E460" s="424">
        <v>10022.83927822073</v>
      </c>
      <c r="F460" s="410">
        <f>C460*E460</f>
        <v>30068.517834662191</v>
      </c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</row>
    <row r="461" spans="1:60" s="141" customFormat="1" ht="12.75" customHeight="1">
      <c r="A461" s="432">
        <v>1.2</v>
      </c>
      <c r="B461" s="673" t="s">
        <v>47</v>
      </c>
      <c r="C461" s="410">
        <v>1</v>
      </c>
      <c r="D461" s="324" t="s">
        <v>3</v>
      </c>
      <c r="E461" s="577">
        <v>75030.454999999987</v>
      </c>
      <c r="F461" s="410">
        <f>C461*E461</f>
        <v>75030.454999999987</v>
      </c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</row>
    <row r="462" spans="1:60" s="141" customFormat="1" ht="12.75" customHeight="1">
      <c r="A462" s="312"/>
      <c r="B462" s="673"/>
      <c r="C462" s="410"/>
      <c r="D462" s="324"/>
      <c r="E462" s="424"/>
      <c r="F462" s="41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</row>
    <row r="463" spans="1:60" s="141" customFormat="1" ht="12.75" customHeight="1">
      <c r="A463" s="332">
        <v>2</v>
      </c>
      <c r="B463" s="299" t="s">
        <v>48</v>
      </c>
      <c r="C463" s="410"/>
      <c r="D463" s="324"/>
      <c r="E463" s="424"/>
      <c r="F463" s="410">
        <f t="shared" ref="F463:F485" si="17">C463*E463</f>
        <v>0</v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</row>
    <row r="464" spans="1:60">
      <c r="A464" s="312">
        <v>2.1</v>
      </c>
      <c r="B464" s="313" t="s">
        <v>27</v>
      </c>
      <c r="C464" s="410">
        <v>103.74</v>
      </c>
      <c r="D464" s="324" t="s">
        <v>11</v>
      </c>
      <c r="E464" s="615">
        <v>166.83315508021391</v>
      </c>
      <c r="F464" s="410">
        <f t="shared" si="17"/>
        <v>17307.271508021389</v>
      </c>
    </row>
    <row r="465" spans="1:60" ht="25.5">
      <c r="A465" s="353">
        <v>2.2000000000000002</v>
      </c>
      <c r="B465" s="359" t="s">
        <v>446</v>
      </c>
      <c r="C465" s="410">
        <v>57.8</v>
      </c>
      <c r="D465" s="324" t="s">
        <v>11</v>
      </c>
      <c r="E465" s="420">
        <v>182.99802222222223</v>
      </c>
      <c r="F465" s="410">
        <f t="shared" si="17"/>
        <v>10577.285684444445</v>
      </c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</row>
    <row r="466" spans="1:60" ht="25.5">
      <c r="A466" s="317">
        <v>2.2999999999999998</v>
      </c>
      <c r="B466" s="426" t="s">
        <v>427</v>
      </c>
      <c r="C466" s="410">
        <v>55.13</v>
      </c>
      <c r="D466" s="324" t="s">
        <v>11</v>
      </c>
      <c r="E466" s="424">
        <v>230.5511322268344</v>
      </c>
      <c r="F466" s="410">
        <f t="shared" si="17"/>
        <v>12710.28391966538</v>
      </c>
    </row>
    <row r="467" spans="1:60" ht="9.75" customHeight="1">
      <c r="A467" s="312"/>
      <c r="B467" s="426"/>
      <c r="C467" s="410"/>
      <c r="D467" s="324"/>
      <c r="E467" s="424"/>
      <c r="F467" s="410">
        <f t="shared" si="17"/>
        <v>0</v>
      </c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</row>
    <row r="468" spans="1:60">
      <c r="A468" s="374">
        <v>3</v>
      </c>
      <c r="B468" s="299" t="s">
        <v>188</v>
      </c>
      <c r="C468" s="410"/>
      <c r="D468" s="324"/>
      <c r="E468" s="424"/>
      <c r="F468" s="410">
        <f t="shared" si="17"/>
        <v>0</v>
      </c>
    </row>
    <row r="469" spans="1:60">
      <c r="A469" s="312">
        <v>3.1</v>
      </c>
      <c r="B469" s="426" t="s">
        <v>174</v>
      </c>
      <c r="C469" s="410">
        <v>36.200000000000003</v>
      </c>
      <c r="D469" s="324" t="s">
        <v>11</v>
      </c>
      <c r="E469" s="424">
        <v>12750.422595214844</v>
      </c>
      <c r="F469" s="410">
        <f t="shared" si="17"/>
        <v>461565.29794677743</v>
      </c>
    </row>
    <row r="470" spans="1:60">
      <c r="A470" s="312">
        <v>3.2</v>
      </c>
      <c r="B470" s="426" t="s">
        <v>177</v>
      </c>
      <c r="C470" s="410">
        <v>27.67</v>
      </c>
      <c r="D470" s="324" t="s">
        <v>11</v>
      </c>
      <c r="E470" s="424">
        <v>36418.151161230468</v>
      </c>
      <c r="F470" s="410">
        <f t="shared" si="17"/>
        <v>1007690.2426312472</v>
      </c>
    </row>
    <row r="471" spans="1:60" s="72" customFormat="1" ht="13.5" customHeight="1">
      <c r="A471" s="312">
        <v>3.3</v>
      </c>
      <c r="B471" s="426" t="s">
        <v>176</v>
      </c>
      <c r="C471" s="410">
        <v>3.02</v>
      </c>
      <c r="D471" s="324" t="s">
        <v>11</v>
      </c>
      <c r="E471" s="424">
        <v>29758.577931910157</v>
      </c>
      <c r="F471" s="410">
        <f t="shared" si="17"/>
        <v>89870.905354368675</v>
      </c>
    </row>
    <row r="472" spans="1:60" ht="15.75" customHeight="1">
      <c r="A472" s="312">
        <v>3.4</v>
      </c>
      <c r="B472" s="426" t="s">
        <v>175</v>
      </c>
      <c r="C472" s="410">
        <v>3.01</v>
      </c>
      <c r="D472" s="324" t="s">
        <v>11</v>
      </c>
      <c r="E472" s="424">
        <v>21746.210139910156</v>
      </c>
      <c r="F472" s="410">
        <f t="shared" si="17"/>
        <v>65456.092521129562</v>
      </c>
    </row>
    <row r="473" spans="1:60">
      <c r="A473" s="312">
        <v>3.5</v>
      </c>
      <c r="B473" s="426" t="s">
        <v>190</v>
      </c>
      <c r="C473" s="410">
        <v>10.73</v>
      </c>
      <c r="D473" s="324" t="s">
        <v>11</v>
      </c>
      <c r="E473" s="424">
        <v>21434.414030964843</v>
      </c>
      <c r="F473" s="410">
        <f t="shared" si="17"/>
        <v>229991.26255225277</v>
      </c>
    </row>
    <row r="474" spans="1:60">
      <c r="A474" s="432">
        <v>3.6</v>
      </c>
      <c r="B474" s="426" t="s">
        <v>286</v>
      </c>
      <c r="C474" s="410">
        <v>19.87</v>
      </c>
      <c r="D474" s="324" t="s">
        <v>11</v>
      </c>
      <c r="E474" s="424">
        <v>22590.497296113281</v>
      </c>
      <c r="F474" s="410">
        <f t="shared" si="17"/>
        <v>448873.18127377093</v>
      </c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</row>
    <row r="475" spans="1:60" s="62" customFormat="1">
      <c r="A475" s="674">
        <v>3.7</v>
      </c>
      <c r="B475" s="426" t="s">
        <v>287</v>
      </c>
      <c r="C475" s="410">
        <v>5.16</v>
      </c>
      <c r="D475" s="324" t="s">
        <v>11</v>
      </c>
      <c r="E475" s="430">
        <v>20708.824280000001</v>
      </c>
      <c r="F475" s="410">
        <f t="shared" si="17"/>
        <v>106857.53328480001</v>
      </c>
    </row>
    <row r="476" spans="1:60">
      <c r="A476" s="312">
        <v>3.8</v>
      </c>
      <c r="B476" s="426" t="s">
        <v>189</v>
      </c>
      <c r="C476" s="410">
        <v>18.100000000000001</v>
      </c>
      <c r="D476" s="324" t="s">
        <v>11</v>
      </c>
      <c r="E476" s="670">
        <v>17695.886202792968</v>
      </c>
      <c r="F476" s="410">
        <f t="shared" si="17"/>
        <v>320295.54027055274</v>
      </c>
    </row>
    <row r="477" spans="1:60">
      <c r="A477" s="312">
        <v>3.9</v>
      </c>
      <c r="B477" s="426" t="s">
        <v>178</v>
      </c>
      <c r="C477" s="410">
        <v>5.37</v>
      </c>
      <c r="D477" s="324" t="s">
        <v>11</v>
      </c>
      <c r="E477" s="430">
        <v>13229.332640000001</v>
      </c>
      <c r="F477" s="410">
        <f t="shared" si="17"/>
        <v>71041.516276800001</v>
      </c>
    </row>
    <row r="478" spans="1:60" ht="9.75" customHeight="1">
      <c r="A478" s="312"/>
      <c r="B478" s="426"/>
      <c r="C478" s="410"/>
      <c r="D478" s="324"/>
      <c r="E478" s="424"/>
      <c r="F478" s="410">
        <f t="shared" si="17"/>
        <v>0</v>
      </c>
    </row>
    <row r="479" spans="1:60" ht="12.75" customHeight="1">
      <c r="A479" s="332">
        <v>4</v>
      </c>
      <c r="B479" s="299" t="s">
        <v>49</v>
      </c>
      <c r="C479" s="410"/>
      <c r="D479" s="324"/>
      <c r="E479" s="424"/>
      <c r="F479" s="410">
        <f t="shared" si="17"/>
        <v>0</v>
      </c>
    </row>
    <row r="480" spans="1:60">
      <c r="A480" s="312">
        <v>4.0999999999999996</v>
      </c>
      <c r="B480" s="366" t="s">
        <v>191</v>
      </c>
      <c r="C480" s="410">
        <v>53.52</v>
      </c>
      <c r="D480" s="324" t="s">
        <v>14</v>
      </c>
      <c r="E480" s="435">
        <v>520.39756750000004</v>
      </c>
      <c r="F480" s="410">
        <f t="shared" si="17"/>
        <v>27851.677812600003</v>
      </c>
    </row>
    <row r="481" spans="1:60">
      <c r="A481" s="312">
        <v>4.2</v>
      </c>
      <c r="B481" s="426" t="s">
        <v>50</v>
      </c>
      <c r="C481" s="410">
        <v>771.48</v>
      </c>
      <c r="D481" s="324" t="s">
        <v>14</v>
      </c>
      <c r="E481" s="435">
        <v>294.47558749999996</v>
      </c>
      <c r="F481" s="410">
        <f t="shared" si="17"/>
        <v>227182.02624449998</v>
      </c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</row>
    <row r="482" spans="1:60">
      <c r="A482" s="312">
        <v>4.3</v>
      </c>
      <c r="B482" s="426" t="s">
        <v>51</v>
      </c>
      <c r="C482" s="410">
        <v>146.85</v>
      </c>
      <c r="D482" s="324" t="s">
        <v>14</v>
      </c>
      <c r="E482" s="435">
        <v>314.47558749999996</v>
      </c>
      <c r="F482" s="410">
        <f t="shared" si="17"/>
        <v>46180.740024374994</v>
      </c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</row>
    <row r="483" spans="1:60">
      <c r="A483" s="312">
        <v>4.4000000000000004</v>
      </c>
      <c r="B483" s="426" t="s">
        <v>52</v>
      </c>
      <c r="C483" s="410">
        <v>54.11</v>
      </c>
      <c r="D483" s="324" t="s">
        <v>14</v>
      </c>
      <c r="E483" s="435">
        <v>450.52256750000004</v>
      </c>
      <c r="F483" s="410">
        <f t="shared" si="17"/>
        <v>24377.776127425001</v>
      </c>
    </row>
    <row r="484" spans="1:60" ht="12.75" customHeight="1">
      <c r="A484" s="312">
        <v>4.5</v>
      </c>
      <c r="B484" s="675" t="s">
        <v>179</v>
      </c>
      <c r="C484" s="410">
        <v>771.48</v>
      </c>
      <c r="D484" s="324" t="s">
        <v>14</v>
      </c>
      <c r="E484" s="429">
        <v>164.6104</v>
      </c>
      <c r="F484" s="410">
        <f t="shared" si="17"/>
        <v>126993.631392</v>
      </c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</row>
    <row r="485" spans="1:60" s="142" customFormat="1" ht="12.75" customHeight="1">
      <c r="A485" s="317">
        <v>4.5999999999999996</v>
      </c>
      <c r="B485" s="380" t="s">
        <v>54</v>
      </c>
      <c r="C485" s="676">
        <v>1190.05</v>
      </c>
      <c r="D485" s="390" t="s">
        <v>9</v>
      </c>
      <c r="E485" s="435">
        <v>93.486884000000003</v>
      </c>
      <c r="F485" s="676">
        <f t="shared" si="17"/>
        <v>111254.06630419999</v>
      </c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  <c r="AO485" s="128"/>
      <c r="AP485" s="128"/>
      <c r="AQ485" s="128"/>
      <c r="AR485" s="128"/>
      <c r="AS485" s="128"/>
      <c r="AT485" s="128"/>
      <c r="AU485" s="128"/>
      <c r="AV485" s="128"/>
      <c r="AW485" s="128"/>
      <c r="AX485" s="128"/>
      <c r="AY485" s="128"/>
      <c r="AZ485" s="128"/>
      <c r="BA485" s="128"/>
      <c r="BB485" s="128"/>
      <c r="BC485" s="128"/>
      <c r="BD485" s="128"/>
      <c r="BE485" s="128"/>
      <c r="BF485" s="128"/>
      <c r="BG485" s="128"/>
      <c r="BH485" s="128"/>
    </row>
    <row r="486" spans="1:60" ht="9" customHeight="1">
      <c r="A486" s="312"/>
      <c r="B486" s="677"/>
      <c r="C486" s="410"/>
      <c r="D486" s="324"/>
      <c r="E486" s="424"/>
      <c r="F486" s="410"/>
    </row>
    <row r="487" spans="1:60">
      <c r="A487" s="678">
        <v>5</v>
      </c>
      <c r="B487" s="426" t="s">
        <v>181</v>
      </c>
      <c r="C487" s="410">
        <v>30.22</v>
      </c>
      <c r="D487" s="324" t="s">
        <v>9</v>
      </c>
      <c r="E487" s="422">
        <v>864.7</v>
      </c>
      <c r="F487" s="410">
        <f>C487*E487</f>
        <v>26131.234</v>
      </c>
    </row>
    <row r="488" spans="1:60">
      <c r="A488" s="353">
        <v>6</v>
      </c>
      <c r="B488" s="426" t="s">
        <v>285</v>
      </c>
      <c r="C488" s="410">
        <v>1560</v>
      </c>
      <c r="D488" s="324" t="s">
        <v>193</v>
      </c>
      <c r="E488" s="422">
        <v>58</v>
      </c>
      <c r="F488" s="410">
        <f>C488*E488</f>
        <v>90480</v>
      </c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</row>
    <row r="489" spans="1:60" ht="12.75" customHeight="1">
      <c r="A489" s="312">
        <v>7</v>
      </c>
      <c r="B489" s="426" t="s">
        <v>180</v>
      </c>
      <c r="C489" s="410">
        <v>1</v>
      </c>
      <c r="D489" s="324" t="s">
        <v>3</v>
      </c>
      <c r="E489" s="422">
        <v>6500</v>
      </c>
      <c r="F489" s="410">
        <f>C489*E489</f>
        <v>6500</v>
      </c>
    </row>
    <row r="490" spans="1:60">
      <c r="A490" s="678">
        <v>8</v>
      </c>
      <c r="B490" s="679" t="s">
        <v>284</v>
      </c>
      <c r="C490" s="410">
        <v>1</v>
      </c>
      <c r="D490" s="324" t="s">
        <v>3</v>
      </c>
      <c r="E490" s="422">
        <v>3490.5</v>
      </c>
      <c r="F490" s="410">
        <f>C490*E490</f>
        <v>3490.5</v>
      </c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</row>
    <row r="491" spans="1:60" s="56" customFormat="1">
      <c r="A491" s="312">
        <v>9</v>
      </c>
      <c r="B491" s="426" t="s">
        <v>55</v>
      </c>
      <c r="C491" s="410">
        <v>1</v>
      </c>
      <c r="D491" s="324" t="s">
        <v>3</v>
      </c>
      <c r="E491" s="422">
        <v>3500</v>
      </c>
      <c r="F491" s="410">
        <f>C491*E491</f>
        <v>3500</v>
      </c>
    </row>
    <row r="492" spans="1:60" ht="6.75" customHeight="1">
      <c r="A492" s="312"/>
      <c r="B492" s="426"/>
      <c r="C492" s="410"/>
      <c r="D492" s="324"/>
      <c r="E492" s="422"/>
      <c r="F492" s="410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</row>
    <row r="493" spans="1:60" ht="12.75" customHeight="1">
      <c r="A493" s="332">
        <v>10</v>
      </c>
      <c r="B493" s="299" t="s">
        <v>192</v>
      </c>
      <c r="C493" s="410"/>
      <c r="D493" s="324"/>
      <c r="E493" s="422"/>
      <c r="F493" s="410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</row>
    <row r="494" spans="1:60" ht="12.75" customHeight="1">
      <c r="A494" s="312">
        <v>10.1</v>
      </c>
      <c r="B494" s="680" t="s">
        <v>108</v>
      </c>
      <c r="C494" s="410">
        <v>2.62</v>
      </c>
      <c r="D494" s="324" t="s">
        <v>56</v>
      </c>
      <c r="E494" s="422">
        <v>1200</v>
      </c>
      <c r="F494" s="410">
        <f>C494*E494</f>
        <v>3144</v>
      </c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</row>
    <row r="495" spans="1:60" ht="12.75" customHeight="1">
      <c r="A495" s="681"/>
      <c r="B495" s="680"/>
      <c r="C495" s="682"/>
      <c r="D495" s="683"/>
      <c r="E495" s="422"/>
      <c r="F495" s="684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</row>
    <row r="496" spans="1:60" ht="25.5" customHeight="1">
      <c r="A496" s="685">
        <v>11</v>
      </c>
      <c r="B496" s="686" t="s">
        <v>405</v>
      </c>
      <c r="C496" s="687"/>
      <c r="D496" s="594"/>
      <c r="E496" s="422"/>
      <c r="F496" s="687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</row>
    <row r="497" spans="1:60" ht="24.75" customHeight="1">
      <c r="A497" s="625">
        <v>11.1</v>
      </c>
      <c r="B497" s="584" t="s">
        <v>282</v>
      </c>
      <c r="C497" s="687">
        <v>53</v>
      </c>
      <c r="D497" s="594" t="s">
        <v>9</v>
      </c>
      <c r="E497" s="422">
        <v>2965.86</v>
      </c>
      <c r="F497" s="687">
        <f t="shared" ref="F497:F509" si="18">C497*E497</f>
        <v>157190.58000000002</v>
      </c>
      <c r="G497" s="143"/>
      <c r="H497" s="143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  <c r="AB497" s="143"/>
      <c r="AC497" s="143"/>
      <c r="AD497" s="143"/>
      <c r="AE497" s="143"/>
      <c r="AF497" s="143"/>
      <c r="AG497" s="143"/>
      <c r="AH497" s="143"/>
      <c r="AI497" s="143"/>
      <c r="AJ497" s="143"/>
      <c r="AK497" s="143"/>
      <c r="AL497" s="143"/>
      <c r="AM497" s="143"/>
      <c r="AN497" s="143"/>
      <c r="AO497" s="143"/>
      <c r="AP497" s="143"/>
      <c r="AQ497" s="143"/>
      <c r="AR497" s="143"/>
      <c r="AS497" s="143"/>
      <c r="AT497" s="143"/>
      <c r="AU497" s="143"/>
      <c r="AV497" s="143"/>
      <c r="AW497" s="143"/>
      <c r="AX497" s="143"/>
      <c r="AY497" s="143"/>
      <c r="AZ497" s="143"/>
      <c r="BA497" s="143"/>
      <c r="BB497" s="143"/>
      <c r="BC497" s="143"/>
      <c r="BD497" s="143"/>
      <c r="BE497" s="143"/>
      <c r="BF497" s="143"/>
      <c r="BG497" s="143"/>
      <c r="BH497" s="143"/>
    </row>
    <row r="498" spans="1:60" ht="25.5">
      <c r="A498" s="317">
        <v>11.2</v>
      </c>
      <c r="B498" s="659" t="s">
        <v>442</v>
      </c>
      <c r="C498" s="687">
        <v>15</v>
      </c>
      <c r="D498" s="594" t="s">
        <v>9</v>
      </c>
      <c r="E498" s="422">
        <v>2965.86</v>
      </c>
      <c r="F498" s="687">
        <f t="shared" si="18"/>
        <v>44487.9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</row>
    <row r="499" spans="1:60" ht="25.5" customHeight="1">
      <c r="A499" s="317">
        <v>11.3</v>
      </c>
      <c r="B499" s="659" t="s">
        <v>443</v>
      </c>
      <c r="C499" s="687">
        <v>83.31</v>
      </c>
      <c r="D499" s="594" t="s">
        <v>9</v>
      </c>
      <c r="E499" s="429">
        <v>1080.5496000000001</v>
      </c>
      <c r="F499" s="687">
        <f t="shared" si="18"/>
        <v>90020.587176000001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</row>
    <row r="500" spans="1:60" ht="24.75" customHeight="1">
      <c r="A500" s="625">
        <v>11.4</v>
      </c>
      <c r="B500" s="584" t="s">
        <v>283</v>
      </c>
      <c r="C500" s="687">
        <v>4</v>
      </c>
      <c r="D500" s="594" t="s">
        <v>9</v>
      </c>
      <c r="E500" s="422">
        <v>2304.62</v>
      </c>
      <c r="F500" s="687">
        <f t="shared" si="18"/>
        <v>9218.48</v>
      </c>
      <c r="G500" s="143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  <c r="AB500" s="143"/>
      <c r="AC500" s="143"/>
      <c r="AD500" s="143"/>
      <c r="AE500" s="143"/>
      <c r="AF500" s="143"/>
      <c r="AG500" s="143"/>
      <c r="AH500" s="143"/>
      <c r="AI500" s="143"/>
      <c r="AJ500" s="143"/>
      <c r="AK500" s="143"/>
      <c r="AL500" s="143"/>
      <c r="AM500" s="143"/>
      <c r="AN500" s="143"/>
      <c r="AO500" s="143"/>
      <c r="AP500" s="143"/>
      <c r="AQ500" s="143"/>
      <c r="AR500" s="143"/>
      <c r="AS500" s="143"/>
      <c r="AT500" s="143"/>
      <c r="AU500" s="143"/>
      <c r="AV500" s="143"/>
      <c r="AW500" s="143"/>
      <c r="AX500" s="143"/>
      <c r="AY500" s="143"/>
      <c r="AZ500" s="143"/>
      <c r="BA500" s="143"/>
      <c r="BB500" s="143"/>
      <c r="BC500" s="143"/>
      <c r="BD500" s="143"/>
      <c r="BE500" s="143"/>
      <c r="BF500" s="143"/>
      <c r="BG500" s="143"/>
      <c r="BH500" s="143"/>
    </row>
    <row r="501" spans="1:60" s="152" customFormat="1" ht="25.5" customHeight="1">
      <c r="A501" s="317">
        <v>11.5</v>
      </c>
      <c r="B501" s="688" t="s">
        <v>372</v>
      </c>
      <c r="C501" s="687">
        <v>8</v>
      </c>
      <c r="D501" s="594" t="s">
        <v>3</v>
      </c>
      <c r="E501" s="422">
        <v>3894</v>
      </c>
      <c r="F501" s="687">
        <f t="shared" si="18"/>
        <v>31152</v>
      </c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  <c r="AA501" s="134"/>
      <c r="AB501" s="134"/>
      <c r="AC501" s="134"/>
      <c r="AD501" s="134"/>
      <c r="AE501" s="134"/>
      <c r="AF501" s="134"/>
      <c r="AG501" s="134"/>
      <c r="AH501" s="134"/>
      <c r="AI501" s="134"/>
      <c r="AJ501" s="134"/>
      <c r="AK501" s="134"/>
      <c r="AL501" s="134"/>
      <c r="AM501" s="134"/>
      <c r="AN501" s="134"/>
      <c r="AO501" s="134"/>
      <c r="AP501" s="134"/>
      <c r="AQ501" s="134"/>
      <c r="AR501" s="134"/>
      <c r="AS501" s="134"/>
      <c r="AT501" s="134"/>
      <c r="AU501" s="134"/>
      <c r="AV501" s="134"/>
      <c r="AW501" s="134"/>
      <c r="AX501" s="134"/>
      <c r="AY501" s="134"/>
      <c r="AZ501" s="134"/>
      <c r="BA501" s="134"/>
      <c r="BB501" s="134"/>
      <c r="BC501" s="134"/>
      <c r="BD501" s="134"/>
      <c r="BE501" s="134"/>
      <c r="BF501" s="134"/>
      <c r="BG501" s="134"/>
      <c r="BH501" s="134"/>
    </row>
    <row r="502" spans="1:60" ht="27.75" customHeight="1">
      <c r="A502" s="317">
        <v>11.6</v>
      </c>
      <c r="B502" s="584" t="s">
        <v>373</v>
      </c>
      <c r="C502" s="687">
        <v>4</v>
      </c>
      <c r="D502" s="594" t="s">
        <v>3</v>
      </c>
      <c r="E502" s="422">
        <v>3304</v>
      </c>
      <c r="F502" s="687">
        <f t="shared" si="18"/>
        <v>13216</v>
      </c>
      <c r="G502" s="144"/>
      <c r="H502" s="144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  <c r="AA502" s="144"/>
      <c r="AB502" s="144"/>
      <c r="AC502" s="144"/>
      <c r="AD502" s="144"/>
      <c r="AE502" s="144"/>
      <c r="AF502" s="144"/>
      <c r="AG502" s="144"/>
      <c r="AH502" s="144"/>
      <c r="AI502" s="144"/>
      <c r="AJ502" s="144"/>
      <c r="AK502" s="144"/>
      <c r="AL502" s="144"/>
      <c r="AM502" s="144"/>
      <c r="AN502" s="144"/>
      <c r="AO502" s="144"/>
      <c r="AP502" s="144"/>
      <c r="AQ502" s="144"/>
      <c r="AR502" s="144"/>
      <c r="AS502" s="144"/>
      <c r="AT502" s="144"/>
      <c r="AU502" s="144"/>
      <c r="AV502" s="144"/>
      <c r="AW502" s="144"/>
      <c r="AX502" s="144"/>
      <c r="AY502" s="144"/>
      <c r="AZ502" s="144"/>
      <c r="BA502" s="144"/>
      <c r="BB502" s="144"/>
      <c r="BC502" s="144"/>
      <c r="BD502" s="144"/>
      <c r="BE502" s="144"/>
      <c r="BF502" s="144"/>
      <c r="BG502" s="144"/>
      <c r="BH502" s="144"/>
    </row>
    <row r="503" spans="1:60" ht="25.5" customHeight="1">
      <c r="A503" s="317">
        <v>11.7</v>
      </c>
      <c r="B503" s="584" t="s">
        <v>392</v>
      </c>
      <c r="C503" s="687">
        <v>1</v>
      </c>
      <c r="D503" s="594" t="s">
        <v>3</v>
      </c>
      <c r="E503" s="422">
        <v>4307</v>
      </c>
      <c r="F503" s="687">
        <f t="shared" si="18"/>
        <v>4307</v>
      </c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  <c r="AA503" s="134"/>
      <c r="AB503" s="134"/>
      <c r="AC503" s="134"/>
      <c r="AD503" s="134"/>
      <c r="AE503" s="134"/>
      <c r="AF503" s="134"/>
      <c r="AG503" s="134"/>
      <c r="AH503" s="134"/>
      <c r="AI503" s="134"/>
      <c r="AJ503" s="134"/>
      <c r="AK503" s="134"/>
      <c r="AL503" s="134"/>
      <c r="AM503" s="134"/>
      <c r="AN503" s="134"/>
      <c r="AO503" s="134"/>
      <c r="AP503" s="134"/>
      <c r="AQ503" s="134"/>
      <c r="AR503" s="134"/>
      <c r="AS503" s="134"/>
      <c r="AT503" s="134"/>
      <c r="AU503" s="134"/>
      <c r="AV503" s="134"/>
      <c r="AW503" s="134"/>
      <c r="AX503" s="134"/>
      <c r="AY503" s="134"/>
      <c r="AZ503" s="134"/>
      <c r="BA503" s="134"/>
      <c r="BB503" s="134"/>
      <c r="BC503" s="134"/>
      <c r="BD503" s="134"/>
      <c r="BE503" s="134"/>
      <c r="BF503" s="134"/>
      <c r="BG503" s="134"/>
      <c r="BH503" s="134"/>
    </row>
    <row r="504" spans="1:60" ht="27.75" customHeight="1">
      <c r="A504" s="317">
        <v>11.8</v>
      </c>
      <c r="B504" s="584" t="s">
        <v>393</v>
      </c>
      <c r="C504" s="687">
        <v>1</v>
      </c>
      <c r="D504" s="594" t="s">
        <v>3</v>
      </c>
      <c r="E504" s="422">
        <v>3091.6</v>
      </c>
      <c r="F504" s="687">
        <f t="shared" si="18"/>
        <v>3091.6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41"/>
      <c r="AG504" s="141"/>
      <c r="AH504" s="141"/>
      <c r="AI504" s="141"/>
      <c r="AJ504" s="141"/>
      <c r="AK504" s="141"/>
      <c r="AL504" s="141"/>
      <c r="AM504" s="141"/>
      <c r="AN504" s="141"/>
      <c r="AO504" s="141"/>
      <c r="AP504" s="141"/>
      <c r="AQ504" s="141"/>
      <c r="AR504" s="141"/>
      <c r="AS504" s="141"/>
      <c r="AT504" s="141"/>
      <c r="AU504" s="141"/>
      <c r="AV504" s="141"/>
      <c r="AW504" s="141"/>
      <c r="AX504" s="141"/>
      <c r="AY504" s="141"/>
      <c r="AZ504" s="141"/>
      <c r="BA504" s="141"/>
      <c r="BB504" s="141"/>
      <c r="BC504" s="141"/>
      <c r="BD504" s="141"/>
      <c r="BE504" s="141"/>
      <c r="BF504" s="141"/>
      <c r="BG504" s="141"/>
      <c r="BH504" s="141"/>
    </row>
    <row r="505" spans="1:60" ht="25.5" customHeight="1">
      <c r="A505" s="317">
        <v>11.9</v>
      </c>
      <c r="B505" s="584" t="s">
        <v>395</v>
      </c>
      <c r="C505" s="687">
        <v>1</v>
      </c>
      <c r="D505" s="594" t="s">
        <v>3</v>
      </c>
      <c r="E505" s="422">
        <v>2275.2399999999998</v>
      </c>
      <c r="F505" s="687">
        <f t="shared" si="18"/>
        <v>2275.2399999999998</v>
      </c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  <c r="AA505" s="141"/>
      <c r="AB505" s="141"/>
      <c r="AC505" s="141"/>
      <c r="AD505" s="141"/>
      <c r="AE505" s="141"/>
      <c r="AF505" s="141"/>
      <c r="AG505" s="141"/>
      <c r="AH505" s="141"/>
      <c r="AI505" s="141"/>
      <c r="AJ505" s="141"/>
      <c r="AK505" s="141"/>
      <c r="AL505" s="141"/>
      <c r="AM505" s="141"/>
      <c r="AN505" s="141"/>
      <c r="AO505" s="141"/>
      <c r="AP505" s="141"/>
      <c r="AQ505" s="141"/>
      <c r="AR505" s="141"/>
      <c r="AS505" s="141"/>
      <c r="AT505" s="141"/>
      <c r="AU505" s="141"/>
      <c r="AV505" s="141"/>
      <c r="AW505" s="141"/>
      <c r="AX505" s="141"/>
      <c r="AY505" s="141"/>
      <c r="AZ505" s="141"/>
      <c r="BA505" s="141"/>
      <c r="BB505" s="141"/>
      <c r="BC505" s="141"/>
      <c r="BD505" s="141"/>
      <c r="BE505" s="141"/>
      <c r="BF505" s="141"/>
      <c r="BG505" s="141"/>
      <c r="BH505" s="141"/>
    </row>
    <row r="506" spans="1:60" ht="24.75" customHeight="1">
      <c r="A506" s="689">
        <v>11.1</v>
      </c>
      <c r="B506" s="584" t="s">
        <v>394</v>
      </c>
      <c r="C506" s="687">
        <v>2</v>
      </c>
      <c r="D506" s="594" t="s">
        <v>3</v>
      </c>
      <c r="E506" s="422">
        <v>2296.87</v>
      </c>
      <c r="F506" s="687">
        <f t="shared" si="18"/>
        <v>4593.74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</row>
    <row r="507" spans="1:60" s="18" customFormat="1" ht="12.75" customHeight="1">
      <c r="A507" s="689">
        <v>11.11</v>
      </c>
      <c r="B507" s="584" t="s">
        <v>88</v>
      </c>
      <c r="C507" s="687">
        <v>14</v>
      </c>
      <c r="D507" s="594" t="s">
        <v>3</v>
      </c>
      <c r="E507" s="422">
        <v>2643.2</v>
      </c>
      <c r="F507" s="687">
        <f t="shared" si="18"/>
        <v>37004.799999999996</v>
      </c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  <c r="AE507" s="85"/>
      <c r="AF507" s="85"/>
      <c r="AG507" s="85"/>
      <c r="AH507" s="85"/>
      <c r="AI507" s="85"/>
      <c r="AJ507" s="85"/>
      <c r="AK507" s="85"/>
      <c r="AL507" s="85"/>
      <c r="AM507" s="85"/>
      <c r="AN507" s="85"/>
      <c r="AO507" s="85"/>
      <c r="AP507" s="85"/>
      <c r="AQ507" s="85"/>
      <c r="AR507" s="85"/>
      <c r="AS507" s="85"/>
      <c r="AT507" s="85"/>
      <c r="AU507" s="85"/>
      <c r="AV507" s="85"/>
      <c r="AW507" s="85"/>
      <c r="AX507" s="85"/>
      <c r="AY507" s="85"/>
      <c r="AZ507" s="85"/>
      <c r="BA507" s="85"/>
      <c r="BB507" s="85"/>
      <c r="BC507" s="85"/>
      <c r="BD507" s="85"/>
      <c r="BE507" s="85"/>
      <c r="BF507" s="85"/>
      <c r="BG507" s="85"/>
      <c r="BH507" s="85"/>
    </row>
    <row r="508" spans="1:60" s="18" customFormat="1" ht="25.5" customHeight="1">
      <c r="A508" s="689">
        <v>11.12</v>
      </c>
      <c r="B508" s="690" t="s">
        <v>440</v>
      </c>
      <c r="C508" s="691">
        <v>1.17</v>
      </c>
      <c r="D508" s="692" t="s">
        <v>11</v>
      </c>
      <c r="E508" s="577">
        <v>12635.181</v>
      </c>
      <c r="F508" s="687">
        <f t="shared" si="18"/>
        <v>14783.161769999999</v>
      </c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</row>
    <row r="509" spans="1:60" ht="12.75" customHeight="1">
      <c r="A509" s="689">
        <v>11.13</v>
      </c>
      <c r="B509" s="584" t="s">
        <v>58</v>
      </c>
      <c r="C509" s="687">
        <v>20</v>
      </c>
      <c r="D509" s="594" t="s">
        <v>3</v>
      </c>
      <c r="E509" s="422">
        <v>75</v>
      </c>
      <c r="F509" s="687">
        <f t="shared" si="18"/>
        <v>1500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</row>
    <row r="510" spans="1:60" s="72" customFormat="1" ht="12.75" customHeight="1">
      <c r="A510" s="689">
        <v>11.14</v>
      </c>
      <c r="B510" s="584" t="s">
        <v>59</v>
      </c>
      <c r="C510" s="687">
        <v>1</v>
      </c>
      <c r="D510" s="594" t="s">
        <v>3</v>
      </c>
      <c r="E510" s="670">
        <v>52417.434431389011</v>
      </c>
      <c r="F510" s="687">
        <f t="shared" ref="F510:F517" si="19">C510*E510</f>
        <v>52417.434431389011</v>
      </c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</row>
    <row r="511" spans="1:60" ht="7.5" customHeight="1">
      <c r="A511" s="457"/>
      <c r="B511" s="693"/>
      <c r="C511" s="694"/>
      <c r="D511" s="695"/>
      <c r="E511" s="424"/>
      <c r="F511" s="694">
        <f t="shared" si="19"/>
        <v>0</v>
      </c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</row>
    <row r="512" spans="1:60" ht="12.75" customHeight="1">
      <c r="A512" s="416">
        <v>12</v>
      </c>
      <c r="B512" s="299" t="s">
        <v>48</v>
      </c>
      <c r="C512" s="410"/>
      <c r="D512" s="324"/>
      <c r="E512" s="424"/>
      <c r="F512" s="410">
        <f t="shared" si="19"/>
        <v>0</v>
      </c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</row>
    <row r="513" spans="1:60">
      <c r="A513" s="312">
        <v>12.1</v>
      </c>
      <c r="B513" s="313" t="s">
        <v>27</v>
      </c>
      <c r="C513" s="410">
        <v>79.63</v>
      </c>
      <c r="D513" s="324" t="s">
        <v>11</v>
      </c>
      <c r="E513" s="420">
        <v>166.83315508021391</v>
      </c>
      <c r="F513" s="410">
        <f t="shared" si="19"/>
        <v>13284.924139037434</v>
      </c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</row>
    <row r="514" spans="1:60">
      <c r="A514" s="312">
        <v>12.2</v>
      </c>
      <c r="B514" s="426" t="s">
        <v>86</v>
      </c>
      <c r="C514" s="410">
        <v>73.95</v>
      </c>
      <c r="D514" s="324" t="s">
        <v>11</v>
      </c>
      <c r="E514" s="420">
        <v>182.99802222222223</v>
      </c>
      <c r="F514" s="410">
        <f t="shared" si="19"/>
        <v>13532.703743333335</v>
      </c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  <c r="AC514" s="140"/>
      <c r="AD514" s="140"/>
      <c r="AE514" s="140"/>
      <c r="AF514" s="140"/>
      <c r="AG514" s="140"/>
      <c r="AH514" s="140"/>
      <c r="AI514" s="140"/>
      <c r="AJ514" s="140"/>
      <c r="AK514" s="140"/>
      <c r="AL514" s="140"/>
      <c r="AM514" s="140"/>
      <c r="AN514" s="140"/>
      <c r="AO514" s="140"/>
      <c r="AP514" s="140"/>
      <c r="AQ514" s="140"/>
      <c r="AR514" s="140"/>
      <c r="AS514" s="140"/>
      <c r="AT514" s="140"/>
      <c r="AU514" s="140"/>
      <c r="AV514" s="140"/>
      <c r="AW514" s="140"/>
      <c r="AX514" s="140"/>
      <c r="AY514" s="140"/>
      <c r="AZ514" s="140"/>
      <c r="BA514" s="140"/>
      <c r="BB514" s="140"/>
      <c r="BC514" s="140"/>
      <c r="BD514" s="140"/>
      <c r="BE514" s="140"/>
      <c r="BF514" s="140"/>
      <c r="BG514" s="140"/>
      <c r="BH514" s="140"/>
    </row>
    <row r="515" spans="1:60" ht="9.75" customHeight="1">
      <c r="A515" s="312"/>
      <c r="B515" s="426"/>
      <c r="C515" s="410"/>
      <c r="D515" s="324"/>
      <c r="E515" s="424"/>
      <c r="F515" s="410">
        <f t="shared" si="19"/>
        <v>0</v>
      </c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  <c r="AC515" s="140"/>
      <c r="AD515" s="140"/>
      <c r="AE515" s="140"/>
      <c r="AF515" s="140"/>
      <c r="AG515" s="140"/>
      <c r="AH515" s="140"/>
      <c r="AI515" s="140"/>
      <c r="AJ515" s="140"/>
      <c r="AK515" s="140"/>
      <c r="AL515" s="140"/>
      <c r="AM515" s="140"/>
      <c r="AN515" s="140"/>
      <c r="AO515" s="140"/>
      <c r="AP515" s="140"/>
      <c r="AQ515" s="140"/>
      <c r="AR515" s="140"/>
      <c r="AS515" s="140"/>
      <c r="AT515" s="140"/>
      <c r="AU515" s="140"/>
      <c r="AV515" s="140"/>
      <c r="AW515" s="140"/>
      <c r="AX515" s="140"/>
      <c r="AY515" s="140"/>
      <c r="AZ515" s="140"/>
      <c r="BA515" s="140"/>
      <c r="BB515" s="140"/>
      <c r="BC515" s="140"/>
      <c r="BD515" s="140"/>
      <c r="BE515" s="140"/>
      <c r="BF515" s="140"/>
      <c r="BG515" s="140"/>
      <c r="BH515" s="140"/>
    </row>
    <row r="516" spans="1:60">
      <c r="A516" s="332">
        <v>13</v>
      </c>
      <c r="B516" s="299" t="s">
        <v>46</v>
      </c>
      <c r="C516" s="410"/>
      <c r="D516" s="324"/>
      <c r="E516" s="424"/>
      <c r="F516" s="410">
        <f t="shared" si="19"/>
        <v>0</v>
      </c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</row>
    <row r="517" spans="1:60" ht="51">
      <c r="A517" s="317">
        <v>13.1</v>
      </c>
      <c r="B517" s="426" t="s">
        <v>441</v>
      </c>
      <c r="C517" s="511">
        <v>650</v>
      </c>
      <c r="D517" s="390" t="s">
        <v>449</v>
      </c>
      <c r="E517" s="422">
        <v>2000</v>
      </c>
      <c r="F517" s="511">
        <f t="shared" si="19"/>
        <v>1300000</v>
      </c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</row>
    <row r="518" spans="1:60" ht="8.25" customHeight="1">
      <c r="A518" s="312"/>
      <c r="B518" s="426"/>
      <c r="C518" s="410"/>
      <c r="D518" s="324"/>
      <c r="E518" s="422"/>
      <c r="F518" s="41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  <c r="AC518" s="140"/>
      <c r="AD518" s="140"/>
      <c r="AE518" s="140"/>
      <c r="AF518" s="140"/>
      <c r="AG518" s="140"/>
      <c r="AH518" s="140"/>
      <c r="AI518" s="140"/>
      <c r="AJ518" s="140"/>
      <c r="AK518" s="140"/>
      <c r="AL518" s="140"/>
      <c r="AM518" s="140"/>
      <c r="AN518" s="140"/>
      <c r="AO518" s="140"/>
      <c r="AP518" s="140"/>
      <c r="AQ518" s="140"/>
      <c r="AR518" s="140"/>
      <c r="AS518" s="140"/>
      <c r="AT518" s="140"/>
      <c r="AU518" s="140"/>
      <c r="AV518" s="140"/>
      <c r="AW518" s="140"/>
      <c r="AX518" s="140"/>
      <c r="AY518" s="140"/>
      <c r="AZ518" s="140"/>
      <c r="BA518" s="140"/>
      <c r="BB518" s="140"/>
      <c r="BC518" s="140"/>
      <c r="BD518" s="140"/>
      <c r="BE518" s="140"/>
      <c r="BF518" s="140"/>
      <c r="BG518" s="140"/>
      <c r="BH518" s="140"/>
    </row>
    <row r="519" spans="1:60">
      <c r="A519" s="312">
        <v>14</v>
      </c>
      <c r="B519" s="426" t="s">
        <v>60</v>
      </c>
      <c r="C519" s="410">
        <v>1</v>
      </c>
      <c r="D519" s="324" t="s">
        <v>3</v>
      </c>
      <c r="E519" s="422">
        <v>30000</v>
      </c>
      <c r="F519" s="410">
        <f>C519*E519</f>
        <v>30000</v>
      </c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  <c r="AC519" s="140"/>
      <c r="AD519" s="140"/>
      <c r="AE519" s="140"/>
      <c r="AF519" s="140"/>
      <c r="AG519" s="140"/>
      <c r="AH519" s="140"/>
      <c r="AI519" s="140"/>
      <c r="AJ519" s="140"/>
      <c r="AK519" s="140"/>
      <c r="AL519" s="140"/>
      <c r="AM519" s="140"/>
      <c r="AN519" s="140"/>
      <c r="AO519" s="140"/>
      <c r="AP519" s="140"/>
      <c r="AQ519" s="140"/>
      <c r="AR519" s="140"/>
      <c r="AS519" s="140"/>
      <c r="AT519" s="140"/>
      <c r="AU519" s="140"/>
      <c r="AV519" s="140"/>
      <c r="AW519" s="140"/>
      <c r="AX519" s="140"/>
      <c r="AY519" s="140"/>
      <c r="AZ519" s="140"/>
      <c r="BA519" s="140"/>
      <c r="BB519" s="140"/>
      <c r="BC519" s="140"/>
      <c r="BD519" s="140"/>
      <c r="BE519" s="140"/>
      <c r="BF519" s="140"/>
      <c r="BG519" s="140"/>
      <c r="BH519" s="140"/>
    </row>
    <row r="520" spans="1:60" ht="13.5" thickBot="1">
      <c r="A520" s="312">
        <v>15</v>
      </c>
      <c r="B520" s="426" t="s">
        <v>57</v>
      </c>
      <c r="C520" s="410">
        <v>1</v>
      </c>
      <c r="D520" s="324" t="s">
        <v>3</v>
      </c>
      <c r="E520" s="422">
        <v>8000</v>
      </c>
      <c r="F520" s="410">
        <f>C520*E520</f>
        <v>8000</v>
      </c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  <c r="AA520" s="140"/>
      <c r="AB520" s="140"/>
      <c r="AC520" s="140"/>
      <c r="AD520" s="140"/>
      <c r="AE520" s="140"/>
      <c r="AF520" s="140"/>
      <c r="AG520" s="140"/>
      <c r="AH520" s="140"/>
      <c r="AI520" s="140"/>
      <c r="AJ520" s="140"/>
      <c r="AK520" s="140"/>
      <c r="AL520" s="140"/>
      <c r="AM520" s="140"/>
      <c r="AN520" s="140"/>
      <c r="AO520" s="140"/>
      <c r="AP520" s="140"/>
      <c r="AQ520" s="140"/>
      <c r="AR520" s="140"/>
      <c r="AS520" s="140"/>
      <c r="AT520" s="140"/>
      <c r="AU520" s="140"/>
      <c r="AV520" s="140"/>
      <c r="AW520" s="140"/>
      <c r="AX520" s="140"/>
      <c r="AY520" s="140"/>
      <c r="AZ520" s="140"/>
      <c r="BA520" s="140"/>
      <c r="BB520" s="140"/>
      <c r="BC520" s="140"/>
      <c r="BD520" s="140"/>
      <c r="BE520" s="140"/>
      <c r="BF520" s="140"/>
      <c r="BG520" s="140"/>
      <c r="BH520" s="140"/>
    </row>
    <row r="521" spans="1:60" s="744" customFormat="1" ht="17.45" customHeight="1" thickTop="1" thickBot="1">
      <c r="A521" s="739"/>
      <c r="B521" s="740" t="s">
        <v>149</v>
      </c>
      <c r="C521" s="741"/>
      <c r="D521" s="742"/>
      <c r="E521" s="741"/>
      <c r="F521" s="743">
        <f>SUM(F460:F520)</f>
        <v>5474497.1892233528</v>
      </c>
    </row>
    <row r="522" spans="1:60" ht="7.5" customHeight="1" thickTop="1">
      <c r="A522" s="408"/>
      <c r="B522" s="319"/>
      <c r="C522" s="621"/>
      <c r="D522" s="490"/>
      <c r="E522" s="696"/>
      <c r="F522" s="697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</row>
    <row r="523" spans="1:60" s="37" customFormat="1" ht="6.75" customHeight="1">
      <c r="A523" s="698"/>
      <c r="B523" s="699"/>
      <c r="C523" s="700"/>
      <c r="D523" s="701"/>
      <c r="E523" s="702"/>
      <c r="F523" s="703"/>
    </row>
    <row r="524" spans="1:60" s="127" customFormat="1">
      <c r="A524" s="704" t="s">
        <v>152</v>
      </c>
      <c r="B524" s="705" t="s">
        <v>15</v>
      </c>
      <c r="C524" s="706"/>
      <c r="D524" s="707"/>
      <c r="E524" s="708"/>
      <c r="F524" s="709"/>
    </row>
    <row r="525" spans="1:60" s="127" customFormat="1" ht="6.75" customHeight="1">
      <c r="A525" s="710"/>
      <c r="B525" s="473"/>
      <c r="C525" s="515"/>
      <c r="D525" s="711"/>
      <c r="E525" s="712"/>
      <c r="F525" s="713"/>
    </row>
    <row r="526" spans="1:60" s="127" customFormat="1">
      <c r="A526" s="703">
        <v>1.1000000000000001</v>
      </c>
      <c r="B526" s="473" t="s">
        <v>327</v>
      </c>
      <c r="C526" s="515"/>
      <c r="D526" s="711"/>
      <c r="E526" s="712"/>
      <c r="F526" s="713"/>
    </row>
    <row r="527" spans="1:60" s="127" customFormat="1">
      <c r="A527" s="714" t="s">
        <v>326</v>
      </c>
      <c r="B527" s="391" t="s">
        <v>328</v>
      </c>
      <c r="C527" s="410">
        <v>1250</v>
      </c>
      <c r="D527" s="381" t="s">
        <v>11</v>
      </c>
      <c r="E527" s="615">
        <v>66.263948275862077</v>
      </c>
      <c r="F527" s="715">
        <f t="shared" ref="F527:F541" si="20">ROUND(E527*C527,2)</f>
        <v>82829.94</v>
      </c>
    </row>
    <row r="528" spans="1:60" s="127" customFormat="1" ht="25.5">
      <c r="A528" s="716" t="s">
        <v>329</v>
      </c>
      <c r="B528" s="391" t="s">
        <v>430</v>
      </c>
      <c r="C528" s="410">
        <v>315</v>
      </c>
      <c r="D528" s="381" t="s">
        <v>11</v>
      </c>
      <c r="E528" s="420">
        <v>230.5511322268344</v>
      </c>
      <c r="F528" s="715">
        <f t="shared" si="20"/>
        <v>72623.61</v>
      </c>
    </row>
    <row r="529" spans="1:7" s="127" customFormat="1" ht="6.75" customHeight="1">
      <c r="A529" s="710"/>
      <c r="B529" s="473"/>
      <c r="C529" s="410">
        <v>0</v>
      </c>
      <c r="D529" s="711"/>
      <c r="E529" s="615"/>
      <c r="F529" s="715">
        <f t="shared" si="20"/>
        <v>0</v>
      </c>
    </row>
    <row r="530" spans="1:7" s="127" customFormat="1">
      <c r="A530" s="703">
        <v>1.2</v>
      </c>
      <c r="B530" s="717" t="s">
        <v>330</v>
      </c>
      <c r="C530" s="410">
        <v>0</v>
      </c>
      <c r="D530" s="381"/>
      <c r="E530" s="615"/>
      <c r="F530" s="715">
        <f t="shared" si="20"/>
        <v>0</v>
      </c>
    </row>
    <row r="531" spans="1:7" s="127" customFormat="1">
      <c r="A531" s="714" t="s">
        <v>334</v>
      </c>
      <c r="B531" s="718" t="s">
        <v>331</v>
      </c>
      <c r="C531" s="410">
        <v>1000</v>
      </c>
      <c r="D531" s="381" t="s">
        <v>14</v>
      </c>
      <c r="E531" s="422">
        <v>932.37999999999988</v>
      </c>
      <c r="F531" s="715">
        <f t="shared" si="20"/>
        <v>932380</v>
      </c>
    </row>
    <row r="532" spans="1:7" s="162" customFormat="1">
      <c r="A532" s="714" t="s">
        <v>342</v>
      </c>
      <c r="B532" s="391" t="s">
        <v>332</v>
      </c>
      <c r="C532" s="410">
        <v>1250</v>
      </c>
      <c r="D532" s="381" t="s">
        <v>9</v>
      </c>
      <c r="E532" s="430">
        <v>686.4984199999999</v>
      </c>
      <c r="F532" s="715">
        <f t="shared" si="20"/>
        <v>858123.03</v>
      </c>
    </row>
    <row r="533" spans="1:7" s="127" customFormat="1">
      <c r="A533" s="714"/>
      <c r="B533" s="391"/>
      <c r="C533" s="410">
        <v>0</v>
      </c>
      <c r="D533" s="381"/>
      <c r="E533" s="424"/>
      <c r="F533" s="715">
        <f t="shared" si="20"/>
        <v>0</v>
      </c>
    </row>
    <row r="534" spans="1:7" s="127" customFormat="1" ht="12.75" customHeight="1">
      <c r="A534" s="703">
        <v>1.3</v>
      </c>
      <c r="B534" s="717" t="s">
        <v>333</v>
      </c>
      <c r="C534" s="410">
        <v>0</v>
      </c>
      <c r="D534" s="719"/>
      <c r="E534" s="424"/>
      <c r="F534" s="715">
        <f t="shared" si="20"/>
        <v>0</v>
      </c>
    </row>
    <row r="535" spans="1:7" s="127" customFormat="1">
      <c r="A535" s="714" t="s">
        <v>406</v>
      </c>
      <c r="B535" s="717" t="s">
        <v>335</v>
      </c>
      <c r="C535" s="410">
        <v>0</v>
      </c>
      <c r="D535" s="719"/>
      <c r="E535" s="424"/>
      <c r="F535" s="715">
        <f t="shared" si="20"/>
        <v>0</v>
      </c>
    </row>
    <row r="536" spans="1:7" s="127" customFormat="1">
      <c r="A536" s="714" t="s">
        <v>407</v>
      </c>
      <c r="B536" s="391" t="s">
        <v>336</v>
      </c>
      <c r="C536" s="410">
        <v>200</v>
      </c>
      <c r="D536" s="381" t="s">
        <v>9</v>
      </c>
      <c r="E536" s="429">
        <v>55.579300000000003</v>
      </c>
      <c r="F536" s="715">
        <f t="shared" si="20"/>
        <v>11115.86</v>
      </c>
      <c r="G536" s="127">
        <v>54.23</v>
      </c>
    </row>
    <row r="537" spans="1:7" s="127" customFormat="1">
      <c r="A537" s="714" t="s">
        <v>408</v>
      </c>
      <c r="B537" s="391" t="s">
        <v>337</v>
      </c>
      <c r="C537" s="410">
        <v>100</v>
      </c>
      <c r="D537" s="381" t="s">
        <v>9</v>
      </c>
      <c r="E537" s="429">
        <v>71.791200000000003</v>
      </c>
      <c r="F537" s="715">
        <f t="shared" si="20"/>
        <v>7179.12</v>
      </c>
    </row>
    <row r="538" spans="1:7" s="127" customFormat="1">
      <c r="A538" s="714" t="s">
        <v>409</v>
      </c>
      <c r="B538" s="391" t="s">
        <v>338</v>
      </c>
      <c r="C538" s="410">
        <v>100</v>
      </c>
      <c r="D538" s="381" t="s">
        <v>9</v>
      </c>
      <c r="E538" s="429">
        <v>105.69260000000001</v>
      </c>
      <c r="F538" s="715">
        <f t="shared" si="20"/>
        <v>10569.26</v>
      </c>
    </row>
    <row r="539" spans="1:7" s="127" customFormat="1">
      <c r="A539" s="714" t="s">
        <v>410</v>
      </c>
      <c r="B539" s="391" t="s">
        <v>339</v>
      </c>
      <c r="C539" s="410">
        <v>50</v>
      </c>
      <c r="D539" s="381" t="s">
        <v>9</v>
      </c>
      <c r="E539" s="429">
        <v>227.1087</v>
      </c>
      <c r="F539" s="715">
        <f t="shared" si="20"/>
        <v>11355.44</v>
      </c>
    </row>
    <row r="540" spans="1:7" s="127" customFormat="1">
      <c r="A540" s="714" t="s">
        <v>411</v>
      </c>
      <c r="B540" s="391" t="s">
        <v>340</v>
      </c>
      <c r="C540" s="410">
        <v>10</v>
      </c>
      <c r="D540" s="381" t="s">
        <v>9</v>
      </c>
      <c r="E540" s="429">
        <v>347.52770000000004</v>
      </c>
      <c r="F540" s="715">
        <f t="shared" si="20"/>
        <v>3475.28</v>
      </c>
    </row>
    <row r="541" spans="1:7" s="127" customFormat="1" ht="13.5" customHeight="1">
      <c r="A541" s="714" t="s">
        <v>412</v>
      </c>
      <c r="B541" s="391" t="s">
        <v>341</v>
      </c>
      <c r="C541" s="410">
        <v>10</v>
      </c>
      <c r="D541" s="381" t="s">
        <v>9</v>
      </c>
      <c r="E541" s="429">
        <v>585.22099999999989</v>
      </c>
      <c r="F541" s="715">
        <f t="shared" si="20"/>
        <v>5852.21</v>
      </c>
    </row>
    <row r="542" spans="1:7" s="127" customFormat="1" ht="6.75" customHeight="1">
      <c r="A542" s="714"/>
      <c r="B542" s="391"/>
      <c r="C542" s="410">
        <v>0</v>
      </c>
      <c r="D542" s="381"/>
      <c r="E542" s="424"/>
      <c r="F542" s="715"/>
    </row>
    <row r="543" spans="1:7" s="127" customFormat="1">
      <c r="A543" s="703">
        <v>1.4</v>
      </c>
      <c r="B543" s="717" t="s">
        <v>343</v>
      </c>
      <c r="C543" s="410">
        <v>0</v>
      </c>
      <c r="D543" s="719"/>
      <c r="E543" s="424"/>
      <c r="F543" s="715"/>
    </row>
    <row r="544" spans="1:7" s="127" customFormat="1">
      <c r="A544" s="714" t="s">
        <v>413</v>
      </c>
      <c r="B544" s="391" t="s">
        <v>344</v>
      </c>
      <c r="C544" s="410">
        <v>400</v>
      </c>
      <c r="D544" s="381" t="s">
        <v>3</v>
      </c>
      <c r="E544" s="422">
        <v>4.55</v>
      </c>
      <c r="F544" s="715">
        <f t="shared" ref="F544:F558" si="21">ROUND(E544*C544,2)</f>
        <v>1820</v>
      </c>
    </row>
    <row r="545" spans="1:60" s="127" customFormat="1">
      <c r="A545" s="714" t="s">
        <v>414</v>
      </c>
      <c r="B545" s="391" t="s">
        <v>345</v>
      </c>
      <c r="C545" s="410">
        <v>200</v>
      </c>
      <c r="D545" s="381" t="s">
        <v>3</v>
      </c>
      <c r="E545" s="422">
        <v>5.46</v>
      </c>
      <c r="F545" s="715">
        <f t="shared" si="21"/>
        <v>1092</v>
      </c>
    </row>
    <row r="546" spans="1:60" s="127" customFormat="1">
      <c r="A546" s="714" t="s">
        <v>415</v>
      </c>
      <c r="B546" s="391" t="s">
        <v>346</v>
      </c>
      <c r="C546" s="410">
        <v>200</v>
      </c>
      <c r="D546" s="381" t="s">
        <v>3</v>
      </c>
      <c r="E546" s="422">
        <v>10.9</v>
      </c>
      <c r="F546" s="715">
        <f t="shared" si="21"/>
        <v>2180</v>
      </c>
    </row>
    <row r="547" spans="1:60" s="127" customFormat="1">
      <c r="A547" s="714" t="s">
        <v>416</v>
      </c>
      <c r="B547" s="391" t="s">
        <v>347</v>
      </c>
      <c r="C547" s="410">
        <v>100</v>
      </c>
      <c r="D547" s="381" t="s">
        <v>3</v>
      </c>
      <c r="E547" s="422">
        <v>25.48</v>
      </c>
      <c r="F547" s="715">
        <f t="shared" si="21"/>
        <v>2548</v>
      </c>
    </row>
    <row r="548" spans="1:60" s="127" customFormat="1">
      <c r="A548" s="714" t="s">
        <v>417</v>
      </c>
      <c r="B548" s="391" t="s">
        <v>348</v>
      </c>
      <c r="C548" s="410">
        <v>20</v>
      </c>
      <c r="D548" s="381" t="s">
        <v>3</v>
      </c>
      <c r="E548" s="422">
        <v>1416</v>
      </c>
      <c r="F548" s="715">
        <f t="shared" si="21"/>
        <v>28320</v>
      </c>
    </row>
    <row r="549" spans="1:60" s="127" customFormat="1">
      <c r="A549" s="714" t="s">
        <v>418</v>
      </c>
      <c r="B549" s="391" t="s">
        <v>349</v>
      </c>
      <c r="C549" s="410">
        <v>20</v>
      </c>
      <c r="D549" s="381" t="s">
        <v>3</v>
      </c>
      <c r="E549" s="422">
        <v>1640.1999999999998</v>
      </c>
      <c r="F549" s="715">
        <f t="shared" si="21"/>
        <v>32804</v>
      </c>
    </row>
    <row r="550" spans="1:60" s="127" customFormat="1" ht="9" customHeight="1">
      <c r="A550" s="714"/>
      <c r="B550" s="391"/>
      <c r="C550" s="410">
        <v>0</v>
      </c>
      <c r="D550" s="381"/>
      <c r="E550" s="424"/>
      <c r="F550" s="715">
        <f t="shared" si="21"/>
        <v>0</v>
      </c>
    </row>
    <row r="551" spans="1:60" s="127" customFormat="1">
      <c r="A551" s="703">
        <v>1.5</v>
      </c>
      <c r="B551" s="717" t="s">
        <v>172</v>
      </c>
      <c r="C551" s="410">
        <v>0</v>
      </c>
      <c r="D551" s="719"/>
      <c r="E551" s="424"/>
      <c r="F551" s="715">
        <f t="shared" si="21"/>
        <v>0</v>
      </c>
    </row>
    <row r="552" spans="1:60" s="127" customFormat="1">
      <c r="A552" s="714" t="s">
        <v>419</v>
      </c>
      <c r="B552" s="391" t="s">
        <v>350</v>
      </c>
      <c r="C552" s="410">
        <v>60</v>
      </c>
      <c r="D552" s="381" t="s">
        <v>41</v>
      </c>
      <c r="E552" s="577">
        <v>265.875</v>
      </c>
      <c r="F552" s="715">
        <f t="shared" si="21"/>
        <v>15952.5</v>
      </c>
    </row>
    <row r="553" spans="1:60" s="127" customFormat="1">
      <c r="A553" s="714" t="s">
        <v>420</v>
      </c>
      <c r="B553" s="391" t="s">
        <v>351</v>
      </c>
      <c r="C553" s="410">
        <v>60</v>
      </c>
      <c r="D553" s="381" t="s">
        <v>41</v>
      </c>
      <c r="E553" s="422">
        <v>189.75</v>
      </c>
      <c r="F553" s="715">
        <f t="shared" si="21"/>
        <v>11385</v>
      </c>
    </row>
    <row r="554" spans="1:60" s="127" customFormat="1" ht="5.25" customHeight="1">
      <c r="A554" s="714"/>
      <c r="B554" s="391"/>
      <c r="C554" s="410">
        <v>0</v>
      </c>
      <c r="D554" s="381"/>
      <c r="E554" s="424"/>
      <c r="F554" s="715">
        <f t="shared" si="21"/>
        <v>0</v>
      </c>
    </row>
    <row r="555" spans="1:60" s="127" customFormat="1">
      <c r="A555" s="703">
        <v>1.6</v>
      </c>
      <c r="B555" s="717" t="s">
        <v>352</v>
      </c>
      <c r="C555" s="410">
        <v>0</v>
      </c>
      <c r="D555" s="719"/>
      <c r="E555" s="424"/>
      <c r="F555" s="715">
        <f t="shared" si="21"/>
        <v>0</v>
      </c>
    </row>
    <row r="556" spans="1:60" s="127" customFormat="1">
      <c r="A556" s="714" t="s">
        <v>421</v>
      </c>
      <c r="B556" s="391" t="s">
        <v>353</v>
      </c>
      <c r="C556" s="410">
        <v>80</v>
      </c>
      <c r="D556" s="381" t="s">
        <v>41</v>
      </c>
      <c r="E556" s="429">
        <v>387.4375</v>
      </c>
      <c r="F556" s="715">
        <f t="shared" si="21"/>
        <v>30995</v>
      </c>
    </row>
    <row r="557" spans="1:60" s="127" customFormat="1">
      <c r="A557" s="714" t="s">
        <v>422</v>
      </c>
      <c r="B557" s="679" t="s">
        <v>354</v>
      </c>
      <c r="C557" s="410">
        <v>40</v>
      </c>
      <c r="D557" s="381" t="s">
        <v>41</v>
      </c>
      <c r="E557" s="429">
        <v>879.875</v>
      </c>
      <c r="F557" s="715">
        <f t="shared" si="21"/>
        <v>35195</v>
      </c>
    </row>
    <row r="558" spans="1:60" s="127" customFormat="1" ht="13.5" thickBot="1">
      <c r="A558" s="714" t="s">
        <v>423</v>
      </c>
      <c r="B558" s="679" t="s">
        <v>355</v>
      </c>
      <c r="C558" s="410">
        <v>30</v>
      </c>
      <c r="D558" s="381" t="s">
        <v>41</v>
      </c>
      <c r="E558" s="429">
        <v>879.875</v>
      </c>
      <c r="F558" s="715">
        <f t="shared" si="21"/>
        <v>26396.25</v>
      </c>
    </row>
    <row r="559" spans="1:60" s="744" customFormat="1" ht="17.45" customHeight="1" thickTop="1" thickBot="1">
      <c r="A559" s="739"/>
      <c r="B559" s="740" t="s">
        <v>450</v>
      </c>
      <c r="C559" s="741"/>
      <c r="D559" s="742"/>
      <c r="E559" s="741"/>
      <c r="F559" s="743">
        <f>SUM(F527:F558)</f>
        <v>2184191.5</v>
      </c>
    </row>
    <row r="560" spans="1:60" ht="9.75" customHeight="1" thickTop="1">
      <c r="A560" s="461"/>
      <c r="B560" s="354"/>
      <c r="C560" s="720"/>
      <c r="D560" s="721"/>
      <c r="E560" s="720"/>
      <c r="F560" s="720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  <c r="AY560" s="52"/>
      <c r="AZ560" s="52"/>
      <c r="BA560" s="52"/>
      <c r="BB560" s="52"/>
      <c r="BC560" s="52"/>
      <c r="BD560" s="52"/>
      <c r="BE560" s="52"/>
      <c r="BF560" s="52"/>
      <c r="BG560" s="52"/>
      <c r="BH560" s="52"/>
    </row>
    <row r="561" spans="1:60" s="117" customFormat="1">
      <c r="A561" s="722" t="s">
        <v>110</v>
      </c>
      <c r="B561" s="699" t="s">
        <v>19</v>
      </c>
      <c r="C561" s="700"/>
      <c r="D561" s="701"/>
      <c r="E561" s="702"/>
      <c r="F561" s="703"/>
    </row>
    <row r="562" spans="1:60" s="146" customFormat="1" ht="64.5" customHeight="1">
      <c r="A562" s="723">
        <v>1</v>
      </c>
      <c r="B562" s="391" t="s">
        <v>320</v>
      </c>
      <c r="C562" s="414">
        <v>1</v>
      </c>
      <c r="D562" s="724" t="s">
        <v>83</v>
      </c>
      <c r="E562" s="725">
        <v>43500</v>
      </c>
      <c r="F562" s="726">
        <f>+E562*C562</f>
        <v>43500</v>
      </c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</row>
    <row r="563" spans="1:60" s="146" customFormat="1" ht="39" customHeight="1" thickBot="1">
      <c r="A563" s="723">
        <v>2</v>
      </c>
      <c r="B563" s="391" t="s">
        <v>321</v>
      </c>
      <c r="C563" s="414">
        <v>8</v>
      </c>
      <c r="D563" s="724" t="s">
        <v>322</v>
      </c>
      <c r="E563" s="727">
        <v>64096</v>
      </c>
      <c r="F563" s="726">
        <f>ROUND(E563*C563,2)</f>
        <v>512768</v>
      </c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</row>
    <row r="564" spans="1:60" s="744" customFormat="1" ht="17.45" customHeight="1" thickTop="1" thickBot="1">
      <c r="A564" s="739"/>
      <c r="B564" s="740" t="s">
        <v>451</v>
      </c>
      <c r="C564" s="741"/>
      <c r="D564" s="742"/>
      <c r="E564" s="741"/>
      <c r="F564" s="743">
        <f>SUM(F562:F563)</f>
        <v>556268</v>
      </c>
    </row>
    <row r="565" spans="1:60" s="62" customFormat="1" ht="8.25" customHeight="1" thickTop="1" thickBot="1">
      <c r="A565" s="287"/>
      <c r="B565" s="288"/>
      <c r="C565" s="289"/>
      <c r="D565" s="290"/>
      <c r="E565" s="291"/>
      <c r="F565" s="292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</row>
    <row r="566" spans="1:60" s="744" customFormat="1" ht="17.45" customHeight="1" thickTop="1" thickBot="1">
      <c r="A566" s="739"/>
      <c r="B566" s="740" t="s">
        <v>74</v>
      </c>
      <c r="C566" s="741"/>
      <c r="D566" s="742"/>
      <c r="E566" s="741"/>
      <c r="F566" s="743">
        <f>F564+F559+F521+F455+F346+F265+F82</f>
        <v>67607341.841023579</v>
      </c>
    </row>
    <row r="567" spans="1:60" ht="6" customHeight="1" thickTop="1">
      <c r="A567" s="94"/>
      <c r="B567" s="95"/>
      <c r="C567" s="96"/>
      <c r="D567" s="77"/>
      <c r="E567" s="96"/>
      <c r="F567" s="97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</row>
    <row r="568" spans="1:60">
      <c r="A568" s="7"/>
      <c r="B568" s="86" t="s">
        <v>20</v>
      </c>
      <c r="C568" s="96"/>
      <c r="D568" s="34"/>
      <c r="E568" s="91"/>
      <c r="F568" s="98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</row>
    <row r="569" spans="1:60" s="39" customFormat="1">
      <c r="A569" s="8"/>
      <c r="B569" s="87" t="s">
        <v>21</v>
      </c>
      <c r="C569" s="99">
        <v>0.1</v>
      </c>
      <c r="D569" s="34"/>
      <c r="E569" s="91"/>
      <c r="F569" s="100">
        <f t="shared" ref="F569:F574" si="22">ROUND($F$566*C569,2)</f>
        <v>6760734.1799999997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</row>
    <row r="570" spans="1:60">
      <c r="A570" s="92"/>
      <c r="B570" s="87" t="s">
        <v>75</v>
      </c>
      <c r="C570" s="101">
        <v>0.05</v>
      </c>
      <c r="D570" s="77"/>
      <c r="E570" s="102"/>
      <c r="F570" s="100">
        <f t="shared" si="22"/>
        <v>3380367.09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</row>
    <row r="571" spans="1:60">
      <c r="A571" s="103"/>
      <c r="B571" s="104" t="s">
        <v>22</v>
      </c>
      <c r="C571" s="103">
        <v>0.04</v>
      </c>
      <c r="D571" s="105"/>
      <c r="E571" s="106"/>
      <c r="F571" s="90">
        <f t="shared" si="22"/>
        <v>2704293.67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</row>
    <row r="572" spans="1:60">
      <c r="A572" s="103"/>
      <c r="B572" s="104" t="s">
        <v>76</v>
      </c>
      <c r="C572" s="103">
        <v>0.04</v>
      </c>
      <c r="D572" s="105"/>
      <c r="E572" s="106"/>
      <c r="F572" s="90">
        <f t="shared" si="22"/>
        <v>2704293.67</v>
      </c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  <c r="AY572" s="52"/>
      <c r="AZ572" s="52"/>
      <c r="BA572" s="52"/>
      <c r="BB572" s="52"/>
      <c r="BC572" s="52"/>
      <c r="BD572" s="52"/>
      <c r="BE572" s="52"/>
      <c r="BF572" s="52"/>
      <c r="BG572" s="52"/>
      <c r="BH572" s="52"/>
    </row>
    <row r="573" spans="1:60">
      <c r="A573" s="8"/>
      <c r="B573" s="87" t="s">
        <v>23</v>
      </c>
      <c r="C573" s="99">
        <v>0.03</v>
      </c>
      <c r="D573" s="77"/>
      <c r="E573" s="107"/>
      <c r="F573" s="100">
        <f t="shared" si="22"/>
        <v>2028220.26</v>
      </c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</row>
    <row r="574" spans="1:60" s="62" customFormat="1">
      <c r="A574" s="8"/>
      <c r="B574" s="87" t="s">
        <v>24</v>
      </c>
      <c r="C574" s="101">
        <v>0.01</v>
      </c>
      <c r="D574" s="34"/>
      <c r="E574" s="91"/>
      <c r="F574" s="100">
        <f t="shared" si="22"/>
        <v>676073.42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</row>
    <row r="575" spans="1:60">
      <c r="A575" s="103"/>
      <c r="B575" s="104" t="s">
        <v>77</v>
      </c>
      <c r="C575" s="103">
        <v>0.18</v>
      </c>
      <c r="D575" s="108"/>
      <c r="E575" s="226">
        <v>6760734.1799999997</v>
      </c>
      <c r="F575" s="100">
        <f>+ROUND(C575*E575,2)</f>
        <v>1216932.1499999999</v>
      </c>
    </row>
    <row r="576" spans="1:60" s="124" customFormat="1">
      <c r="A576" s="118"/>
      <c r="B576" s="119" t="s">
        <v>81</v>
      </c>
      <c r="C576" s="120">
        <v>0.1</v>
      </c>
      <c r="D576" s="121"/>
      <c r="E576" s="122"/>
      <c r="F576" s="123">
        <f>+ROUND(C576*F566,2)</f>
        <v>6760734.1799999997</v>
      </c>
    </row>
    <row r="577" spans="1:60" s="124" customFormat="1" ht="25.5">
      <c r="A577" s="118"/>
      <c r="B577" s="150" t="s">
        <v>447</v>
      </c>
      <c r="C577" s="148">
        <v>0.03</v>
      </c>
      <c r="D577" s="121"/>
      <c r="E577" s="149"/>
      <c r="F577" s="100">
        <f>ROUND($F$566*C577,2)</f>
        <v>2028220.26</v>
      </c>
    </row>
    <row r="578" spans="1:60" s="124" customFormat="1">
      <c r="A578" s="118"/>
      <c r="B578" s="150" t="s">
        <v>445</v>
      </c>
      <c r="C578" s="148">
        <v>1.4999999999999999E-2</v>
      </c>
      <c r="D578" s="121"/>
      <c r="E578" s="149"/>
      <c r="F578" s="100">
        <f>ROUND($F$566*C578,2)</f>
        <v>1014110.13</v>
      </c>
    </row>
    <row r="579" spans="1:60" s="62" customFormat="1">
      <c r="A579" s="109"/>
      <c r="B579" s="110" t="s">
        <v>323</v>
      </c>
      <c r="C579" s="111">
        <v>1E-3</v>
      </c>
      <c r="D579" s="67"/>
      <c r="E579" s="112"/>
      <c r="F579" s="100">
        <f>+ROUND(C579*F566,2)</f>
        <v>67607.34</v>
      </c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</row>
    <row r="580" spans="1:60" s="62" customFormat="1" ht="13.5" thickBot="1">
      <c r="A580" s="93"/>
      <c r="B580" s="89" t="s">
        <v>25</v>
      </c>
      <c r="C580" s="113">
        <v>0.05</v>
      </c>
      <c r="D580" s="77"/>
      <c r="E580" s="96"/>
      <c r="F580" s="100">
        <f>ROUND($F$566*C580,2)</f>
        <v>3380367.09</v>
      </c>
    </row>
    <row r="581" spans="1:60" s="83" customFormat="1" ht="14.25" thickTop="1" thickBot="1">
      <c r="A581" s="227"/>
      <c r="B581" s="228" t="s">
        <v>78</v>
      </c>
      <c r="C581" s="229"/>
      <c r="D581" s="230"/>
      <c r="E581" s="231"/>
      <c r="F581" s="232">
        <f>SUM(F569:F580)</f>
        <v>32721953.440000001</v>
      </c>
    </row>
    <row r="582" spans="1:60" s="62" customFormat="1" ht="6.75" customHeight="1" thickTop="1" thickBot="1">
      <c r="A582" s="27"/>
      <c r="B582" s="28"/>
      <c r="C582" s="29"/>
      <c r="D582" s="30"/>
      <c r="E582" s="31"/>
      <c r="F582" s="3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</row>
    <row r="583" spans="1:60" s="83" customFormat="1" ht="14.25" thickTop="1" thickBot="1">
      <c r="A583" s="233"/>
      <c r="B583" s="234" t="s">
        <v>79</v>
      </c>
      <c r="C583" s="235"/>
      <c r="D583" s="236"/>
      <c r="E583" s="237"/>
      <c r="F583" s="238">
        <f>+F566+F581</f>
        <v>100329295.28102358</v>
      </c>
      <c r="G583" s="270">
        <v>100328383.90000001</v>
      </c>
    </row>
    <row r="584" spans="1:60" s="62" customFormat="1" ht="13.5" thickTop="1">
      <c r="A584" s="241"/>
      <c r="B584" s="242"/>
      <c r="C584" s="243"/>
      <c r="D584" s="244"/>
      <c r="E584" s="243"/>
      <c r="F584" s="245"/>
    </row>
    <row r="585" spans="1:60" s="62" customFormat="1">
      <c r="A585" s="246"/>
      <c r="B585" s="239"/>
      <c r="C585" s="34"/>
      <c r="D585" s="34"/>
      <c r="E585" s="34"/>
      <c r="F585" s="247"/>
    </row>
    <row r="586" spans="1:60" s="62" customFormat="1">
      <c r="A586" s="246"/>
      <c r="B586" s="240"/>
      <c r="C586" s="34"/>
      <c r="D586" s="34"/>
      <c r="E586" s="34"/>
      <c r="F586" s="247"/>
    </row>
    <row r="587" spans="1:60" s="62" customFormat="1">
      <c r="A587" s="246"/>
      <c r="B587" s="240"/>
      <c r="C587" s="34"/>
      <c r="D587" s="34"/>
      <c r="E587" s="34"/>
      <c r="F587" s="247"/>
    </row>
    <row r="588" spans="1:60">
      <c r="A588" s="248"/>
      <c r="B588" s="239"/>
      <c r="C588" s="33"/>
      <c r="D588" s="33"/>
      <c r="E588" s="33"/>
      <c r="F588" s="249"/>
    </row>
    <row r="589" spans="1:60" s="53" customFormat="1" ht="12.75" customHeight="1">
      <c r="A589" s="246"/>
      <c r="B589" s="239"/>
      <c r="C589" s="274"/>
      <c r="D589" s="274"/>
      <c r="E589" s="274"/>
      <c r="F589" s="275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</row>
    <row r="590" spans="1:60" s="53" customFormat="1" ht="12.75" customHeight="1">
      <c r="A590" s="246"/>
      <c r="B590" s="239"/>
      <c r="C590" s="274"/>
      <c r="D590" s="274"/>
      <c r="E590" s="274"/>
      <c r="F590" s="275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</row>
    <row r="591" spans="1:60" s="58" customFormat="1" ht="12.75" customHeight="1">
      <c r="A591" s="246"/>
      <c r="B591" s="239"/>
      <c r="C591" s="239"/>
      <c r="D591" s="35"/>
      <c r="E591" s="239"/>
      <c r="F591" s="250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</row>
    <row r="592" spans="1:60" s="58" customFormat="1" ht="12.75" customHeight="1">
      <c r="A592" s="279" t="s">
        <v>452</v>
      </c>
      <c r="B592" s="280"/>
      <c r="C592" s="280"/>
      <c r="D592" s="280"/>
      <c r="E592" s="280"/>
      <c r="F592" s="281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</row>
    <row r="593" spans="1:60" s="58" customFormat="1" ht="12.75" customHeight="1">
      <c r="A593" s="271" t="s">
        <v>457</v>
      </c>
      <c r="B593" s="272"/>
      <c r="C593" s="272"/>
      <c r="D593" s="272"/>
      <c r="E593" s="272"/>
      <c r="F593" s="273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</row>
    <row r="594" spans="1:60" s="58" customFormat="1" ht="12.75" customHeight="1">
      <c r="A594" s="271" t="s">
        <v>458</v>
      </c>
      <c r="B594" s="272"/>
      <c r="C594" s="272"/>
      <c r="D594" s="272"/>
      <c r="E594" s="272"/>
      <c r="F594" s="273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</row>
    <row r="595" spans="1:60" s="58" customFormat="1" ht="12.75" customHeight="1">
      <c r="A595" s="271" t="s">
        <v>453</v>
      </c>
      <c r="B595" s="272"/>
      <c r="C595" s="272"/>
      <c r="D595" s="272"/>
      <c r="E595" s="272"/>
      <c r="F595" s="273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</row>
    <row r="596" spans="1:60" s="58" customFormat="1" ht="12.75" customHeight="1">
      <c r="A596" s="251"/>
      <c r="B596" s="218"/>
      <c r="C596" s="219"/>
      <c r="D596" s="219"/>
      <c r="E596" s="219"/>
      <c r="F596" s="25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</row>
    <row r="597" spans="1:60">
      <c r="A597" s="253"/>
      <c r="B597" s="152"/>
      <c r="C597" s="2"/>
      <c r="D597" s="11"/>
      <c r="E597" s="2"/>
      <c r="F597" s="254"/>
    </row>
    <row r="598" spans="1:60" s="14" customFormat="1" ht="13.5" thickBot="1">
      <c r="A598" s="255"/>
      <c r="B598" s="256"/>
      <c r="C598" s="257"/>
      <c r="D598" s="258"/>
      <c r="E598" s="259"/>
      <c r="F598" s="26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</row>
    <row r="599" spans="1:60" s="14" customFormat="1" ht="13.5" thickTop="1">
      <c r="A599" s="163"/>
      <c r="B599" s="159"/>
      <c r="C599" s="164"/>
      <c r="D599" s="165"/>
      <c r="E599" s="43"/>
      <c r="F599" s="4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</row>
    <row r="600" spans="1:60" s="14" customFormat="1">
      <c r="A600" s="166"/>
      <c r="B600" s="167"/>
      <c r="C600" s="168"/>
      <c r="D600" s="168"/>
      <c r="E600" s="160"/>
      <c r="F600" s="16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</row>
    <row r="601" spans="1:60" s="14" customFormat="1">
      <c r="A601" s="169"/>
      <c r="B601" s="170"/>
      <c r="C601" s="55"/>
      <c r="D601" s="55"/>
      <c r="E601" s="42"/>
      <c r="F601" s="4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</row>
    <row r="602" spans="1:60" s="14" customFormat="1">
      <c r="A602" s="171"/>
      <c r="B602" s="63"/>
      <c r="C602" s="44"/>
      <c r="D602" s="172"/>
      <c r="E602" s="44"/>
      <c r="F602" s="4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</row>
    <row r="603" spans="1:60" s="14" customFormat="1">
      <c r="A603" s="173"/>
      <c r="B603" s="174"/>
      <c r="C603" s="44"/>
      <c r="D603" s="172"/>
      <c r="E603" s="44"/>
      <c r="F603" s="4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</row>
    <row r="604" spans="1:60" s="14" customFormat="1">
      <c r="A604" s="175"/>
      <c r="B604" s="52"/>
      <c r="C604" s="44"/>
      <c r="D604" s="172"/>
      <c r="E604" s="44"/>
      <c r="F604" s="4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</row>
    <row r="605" spans="1:60" s="14" customFormat="1">
      <c r="A605" s="176"/>
      <c r="B605" s="52"/>
      <c r="C605" s="44"/>
      <c r="D605" s="172"/>
      <c r="E605" s="44"/>
      <c r="F605" s="4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</row>
    <row r="606" spans="1:60" s="14" customFormat="1">
      <c r="A606" s="63"/>
      <c r="B606" s="177"/>
      <c r="C606" s="44"/>
      <c r="D606" s="172"/>
      <c r="E606" s="44"/>
      <c r="F606" s="4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</row>
    <row r="607" spans="1:60" s="14" customFormat="1">
      <c r="A607" s="52"/>
      <c r="B607" s="178"/>
      <c r="C607" s="44"/>
      <c r="D607" s="172"/>
      <c r="E607" s="44"/>
      <c r="F607" s="4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</row>
    <row r="608" spans="1:60" s="14" customFormat="1">
      <c r="A608" s="52"/>
      <c r="B608" s="178"/>
      <c r="C608" s="44"/>
      <c r="D608" s="172"/>
      <c r="E608" s="44"/>
      <c r="F608" s="4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</row>
    <row r="609" spans="1:60" s="14" customFormat="1">
      <c r="A609" s="52"/>
      <c r="B609" s="178"/>
      <c r="C609" s="44"/>
      <c r="D609" s="172"/>
      <c r="E609" s="44"/>
      <c r="F609" s="4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</row>
    <row r="610" spans="1:60" s="14" customFormat="1">
      <c r="A610" s="52"/>
      <c r="B610" s="178"/>
      <c r="C610" s="44"/>
      <c r="D610" s="172"/>
      <c r="E610" s="44"/>
      <c r="F610" s="4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</row>
    <row r="611" spans="1:60" s="14" customFormat="1">
      <c r="A611" s="63"/>
      <c r="B611" s="177"/>
      <c r="C611" s="44"/>
      <c r="D611" s="172"/>
      <c r="E611" s="44"/>
      <c r="F611" s="4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</row>
    <row r="612" spans="1:60" s="14" customFormat="1">
      <c r="A612" s="52"/>
      <c r="B612" s="178"/>
      <c r="C612" s="44"/>
      <c r="D612" s="172"/>
      <c r="E612" s="44"/>
      <c r="F612" s="4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</row>
    <row r="613" spans="1:60" s="14" customFormat="1">
      <c r="A613" s="52"/>
      <c r="B613" s="178"/>
      <c r="C613" s="44"/>
      <c r="D613" s="172"/>
      <c r="E613" s="44"/>
      <c r="F613" s="4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</row>
    <row r="614" spans="1:60" s="14" customFormat="1">
      <c r="A614" s="52"/>
      <c r="B614" s="178"/>
      <c r="C614" s="44"/>
      <c r="D614" s="172"/>
      <c r="E614" s="44"/>
      <c r="F614" s="4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</row>
    <row r="615" spans="1:60" s="14" customFormat="1">
      <c r="A615" s="52"/>
      <c r="B615" s="178"/>
      <c r="C615" s="44"/>
      <c r="D615" s="172"/>
      <c r="E615" s="44"/>
      <c r="F615" s="4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</row>
    <row r="616" spans="1:60" s="14" customFormat="1">
      <c r="A616" s="52"/>
      <c r="B616" s="178"/>
      <c r="C616" s="44"/>
      <c r="D616" s="172"/>
      <c r="E616" s="44"/>
      <c r="F616" s="4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</row>
    <row r="617" spans="1:60" s="14" customFormat="1">
      <c r="A617" s="52"/>
      <c r="B617" s="178"/>
      <c r="C617" s="44"/>
      <c r="D617" s="172"/>
      <c r="E617" s="44"/>
      <c r="F617" s="4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</row>
    <row r="618" spans="1:60" s="14" customFormat="1">
      <c r="A618" s="52"/>
      <c r="B618" s="178"/>
      <c r="C618" s="44"/>
      <c r="D618" s="172"/>
      <c r="E618" s="44"/>
      <c r="F618" s="4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</row>
    <row r="619" spans="1:60" s="14" customFormat="1">
      <c r="A619" s="52"/>
      <c r="B619" s="178"/>
      <c r="C619" s="44"/>
      <c r="D619" s="172"/>
      <c r="E619" s="44"/>
      <c r="F619" s="4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</row>
    <row r="620" spans="1:60" s="14" customFormat="1">
      <c r="A620" s="52"/>
      <c r="B620" s="178"/>
      <c r="C620" s="44"/>
      <c r="D620" s="172"/>
      <c r="E620" s="44"/>
      <c r="F620" s="4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</row>
    <row r="621" spans="1:60" s="14" customFormat="1">
      <c r="A621" s="179"/>
      <c r="B621" s="178"/>
      <c r="C621" s="44"/>
      <c r="D621" s="172"/>
      <c r="E621" s="44"/>
      <c r="F621" s="4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</row>
    <row r="622" spans="1:60" s="14" customFormat="1">
      <c r="A622" s="52"/>
      <c r="B622" s="178"/>
      <c r="C622" s="44"/>
      <c r="D622" s="172"/>
      <c r="E622" s="44"/>
      <c r="F622" s="4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</row>
    <row r="623" spans="1:60" s="14" customFormat="1">
      <c r="A623" s="52"/>
      <c r="B623" s="178"/>
      <c r="C623" s="44"/>
      <c r="D623" s="172"/>
      <c r="E623" s="44"/>
      <c r="F623" s="4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</row>
    <row r="624" spans="1:60" s="14" customFormat="1">
      <c r="A624" s="52"/>
      <c r="B624" s="178"/>
      <c r="C624" s="44"/>
      <c r="D624" s="172"/>
      <c r="E624" s="44"/>
      <c r="F624" s="4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</row>
    <row r="625" spans="1:60" s="14" customFormat="1">
      <c r="A625" s="52"/>
      <c r="B625" s="178"/>
      <c r="C625" s="44"/>
      <c r="D625" s="172"/>
      <c r="E625" s="44"/>
      <c r="F625" s="4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</row>
    <row r="626" spans="1:60" s="14" customFormat="1">
      <c r="A626" s="63"/>
      <c r="B626" s="177"/>
      <c r="C626" s="44"/>
      <c r="D626" s="172"/>
      <c r="E626" s="44"/>
      <c r="F626" s="4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</row>
    <row r="627" spans="1:60" s="14" customFormat="1">
      <c r="A627" s="52"/>
      <c r="B627" s="178"/>
      <c r="C627" s="44"/>
      <c r="D627" s="172"/>
      <c r="E627" s="44"/>
      <c r="F627" s="4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</row>
    <row r="628" spans="1:60" s="14" customFormat="1">
      <c r="A628" s="52"/>
      <c r="B628" s="178"/>
      <c r="C628" s="44"/>
      <c r="D628" s="172"/>
      <c r="E628" s="44"/>
      <c r="F628" s="4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</row>
    <row r="629" spans="1:60" s="14" customFormat="1">
      <c r="A629" s="52"/>
      <c r="B629" s="178"/>
      <c r="C629" s="44"/>
      <c r="D629" s="172"/>
      <c r="E629" s="44"/>
      <c r="F629" s="4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</row>
    <row r="630" spans="1:60" s="14" customFormat="1">
      <c r="A630" s="52"/>
      <c r="B630" s="178"/>
      <c r="C630" s="44"/>
      <c r="D630" s="172"/>
      <c r="E630" s="44"/>
      <c r="F630" s="4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</row>
    <row r="631" spans="1:60" s="14" customFormat="1">
      <c r="A631" s="52"/>
      <c r="B631" s="178"/>
      <c r="C631" s="44"/>
      <c r="D631" s="172"/>
      <c r="E631" s="44"/>
      <c r="F631" s="4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</row>
    <row r="632" spans="1:60" s="14" customFormat="1">
      <c r="A632" s="52"/>
      <c r="B632" s="178"/>
      <c r="C632" s="44"/>
      <c r="D632" s="172"/>
      <c r="E632" s="44"/>
      <c r="F632" s="4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</row>
    <row r="633" spans="1:60" s="14" customFormat="1">
      <c r="A633" s="52"/>
      <c r="B633" s="178"/>
      <c r="C633" s="44"/>
      <c r="D633" s="172"/>
      <c r="E633" s="44"/>
      <c r="F633" s="4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</row>
    <row r="634" spans="1:60" s="14" customFormat="1">
      <c r="A634" s="52"/>
      <c r="B634" s="178"/>
      <c r="C634" s="44"/>
      <c r="D634" s="172"/>
      <c r="E634" s="44"/>
      <c r="F634" s="4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</row>
    <row r="635" spans="1:60" s="14" customFormat="1">
      <c r="A635" s="52"/>
      <c r="B635" s="178"/>
      <c r="C635" s="44"/>
      <c r="D635" s="172"/>
      <c r="E635" s="44"/>
      <c r="F635" s="4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</row>
    <row r="636" spans="1:60" s="14" customFormat="1">
      <c r="A636" s="52"/>
      <c r="B636" s="178"/>
      <c r="C636" s="44"/>
      <c r="D636" s="172"/>
      <c r="E636" s="44"/>
      <c r="F636" s="4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</row>
    <row r="637" spans="1:60" s="14" customFormat="1">
      <c r="A637" s="180"/>
      <c r="B637" s="178"/>
      <c r="C637" s="44"/>
      <c r="D637" s="172"/>
      <c r="E637" s="44"/>
      <c r="F637" s="4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</row>
    <row r="638" spans="1:60" s="14" customFormat="1">
      <c r="A638" s="52"/>
      <c r="B638" s="178"/>
      <c r="C638" s="44"/>
      <c r="D638" s="172"/>
      <c r="E638" s="44"/>
      <c r="F638" s="4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</row>
    <row r="639" spans="1:60" s="14" customFormat="1">
      <c r="A639" s="52"/>
      <c r="B639" s="178"/>
      <c r="C639" s="44"/>
      <c r="D639" s="172"/>
      <c r="E639" s="44"/>
      <c r="F639" s="4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</row>
    <row r="640" spans="1:60" s="14" customFormat="1">
      <c r="A640" s="52"/>
      <c r="B640" s="178"/>
      <c r="C640" s="44"/>
      <c r="D640" s="172"/>
      <c r="E640" s="44"/>
      <c r="F640" s="4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</row>
    <row r="641" spans="1:60" s="14" customFormat="1">
      <c r="A641" s="52"/>
      <c r="B641" s="178"/>
      <c r="C641" s="44"/>
      <c r="D641" s="172"/>
      <c r="E641" s="44"/>
      <c r="F641" s="4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</row>
    <row r="642" spans="1:60" s="14" customFormat="1">
      <c r="A642" s="52"/>
      <c r="B642" s="178"/>
      <c r="C642" s="44"/>
      <c r="D642" s="172"/>
      <c r="E642" s="44"/>
      <c r="F642" s="4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</row>
    <row r="643" spans="1:60" s="14" customFormat="1">
      <c r="A643" s="52"/>
      <c r="B643" s="178"/>
      <c r="C643" s="44"/>
      <c r="D643" s="172"/>
      <c r="E643" s="44"/>
      <c r="F643" s="4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</row>
    <row r="644" spans="1:60" s="14" customFormat="1">
      <c r="A644" s="52"/>
      <c r="B644" s="178"/>
      <c r="C644" s="44"/>
      <c r="D644" s="172"/>
      <c r="E644" s="59"/>
      <c r="F644" s="5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</row>
    <row r="645" spans="1:60" s="14" customFormat="1">
      <c r="A645" s="52"/>
      <c r="B645" s="178"/>
      <c r="C645" s="44"/>
      <c r="D645" s="172"/>
      <c r="E645" s="44"/>
      <c r="F645" s="15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</row>
    <row r="646" spans="1:60" s="14" customFormat="1">
      <c r="A646" s="52"/>
      <c r="B646" s="178"/>
      <c r="C646" s="44"/>
      <c r="D646" s="172"/>
      <c r="E646" s="44"/>
      <c r="F646" s="4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</row>
    <row r="647" spans="1:60" s="14" customFormat="1">
      <c r="A647" s="176"/>
      <c r="B647" s="178"/>
      <c r="C647" s="44"/>
      <c r="D647" s="172"/>
      <c r="E647" s="44"/>
      <c r="F647" s="4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</row>
    <row r="648" spans="1:60" s="14" customFormat="1">
      <c r="A648" s="176"/>
      <c r="B648" s="178"/>
      <c r="C648" s="44"/>
      <c r="D648" s="172"/>
      <c r="E648" s="44"/>
      <c r="F648" s="4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</row>
    <row r="649" spans="1:60" s="14" customFormat="1">
      <c r="A649" s="179"/>
      <c r="B649" s="178"/>
      <c r="C649" s="44"/>
      <c r="D649" s="172"/>
      <c r="E649" s="44"/>
      <c r="F649" s="4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</row>
    <row r="650" spans="1:60" s="14" customFormat="1">
      <c r="A650" s="179"/>
      <c r="B650" s="178"/>
      <c r="C650" s="44"/>
      <c r="D650" s="172"/>
      <c r="E650" s="59"/>
      <c r="F650" s="5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</row>
    <row r="651" spans="1:60" s="14" customFormat="1">
      <c r="A651" s="171"/>
      <c r="B651" s="177"/>
      <c r="C651" s="44"/>
      <c r="D651" s="172"/>
      <c r="E651" s="44"/>
      <c r="F651" s="4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</row>
    <row r="652" spans="1:60" s="14" customFormat="1">
      <c r="A652" s="181"/>
      <c r="B652" s="178"/>
      <c r="C652" s="44"/>
      <c r="D652" s="172"/>
      <c r="E652" s="44"/>
      <c r="F652" s="4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</row>
    <row r="653" spans="1:60" s="14" customFormat="1">
      <c r="A653" s="52"/>
      <c r="B653" s="178"/>
      <c r="C653" s="44"/>
      <c r="D653" s="172"/>
      <c r="E653" s="44"/>
      <c r="F653" s="4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</row>
    <row r="654" spans="1:60" s="14" customFormat="1">
      <c r="A654" s="52"/>
      <c r="B654" s="178"/>
      <c r="C654" s="44"/>
      <c r="D654" s="172"/>
      <c r="E654" s="44"/>
      <c r="F654" s="4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</row>
    <row r="655" spans="1:60" s="14" customFormat="1">
      <c r="A655" s="52"/>
      <c r="B655" s="178"/>
      <c r="C655" s="44"/>
      <c r="D655" s="172"/>
      <c r="E655" s="44"/>
      <c r="F655" s="4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</row>
    <row r="656" spans="1:60" s="14" customFormat="1">
      <c r="A656" s="52"/>
      <c r="B656" s="178"/>
      <c r="C656" s="44"/>
      <c r="D656" s="172"/>
      <c r="E656" s="44"/>
      <c r="F656" s="4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</row>
    <row r="657" spans="1:60" s="14" customFormat="1">
      <c r="A657" s="52"/>
      <c r="B657" s="178"/>
      <c r="C657" s="44"/>
      <c r="D657" s="172"/>
      <c r="E657" s="44"/>
      <c r="F657" s="4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</row>
    <row r="658" spans="1:60" s="14" customFormat="1">
      <c r="A658" s="52"/>
      <c r="B658" s="178"/>
      <c r="C658" s="44"/>
      <c r="D658" s="172"/>
      <c r="E658" s="44"/>
      <c r="F658" s="4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</row>
    <row r="659" spans="1:60" s="14" customFormat="1">
      <c r="A659" s="52"/>
      <c r="B659" s="178"/>
      <c r="C659" s="44"/>
      <c r="D659" s="172"/>
      <c r="E659" s="44"/>
      <c r="F659" s="4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</row>
    <row r="660" spans="1:60" s="14" customFormat="1">
      <c r="A660" s="179"/>
      <c r="B660" s="178"/>
      <c r="C660" s="44"/>
      <c r="D660" s="172"/>
      <c r="E660" s="45"/>
      <c r="F660" s="45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</row>
    <row r="661" spans="1:60" s="14" customFormat="1">
      <c r="A661" s="55"/>
      <c r="B661" s="182"/>
      <c r="C661" s="59"/>
      <c r="D661" s="183"/>
      <c r="E661" s="59"/>
      <c r="F661" s="5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</row>
    <row r="662" spans="1:60" s="14" customFormat="1">
      <c r="A662" s="184"/>
      <c r="B662" s="177"/>
      <c r="C662" s="44"/>
      <c r="D662" s="172"/>
      <c r="E662" s="44"/>
      <c r="F662" s="4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</row>
    <row r="663" spans="1:60" s="14" customFormat="1">
      <c r="A663" s="176"/>
      <c r="B663" s="178"/>
      <c r="C663" s="44"/>
      <c r="D663" s="172"/>
      <c r="E663" s="44"/>
      <c r="F663" s="4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</row>
    <row r="664" spans="1:60" s="14" customFormat="1">
      <c r="A664" s="176"/>
      <c r="B664" s="178"/>
      <c r="C664" s="44"/>
      <c r="D664" s="172"/>
      <c r="E664" s="44"/>
      <c r="F664" s="4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</row>
    <row r="665" spans="1:60" s="14" customFormat="1">
      <c r="A665" s="52"/>
      <c r="B665" s="178"/>
      <c r="C665" s="44"/>
      <c r="D665" s="172"/>
      <c r="E665" s="44"/>
      <c r="F665" s="4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</row>
    <row r="666" spans="1:60" s="14" customFormat="1">
      <c r="A666" s="52"/>
      <c r="B666" s="178"/>
      <c r="C666" s="44"/>
      <c r="D666" s="172"/>
      <c r="E666" s="44"/>
      <c r="F666" s="4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</row>
    <row r="667" spans="1:60" s="14" customFormat="1">
      <c r="A667" s="82"/>
      <c r="B667" s="185"/>
      <c r="C667" s="84"/>
      <c r="D667" s="186"/>
      <c r="E667" s="84"/>
      <c r="F667" s="41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</row>
    <row r="668" spans="1:60">
      <c r="A668" s="88"/>
      <c r="B668" s="152"/>
      <c r="C668" s="2"/>
      <c r="D668" s="11"/>
      <c r="E668" s="2"/>
      <c r="F668" s="3"/>
    </row>
    <row r="669" spans="1:60">
      <c r="A669" s="88"/>
      <c r="B669" s="152"/>
      <c r="C669" s="2"/>
      <c r="D669" s="11"/>
      <c r="E669" s="2"/>
      <c r="F669" s="3"/>
    </row>
    <row r="670" spans="1:60">
      <c r="A670" s="88"/>
      <c r="B670" s="152"/>
      <c r="C670" s="2"/>
      <c r="D670" s="11"/>
      <c r="E670" s="2"/>
      <c r="F670" s="3"/>
    </row>
    <row r="671" spans="1:60">
      <c r="A671" s="88"/>
      <c r="B671" s="152"/>
      <c r="C671" s="2"/>
      <c r="D671" s="11"/>
      <c r="E671" s="2"/>
      <c r="F671" s="3"/>
    </row>
    <row r="672" spans="1:60" s="14" customFormat="1">
      <c r="A672" s="187"/>
      <c r="B672" s="188"/>
      <c r="C672" s="189"/>
      <c r="D672" s="190"/>
      <c r="E672" s="189"/>
      <c r="F672" s="6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</row>
    <row r="673" spans="1:60" s="14" customFormat="1">
      <c r="A673" s="191"/>
      <c r="B673" s="167"/>
      <c r="C673" s="59"/>
      <c r="D673" s="183"/>
      <c r="E673" s="65"/>
      <c r="F673" s="65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</row>
    <row r="674" spans="1:60" s="14" customFormat="1">
      <c r="A674" s="192"/>
      <c r="B674" s="167"/>
      <c r="C674" s="59"/>
      <c r="D674" s="183"/>
      <c r="E674" s="65"/>
      <c r="F674" s="65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</row>
    <row r="675" spans="1:60" s="14" customFormat="1">
      <c r="A675" s="193"/>
      <c r="B675" s="194"/>
      <c r="C675" s="59"/>
      <c r="D675" s="183"/>
      <c r="E675" s="59"/>
      <c r="F675" s="5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</row>
    <row r="676" spans="1:60" s="14" customFormat="1">
      <c r="A676" s="173"/>
      <c r="B676" s="174"/>
      <c r="C676" s="44"/>
      <c r="D676" s="172"/>
      <c r="E676" s="44"/>
      <c r="F676" s="4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</row>
    <row r="677" spans="1:60" s="14" customFormat="1">
      <c r="A677" s="173"/>
      <c r="B677" s="195"/>
      <c r="C677" s="44"/>
      <c r="D677" s="172"/>
      <c r="E677" s="44"/>
      <c r="F677" s="15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</row>
    <row r="678" spans="1:60" s="14" customFormat="1">
      <c r="A678" s="196"/>
      <c r="B678" s="197"/>
      <c r="C678" s="44"/>
      <c r="D678" s="172"/>
      <c r="E678" s="44"/>
      <c r="F678" s="15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</row>
    <row r="679" spans="1:60" s="14" customFormat="1">
      <c r="A679" s="173"/>
      <c r="B679" s="174"/>
      <c r="C679" s="44"/>
      <c r="D679" s="172"/>
      <c r="E679" s="44"/>
      <c r="F679" s="4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</row>
    <row r="680" spans="1:60" s="14" customFormat="1">
      <c r="A680" s="173"/>
      <c r="B680" s="174"/>
      <c r="C680" s="44"/>
      <c r="D680" s="172"/>
      <c r="E680" s="44"/>
      <c r="F680" s="4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</row>
    <row r="681" spans="1:60" s="14" customFormat="1">
      <c r="A681" s="173"/>
      <c r="B681" s="174"/>
      <c r="C681" s="44"/>
      <c r="D681" s="172"/>
      <c r="E681" s="44"/>
      <c r="F681" s="4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</row>
    <row r="682" spans="1:60" s="14" customFormat="1">
      <c r="A682" s="192"/>
      <c r="B682" s="169"/>
      <c r="C682" s="59"/>
      <c r="D682" s="183"/>
      <c r="E682" s="59"/>
      <c r="F682" s="158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</row>
    <row r="683" spans="1:60" s="14" customFormat="1">
      <c r="A683" s="196"/>
      <c r="B683" s="197"/>
      <c r="C683" s="44"/>
      <c r="D683" s="172"/>
      <c r="E683" s="59"/>
      <c r="F683" s="158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</row>
    <row r="684" spans="1:60" s="14" customFormat="1">
      <c r="A684" s="173"/>
      <c r="B684" s="174"/>
      <c r="C684" s="44"/>
      <c r="D684" s="172"/>
      <c r="E684" s="44"/>
      <c r="F684" s="4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</row>
    <row r="685" spans="1:60" s="14" customFormat="1">
      <c r="A685" s="173"/>
      <c r="B685" s="174"/>
      <c r="C685" s="44"/>
      <c r="D685" s="172"/>
      <c r="E685" s="44"/>
      <c r="F685" s="4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</row>
    <row r="686" spans="1:60" s="14" customFormat="1">
      <c r="A686" s="173"/>
      <c r="B686" s="174"/>
      <c r="C686" s="44"/>
      <c r="D686" s="172"/>
      <c r="E686" s="198"/>
      <c r="F686" s="4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</row>
    <row r="687" spans="1:60" s="14" customFormat="1">
      <c r="A687" s="173"/>
      <c r="B687" s="174"/>
      <c r="C687" s="44"/>
      <c r="D687" s="172"/>
      <c r="E687" s="44"/>
      <c r="F687" s="4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</row>
    <row r="688" spans="1:60" s="14" customFormat="1">
      <c r="A688" s="173"/>
      <c r="B688" s="174"/>
      <c r="C688" s="44"/>
      <c r="D688" s="172"/>
      <c r="E688" s="44"/>
      <c r="F688" s="4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</row>
    <row r="689" spans="1:60" s="14" customFormat="1">
      <c r="A689" s="173"/>
      <c r="B689" s="174"/>
      <c r="C689" s="44"/>
      <c r="D689" s="172"/>
      <c r="E689" s="44"/>
      <c r="F689" s="4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</row>
    <row r="690" spans="1:60" s="14" customFormat="1">
      <c r="A690" s="173"/>
      <c r="B690" s="174"/>
      <c r="C690" s="44"/>
      <c r="D690" s="172"/>
      <c r="E690" s="44"/>
      <c r="F690" s="4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</row>
    <row r="691" spans="1:60" s="14" customFormat="1">
      <c r="A691" s="173"/>
      <c r="B691" s="174"/>
      <c r="C691" s="44"/>
      <c r="D691" s="172"/>
      <c r="E691" s="44"/>
      <c r="F691" s="4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</row>
    <row r="692" spans="1:60" s="14" customFormat="1">
      <c r="A692" s="173"/>
      <c r="B692" s="174"/>
      <c r="C692" s="44"/>
      <c r="D692" s="172"/>
      <c r="E692" s="44"/>
      <c r="F692" s="4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</row>
    <row r="693" spans="1:60" s="14" customFormat="1">
      <c r="A693" s="199"/>
      <c r="B693" s="174"/>
      <c r="C693" s="44"/>
      <c r="D693" s="172"/>
      <c r="E693" s="44"/>
      <c r="F693" s="4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</row>
    <row r="694" spans="1:60" s="14" customFormat="1">
      <c r="A694" s="199"/>
      <c r="B694" s="174"/>
      <c r="C694" s="44"/>
      <c r="D694" s="172"/>
      <c r="E694" s="44"/>
      <c r="F694" s="4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</row>
    <row r="695" spans="1:60" s="14" customFormat="1">
      <c r="A695" s="199"/>
      <c r="B695" s="174"/>
      <c r="C695" s="44"/>
      <c r="D695" s="172"/>
      <c r="E695" s="44"/>
      <c r="F695" s="4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</row>
    <row r="696" spans="1:60" s="14" customFormat="1">
      <c r="A696" s="192"/>
      <c r="B696" s="169"/>
      <c r="C696" s="59"/>
      <c r="D696" s="183"/>
      <c r="E696" s="59"/>
      <c r="F696" s="158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</row>
    <row r="697" spans="1:60" s="14" customFormat="1">
      <c r="A697" s="196"/>
      <c r="B697" s="197"/>
      <c r="C697" s="44"/>
      <c r="D697" s="172"/>
      <c r="E697" s="44"/>
      <c r="F697" s="15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</row>
    <row r="698" spans="1:60" s="14" customFormat="1">
      <c r="A698" s="173"/>
      <c r="B698" s="174"/>
      <c r="C698" s="44"/>
      <c r="D698" s="172"/>
      <c r="E698" s="44"/>
      <c r="F698" s="4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</row>
    <row r="699" spans="1:60" s="14" customFormat="1">
      <c r="A699" s="173"/>
      <c r="B699" s="174"/>
      <c r="C699" s="44"/>
      <c r="D699" s="172"/>
      <c r="E699" s="44"/>
      <c r="F699" s="4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</row>
    <row r="700" spans="1:60" s="14" customFormat="1">
      <c r="A700" s="173"/>
      <c r="B700" s="174"/>
      <c r="C700" s="44"/>
      <c r="D700" s="172"/>
      <c r="E700" s="44"/>
      <c r="F700" s="4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</row>
    <row r="701" spans="1:60" s="14" customFormat="1">
      <c r="A701" s="173"/>
      <c r="B701" s="174"/>
      <c r="C701" s="44"/>
      <c r="D701" s="172"/>
      <c r="E701" s="44"/>
      <c r="F701" s="4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</row>
    <row r="702" spans="1:60" s="14" customFormat="1">
      <c r="A702" s="200"/>
      <c r="B702" s="201"/>
      <c r="C702" s="46"/>
      <c r="D702" s="202"/>
      <c r="E702" s="46"/>
      <c r="F702" s="4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</row>
    <row r="703" spans="1:60" s="14" customFormat="1">
      <c r="A703" s="173"/>
      <c r="B703" s="174"/>
      <c r="C703" s="44"/>
      <c r="D703" s="172"/>
      <c r="E703" s="44"/>
      <c r="F703" s="4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</row>
    <row r="704" spans="1:60" s="14" customFormat="1">
      <c r="A704" s="173"/>
      <c r="B704" s="174"/>
      <c r="C704" s="44"/>
      <c r="D704" s="172"/>
      <c r="E704" s="44"/>
      <c r="F704" s="4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</row>
    <row r="705" spans="1:60" s="14" customFormat="1">
      <c r="A705" s="173"/>
      <c r="B705" s="174"/>
      <c r="C705" s="44"/>
      <c r="D705" s="172"/>
      <c r="E705" s="44"/>
      <c r="F705" s="4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</row>
    <row r="706" spans="1:60" s="14" customFormat="1">
      <c r="A706" s="173"/>
      <c r="B706" s="195"/>
      <c r="C706" s="44"/>
      <c r="D706" s="172"/>
      <c r="E706" s="44"/>
      <c r="F706" s="15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</row>
    <row r="707" spans="1:60" s="14" customFormat="1">
      <c r="A707" s="173"/>
      <c r="B707" s="197"/>
      <c r="C707" s="44"/>
      <c r="D707" s="172"/>
      <c r="E707" s="44"/>
      <c r="F707" s="15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</row>
    <row r="708" spans="1:60" s="14" customFormat="1">
      <c r="A708" s="173"/>
      <c r="B708" s="197"/>
      <c r="C708" s="44"/>
      <c r="D708" s="172"/>
      <c r="E708" s="44"/>
      <c r="F708" s="15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</row>
    <row r="709" spans="1:60" s="14" customFormat="1">
      <c r="A709" s="173"/>
      <c r="B709" s="174"/>
      <c r="C709" s="44"/>
      <c r="D709" s="172"/>
      <c r="E709" s="44"/>
      <c r="F709" s="4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</row>
    <row r="710" spans="1:60" s="14" customFormat="1">
      <c r="A710" s="173"/>
      <c r="B710" s="174"/>
      <c r="C710" s="44"/>
      <c r="D710" s="172"/>
      <c r="E710" s="44"/>
      <c r="F710" s="4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</row>
    <row r="711" spans="1:60" s="14" customFormat="1">
      <c r="A711" s="173"/>
      <c r="B711" s="174"/>
      <c r="C711" s="44"/>
      <c r="D711" s="172"/>
      <c r="E711" s="44"/>
      <c r="F711" s="4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</row>
    <row r="712" spans="1:60" s="14" customFormat="1">
      <c r="A712" s="173"/>
      <c r="B712" s="174"/>
      <c r="C712" s="44"/>
      <c r="D712" s="172"/>
      <c r="E712" s="44"/>
      <c r="F712" s="4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</row>
    <row r="713" spans="1:60" s="14" customFormat="1">
      <c r="A713" s="173"/>
      <c r="B713" s="174"/>
      <c r="C713" s="44"/>
      <c r="D713" s="172"/>
      <c r="E713" s="44"/>
      <c r="F713" s="4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</row>
    <row r="714" spans="1:60" s="14" customFormat="1">
      <c r="A714" s="173"/>
      <c r="B714" s="174"/>
      <c r="C714" s="44"/>
      <c r="D714" s="172"/>
      <c r="E714" s="44"/>
      <c r="F714" s="4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</row>
    <row r="715" spans="1:60" s="14" customFormat="1">
      <c r="A715" s="200"/>
      <c r="B715" s="201"/>
      <c r="C715" s="46"/>
      <c r="D715" s="202"/>
      <c r="E715" s="46"/>
      <c r="F715" s="4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</row>
    <row r="716" spans="1:60" s="14" customFormat="1">
      <c r="A716" s="173"/>
      <c r="B716" s="174"/>
      <c r="C716" s="44"/>
      <c r="D716" s="172"/>
      <c r="E716" s="44"/>
      <c r="F716" s="4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</row>
    <row r="717" spans="1:60" s="14" customFormat="1">
      <c r="A717" s="173"/>
      <c r="B717" s="174"/>
      <c r="C717" s="44"/>
      <c r="D717" s="172"/>
      <c r="E717" s="203"/>
      <c r="F717" s="4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</row>
    <row r="718" spans="1:60" s="14" customFormat="1">
      <c r="A718" s="204"/>
      <c r="B718" s="194"/>
      <c r="C718" s="59"/>
      <c r="D718" s="183"/>
      <c r="E718" s="59"/>
      <c r="F718" s="5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</row>
    <row r="719" spans="1:60" s="14" customFormat="1">
      <c r="A719" s="204"/>
      <c r="B719" s="194"/>
      <c r="C719" s="59"/>
      <c r="D719" s="183"/>
      <c r="E719" s="59"/>
      <c r="F719" s="5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</row>
    <row r="720" spans="1:60" s="14" customFormat="1">
      <c r="A720" s="204"/>
      <c r="B720" s="205"/>
      <c r="C720" s="59"/>
      <c r="D720" s="183"/>
      <c r="E720" s="59"/>
      <c r="F720" s="5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spans="1:60" s="14" customFormat="1">
      <c r="A721" s="173"/>
      <c r="B721" s="195"/>
      <c r="C721" s="44"/>
      <c r="D721" s="172"/>
      <c r="E721" s="44"/>
      <c r="F721" s="4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</row>
    <row r="722" spans="1:60" s="14" customFormat="1">
      <c r="A722" s="196"/>
      <c r="B722" s="197"/>
      <c r="C722" s="44"/>
      <c r="D722" s="172"/>
      <c r="E722" s="44"/>
      <c r="F722" s="15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</row>
    <row r="723" spans="1:60" s="14" customFormat="1">
      <c r="A723" s="173"/>
      <c r="B723" s="174"/>
      <c r="C723" s="44"/>
      <c r="D723" s="172"/>
      <c r="E723" s="59"/>
      <c r="F723" s="4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</row>
    <row r="724" spans="1:60" s="14" customFormat="1">
      <c r="A724" s="173"/>
      <c r="B724" s="174"/>
      <c r="C724" s="44"/>
      <c r="D724" s="172"/>
      <c r="E724" s="59"/>
      <c r="F724" s="5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</row>
    <row r="725" spans="1:60" s="14" customFormat="1">
      <c r="A725" s="173"/>
      <c r="B725" s="174"/>
      <c r="C725" s="44"/>
      <c r="D725" s="172"/>
      <c r="E725" s="59"/>
      <c r="F725" s="5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</row>
    <row r="726" spans="1:60" s="14" customFormat="1">
      <c r="A726" s="175"/>
      <c r="B726" s="174"/>
      <c r="C726" s="44"/>
      <c r="D726" s="172"/>
      <c r="E726" s="44"/>
      <c r="F726" s="4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</row>
    <row r="727" spans="1:60" s="14" customFormat="1">
      <c r="A727" s="173"/>
      <c r="B727" s="174"/>
      <c r="C727" s="44"/>
      <c r="D727" s="172"/>
      <c r="E727" s="44"/>
      <c r="F727" s="4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</row>
    <row r="728" spans="1:60" s="14" customFormat="1">
      <c r="A728" s="173"/>
      <c r="B728" s="174"/>
      <c r="C728" s="44"/>
      <c r="D728" s="172"/>
      <c r="E728" s="44"/>
      <c r="F728" s="4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</row>
    <row r="729" spans="1:60" s="14" customFormat="1">
      <c r="A729" s="175"/>
      <c r="B729" s="174"/>
      <c r="C729" s="44"/>
      <c r="D729" s="172"/>
      <c r="E729" s="44"/>
      <c r="F729" s="4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</row>
    <row r="730" spans="1:60" s="14" customFormat="1">
      <c r="A730" s="175"/>
      <c r="B730" s="174"/>
      <c r="C730" s="44"/>
      <c r="D730" s="172"/>
      <c r="E730" s="44"/>
      <c r="F730" s="4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</row>
    <row r="731" spans="1:60" s="14" customFormat="1">
      <c r="A731" s="175"/>
      <c r="B731" s="174"/>
      <c r="C731" s="44"/>
      <c r="D731" s="172"/>
      <c r="E731" s="44"/>
      <c r="F731" s="4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</row>
    <row r="732" spans="1:60" s="14" customFormat="1">
      <c r="A732" s="175"/>
      <c r="B732" s="174"/>
      <c r="C732" s="44"/>
      <c r="D732" s="172"/>
      <c r="E732" s="44"/>
      <c r="F732" s="4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</row>
    <row r="733" spans="1:60" s="14" customFormat="1">
      <c r="A733" s="175"/>
      <c r="B733" s="174"/>
      <c r="C733" s="44"/>
      <c r="D733" s="172"/>
      <c r="E733" s="44"/>
      <c r="F733" s="4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</row>
    <row r="734" spans="1:60" s="14" customFormat="1">
      <c r="A734" s="175"/>
      <c r="B734" s="174"/>
      <c r="C734" s="44"/>
      <c r="D734" s="172"/>
      <c r="E734" s="44"/>
      <c r="F734" s="4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</row>
    <row r="735" spans="1:60" s="14" customFormat="1">
      <c r="A735" s="175"/>
      <c r="B735" s="174"/>
      <c r="C735" s="44"/>
      <c r="D735" s="172"/>
      <c r="E735" s="44"/>
      <c r="F735" s="4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</row>
    <row r="736" spans="1:60" s="14" customFormat="1">
      <c r="A736" s="206"/>
      <c r="B736" s="207"/>
      <c r="C736" s="208"/>
      <c r="D736" s="209"/>
      <c r="E736" s="208"/>
      <c r="F736" s="4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</row>
    <row r="737" spans="1:6">
      <c r="A737" s="88"/>
      <c r="B737" s="152"/>
      <c r="C737" s="2"/>
      <c r="D737" s="11"/>
      <c r="E737" s="2"/>
      <c r="F737" s="3"/>
    </row>
    <row r="738" spans="1:6">
      <c r="A738" s="88"/>
      <c r="B738" s="152"/>
      <c r="C738" s="2"/>
      <c r="D738" s="11"/>
      <c r="E738" s="2"/>
      <c r="F738" s="3"/>
    </row>
    <row r="739" spans="1:6" ht="12.75" customHeight="1">
      <c r="A739" s="161"/>
      <c r="B739" s="161"/>
      <c r="C739" s="161"/>
      <c r="D739" s="161"/>
      <c r="E739" s="161"/>
      <c r="F739" s="161"/>
    </row>
    <row r="740" spans="1:6" ht="12.75" customHeight="1">
      <c r="A740" s="161"/>
      <c r="B740" s="161"/>
      <c r="C740" s="161"/>
      <c r="D740" s="161"/>
      <c r="E740" s="161"/>
      <c r="F740" s="161"/>
    </row>
    <row r="741" spans="1:6" ht="12.75" customHeight="1">
      <c r="A741" s="43"/>
      <c r="B741" s="161"/>
      <c r="C741" s="161"/>
      <c r="D741" s="125"/>
      <c r="E741" s="161"/>
      <c r="F741" s="125"/>
    </row>
    <row r="742" spans="1:6" ht="12.75" customHeight="1">
      <c r="A742" s="43"/>
      <c r="B742" s="161"/>
      <c r="C742" s="161"/>
      <c r="D742" s="210"/>
      <c r="E742" s="161"/>
      <c r="F742" s="210"/>
    </row>
    <row r="743" spans="1:6" ht="12.75" customHeight="1">
      <c r="A743" s="154"/>
      <c r="B743" s="211"/>
      <c r="C743" s="154"/>
      <c r="D743" s="211"/>
      <c r="E743" s="212"/>
      <c r="F743" s="211"/>
    </row>
    <row r="744" spans="1:6" ht="12.75" customHeight="1">
      <c r="A744" s="213"/>
      <c r="B744" s="211"/>
      <c r="C744" s="213"/>
      <c r="D744" s="211"/>
      <c r="E744" s="212"/>
      <c r="F744" s="211"/>
    </row>
    <row r="745" spans="1:6" ht="12.75" customHeight="1">
      <c r="A745" s="214"/>
      <c r="B745" s="214"/>
      <c r="C745" s="43"/>
      <c r="D745" s="214"/>
      <c r="E745" s="43"/>
      <c r="F745" s="214"/>
    </row>
    <row r="746" spans="1:6" ht="12.75" customHeight="1">
      <c r="A746" s="126"/>
      <c r="B746" s="126"/>
      <c r="C746" s="215"/>
      <c r="D746" s="215"/>
      <c r="E746" s="215"/>
      <c r="F746" s="126"/>
    </row>
    <row r="747" spans="1:6" ht="12.75" customHeight="1">
      <c r="A747" s="126"/>
      <c r="B747" s="126"/>
      <c r="C747" s="215"/>
      <c r="D747" s="215"/>
      <c r="E747" s="215"/>
      <c r="F747" s="126"/>
    </row>
    <row r="748" spans="1:6" ht="12.75" customHeight="1">
      <c r="A748" s="155"/>
      <c r="B748" s="161"/>
      <c r="C748" s="161"/>
      <c r="D748" s="216"/>
      <c r="E748" s="161"/>
      <c r="F748" s="216"/>
    </row>
  </sheetData>
  <autoFilter ref="A9:F564"/>
  <mergeCells count="8">
    <mergeCell ref="A595:F595"/>
    <mergeCell ref="C589:F589"/>
    <mergeCell ref="A594:F594"/>
    <mergeCell ref="A5:F5"/>
    <mergeCell ref="A6:F6"/>
    <mergeCell ref="C590:F590"/>
    <mergeCell ref="A592:F592"/>
    <mergeCell ref="A593:F593"/>
  </mergeCells>
  <printOptions horizontalCentered="1"/>
  <pageMargins left="0.31" right="0.16" top="0.19685039370078741" bottom="0.4" header="0.19685039370078741" footer="0.19685039370078741"/>
  <pageSetup scale="94" orientation="portrait" r:id="rId1"/>
  <headerFooter alignWithMargins="0"/>
  <rowBreaks count="17" manualBreakCount="17">
    <brk id="40" max="5" man="1"/>
    <brk id="65" max="5" man="1"/>
    <brk id="102" max="5" man="1"/>
    <brk id="128" max="5" man="1"/>
    <brk id="148" max="5" man="1"/>
    <brk id="165" max="5" man="1"/>
    <brk id="202" max="5" man="1"/>
    <brk id="247" max="5" man="1"/>
    <brk id="282" max="5" man="1"/>
    <brk id="310" max="5" man="1"/>
    <brk id="338" max="5" man="1"/>
    <brk id="373" max="5" man="1"/>
    <brk id="397" max="5" man="1"/>
    <brk id="418" max="5" man="1"/>
    <brk id="451" max="5" man="1"/>
    <brk id="521" max="5" man="1"/>
    <brk id="559" max="5" man="1"/>
  </rowBreaks>
  <ignoredErrors>
    <ignoredError sqref="F343:F345 F527:F558" unlockedFormula="1"/>
    <ignoredError sqref="F1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 PERAVIA ccs</vt:lpstr>
      <vt:lpstr>'PRES PERAVIA ccs'!Área_de_impresión</vt:lpstr>
      <vt:lpstr>'PRES PERAVIA ccs'!Títulos_a_imprimir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Rocío Del Carmen Santos Espinal</cp:lastModifiedBy>
  <cp:lastPrinted>2020-12-07T13:53:59Z</cp:lastPrinted>
  <dcterms:created xsi:type="dcterms:W3CDTF">2016-09-20T13:17:42Z</dcterms:created>
  <dcterms:modified xsi:type="dcterms:W3CDTF">2021-03-25T17:08:30Z</dcterms:modified>
</cp:coreProperties>
</file>