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LOTE 5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5'!$A$1:$F$118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5'!$1:$10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G102" i="10" l="1"/>
  <c r="F75" i="10"/>
  <c r="F50" i="10"/>
  <c r="F79" i="10" l="1"/>
  <c r="F80" i="10"/>
  <c r="F66" i="10"/>
  <c r="F65" i="10"/>
  <c r="F64" i="10"/>
  <c r="F62" i="10"/>
  <c r="F61" i="10"/>
  <c r="F60" i="10"/>
  <c r="F59" i="10"/>
  <c r="F58" i="10"/>
  <c r="F57" i="10"/>
  <c r="F56" i="10"/>
  <c r="F55" i="10"/>
  <c r="F54" i="10"/>
  <c r="F53" i="10"/>
  <c r="F52" i="10"/>
  <c r="F49" i="10"/>
  <c r="F48" i="10"/>
  <c r="F47" i="10"/>
  <c r="F46" i="10"/>
  <c r="F45" i="10"/>
  <c r="F44" i="10"/>
  <c r="F43" i="10"/>
  <c r="F42" i="10"/>
  <c r="F41" i="10"/>
  <c r="F40" i="10"/>
  <c r="F39" i="10"/>
  <c r="F37" i="10"/>
  <c r="F36" i="10"/>
  <c r="F35" i="10"/>
  <c r="F34" i="10"/>
  <c r="F33" i="10"/>
  <c r="F32" i="10"/>
  <c r="F31" i="10"/>
  <c r="F30" i="10"/>
  <c r="F29" i="10"/>
  <c r="F28" i="10"/>
  <c r="F27" i="10"/>
  <c r="F25" i="10"/>
  <c r="F24" i="10"/>
  <c r="F23" i="10"/>
  <c r="F22" i="10"/>
  <c r="F21" i="10"/>
  <c r="F20" i="10"/>
  <c r="F19" i="10"/>
  <c r="F18" i="10"/>
  <c r="F17" i="10"/>
  <c r="F15" i="10"/>
  <c r="F63" i="10"/>
  <c r="F51" i="10"/>
  <c r="F38" i="10"/>
  <c r="F26" i="10"/>
  <c r="F16" i="10"/>
  <c r="F14" i="10"/>
  <c r="F67" i="10" l="1"/>
  <c r="F73" i="10"/>
  <c r="F68" i="10" l="1"/>
  <c r="F72" i="10"/>
  <c r="F69" i="10"/>
  <c r="F70" i="10"/>
  <c r="F71" i="10"/>
  <c r="F82" i="10" l="1"/>
  <c r="F88" i="10" s="1"/>
  <c r="F86" i="10" l="1"/>
  <c r="F91" i="10"/>
  <c r="F97" i="10"/>
  <c r="F87" i="10"/>
  <c r="F83" i="10"/>
  <c r="F90" i="10"/>
  <c r="F89" i="10"/>
  <c r="F94" i="10" l="1"/>
  <c r="F92" i="10"/>
  <c r="F93" i="10"/>
  <c r="F95" i="10"/>
  <c r="F96" i="10"/>
  <c r="F98" i="10" l="1"/>
  <c r="F100" i="10" s="1"/>
</calcChain>
</file>

<file path=xl/sharedStrings.xml><?xml version="1.0" encoding="utf-8"?>
<sst xmlns="http://schemas.openxmlformats.org/spreadsheetml/2006/main" count="153" uniqueCount="108">
  <si>
    <t>INSTITUTO NACIONAL DE AGUAS POTABLES Y ALCANTARILLADOS</t>
  </si>
  <si>
    <t>***INAPA***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</si>
  <si>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</si>
  <si>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</si>
  <si>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</si>
  <si>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</si>
  <si>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</si>
  <si>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</si>
  <si>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</si>
  <si>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</si>
  <si>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</si>
  <si>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</si>
  <si>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</si>
  <si>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</si>
  <si>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</si>
  <si>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</si>
  <si>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</si>
  <si>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</si>
  <si>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</si>
  <si>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</si>
  <si>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</si>
  <si>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</si>
  <si>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</si>
  <si>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</si>
  <si>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</si>
  <si>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</si>
  <si>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</si>
  <si>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</si>
  <si>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</si>
  <si>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</si>
  <si>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</si>
  <si>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</si>
  <si>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</si>
  <si>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</si>
  <si>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</si>
  <si>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</si>
  <si>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</si>
  <si>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</si>
  <si>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</si>
  <si>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</si>
  <si>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</si>
  <si>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</si>
  <si>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</si>
  <si>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</si>
  <si>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</si>
  <si>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</si>
  <si>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</si>
  <si>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</si>
  <si>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</si>
  <si>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</si>
  <si>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</si>
  <si>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SUBTOTAL FASE A</t>
  </si>
  <si>
    <t xml:space="preserve">SUMINISTRO  Y COLOCACION DE PIEZAS ESPECIALES DE PRESION </t>
  </si>
  <si>
    <t>TEE 12X6"  ACERO (SCH-30) C/PROTECCION ANTICORROSIVA</t>
  </si>
  <si>
    <t>MEDIDAS DE COMPENSACION AMBIENTAL</t>
  </si>
  <si>
    <t>CODO 12X45"  ACERO (SCH-30) C/PROTECCION ANTICORROSIVA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</si>
  <si>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</si>
  <si>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</si>
  <si>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</si>
  <si>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</si>
  <si>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</si>
  <si>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</si>
  <si>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</si>
  <si>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BOTE DE MATERIAL CON CAMION, INCLUYE CARGIO Y ESPARCIMIENTO EN BOTADERO (DIST.=5.0 KM)</t>
  </si>
  <si>
    <t>JUNTA MECANICA TIPO DRESSER DE Ø 6" HF</t>
  </si>
  <si>
    <t>CAJA TELESCOPICA PARA VALVULA</t>
  </si>
  <si>
    <t>REDUCCION 12"X 8" ACERO (SCH-30) C/PROTECCION ANTICORROSIVA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</si>
  <si>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</si>
  <si>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</si>
  <si>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</si>
  <si>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</si>
  <si>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</si>
  <si>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</si>
  <si>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</si>
  <si>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</si>
  <si>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</si>
  <si>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</si>
  <si>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MESES</t>
  </si>
  <si>
    <t>ING. RAMONA MONTAS</t>
  </si>
  <si>
    <t>Presupuesto No.:162  d/f 20/10/2020</t>
  </si>
  <si>
    <t>JUNTA MECANICA TIPO DRESSER DE Ø 8" HF</t>
  </si>
  <si>
    <t xml:space="preserve">       ING. SONIA ESTHER RODRIGUEZ </t>
  </si>
  <si>
    <t>TEE 12X8"  ACERO (SCH-30) C/PROTECCION ANTICORROSIVA</t>
  </si>
  <si>
    <t>TEE 8"X8"  ACERO (SCH-30) C/PROTECCION ANTICORROSIVA</t>
  </si>
  <si>
    <t xml:space="preserve">TUBERIA Ø8" ACERO 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</si>
  <si>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</si>
  <si>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</si>
  <si>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</si>
  <si>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</si>
  <si>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</si>
  <si>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</si>
  <si>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</si>
  <si>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</si>
  <si>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</si>
  <si>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VALVULA DE  COMPUERTA Ø6" H.F. PLATILLADA (INC.  2 JUNTAS DE GOMA, 2 NIPLE PLATILLADOS, 2 JUNTAS MECANICAS TIPO DRESSER Y 2 PARES DE TORNILLOS)</t>
  </si>
  <si>
    <t>LINEA DE CONDUCCION (DESDE ESTACION 2+359 H/ ESTACION 3+162)</t>
  </si>
  <si>
    <t>REGISTRO PARA VALVULA  EN TUBO DE Ø36" H.A. (INC. BASE Y TAPA DE H.S.)</t>
  </si>
  <si>
    <t>VALVULA DE  COMPUERTA Ø8" H.F. PLATILLADA (INC.  2 JUNTAS DE GOMA, 2 NIPLE PLATILLADOS, 2 JUNTAS MECANICAS TIPO DRESSER Y 2 PARES DE TORNILLOS)</t>
  </si>
  <si>
    <t>6.1.10</t>
  </si>
  <si>
    <t>INTERCONEXION A LINEA CONDUCCION Ø8" EXISTENTE</t>
  </si>
  <si>
    <t>SUMINISTRO Y COLOCACION:</t>
  </si>
  <si>
    <t>NIPLE 12" X 1.00M ACERO (SCH-30) C/PROTECCION ANTICORROSIVA</t>
  </si>
  <si>
    <t>NIPLE 8" X 1.00M ACERO (SCH-40) C/PROTECCION ANTICORROSIVA</t>
  </si>
  <si>
    <t>RELLENO  COMPACTADO C/COMPACTADOR MECANICO EN CAPAS DE 0.20M</t>
  </si>
  <si>
    <t>REGISTRO PARA VALVULA  (SEGUN DETALLE)</t>
  </si>
  <si>
    <t>ING. JOSE MANUEL AYBAR OVALLE</t>
  </si>
  <si>
    <t>Zona : IV</t>
  </si>
  <si>
    <t xml:space="preserve"> LINEA  CONDUCCION  12" PVC TRAMO  DESDE EST. 2+359 HASTA EST. 3+162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</si>
</sst>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39" fontId="26" fillId="2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0" fontId="2" fillId="2" borderId="2" xfId="0" applyFont="1" applyFill="1" applyBorder="1" applyAlignment="1">
      <alignment horizontal="left" vertical="center" wrapText="1"/>
    </xf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43" fontId="3" fillId="25" borderId="0" xfId="0" applyNumberFormat="1" applyFont="1" applyFill="1" applyBorder="1"/>
    <xf numFmtId="4" fontId="3" fillId="25" borderId="0" xfId="0" applyNumberFormat="1" applyFont="1" applyFill="1" applyBorder="1"/>
    <xf numFmtId="4" fontId="2" fillId="0" borderId="0" xfId="73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center"/>
    </xf>
    <xf numFmtId="0" fontId="3" fillId="21" borderId="0" xfId="0" applyFont="1" applyFill="1"/>
    <xf numFmtId="4" fontId="3" fillId="21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0" fontId="28" fillId="2" borderId="2" xfId="0" applyFont="1" applyFill="1" applyBorder="1"/>
    <xf numFmtId="0" fontId="28" fillId="2" borderId="2" xfId="0" applyFont="1" applyFill="1" applyBorder="1" applyAlignment="1">
      <alignment horizontal="center" vertical="center"/>
    </xf>
    <xf numFmtId="4" fontId="28" fillId="2" borderId="2" xfId="0" applyNumberFormat="1" applyFont="1" applyFill="1" applyBorder="1"/>
    <xf numFmtId="39" fontId="28" fillId="2" borderId="2" xfId="0" applyNumberFormat="1" applyFont="1" applyFill="1" applyBorder="1" applyProtection="1">
      <protection locked="0"/>
    </xf>
    <xf numFmtId="0" fontId="28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175" fontId="26" fillId="2" borderId="2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wrapText="1"/>
    </xf>
    <xf numFmtId="0" fontId="26" fillId="2" borderId="0" xfId="0" applyFont="1" applyFill="1" applyBorder="1" applyAlignment="1">
      <alignment vertical="top" wrapText="1"/>
    </xf>
    <xf numFmtId="0" fontId="2" fillId="2" borderId="2" xfId="95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protection locked="0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/>
    </xf>
    <xf numFmtId="4" fontId="3" fillId="0" borderId="6" xfId="1" applyNumberFormat="1" applyFont="1" applyFill="1" applyBorder="1" applyAlignment="1">
      <alignment horizontal="right" vertical="top" wrapText="1"/>
    </xf>
    <xf numFmtId="4" fontId="30" fillId="3" borderId="6" xfId="70" applyNumberFormat="1" applyFont="1" applyFill="1" applyBorder="1" applyAlignment="1">
      <alignment horizontal="center" vertical="center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104</xdr:row>
      <xdr:rowOff>161925</xdr:rowOff>
    </xdr:from>
    <xdr:to>
      <xdr:col>5</xdr:col>
      <xdr:colOff>685800</xdr:colOff>
      <xdr:row>105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76307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105</xdr:row>
      <xdr:rowOff>9525</xdr:rowOff>
    </xdr:from>
    <xdr:to>
      <xdr:col>1</xdr:col>
      <xdr:colOff>2133600</xdr:colOff>
      <xdr:row>105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76403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114</xdr:row>
      <xdr:rowOff>0</xdr:rowOff>
    </xdr:from>
    <xdr:to>
      <xdr:col>5</xdr:col>
      <xdr:colOff>762000</xdr:colOff>
      <xdr:row>114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90881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114</xdr:row>
      <xdr:rowOff>0</xdr:rowOff>
    </xdr:from>
    <xdr:to>
      <xdr:col>1</xdr:col>
      <xdr:colOff>1990725</xdr:colOff>
      <xdr:row>114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90881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104</xdr:row>
      <xdr:rowOff>161925</xdr:rowOff>
    </xdr:from>
    <xdr:to>
      <xdr:col>5</xdr:col>
      <xdr:colOff>685800</xdr:colOff>
      <xdr:row>105</xdr:row>
      <xdr:rowOff>9525</xdr:rowOff>
    </xdr:to>
    <xdr:sp macro="" textlink="">
      <xdr:nvSpPr>
        <xdr:cNvPr id="22" name="Line 65"/>
        <xdr:cNvSpPr>
          <a:spLocks noChangeShapeType="1"/>
        </xdr:cNvSpPr>
      </xdr:nvSpPr>
      <xdr:spPr bwMode="auto">
        <a:xfrm flipV="1">
          <a:off x="4000500" y="17202150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60614</xdr:rowOff>
    </xdr:from>
    <xdr:to>
      <xdr:col>1</xdr:col>
      <xdr:colOff>489239</xdr:colOff>
      <xdr:row>5</xdr:row>
      <xdr:rowOff>12989</xdr:rowOff>
    </xdr:to>
    <xdr:pic>
      <xdr:nvPicPr>
        <xdr:cNvPr id="23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614"/>
          <a:ext cx="904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23"/>
  <sheetViews>
    <sheetView showGridLines="0" showZeros="0" tabSelected="1" view="pageBreakPreview" topLeftCell="A61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40" t="s">
        <v>0</v>
      </c>
      <c r="B1" s="240"/>
      <c r="C1" s="240"/>
      <c r="D1" s="240"/>
      <c r="E1" s="240"/>
      <c r="F1" s="240"/>
      <c r="G1" s="186"/>
    </row>
    <row r="2" spans="1:18" s="1" customFormat="1" x14ac:dyDescent="0.2">
      <c r="A2" s="240" t="s">
        <v>1</v>
      </c>
      <c r="B2" s="240"/>
      <c r="C2" s="240"/>
      <c r="D2" s="240"/>
      <c r="E2" s="240"/>
      <c r="F2" s="240"/>
      <c r="G2" s="186"/>
    </row>
    <row r="3" spans="1:18" s="1" customFormat="1" x14ac:dyDescent="0.2">
      <c r="A3" s="240" t="s">
        <v>47</v>
      </c>
      <c r="B3" s="240"/>
      <c r="C3" s="240"/>
      <c r="D3" s="240"/>
      <c r="E3" s="240"/>
      <c r="F3" s="240"/>
      <c r="G3" s="186"/>
    </row>
    <row r="4" spans="1:18" s="1" customFormat="1" x14ac:dyDescent="0.2">
      <c r="A4" s="240" t="s">
        <v>48</v>
      </c>
      <c r="B4" s="240"/>
      <c r="C4" s="240"/>
      <c r="D4" s="240"/>
      <c r="E4" s="240"/>
      <c r="F4" s="240"/>
      <c r="G4" s="186"/>
    </row>
    <row r="5" spans="1:18" s="1" customFormat="1" ht="8.25" customHeight="1" x14ac:dyDescent="0.2">
      <c r="A5" s="240"/>
      <c r="B5" s="240"/>
      <c r="C5" s="240"/>
      <c r="D5" s="240"/>
      <c r="E5" s="240"/>
      <c r="F5" s="240"/>
      <c r="G5" s="188"/>
      <c r="H5" s="151"/>
      <c r="I5" s="152"/>
      <c r="J5" s="189"/>
      <c r="K5" s="153"/>
      <c r="L5" s="153"/>
    </row>
    <row r="6" spans="1:18" s="1" customFormat="1" x14ac:dyDescent="0.2">
      <c r="A6" s="49" t="s">
        <v>79</v>
      </c>
      <c r="B6" s="50"/>
      <c r="C6" s="51"/>
      <c r="D6" s="52"/>
      <c r="E6" s="53"/>
      <c r="F6" s="54"/>
      <c r="G6" s="54"/>
    </row>
    <row r="7" spans="1:18" s="154" customFormat="1" ht="21" customHeight="1" x14ac:dyDescent="0.2">
      <c r="A7" s="150" t="s">
        <v>61</v>
      </c>
      <c r="B7" s="241" t="s">
        <v>107</v>
      </c>
      <c r="C7" s="241"/>
      <c r="D7" s="241"/>
      <c r="E7" s="241"/>
      <c r="F7" s="241"/>
      <c r="G7" s="153"/>
    </row>
    <row r="8" spans="1:18" s="1" customFormat="1" ht="14.25" customHeight="1" x14ac:dyDescent="0.2">
      <c r="A8" s="55" t="s">
        <v>75</v>
      </c>
      <c r="B8" s="50"/>
      <c r="C8" s="56"/>
      <c r="D8" s="52" t="s">
        <v>106</v>
      </c>
      <c r="E8" s="57"/>
      <c r="F8" s="153"/>
      <c r="G8" s="54"/>
    </row>
    <row r="9" spans="1:18" s="1" customFormat="1" ht="9" customHeight="1" x14ac:dyDescent="0.2">
      <c r="A9" s="55"/>
      <c r="B9" s="50"/>
      <c r="C9" s="56"/>
      <c r="D9" s="52"/>
      <c r="E9" s="57"/>
      <c r="F9" s="54"/>
      <c r="G9" s="54"/>
    </row>
    <row r="10" spans="1:18" s="34" customFormat="1" ht="11.25" customHeight="1" x14ac:dyDescent="0.25">
      <c r="A10" s="58" t="s">
        <v>2</v>
      </c>
      <c r="B10" s="58" t="s">
        <v>3</v>
      </c>
      <c r="C10" s="59" t="s">
        <v>4</v>
      </c>
      <c r="D10" s="58" t="s">
        <v>5</v>
      </c>
      <c r="E10" s="60" t="s">
        <v>6</v>
      </c>
      <c r="F10" s="60" t="s">
        <v>7</v>
      </c>
      <c r="G10" s="171"/>
      <c r="H10" s="179"/>
      <c r="I10" s="172"/>
      <c r="J10" s="172"/>
      <c r="K10" s="172"/>
      <c r="L10" s="170"/>
    </row>
    <row r="11" spans="1:18" ht="12.75" customHeight="1" x14ac:dyDescent="0.25">
      <c r="A11" s="61"/>
      <c r="B11" s="61"/>
      <c r="C11" s="62"/>
      <c r="D11" s="61"/>
      <c r="E11" s="63"/>
      <c r="F11" s="63"/>
      <c r="G11" s="173"/>
      <c r="H11" s="180"/>
      <c r="I11" s="172"/>
      <c r="J11" s="172"/>
      <c r="K11" s="172"/>
      <c r="L11" s="2"/>
    </row>
    <row r="12" spans="1:18" s="8" customFormat="1" ht="24.75" customHeight="1" x14ac:dyDescent="0.2">
      <c r="A12" s="64" t="s">
        <v>58</v>
      </c>
      <c r="B12" s="67" t="s">
        <v>95</v>
      </c>
      <c r="C12" s="213"/>
      <c r="D12" s="214"/>
      <c r="E12" s="215"/>
      <c r="F12" s="216"/>
      <c r="G12" s="17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12.75" customHeight="1" x14ac:dyDescent="0.2">
      <c r="A13" s="214"/>
      <c r="B13" s="217"/>
      <c r="C13" s="213"/>
      <c r="D13" s="214"/>
      <c r="E13" s="215"/>
      <c r="F13" s="216"/>
      <c r="G13" s="17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203" customFormat="1" ht="12.75" customHeight="1" x14ac:dyDescent="0.2">
      <c r="A14" s="68">
        <v>1</v>
      </c>
      <c r="B14" s="39" t="s">
        <v>49</v>
      </c>
      <c r="C14" s="44">
        <v>803</v>
      </c>
      <c r="D14" s="65" t="s">
        <v>11</v>
      </c>
      <c r="E14" s="44">
        <v>14.63</v>
      </c>
      <c r="F14" s="66">
        <f t="shared" ref="F14:F45" si="0">ROUND(C14*E14,2)</f>
        <v>11747.89</v>
      </c>
      <c r="G14" s="201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</row>
    <row r="15" spans="1:18" s="203" customFormat="1" ht="12.75" customHeight="1" x14ac:dyDescent="0.2">
      <c r="A15" s="38"/>
      <c r="B15" s="39"/>
      <c r="C15" s="42"/>
      <c r="D15" s="65"/>
      <c r="E15" s="44"/>
      <c r="F15" s="66">
        <f t="shared" si="0"/>
        <v>0</v>
      </c>
      <c r="G15" s="201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</row>
    <row r="16" spans="1:18" s="203" customFormat="1" ht="12.75" customHeight="1" x14ac:dyDescent="0.2">
      <c r="A16" s="69">
        <v>2</v>
      </c>
      <c r="B16" s="67" t="s">
        <v>8</v>
      </c>
      <c r="C16" s="42"/>
      <c r="D16" s="65"/>
      <c r="E16" s="44"/>
      <c r="F16" s="66">
        <f t="shared" si="0"/>
        <v>0</v>
      </c>
      <c r="G16" s="201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</row>
    <row r="17" spans="1:18" s="203" customFormat="1" ht="12.75" customHeight="1" x14ac:dyDescent="0.2">
      <c r="A17" s="70">
        <v>2.1</v>
      </c>
      <c r="B17" s="39" t="s">
        <v>44</v>
      </c>
      <c r="C17" s="44">
        <v>955.56999999999994</v>
      </c>
      <c r="D17" s="65" t="s">
        <v>9</v>
      </c>
      <c r="E17" s="44">
        <v>154.52000000000001</v>
      </c>
      <c r="F17" s="66">
        <f t="shared" si="0"/>
        <v>147654.68</v>
      </c>
      <c r="G17" s="201"/>
      <c r="H17" s="204"/>
      <c r="I17" s="202"/>
      <c r="J17" s="202"/>
      <c r="K17" s="202"/>
      <c r="L17" s="202"/>
      <c r="M17" s="202"/>
      <c r="N17" s="202"/>
      <c r="O17" s="202"/>
      <c r="P17" s="202"/>
      <c r="Q17" s="202"/>
      <c r="R17" s="202"/>
    </row>
    <row r="18" spans="1:18" s="203" customFormat="1" ht="12.75" customHeight="1" x14ac:dyDescent="0.2">
      <c r="A18" s="70">
        <v>2.2000000000000002</v>
      </c>
      <c r="B18" s="39" t="s">
        <v>43</v>
      </c>
      <c r="C18" s="44">
        <v>68.260000000000005</v>
      </c>
      <c r="D18" s="65" t="s">
        <v>9</v>
      </c>
      <c r="E18" s="44">
        <v>1110.3900000000001</v>
      </c>
      <c r="F18" s="66">
        <f t="shared" si="0"/>
        <v>75795.22</v>
      </c>
      <c r="G18" s="201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</row>
    <row r="19" spans="1:18" s="203" customFormat="1" ht="25.5" x14ac:dyDescent="0.2">
      <c r="A19" s="70">
        <v>2.2999999999999998</v>
      </c>
      <c r="B19" s="40" t="s">
        <v>103</v>
      </c>
      <c r="C19" s="218">
        <v>787.26</v>
      </c>
      <c r="D19" s="43" t="s">
        <v>9</v>
      </c>
      <c r="E19" s="219">
        <v>184.63</v>
      </c>
      <c r="F19" s="66">
        <f t="shared" si="0"/>
        <v>145351.81</v>
      </c>
      <c r="G19" s="201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</row>
    <row r="20" spans="1:18" s="203" customFormat="1" ht="24.75" customHeight="1" x14ac:dyDescent="0.2">
      <c r="A20" s="70">
        <v>2.4</v>
      </c>
      <c r="B20" s="220" t="s">
        <v>63</v>
      </c>
      <c r="C20" s="35">
        <v>201.97</v>
      </c>
      <c r="D20" s="65" t="s">
        <v>9</v>
      </c>
      <c r="E20" s="35">
        <v>210</v>
      </c>
      <c r="F20" s="66">
        <f t="shared" si="0"/>
        <v>42413.7</v>
      </c>
      <c r="G20" s="201"/>
      <c r="H20" s="202"/>
      <c r="I20" s="202"/>
      <c r="J20" s="202"/>
      <c r="K20" s="205"/>
      <c r="L20" s="202"/>
      <c r="M20" s="202"/>
      <c r="N20" s="202"/>
      <c r="O20" s="202"/>
      <c r="P20" s="202"/>
      <c r="Q20" s="202"/>
      <c r="R20" s="202"/>
    </row>
    <row r="21" spans="1:18" s="203" customFormat="1" ht="9" customHeight="1" x14ac:dyDescent="0.2">
      <c r="A21" s="70"/>
      <c r="B21" s="39"/>
      <c r="C21" s="44"/>
      <c r="D21" s="65"/>
      <c r="E21" s="44"/>
      <c r="F21" s="66">
        <f t="shared" si="0"/>
        <v>0</v>
      </c>
      <c r="G21" s="201"/>
      <c r="H21" s="202"/>
      <c r="I21" s="202"/>
      <c r="J21" s="202"/>
      <c r="K21" s="205"/>
      <c r="L21" s="202"/>
      <c r="M21" s="202"/>
      <c r="N21" s="202"/>
      <c r="O21" s="202"/>
      <c r="P21" s="202"/>
      <c r="Q21" s="202"/>
      <c r="R21" s="202"/>
    </row>
    <row r="22" spans="1:18" s="203" customFormat="1" ht="12.75" customHeight="1" x14ac:dyDescent="0.2">
      <c r="A22" s="69">
        <v>3</v>
      </c>
      <c r="B22" s="67" t="s">
        <v>42</v>
      </c>
      <c r="C22" s="221"/>
      <c r="D22" s="64"/>
      <c r="E22" s="221"/>
      <c r="F22" s="66">
        <f t="shared" si="0"/>
        <v>0</v>
      </c>
      <c r="G22" s="201"/>
      <c r="H22" s="202"/>
      <c r="I22" s="202"/>
      <c r="J22" s="202"/>
      <c r="K22" s="205"/>
      <c r="L22" s="202"/>
      <c r="M22" s="202"/>
      <c r="N22" s="202"/>
      <c r="O22" s="202"/>
      <c r="P22" s="202"/>
      <c r="Q22" s="202"/>
      <c r="R22" s="202"/>
    </row>
    <row r="23" spans="1:18" s="203" customFormat="1" ht="25.5" x14ac:dyDescent="0.2">
      <c r="A23" s="71">
        <v>3.1</v>
      </c>
      <c r="B23" s="40" t="s">
        <v>59</v>
      </c>
      <c r="C23" s="218">
        <v>835.12</v>
      </c>
      <c r="D23" s="43" t="s">
        <v>11</v>
      </c>
      <c r="E23" s="219">
        <v>6063.52</v>
      </c>
      <c r="F23" s="230">
        <f t="shared" si="0"/>
        <v>5063766.82</v>
      </c>
      <c r="G23" s="201"/>
      <c r="H23" s="202"/>
      <c r="I23" s="202"/>
      <c r="J23" s="202"/>
      <c r="K23" s="205"/>
      <c r="L23" s="202"/>
      <c r="M23" s="202"/>
      <c r="N23" s="202"/>
      <c r="O23" s="202"/>
      <c r="P23" s="202"/>
      <c r="Q23" s="202"/>
      <c r="R23" s="202"/>
    </row>
    <row r="24" spans="1:18" s="203" customFormat="1" ht="9.75" customHeight="1" x14ac:dyDescent="0.2">
      <c r="A24" s="74"/>
      <c r="B24" s="40"/>
      <c r="C24" s="82"/>
      <c r="D24" s="65"/>
      <c r="E24" s="44"/>
      <c r="F24" s="66">
        <f t="shared" si="0"/>
        <v>0</v>
      </c>
      <c r="G24" s="201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</row>
    <row r="25" spans="1:18" s="203" customFormat="1" ht="12.75" customHeight="1" x14ac:dyDescent="0.2">
      <c r="A25" s="69">
        <v>4</v>
      </c>
      <c r="B25" s="67" t="s">
        <v>41</v>
      </c>
      <c r="C25" s="221"/>
      <c r="D25" s="64"/>
      <c r="E25" s="221"/>
      <c r="F25" s="66">
        <f t="shared" si="0"/>
        <v>0</v>
      </c>
      <c r="G25" s="201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</row>
    <row r="26" spans="1:18" s="203" customFormat="1" ht="25.5" x14ac:dyDescent="0.2">
      <c r="A26" s="71">
        <v>4.0999999999999996</v>
      </c>
      <c r="B26" s="40" t="s">
        <v>59</v>
      </c>
      <c r="C26" s="218">
        <v>835.12</v>
      </c>
      <c r="D26" s="43" t="s">
        <v>11</v>
      </c>
      <c r="E26" s="218">
        <v>55.95</v>
      </c>
      <c r="F26" s="230">
        <f t="shared" si="0"/>
        <v>46724.959999999999</v>
      </c>
      <c r="G26" s="201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</row>
    <row r="27" spans="1:18" s="203" customFormat="1" ht="9" customHeight="1" x14ac:dyDescent="0.2">
      <c r="A27" s="70"/>
      <c r="B27" s="40"/>
      <c r="C27" s="42"/>
      <c r="D27" s="65"/>
      <c r="E27" s="44"/>
      <c r="F27" s="66">
        <f t="shared" si="0"/>
        <v>0</v>
      </c>
      <c r="G27" s="201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</row>
    <row r="28" spans="1:18" s="203" customFormat="1" ht="25.5" x14ac:dyDescent="0.2">
      <c r="A28" s="77">
        <v>5</v>
      </c>
      <c r="B28" s="45" t="s">
        <v>52</v>
      </c>
      <c r="C28" s="38"/>
      <c r="D28" s="65"/>
      <c r="E28" s="73"/>
      <c r="F28" s="66">
        <f t="shared" si="0"/>
        <v>0</v>
      </c>
      <c r="G28" s="201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</row>
    <row r="29" spans="1:18" s="212" customFormat="1" ht="25.5" x14ac:dyDescent="0.2">
      <c r="A29" s="71">
        <v>5.0999999999999996</v>
      </c>
      <c r="B29" s="222" t="s">
        <v>55</v>
      </c>
      <c r="C29" s="235">
        <v>3</v>
      </c>
      <c r="D29" s="43" t="s">
        <v>12</v>
      </c>
      <c r="E29" s="219">
        <v>8809.77</v>
      </c>
      <c r="F29" s="230">
        <f t="shared" si="0"/>
        <v>26429.31</v>
      </c>
      <c r="G29" s="20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</row>
    <row r="30" spans="1:18" s="212" customFormat="1" ht="25.5" x14ac:dyDescent="0.2">
      <c r="A30" s="71">
        <v>5.2</v>
      </c>
      <c r="B30" s="222" t="s">
        <v>66</v>
      </c>
      <c r="C30" s="78">
        <v>1</v>
      </c>
      <c r="D30" s="65" t="s">
        <v>12</v>
      </c>
      <c r="E30" s="73">
        <v>6473.670000000001</v>
      </c>
      <c r="F30" s="66">
        <f t="shared" si="0"/>
        <v>6473.67</v>
      </c>
      <c r="G30" s="20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</row>
    <row r="31" spans="1:18" s="212" customFormat="1" ht="25.5" x14ac:dyDescent="0.2">
      <c r="A31" s="71">
        <v>5.3</v>
      </c>
      <c r="B31" s="222" t="s">
        <v>53</v>
      </c>
      <c r="C31" s="78">
        <v>1</v>
      </c>
      <c r="D31" s="65" t="s">
        <v>12</v>
      </c>
      <c r="E31" s="73">
        <v>7901.47</v>
      </c>
      <c r="F31" s="66">
        <f t="shared" si="0"/>
        <v>7901.47</v>
      </c>
      <c r="G31" s="20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</row>
    <row r="32" spans="1:18" s="203" customFormat="1" ht="25.5" x14ac:dyDescent="0.2">
      <c r="A32" s="71">
        <v>5.4</v>
      </c>
      <c r="B32" s="222" t="s">
        <v>101</v>
      </c>
      <c r="C32" s="78">
        <v>5</v>
      </c>
      <c r="D32" s="65" t="s">
        <v>12</v>
      </c>
      <c r="E32" s="73">
        <v>7429.53</v>
      </c>
      <c r="F32" s="66">
        <f t="shared" si="0"/>
        <v>37147.65</v>
      </c>
      <c r="G32" s="201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</row>
    <row r="33" spans="1:18" s="203" customFormat="1" ht="25.5" x14ac:dyDescent="0.2">
      <c r="A33" s="71">
        <v>5.5</v>
      </c>
      <c r="B33" s="222" t="s">
        <v>102</v>
      </c>
      <c r="C33" s="78">
        <v>1</v>
      </c>
      <c r="D33" s="65" t="s">
        <v>12</v>
      </c>
      <c r="E33" s="73">
        <v>2885.08</v>
      </c>
      <c r="F33" s="75">
        <f t="shared" si="0"/>
        <v>2885.08</v>
      </c>
      <c r="G33" s="201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</row>
    <row r="34" spans="1:18" s="203" customFormat="1" x14ac:dyDescent="0.2">
      <c r="A34" s="71">
        <v>5.6</v>
      </c>
      <c r="B34" s="190" t="s">
        <v>62</v>
      </c>
      <c r="C34" s="78">
        <v>10</v>
      </c>
      <c r="D34" s="65" t="s">
        <v>12</v>
      </c>
      <c r="E34" s="73">
        <v>4516.01</v>
      </c>
      <c r="F34" s="66">
        <f t="shared" si="0"/>
        <v>45160.1</v>
      </c>
      <c r="G34" s="201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</row>
    <row r="35" spans="1:18" s="203" customFormat="1" x14ac:dyDescent="0.2">
      <c r="A35" s="71">
        <v>5.7</v>
      </c>
      <c r="B35" s="190" t="s">
        <v>80</v>
      </c>
      <c r="C35" s="78">
        <v>1</v>
      </c>
      <c r="D35" s="65" t="s">
        <v>12</v>
      </c>
      <c r="E35" s="73">
        <v>2948.22</v>
      </c>
      <c r="F35" s="66">
        <f t="shared" si="0"/>
        <v>2948.22</v>
      </c>
      <c r="G35" s="201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</row>
    <row r="36" spans="1:18" s="203" customFormat="1" x14ac:dyDescent="0.2">
      <c r="A36" s="71">
        <v>5.8</v>
      </c>
      <c r="B36" s="190" t="s">
        <v>64</v>
      </c>
      <c r="C36" s="78">
        <v>1</v>
      </c>
      <c r="D36" s="65" t="s">
        <v>12</v>
      </c>
      <c r="E36" s="73">
        <v>2390.48</v>
      </c>
      <c r="F36" s="66">
        <f t="shared" si="0"/>
        <v>2390.48</v>
      </c>
      <c r="G36" s="201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 s="203" customFormat="1" x14ac:dyDescent="0.2">
      <c r="A37" s="71">
        <v>5.9</v>
      </c>
      <c r="B37" s="223" t="s">
        <v>60</v>
      </c>
      <c r="C37" s="78">
        <v>5</v>
      </c>
      <c r="D37" s="65" t="s">
        <v>12</v>
      </c>
      <c r="E37" s="73">
        <v>8029.89</v>
      </c>
      <c r="F37" s="66">
        <f t="shared" si="0"/>
        <v>40149.449999999997</v>
      </c>
      <c r="G37" s="201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</row>
    <row r="38" spans="1:18" s="203" customFormat="1" x14ac:dyDescent="0.2">
      <c r="A38" s="77"/>
      <c r="B38" s="45"/>
      <c r="C38" s="38"/>
      <c r="D38" s="65"/>
      <c r="E38" s="73"/>
      <c r="F38" s="66">
        <f t="shared" si="0"/>
        <v>0</v>
      </c>
      <c r="G38" s="201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</row>
    <row r="39" spans="1:18" s="203" customFormat="1" ht="25.5" x14ac:dyDescent="0.2">
      <c r="A39" s="77">
        <v>6</v>
      </c>
      <c r="B39" s="45" t="s">
        <v>99</v>
      </c>
      <c r="C39" s="38"/>
      <c r="D39" s="65"/>
      <c r="E39" s="73"/>
      <c r="F39" s="66">
        <f t="shared" si="0"/>
        <v>0</v>
      </c>
      <c r="G39" s="201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</row>
    <row r="40" spans="1:18" s="203" customFormat="1" x14ac:dyDescent="0.2">
      <c r="A40" s="224">
        <v>6.1</v>
      </c>
      <c r="B40" s="45" t="s">
        <v>100</v>
      </c>
      <c r="C40" s="38"/>
      <c r="D40" s="65"/>
      <c r="E40" s="73"/>
      <c r="F40" s="66">
        <f t="shared" si="0"/>
        <v>0</v>
      </c>
      <c r="G40" s="201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</row>
    <row r="41" spans="1:18" s="203" customFormat="1" x14ac:dyDescent="0.2">
      <c r="A41" s="76" t="s">
        <v>85</v>
      </c>
      <c r="B41" s="190" t="s">
        <v>84</v>
      </c>
      <c r="C41" s="78">
        <v>10</v>
      </c>
      <c r="D41" s="65" t="s">
        <v>11</v>
      </c>
      <c r="E41" s="73">
        <v>4119.79</v>
      </c>
      <c r="F41" s="66">
        <f t="shared" si="0"/>
        <v>41197.9</v>
      </c>
      <c r="G41" s="201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</row>
    <row r="42" spans="1:18" s="203" customFormat="1" ht="51" x14ac:dyDescent="0.2">
      <c r="A42" s="76" t="s">
        <v>86</v>
      </c>
      <c r="B42" s="225" t="s">
        <v>97</v>
      </c>
      <c r="C42" s="78">
        <v>2</v>
      </c>
      <c r="D42" s="65" t="s">
        <v>12</v>
      </c>
      <c r="E42" s="73">
        <v>66115.7</v>
      </c>
      <c r="F42" s="75">
        <f t="shared" si="0"/>
        <v>132231.4</v>
      </c>
      <c r="G42" s="201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</row>
    <row r="43" spans="1:18" s="209" customFormat="1" ht="25.5" x14ac:dyDescent="0.2">
      <c r="A43" s="76" t="s">
        <v>87</v>
      </c>
      <c r="B43" s="222" t="s">
        <v>82</v>
      </c>
      <c r="C43" s="78">
        <v>1</v>
      </c>
      <c r="D43" s="65" t="s">
        <v>12</v>
      </c>
      <c r="E43" s="73">
        <v>7901.47</v>
      </c>
      <c r="F43" s="66">
        <f t="shared" si="0"/>
        <v>7901.47</v>
      </c>
      <c r="G43" s="201"/>
      <c r="H43" s="210"/>
      <c r="I43" s="181"/>
      <c r="J43" s="181"/>
      <c r="K43" s="181"/>
      <c r="L43" s="181"/>
      <c r="M43" s="181"/>
      <c r="N43" s="181"/>
      <c r="O43" s="181"/>
      <c r="P43" s="181"/>
      <c r="Q43" s="181"/>
      <c r="R43" s="181"/>
    </row>
    <row r="44" spans="1:18" s="209" customFormat="1" ht="25.5" x14ac:dyDescent="0.2">
      <c r="A44" s="76" t="s">
        <v>88</v>
      </c>
      <c r="B44" s="222" t="s">
        <v>83</v>
      </c>
      <c r="C44" s="78">
        <v>1</v>
      </c>
      <c r="D44" s="65" t="s">
        <v>12</v>
      </c>
      <c r="E44" s="73">
        <v>6834.7000000000007</v>
      </c>
      <c r="F44" s="66">
        <f t="shared" si="0"/>
        <v>6834.7</v>
      </c>
      <c r="G44" s="201"/>
      <c r="H44" s="210"/>
      <c r="I44" s="181"/>
      <c r="J44" s="181"/>
      <c r="K44" s="181"/>
      <c r="L44" s="181"/>
      <c r="M44" s="181"/>
      <c r="N44" s="181"/>
      <c r="O44" s="181"/>
      <c r="P44" s="181"/>
      <c r="Q44" s="181"/>
      <c r="R44" s="181"/>
    </row>
    <row r="45" spans="1:18" s="203" customFormat="1" ht="25.5" x14ac:dyDescent="0.2">
      <c r="A45" s="231" t="s">
        <v>89</v>
      </c>
      <c r="B45" s="232" t="s">
        <v>101</v>
      </c>
      <c r="C45" s="233">
        <v>2</v>
      </c>
      <c r="D45" s="228" t="s">
        <v>12</v>
      </c>
      <c r="E45" s="234">
        <v>7429.53</v>
      </c>
      <c r="F45" s="229">
        <f t="shared" si="0"/>
        <v>14859.06</v>
      </c>
      <c r="G45" s="201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</row>
    <row r="46" spans="1:18" s="203" customFormat="1" ht="25.5" x14ac:dyDescent="0.2">
      <c r="A46" s="76" t="s">
        <v>90</v>
      </c>
      <c r="B46" s="222" t="s">
        <v>102</v>
      </c>
      <c r="C46" s="78">
        <v>2</v>
      </c>
      <c r="D46" s="65" t="s">
        <v>12</v>
      </c>
      <c r="E46" s="73">
        <v>4200</v>
      </c>
      <c r="F46" s="75">
        <f t="shared" ref="F46:F73" si="1">ROUND(C46*E46,2)</f>
        <v>8400</v>
      </c>
      <c r="G46" s="201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</row>
    <row r="47" spans="1:18" s="203" customFormat="1" x14ac:dyDescent="0.2">
      <c r="A47" s="76" t="s">
        <v>91</v>
      </c>
      <c r="B47" s="190" t="s">
        <v>62</v>
      </c>
      <c r="C47" s="78">
        <v>2</v>
      </c>
      <c r="D47" s="65" t="s">
        <v>12</v>
      </c>
      <c r="E47" s="73">
        <v>4516.01</v>
      </c>
      <c r="F47" s="66">
        <f t="shared" si="1"/>
        <v>9032.02</v>
      </c>
      <c r="G47" s="201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</row>
    <row r="48" spans="1:18" s="203" customFormat="1" x14ac:dyDescent="0.2">
      <c r="A48" s="76" t="s">
        <v>92</v>
      </c>
      <c r="B48" s="190" t="s">
        <v>80</v>
      </c>
      <c r="C48" s="78">
        <v>2</v>
      </c>
      <c r="D48" s="65" t="s">
        <v>12</v>
      </c>
      <c r="E48" s="73">
        <v>2948.22</v>
      </c>
      <c r="F48" s="66">
        <f t="shared" si="1"/>
        <v>5896.44</v>
      </c>
      <c r="G48" s="201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</row>
    <row r="49" spans="1:18" s="8" customFormat="1" x14ac:dyDescent="0.2">
      <c r="A49" s="76" t="s">
        <v>93</v>
      </c>
      <c r="B49" s="223" t="s">
        <v>60</v>
      </c>
      <c r="C49" s="78">
        <v>2</v>
      </c>
      <c r="D49" s="65" t="s">
        <v>12</v>
      </c>
      <c r="E49" s="73">
        <v>8029.89</v>
      </c>
      <c r="F49" s="66">
        <f t="shared" si="1"/>
        <v>16059.78</v>
      </c>
      <c r="G49" s="201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76"/>
      <c r="B50" s="223" t="s">
        <v>104</v>
      </c>
      <c r="C50" s="78">
        <v>2</v>
      </c>
      <c r="D50" s="65" t="s">
        <v>12</v>
      </c>
      <c r="E50" s="73">
        <v>16000</v>
      </c>
      <c r="F50" s="66">
        <f t="shared" si="1"/>
        <v>32000</v>
      </c>
      <c r="G50" s="20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x14ac:dyDescent="0.2">
      <c r="A51" s="76" t="s">
        <v>98</v>
      </c>
      <c r="B51" s="223" t="s">
        <v>8</v>
      </c>
      <c r="C51" s="78">
        <v>1</v>
      </c>
      <c r="D51" s="65" t="s">
        <v>12</v>
      </c>
      <c r="E51" s="73">
        <v>3500</v>
      </c>
      <c r="F51" s="66">
        <f t="shared" si="1"/>
        <v>3500</v>
      </c>
      <c r="G51" s="20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203" customFormat="1" ht="11.25" customHeight="1" x14ac:dyDescent="0.2">
      <c r="A52" s="71"/>
      <c r="B52" s="223"/>
      <c r="C52" s="78"/>
      <c r="D52" s="65"/>
      <c r="E52" s="73"/>
      <c r="F52" s="66">
        <f t="shared" si="1"/>
        <v>0</v>
      </c>
      <c r="G52" s="201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</row>
    <row r="53" spans="1:18" s="203" customFormat="1" x14ac:dyDescent="0.2">
      <c r="A53" s="77">
        <v>7</v>
      </c>
      <c r="B53" s="45" t="s">
        <v>40</v>
      </c>
      <c r="C53" s="78"/>
      <c r="D53" s="65"/>
      <c r="E53" s="73"/>
      <c r="F53" s="66">
        <f t="shared" si="1"/>
        <v>0</v>
      </c>
      <c r="G53" s="201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</row>
    <row r="54" spans="1:18" s="203" customFormat="1" ht="51" x14ac:dyDescent="0.2">
      <c r="A54" s="71">
        <v>7.1</v>
      </c>
      <c r="B54" s="225" t="s">
        <v>94</v>
      </c>
      <c r="C54" s="78">
        <v>1</v>
      </c>
      <c r="D54" s="65" t="s">
        <v>12</v>
      </c>
      <c r="E54" s="73">
        <v>46696.74</v>
      </c>
      <c r="F54" s="75">
        <f t="shared" si="1"/>
        <v>46696.74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</row>
    <row r="55" spans="1:18" s="203" customFormat="1" ht="3.75" customHeight="1" x14ac:dyDescent="0.2">
      <c r="A55" s="77"/>
      <c r="B55" s="226"/>
      <c r="C55" s="78"/>
      <c r="D55" s="65"/>
      <c r="E55" s="73"/>
      <c r="F55" s="75">
        <f t="shared" si="1"/>
        <v>0</v>
      </c>
      <c r="G55" s="201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</row>
    <row r="56" spans="1:18" s="203" customFormat="1" ht="51" x14ac:dyDescent="0.2">
      <c r="A56" s="71">
        <v>7.2</v>
      </c>
      <c r="B56" s="225" t="s">
        <v>56</v>
      </c>
      <c r="C56" s="78">
        <v>1</v>
      </c>
      <c r="D56" s="65" t="s">
        <v>12</v>
      </c>
      <c r="E56" s="73">
        <v>38138.559999999998</v>
      </c>
      <c r="F56" s="75">
        <f t="shared" si="1"/>
        <v>38138.559999999998</v>
      </c>
      <c r="G56" s="201"/>
      <c r="H56" s="205"/>
      <c r="I56" s="202"/>
      <c r="J56" s="202"/>
      <c r="K56" s="202"/>
      <c r="L56" s="202"/>
      <c r="M56" s="202"/>
      <c r="N56" s="202"/>
      <c r="O56" s="202"/>
      <c r="P56" s="202"/>
      <c r="Q56" s="202"/>
      <c r="R56" s="202"/>
    </row>
    <row r="57" spans="1:18" s="203" customFormat="1" x14ac:dyDescent="0.2">
      <c r="A57" s="71">
        <v>7.2</v>
      </c>
      <c r="B57" s="227" t="s">
        <v>65</v>
      </c>
      <c r="C57" s="78">
        <v>1</v>
      </c>
      <c r="D57" s="65" t="s">
        <v>12</v>
      </c>
      <c r="E57" s="73">
        <v>3885</v>
      </c>
      <c r="F57" s="66">
        <f t="shared" si="1"/>
        <v>3885</v>
      </c>
      <c r="G57" s="201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</row>
    <row r="58" spans="1:18" s="203" customFormat="1" ht="25.5" x14ac:dyDescent="0.2">
      <c r="A58" s="71">
        <v>7.3</v>
      </c>
      <c r="B58" s="40" t="s">
        <v>96</v>
      </c>
      <c r="C58" s="78">
        <v>1</v>
      </c>
      <c r="D58" s="65" t="s">
        <v>12</v>
      </c>
      <c r="E58" s="73">
        <v>33466.51</v>
      </c>
      <c r="F58" s="72">
        <f t="shared" si="1"/>
        <v>33466.51</v>
      </c>
      <c r="G58" s="201"/>
      <c r="H58" s="205"/>
      <c r="I58" s="202"/>
      <c r="J58" s="202"/>
      <c r="K58" s="202"/>
      <c r="L58" s="202"/>
      <c r="M58" s="202"/>
      <c r="N58" s="202"/>
      <c r="O58" s="202"/>
      <c r="P58" s="202"/>
      <c r="Q58" s="202"/>
      <c r="R58" s="202"/>
    </row>
    <row r="59" spans="1:18" s="13" customFormat="1" ht="12.75" customHeight="1" x14ac:dyDescent="0.2">
      <c r="A59" s="77"/>
      <c r="B59" s="45"/>
      <c r="C59" s="38"/>
      <c r="D59" s="65"/>
      <c r="E59" s="73"/>
      <c r="F59" s="66">
        <f t="shared" si="1"/>
        <v>0</v>
      </c>
      <c r="G59" s="201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s="8" customFormat="1" ht="12.75" customHeight="1" x14ac:dyDescent="0.2">
      <c r="A60" s="77">
        <v>8</v>
      </c>
      <c r="B60" s="79" t="s">
        <v>39</v>
      </c>
      <c r="C60" s="37"/>
      <c r="D60" s="36"/>
      <c r="E60" s="80"/>
      <c r="F60" s="66">
        <f t="shared" si="1"/>
        <v>0</v>
      </c>
      <c r="G60" s="201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70">
        <v>8.1</v>
      </c>
      <c r="B61" s="40" t="s">
        <v>46</v>
      </c>
      <c r="C61" s="44">
        <v>803</v>
      </c>
      <c r="D61" s="81" t="s">
        <v>11</v>
      </c>
      <c r="E61" s="44">
        <v>53.28</v>
      </c>
      <c r="F61" s="66">
        <f t="shared" si="1"/>
        <v>42783.839999999997</v>
      </c>
      <c r="G61" s="201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2.75" customHeight="1" x14ac:dyDescent="0.2">
      <c r="A62" s="70"/>
      <c r="B62" s="40"/>
      <c r="C62" s="44"/>
      <c r="D62" s="81"/>
      <c r="E62" s="44"/>
      <c r="F62" s="66">
        <f t="shared" si="1"/>
        <v>0</v>
      </c>
      <c r="G62" s="20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38.25" x14ac:dyDescent="0.2">
      <c r="A63" s="76">
        <v>9</v>
      </c>
      <c r="B63" s="41" t="s">
        <v>45</v>
      </c>
      <c r="C63" s="35">
        <v>803</v>
      </c>
      <c r="D63" s="65" t="s">
        <v>11</v>
      </c>
      <c r="E63" s="73">
        <v>23.8</v>
      </c>
      <c r="F63" s="75">
        <f t="shared" si="1"/>
        <v>19111.400000000001</v>
      </c>
      <c r="G63" s="20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76">
        <v>10</v>
      </c>
      <c r="B64" s="41" t="s">
        <v>57</v>
      </c>
      <c r="C64" s="35">
        <v>803</v>
      </c>
      <c r="D64" s="65" t="s">
        <v>11</v>
      </c>
      <c r="E64" s="73">
        <v>15</v>
      </c>
      <c r="F64" s="66">
        <f t="shared" si="1"/>
        <v>12045</v>
      </c>
      <c r="G64" s="20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ht="9" customHeight="1" x14ac:dyDescent="0.2">
      <c r="A65" s="71"/>
      <c r="B65" s="40"/>
      <c r="C65" s="38"/>
      <c r="D65" s="65"/>
      <c r="E65" s="73"/>
      <c r="F65" s="66">
        <f t="shared" si="1"/>
        <v>0</v>
      </c>
      <c r="G65" s="20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16.5" customHeight="1" x14ac:dyDescent="0.2">
      <c r="A66" s="76">
        <v>11</v>
      </c>
      <c r="B66" s="191" t="s">
        <v>67</v>
      </c>
      <c r="C66" s="192"/>
      <c r="D66" s="193"/>
      <c r="E66" s="194"/>
      <c r="F66" s="66">
        <f t="shared" si="1"/>
        <v>0</v>
      </c>
      <c r="G66" s="201"/>
      <c r="H66" s="144"/>
      <c r="I66" s="144"/>
      <c r="J66" s="7"/>
      <c r="K66" s="7"/>
      <c r="L66" s="7"/>
      <c r="M66" s="7"/>
      <c r="N66" s="7"/>
      <c r="O66" s="7"/>
      <c r="P66" s="7"/>
      <c r="Q66" s="7"/>
      <c r="R66" s="7"/>
    </row>
    <row r="67" spans="1:18" s="8" customFormat="1" ht="12.75" customHeight="1" x14ac:dyDescent="0.2">
      <c r="A67" s="71">
        <v>11.1</v>
      </c>
      <c r="B67" s="196" t="s">
        <v>68</v>
      </c>
      <c r="C67" s="194">
        <v>1600</v>
      </c>
      <c r="D67" s="197" t="s">
        <v>11</v>
      </c>
      <c r="E67" s="194">
        <v>47.61</v>
      </c>
      <c r="F67" s="66">
        <f t="shared" si="1"/>
        <v>76176</v>
      </c>
      <c r="G67" s="201"/>
      <c r="H67" s="144"/>
      <c r="I67" s="200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ht="12.75" customHeight="1" x14ac:dyDescent="0.2">
      <c r="A68" s="71">
        <v>11.2</v>
      </c>
      <c r="B68" s="196" t="s">
        <v>69</v>
      </c>
      <c r="C68" s="194">
        <v>720</v>
      </c>
      <c r="D68" s="197" t="s">
        <v>10</v>
      </c>
      <c r="E68" s="194">
        <v>41</v>
      </c>
      <c r="F68" s="66">
        <f t="shared" si="1"/>
        <v>29520</v>
      </c>
      <c r="G68" s="201"/>
      <c r="H68" s="144"/>
      <c r="I68" s="200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ht="12.75" customHeight="1" x14ac:dyDescent="0.2">
      <c r="A69" s="71">
        <v>11.3</v>
      </c>
      <c r="B69" s="196" t="s">
        <v>70</v>
      </c>
      <c r="C69" s="192">
        <v>48.6</v>
      </c>
      <c r="D69" s="193" t="s">
        <v>9</v>
      </c>
      <c r="E69" s="192">
        <v>210</v>
      </c>
      <c r="F69" s="66">
        <f t="shared" si="1"/>
        <v>10206</v>
      </c>
      <c r="G69" s="201"/>
      <c r="H69" s="144"/>
      <c r="I69" s="200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ht="12.75" customHeight="1" x14ac:dyDescent="0.2">
      <c r="A70" s="71">
        <v>11.4</v>
      </c>
      <c r="B70" s="198" t="s">
        <v>71</v>
      </c>
      <c r="C70" s="194">
        <v>172.79999999999998</v>
      </c>
      <c r="D70" s="197" t="s">
        <v>9</v>
      </c>
      <c r="E70" s="194">
        <v>833.68</v>
      </c>
      <c r="F70" s="66">
        <f t="shared" si="1"/>
        <v>144059.9</v>
      </c>
      <c r="G70" s="201"/>
      <c r="H70" s="144"/>
      <c r="I70" s="200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ht="12.75" customHeight="1" x14ac:dyDescent="0.2">
      <c r="A71" s="71">
        <v>11.5</v>
      </c>
      <c r="B71" s="198" t="s">
        <v>72</v>
      </c>
      <c r="C71" s="192">
        <v>720</v>
      </c>
      <c r="D71" s="193" t="s">
        <v>10</v>
      </c>
      <c r="E71" s="194">
        <v>116.79</v>
      </c>
      <c r="F71" s="66">
        <f t="shared" si="1"/>
        <v>84088.8</v>
      </c>
      <c r="G71" s="201"/>
      <c r="H71" s="144"/>
      <c r="I71" s="200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ht="12.75" customHeight="1" x14ac:dyDescent="0.2">
      <c r="A72" s="71">
        <v>11.6</v>
      </c>
      <c r="B72" s="199" t="s">
        <v>73</v>
      </c>
      <c r="C72" s="192">
        <v>720</v>
      </c>
      <c r="D72" s="193" t="s">
        <v>10</v>
      </c>
      <c r="E72" s="192">
        <v>622.25</v>
      </c>
      <c r="F72" s="66">
        <f t="shared" si="1"/>
        <v>448020</v>
      </c>
      <c r="G72" s="201"/>
      <c r="H72" s="144"/>
      <c r="I72" s="200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ht="12.75" customHeight="1" x14ac:dyDescent="0.2">
      <c r="A73" s="71">
        <v>11.7</v>
      </c>
      <c r="B73" s="40" t="s">
        <v>76</v>
      </c>
      <c r="C73" s="192">
        <v>2160</v>
      </c>
      <c r="D73" s="193" t="s">
        <v>74</v>
      </c>
      <c r="E73" s="194">
        <v>27.49</v>
      </c>
      <c r="F73" s="66">
        <f t="shared" si="1"/>
        <v>59378.400000000001</v>
      </c>
      <c r="G73" s="201"/>
      <c r="H73" s="144"/>
      <c r="I73" s="200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ht="6.75" customHeight="1" x14ac:dyDescent="0.2">
      <c r="A74" s="71"/>
      <c r="B74" s="190"/>
      <c r="C74" s="194"/>
      <c r="D74" s="197"/>
      <c r="E74" s="194"/>
      <c r="F74" s="195"/>
      <c r="G74" s="201"/>
      <c r="H74" s="144"/>
      <c r="I74" s="144"/>
      <c r="J74" s="7"/>
      <c r="K74" s="7"/>
      <c r="L74" s="7"/>
      <c r="M74" s="7"/>
      <c r="N74" s="7"/>
      <c r="O74" s="7"/>
      <c r="P74" s="7"/>
      <c r="Q74" s="7"/>
      <c r="R74" s="7"/>
    </row>
    <row r="75" spans="1:18" s="10" customFormat="1" ht="12.75" customHeight="1" x14ac:dyDescent="0.2">
      <c r="A75" s="83"/>
      <c r="B75" s="84" t="s">
        <v>51</v>
      </c>
      <c r="C75" s="46"/>
      <c r="D75" s="83"/>
      <c r="E75" s="85"/>
      <c r="F75" s="86">
        <f>SUM(F14:F74)</f>
        <v>7030429.4300000006</v>
      </c>
      <c r="G75" s="20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s="8" customFormat="1" ht="9" customHeight="1" x14ac:dyDescent="0.2">
      <c r="A76" s="65"/>
      <c r="B76" s="39"/>
      <c r="C76" s="42"/>
      <c r="D76" s="65"/>
      <c r="E76" s="44"/>
      <c r="F76" s="66"/>
      <c r="G76" s="201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93" t="s">
        <v>15</v>
      </c>
      <c r="B77" s="67" t="s">
        <v>14</v>
      </c>
      <c r="C77" s="44"/>
      <c r="D77" s="65"/>
      <c r="E77" s="44"/>
      <c r="F77" s="66"/>
      <c r="G77" s="201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68"/>
      <c r="B78" s="41"/>
      <c r="C78" s="35"/>
      <c r="D78" s="65"/>
      <c r="E78" s="35"/>
      <c r="F78" s="75"/>
      <c r="G78" s="20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ht="27.75" customHeight="1" thickBot="1" x14ac:dyDescent="0.25">
      <c r="A79" s="68">
        <v>1</v>
      </c>
      <c r="B79" s="94" t="s">
        <v>38</v>
      </c>
      <c r="C79" s="35">
        <v>2</v>
      </c>
      <c r="D79" s="208" t="s">
        <v>77</v>
      </c>
      <c r="E79" s="35">
        <v>35500</v>
      </c>
      <c r="F79" s="75">
        <f>E79*C79</f>
        <v>71000</v>
      </c>
      <c r="G79" s="201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17" customFormat="1" ht="14.25" thickTop="1" thickBot="1" x14ac:dyDescent="0.25">
      <c r="A80" s="95"/>
      <c r="B80" s="88" t="s">
        <v>37</v>
      </c>
      <c r="C80" s="96"/>
      <c r="D80" s="97"/>
      <c r="E80" s="98"/>
      <c r="F80" s="99">
        <f>SUM(F78:F79)</f>
        <v>71000</v>
      </c>
      <c r="G80" s="201"/>
      <c r="H80" s="9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s="19" customFormat="1" ht="17.25" customHeight="1" thickTop="1" thickBot="1" x14ac:dyDescent="0.25">
      <c r="A81" s="89"/>
      <c r="B81" s="90"/>
      <c r="C81" s="47"/>
      <c r="D81" s="36"/>
      <c r="E81" s="91"/>
      <c r="F81" s="92"/>
      <c r="G81" s="161"/>
      <c r="H81" s="7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s="15" customFormat="1" ht="14.25" thickTop="1" thickBot="1" x14ac:dyDescent="0.25">
      <c r="A82" s="156"/>
      <c r="B82" s="155" t="s">
        <v>36</v>
      </c>
      <c r="C82" s="157"/>
      <c r="D82" s="158"/>
      <c r="E82" s="159"/>
      <c r="F82" s="160">
        <f>+F75+F80</f>
        <v>7101429.4300000006</v>
      </c>
      <c r="G82" s="162"/>
      <c r="H82" s="20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s="14" customFormat="1" ht="13.5" thickTop="1" x14ac:dyDescent="0.2">
      <c r="A83" s="95"/>
      <c r="B83" s="88" t="s">
        <v>36</v>
      </c>
      <c r="C83" s="96"/>
      <c r="D83" s="97"/>
      <c r="E83" s="100"/>
      <c r="F83" s="99">
        <f>F82</f>
        <v>7101429.4300000006</v>
      </c>
      <c r="G83" s="162"/>
      <c r="H83" s="20"/>
    </row>
    <row r="84" spans="1:18" s="14" customFormat="1" x14ac:dyDescent="0.2">
      <c r="A84" s="101"/>
      <c r="B84" s="90"/>
      <c r="C84" s="47"/>
      <c r="D84" s="36"/>
      <c r="E84" s="102"/>
      <c r="F84" s="92"/>
      <c r="G84" s="161"/>
      <c r="H84" s="20"/>
    </row>
    <row r="85" spans="1:18" s="8" customFormat="1" x14ac:dyDescent="0.2">
      <c r="A85" s="103"/>
      <c r="B85" s="104" t="s">
        <v>16</v>
      </c>
      <c r="C85" s="104"/>
      <c r="D85" s="104"/>
      <c r="E85" s="105"/>
      <c r="F85" s="38"/>
      <c r="G85" s="163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s="8" customFormat="1" x14ac:dyDescent="0.2">
      <c r="A86" s="106"/>
      <c r="B86" s="107" t="s">
        <v>18</v>
      </c>
      <c r="C86" s="106">
        <v>0.1</v>
      </c>
      <c r="D86" s="108"/>
      <c r="E86" s="109"/>
      <c r="F86" s="169">
        <f t="shared" ref="F86:F91" si="2">C86*$F$82</f>
        <v>710142.94300000009</v>
      </c>
      <c r="G86" s="164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s="8" customFormat="1" x14ac:dyDescent="0.2">
      <c r="A87" s="106"/>
      <c r="B87" s="107" t="s">
        <v>17</v>
      </c>
      <c r="C87" s="106">
        <v>0.03</v>
      </c>
      <c r="D87" s="108"/>
      <c r="E87" s="109"/>
      <c r="F87" s="169">
        <f t="shared" si="2"/>
        <v>213042.8829</v>
      </c>
      <c r="G87" s="164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8" customFormat="1" x14ac:dyDescent="0.2">
      <c r="A88" s="106"/>
      <c r="B88" s="107" t="s">
        <v>35</v>
      </c>
      <c r="C88" s="106">
        <v>0.04</v>
      </c>
      <c r="D88" s="108"/>
      <c r="E88" s="109"/>
      <c r="F88" s="169">
        <f t="shared" si="2"/>
        <v>284057.17720000003</v>
      </c>
      <c r="G88" s="164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8" customFormat="1" x14ac:dyDescent="0.2">
      <c r="A89" s="106"/>
      <c r="B89" s="107" t="s">
        <v>13</v>
      </c>
      <c r="C89" s="106">
        <v>0.03</v>
      </c>
      <c r="D89" s="108"/>
      <c r="E89" s="109"/>
      <c r="F89" s="169">
        <f t="shared" si="2"/>
        <v>213042.8829</v>
      </c>
      <c r="G89" s="164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s="8" customFormat="1" x14ac:dyDescent="0.2">
      <c r="A90" s="106"/>
      <c r="B90" s="107" t="s">
        <v>34</v>
      </c>
      <c r="C90" s="106">
        <v>0.05</v>
      </c>
      <c r="D90" s="108"/>
      <c r="E90" s="109"/>
      <c r="F90" s="169">
        <f t="shared" si="2"/>
        <v>355071.47150000004</v>
      </c>
      <c r="G90" s="164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s="8" customFormat="1" x14ac:dyDescent="0.2">
      <c r="A91" s="106"/>
      <c r="B91" s="107" t="s">
        <v>19</v>
      </c>
      <c r="C91" s="106">
        <v>0.01</v>
      </c>
      <c r="D91" s="108"/>
      <c r="E91" s="109"/>
      <c r="F91" s="169">
        <f t="shared" si="2"/>
        <v>71014.294300000009</v>
      </c>
      <c r="G91" s="164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8" customFormat="1" x14ac:dyDescent="0.2">
      <c r="A92" s="106"/>
      <c r="B92" s="107" t="s">
        <v>33</v>
      </c>
      <c r="C92" s="106">
        <v>0.18</v>
      </c>
      <c r="D92" s="108"/>
      <c r="E92" s="108"/>
      <c r="F92" s="169">
        <f>C92*F86</f>
        <v>127825.72974000001</v>
      </c>
      <c r="G92" s="164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8" customFormat="1" x14ac:dyDescent="0.2">
      <c r="A93" s="111"/>
      <c r="B93" s="115" t="s">
        <v>31</v>
      </c>
      <c r="C93" s="116">
        <v>1E-3</v>
      </c>
      <c r="D93" s="114"/>
      <c r="E93" s="108"/>
      <c r="F93" s="169">
        <f>F83*C93</f>
        <v>7101.429430000001</v>
      </c>
      <c r="G93" s="164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s="8" customFormat="1" x14ac:dyDescent="0.2">
      <c r="A94" s="111"/>
      <c r="B94" s="112" t="s">
        <v>32</v>
      </c>
      <c r="C94" s="113">
        <v>0.1</v>
      </c>
      <c r="D94" s="114"/>
      <c r="E94" s="108"/>
      <c r="F94" s="169">
        <f>F83*C94</f>
        <v>710142.94300000009</v>
      </c>
      <c r="G94" s="164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25">
      <c r="B95" s="177" t="s">
        <v>54</v>
      </c>
      <c r="C95" s="178">
        <v>1.4999999999999999E-2</v>
      </c>
      <c r="F95" s="6">
        <f>+F83*C95</f>
        <v>106521.44145</v>
      </c>
      <c r="G95" s="236"/>
      <c r="H95" s="172"/>
      <c r="I95" s="172"/>
      <c r="J95" s="172"/>
      <c r="K95" s="2"/>
    </row>
    <row r="96" spans="1:18" s="8" customFormat="1" ht="25.5" x14ac:dyDescent="0.2">
      <c r="A96" s="111"/>
      <c r="B96" s="175" t="s">
        <v>50</v>
      </c>
      <c r="C96" s="176">
        <v>0.03</v>
      </c>
      <c r="D96" s="114"/>
      <c r="E96" s="108"/>
      <c r="F96" s="169">
        <f>+F83*C96</f>
        <v>213042.8829</v>
      </c>
      <c r="G96" s="164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s="11" customFormat="1" ht="12.75" customHeight="1" x14ac:dyDescent="0.2">
      <c r="A97" s="117"/>
      <c r="B97" s="110" t="s">
        <v>20</v>
      </c>
      <c r="C97" s="106">
        <v>0.05</v>
      </c>
      <c r="D97" s="48"/>
      <c r="E97" s="82"/>
      <c r="F97" s="87">
        <f>F82*C97</f>
        <v>355071.47150000004</v>
      </c>
      <c r="G97" s="165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s="23" customFormat="1" x14ac:dyDescent="0.2">
      <c r="A98" s="118"/>
      <c r="B98" s="119" t="s">
        <v>30</v>
      </c>
      <c r="C98" s="120"/>
      <c r="D98" s="121"/>
      <c r="E98" s="120"/>
      <c r="F98" s="149">
        <f>SUM(F86:F97)</f>
        <v>3366077.5498200003</v>
      </c>
      <c r="G98" s="166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 s="8" customFormat="1" ht="9" customHeight="1" x14ac:dyDescent="0.2">
      <c r="A99" s="122"/>
      <c r="B99" s="122"/>
      <c r="C99" s="122"/>
      <c r="D99" s="122"/>
      <c r="E99" s="122"/>
      <c r="F99" s="123"/>
      <c r="G99" s="16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23" customFormat="1" ht="12.75" customHeight="1" x14ac:dyDescent="0.2">
      <c r="A100" s="124"/>
      <c r="B100" s="125" t="s">
        <v>29</v>
      </c>
      <c r="C100" s="124"/>
      <c r="D100" s="124"/>
      <c r="E100" s="124"/>
      <c r="F100" s="148">
        <f>+F83+F98</f>
        <v>10467506.979820002</v>
      </c>
      <c r="G100" s="168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1:18" s="28" customFormat="1" x14ac:dyDescent="0.25">
      <c r="A101" s="126"/>
      <c r="B101" s="127"/>
      <c r="C101" s="128"/>
      <c r="D101" s="128"/>
      <c r="E101" s="128"/>
      <c r="F101" s="129"/>
      <c r="G101" s="237">
        <v>10467506.98</v>
      </c>
      <c r="H101" s="24"/>
      <c r="I101" s="25"/>
      <c r="J101" s="26"/>
      <c r="K101" s="27"/>
      <c r="L101" s="27"/>
    </row>
    <row r="102" spans="1:18" s="28" customFormat="1" x14ac:dyDescent="0.25">
      <c r="A102" s="126"/>
      <c r="B102" s="127"/>
      <c r="C102" s="128"/>
      <c r="D102" s="128"/>
      <c r="E102" s="128"/>
      <c r="F102" s="130"/>
      <c r="G102" s="130">
        <f>+F100-G101</f>
        <v>-1.7999857664108276E-4</v>
      </c>
      <c r="H102" s="24"/>
      <c r="I102" s="25"/>
      <c r="J102" s="26"/>
      <c r="K102" s="27"/>
      <c r="L102" s="27"/>
    </row>
    <row r="103" spans="1:18" s="28" customFormat="1" x14ac:dyDescent="0.2">
      <c r="A103" s="131" t="s">
        <v>28</v>
      </c>
      <c r="B103" s="132"/>
      <c r="C103" s="242" t="s">
        <v>27</v>
      </c>
      <c r="D103" s="242"/>
      <c r="E103" s="242"/>
      <c r="F103" s="242"/>
      <c r="G103" s="187"/>
      <c r="H103" s="27"/>
      <c r="I103" s="25"/>
      <c r="J103" s="26"/>
      <c r="K103" s="27"/>
      <c r="L103" s="27"/>
    </row>
    <row r="104" spans="1:18" s="28" customFormat="1" x14ac:dyDescent="0.2">
      <c r="A104" s="131"/>
      <c r="B104" s="132"/>
      <c r="C104" s="206"/>
      <c r="D104" s="206"/>
      <c r="E104" s="206"/>
      <c r="F104" s="206"/>
      <c r="G104" s="187"/>
      <c r="H104" s="27"/>
      <c r="I104" s="25"/>
      <c r="J104" s="26"/>
      <c r="K104" s="27"/>
      <c r="L104" s="27"/>
    </row>
    <row r="105" spans="1:18" s="28" customFormat="1" x14ac:dyDescent="0.2">
      <c r="A105" s="131"/>
      <c r="B105" s="132"/>
      <c r="C105" s="206"/>
      <c r="D105" s="206"/>
      <c r="E105" s="206"/>
      <c r="F105" s="206"/>
      <c r="G105" s="187"/>
      <c r="H105" s="27"/>
      <c r="I105" s="25"/>
      <c r="J105" s="26"/>
      <c r="K105" s="27"/>
      <c r="L105" s="27"/>
    </row>
    <row r="106" spans="1:18" s="28" customFormat="1" x14ac:dyDescent="0.2">
      <c r="A106" s="133" t="s">
        <v>26</v>
      </c>
      <c r="B106" s="132"/>
      <c r="C106" s="243" t="s">
        <v>78</v>
      </c>
      <c r="D106" s="243"/>
      <c r="E106" s="243"/>
      <c r="F106" s="243"/>
      <c r="G106" s="182"/>
      <c r="H106" s="27"/>
      <c r="I106" s="25"/>
      <c r="J106" s="26"/>
      <c r="K106" s="27"/>
      <c r="L106" s="27"/>
    </row>
    <row r="107" spans="1:18" s="28" customFormat="1" x14ac:dyDescent="0.25">
      <c r="A107" s="134" t="s">
        <v>25</v>
      </c>
      <c r="B107" s="134"/>
      <c r="C107" s="134" t="s">
        <v>25</v>
      </c>
      <c r="D107" s="134"/>
      <c r="E107" s="134"/>
      <c r="F107" s="134"/>
      <c r="G107" s="134"/>
      <c r="H107" s="27"/>
      <c r="I107" s="25"/>
      <c r="J107" s="26"/>
      <c r="K107" s="27"/>
      <c r="L107" s="27"/>
    </row>
    <row r="108" spans="1:18" s="28" customFormat="1" x14ac:dyDescent="0.25">
      <c r="A108" s="135"/>
      <c r="B108" s="134"/>
      <c r="C108" s="134"/>
      <c r="D108" s="136"/>
      <c r="E108" s="134"/>
      <c r="F108" s="134"/>
      <c r="G108" s="134"/>
      <c r="H108" s="27"/>
      <c r="I108" s="25"/>
      <c r="J108" s="26"/>
      <c r="K108" s="27"/>
      <c r="L108" s="27"/>
    </row>
    <row r="109" spans="1:18" s="28" customFormat="1" x14ac:dyDescent="0.25">
      <c r="A109" s="135"/>
      <c r="B109" s="134"/>
      <c r="C109" s="134"/>
      <c r="D109" s="136"/>
      <c r="E109" s="134"/>
      <c r="F109" s="134"/>
      <c r="G109" s="134"/>
      <c r="H109" s="27"/>
      <c r="I109" s="25"/>
      <c r="J109" s="26"/>
      <c r="K109" s="27"/>
      <c r="L109" s="27"/>
    </row>
    <row r="110" spans="1:18" s="28" customFormat="1" x14ac:dyDescent="0.25">
      <c r="A110" s="135"/>
      <c r="B110" s="134"/>
      <c r="C110" s="134"/>
      <c r="D110" s="136"/>
      <c r="E110" s="134"/>
      <c r="F110" s="134"/>
      <c r="G110" s="134"/>
      <c r="H110" s="27"/>
      <c r="I110" s="25"/>
      <c r="J110" s="26"/>
      <c r="K110" s="27"/>
      <c r="L110" s="27"/>
    </row>
    <row r="111" spans="1:18" s="28" customFormat="1" x14ac:dyDescent="0.25">
      <c r="A111" s="137"/>
      <c r="B111" s="207"/>
      <c r="C111" s="138"/>
      <c r="D111" s="207"/>
      <c r="E111" s="138"/>
      <c r="F111" s="138"/>
      <c r="G111" s="138"/>
      <c r="H111" s="27"/>
      <c r="I111" s="25"/>
      <c r="J111" s="26"/>
      <c r="K111" s="27"/>
      <c r="L111" s="27"/>
    </row>
    <row r="112" spans="1:18" s="28" customFormat="1" x14ac:dyDescent="0.2">
      <c r="A112" s="139" t="s">
        <v>21</v>
      </c>
      <c r="B112" s="140"/>
      <c r="C112" s="244" t="s">
        <v>22</v>
      </c>
      <c r="D112" s="244"/>
      <c r="E112" s="244"/>
      <c r="F112" s="244"/>
      <c r="G112" s="183"/>
      <c r="H112" s="27"/>
      <c r="I112" s="25"/>
      <c r="J112" s="26"/>
      <c r="K112" s="27"/>
      <c r="L112" s="27"/>
    </row>
    <row r="113" spans="1:35" s="28" customFormat="1" x14ac:dyDescent="0.25">
      <c r="A113" s="137"/>
      <c r="B113" s="140"/>
      <c r="C113" s="141"/>
      <c r="D113" s="207"/>
      <c r="E113" s="141"/>
      <c r="F113" s="141"/>
      <c r="G113" s="141"/>
      <c r="H113" s="27"/>
      <c r="I113" s="25"/>
      <c r="J113" s="26"/>
      <c r="K113" s="27"/>
      <c r="L113" s="27"/>
    </row>
    <row r="114" spans="1:35" s="28" customFormat="1" x14ac:dyDescent="0.25">
      <c r="A114" s="137"/>
      <c r="B114" s="140"/>
      <c r="C114" s="141"/>
      <c r="D114" s="207"/>
      <c r="E114" s="141"/>
      <c r="F114" s="141"/>
      <c r="G114" s="141"/>
      <c r="H114" s="27"/>
      <c r="I114" s="25"/>
      <c r="J114" s="26"/>
      <c r="K114" s="27"/>
      <c r="L114" s="27"/>
    </row>
    <row r="115" spans="1:35" s="28" customFormat="1" x14ac:dyDescent="0.25">
      <c r="A115" s="142" t="s">
        <v>81</v>
      </c>
      <c r="B115" s="143"/>
      <c r="C115" s="245" t="s">
        <v>105</v>
      </c>
      <c r="D115" s="245"/>
      <c r="E115" s="245"/>
      <c r="F115" s="245"/>
      <c r="G115" s="184"/>
      <c r="H115" s="27"/>
      <c r="I115" s="25"/>
      <c r="J115" s="26"/>
      <c r="K115" s="27"/>
      <c r="L115" s="27"/>
    </row>
    <row r="116" spans="1:35" s="28" customFormat="1" x14ac:dyDescent="0.25">
      <c r="A116" s="134" t="s">
        <v>24</v>
      </c>
      <c r="B116" s="143"/>
      <c r="C116" s="245" t="s">
        <v>23</v>
      </c>
      <c r="D116" s="245"/>
      <c r="E116" s="245"/>
      <c r="F116" s="245"/>
      <c r="G116" s="184"/>
      <c r="H116" s="27"/>
      <c r="I116" s="25"/>
      <c r="J116" s="26"/>
      <c r="K116" s="27"/>
      <c r="L116" s="27"/>
    </row>
    <row r="117" spans="1:35" s="28" customFormat="1" x14ac:dyDescent="0.2">
      <c r="A117" s="144"/>
      <c r="B117" s="144"/>
      <c r="C117" s="145"/>
      <c r="D117" s="145"/>
      <c r="E117" s="146"/>
      <c r="F117" s="146"/>
      <c r="G117" s="146"/>
      <c r="H117" s="27"/>
      <c r="I117" s="25"/>
      <c r="J117" s="26"/>
      <c r="K117" s="27"/>
      <c r="L117" s="27"/>
    </row>
    <row r="118" spans="1:35" s="28" customFormat="1" x14ac:dyDescent="0.2">
      <c r="A118" s="144"/>
      <c r="B118" s="144"/>
      <c r="C118" s="145"/>
      <c r="D118" s="145"/>
      <c r="E118" s="146"/>
      <c r="F118" s="146"/>
      <c r="G118" s="146"/>
      <c r="H118" s="27"/>
      <c r="I118" s="25"/>
      <c r="J118" s="26"/>
      <c r="K118" s="27"/>
      <c r="L118" s="27"/>
    </row>
    <row r="119" spans="1:35" s="28" customFormat="1" x14ac:dyDescent="0.2">
      <c r="A119" s="147"/>
      <c r="B119" s="144"/>
      <c r="C119" s="145"/>
      <c r="D119" s="145"/>
      <c r="E119" s="146"/>
      <c r="F119" s="146"/>
      <c r="G119" s="146"/>
      <c r="H119" s="27"/>
      <c r="I119" s="25"/>
      <c r="J119" s="26"/>
      <c r="K119" s="27"/>
      <c r="L119" s="27"/>
    </row>
    <row r="120" spans="1:35" s="28" customFormat="1" x14ac:dyDescent="0.25">
      <c r="A120" s="238"/>
      <c r="B120" s="239"/>
      <c r="C120" s="239"/>
      <c r="D120" s="239"/>
      <c r="E120" s="239"/>
      <c r="F120" s="239"/>
      <c r="G120" s="185"/>
      <c r="H120" s="27"/>
      <c r="I120" s="25"/>
      <c r="J120" s="26"/>
      <c r="K120" s="27"/>
      <c r="L120" s="27"/>
    </row>
    <row r="121" spans="1:35" s="7" customFormat="1" x14ac:dyDescent="0.2">
      <c r="A121" s="29"/>
      <c r="B121" s="29"/>
      <c r="C121" s="29"/>
      <c r="D121" s="29"/>
      <c r="E121" s="29"/>
      <c r="F121" s="30"/>
      <c r="G121" s="30"/>
      <c r="J121" s="31"/>
      <c r="K121" s="31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s="7" customFormat="1" x14ac:dyDescent="0.2">
      <c r="A122" s="32"/>
      <c r="B122" s="33"/>
      <c r="C122" s="21"/>
      <c r="D122" s="21"/>
      <c r="E122" s="21"/>
      <c r="F122" s="30"/>
      <c r="G122" s="30"/>
      <c r="J122" s="31"/>
      <c r="K122" s="31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s="7" customFormat="1" x14ac:dyDescent="0.2">
      <c r="A123" s="32"/>
      <c r="B123" s="33"/>
      <c r="C123" s="21"/>
      <c r="D123" s="21"/>
      <c r="E123" s="21"/>
      <c r="F123" s="30"/>
      <c r="G123" s="30"/>
      <c r="J123" s="31"/>
      <c r="K123" s="31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</sheetData>
  <mergeCells count="12">
    <mergeCell ref="A120:F120"/>
    <mergeCell ref="A1:F1"/>
    <mergeCell ref="A2:F2"/>
    <mergeCell ref="A3:F3"/>
    <mergeCell ref="A4:F4"/>
    <mergeCell ref="A5:F5"/>
    <mergeCell ref="B7:F7"/>
    <mergeCell ref="C103:F103"/>
    <mergeCell ref="C106:F106"/>
    <mergeCell ref="C112:F112"/>
    <mergeCell ref="C115:F115"/>
    <mergeCell ref="C116:F116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1" manualBreakCount="1">
    <brk id="8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7F0FE4-7627-4275-B713-44F329159622}"/>
</file>

<file path=customXml/itemProps2.xml><?xml version="1.0" encoding="utf-8"?>
<ds:datastoreItem xmlns:ds="http://schemas.openxmlformats.org/officeDocument/2006/customXml" ds:itemID="{29A2D0BA-1090-4EC3-AE6C-B72AC5242B5C}"/>
</file>

<file path=customXml/itemProps3.xml><?xml version="1.0" encoding="utf-8"?>
<ds:datastoreItem xmlns:ds="http://schemas.openxmlformats.org/officeDocument/2006/customXml" ds:itemID="{B3BCCB44-F822-4306-8A2F-234D7E48D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5</vt:lpstr>
      <vt:lpstr>'LOTE 5'!Área_de_impresión</vt:lpstr>
      <vt:lpstr>'LOTE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2020-12-17T18:59:46Z</cp:lastPrinted>
  <dcterms:created xsi:type="dcterms:W3CDTF">2018-05-23T14:28:08Z</dcterms:created>
  <dcterms:modified xsi:type="dcterms:W3CDTF">2021-01-14T16:45:25Z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