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sharedStrings.xml" ContentType="application/vnd.openxmlformats-officedocument.spreadsheetml.sharedStrings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docProps/app.xml" ContentType="application/vnd.openxmlformats-officedocument.extended-properties+xml"/>
  <Override PartName="/docProps/core.xml" ContentType="application/vnd.openxmlformats-package.core-properties+xml"/>
  <Override PartName="/xl/calcChain.xml" ContentType="application/vnd.openxmlformats-officedocument.spreadsheetml.calcChain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240" yWindow="105" windowWidth="14805" windowHeight="8010"/>
  </bookViews>
  <sheets>
    <sheet name="LOTE 20" sheetId="8" r:id="rId1"/>
  </sheets>
  <definedNames>
    <definedName name="_xlnm._FilterDatabase" localSheetId="0" hidden="1">'LOTE 20'!$A$11:$F$71</definedName>
    <definedName name="_xlnm.Print_Area" localSheetId="0">'LOTE 20'!$A$1:$F$112</definedName>
    <definedName name="_xlnm.Print_Titles" localSheetId="0">'LOTE 20'!$1:$11</definedName>
  </definedNames>
  <calcPr calcId="162913"/>
</workbook>
</file>

<file path=xl/calcChain.xml><?xml version="1.0" encoding="utf-8"?>
<calcChain xmlns="http://schemas.openxmlformats.org/spreadsheetml/2006/main">
  <c r="E72" i="8" l="1"/>
  <c r="F35" i="8" l="1"/>
  <c r="F46" i="8"/>
  <c r="F37" i="8"/>
  <c r="F34" i="8" l="1"/>
  <c r="F29" i="8" l="1"/>
  <c r="F28" i="8"/>
  <c r="F27" i="8"/>
  <c r="F32" i="8"/>
  <c r="F33" i="8"/>
  <c r="F22" i="8"/>
  <c r="F44" i="8" l="1"/>
  <c r="F19" i="8"/>
  <c r="F18" i="8"/>
  <c r="F17" i="8"/>
  <c r="F16" i="8"/>
  <c r="F13" i="8"/>
  <c r="F39" i="8" l="1"/>
  <c r="F40" i="8"/>
  <c r="F68" i="8"/>
  <c r="F65" i="8" l="1"/>
  <c r="F24" i="8"/>
  <c r="F38" i="8" l="1"/>
  <c r="F36" i="8" l="1"/>
  <c r="F64" i="8" l="1"/>
  <c r="F23" i="8"/>
  <c r="F72" i="8" l="1"/>
  <c r="F67" i="8"/>
  <c r="F61" i="8"/>
  <c r="F60" i="8"/>
  <c r="F59" i="8"/>
  <c r="F58" i="8"/>
  <c r="F57" i="8"/>
  <c r="F56" i="8"/>
  <c r="F55" i="8"/>
  <c r="F54" i="8"/>
  <c r="F53" i="8"/>
  <c r="F52" i="8"/>
  <c r="F51" i="8"/>
  <c r="F50" i="8"/>
  <c r="F49" i="8"/>
  <c r="A19" i="8"/>
  <c r="A16" i="8"/>
  <c r="F69" i="8" l="1"/>
  <c r="F74" i="8"/>
  <c r="F76" i="8" l="1"/>
  <c r="F77" i="8" s="1"/>
  <c r="F83" i="8" l="1"/>
  <c r="F89" i="8"/>
  <c r="F80" i="8"/>
  <c r="F87" i="8"/>
  <c r="F82" i="8"/>
  <c r="F81" i="8"/>
  <c r="F91" i="8"/>
  <c r="F85" i="8"/>
  <c r="F84" i="8"/>
  <c r="F90" i="8"/>
  <c r="F88" i="8"/>
  <c r="F86" i="8" l="1"/>
  <c r="F92" i="8" s="1"/>
  <c r="F94" i="8" l="1"/>
</calcChain>
</file>

<file path=xl/sharedStrings.xml><?xml version="1.0" encoding="utf-8"?>
<sst xmlns="http://schemas.openxmlformats.org/spreadsheetml/2006/main" count="137" uniqueCount="96">
  <si>
    <t>INSTITUTO NACIONAL DE AGUAS POTABLES Y ALCANTARILLADOS</t>
  </si>
  <si>
    <t xml:space="preserve"> * * * INAPA * * *</t>
  </si>
  <si>
    <t>DIRECCION DE INGENIERIA</t>
  </si>
  <si>
    <t>DEPARTAMENTO DE  COSTOS Y PRESUPUESTOS</t>
  </si>
  <si>
    <t>PART.</t>
  </si>
  <si>
    <t>D E S C R I P C I O N</t>
  </si>
  <si>
    <t>CANTIDAD</t>
  </si>
  <si>
    <t>UD</t>
  </si>
  <si>
    <t>P.U. (RD$)</t>
  </si>
  <si>
    <t>VALOR (RD$)</t>
  </si>
  <si>
    <t>U</t>
  </si>
  <si>
    <t>M3</t>
  </si>
  <si>
    <t>M</t>
  </si>
  <si>
    <t>ASIENTO DE ARENA</t>
  </si>
  <si>
    <t>Z</t>
  </si>
  <si>
    <t xml:space="preserve">VARIOS </t>
  </si>
  <si>
    <t>SUB-TOTAL DE FASE Z</t>
  </si>
  <si>
    <t>MOVIMIENTO DE TIERRA:</t>
  </si>
  <si>
    <t>SUMINISTRO DE TUBERIA:</t>
  </si>
  <si>
    <t>COLOCACION DE TUBERIA:</t>
  </si>
  <si>
    <t xml:space="preserve">EXCAVACION MATERIAL COMPACTO C/EQUIPO </t>
  </si>
  <si>
    <t>P.A</t>
  </si>
  <si>
    <t>PRUEBA HIDROSTATICA</t>
  </si>
  <si>
    <t xml:space="preserve">REPLANTEO </t>
  </si>
  <si>
    <t>GASTOS INDIRECTOS</t>
  </si>
  <si>
    <t>HONORARIOS PROFESIONALES</t>
  </si>
  <si>
    <t>SUPERVISION DE INAPA</t>
  </si>
  <si>
    <t>GASTOS DE TRANSPORTE</t>
  </si>
  <si>
    <t>MEDIDA DE COMPENSACION AMBIENTAL</t>
  </si>
  <si>
    <t>TOTAL GASTOS INDIRECTOS</t>
  </si>
  <si>
    <t xml:space="preserve">            PREPARADO POR :</t>
  </si>
  <si>
    <t xml:space="preserve">                                                    REVISADO POR :</t>
  </si>
  <si>
    <t xml:space="preserve">                             </t>
  </si>
  <si>
    <t xml:space="preserve">             SOMETIDO POR :</t>
  </si>
  <si>
    <t xml:space="preserve">                                                    VISTO BUENO :</t>
  </si>
  <si>
    <t xml:space="preserve">                     DIRECTOR DE INGENIERIA</t>
  </si>
  <si>
    <t xml:space="preserve">SUMINISTRO Y COLOCACION DE PIEZAS ESPECIALES </t>
  </si>
  <si>
    <t>RELLENO  COMPACTADO  C/COMPACTADOR MECANICO EN CAPAS 0.30</t>
  </si>
  <si>
    <t>BOTE DE MATERIAL C/CAMON D= 5 KM (SUJETO A CUANTIFICACION DEL SUPERVISOR)</t>
  </si>
  <si>
    <r>
      <t xml:space="preserve">COLLARIN EN POLIETILENO Ø3" </t>
    </r>
    <r>
      <rPr>
        <sz val="9"/>
        <rFont val="Arial"/>
        <family val="2"/>
      </rPr>
      <t>(ABRAZADERA)</t>
    </r>
  </si>
  <si>
    <t>TUBERIA DE POLIETILENO DE ALTA DENSIDAD Ø1/2" INTERNO L=12.00M (PROMEDIO)</t>
  </si>
  <si>
    <t>ADAPTADOR  MACHO Ø1/2" ROSCADO A MANGUERA</t>
  </si>
  <si>
    <t>CODO 1/2" X 90º HG</t>
  </si>
  <si>
    <t>TUBERIA DE HIERRO GALVANIZADO Ø1/2" (BASTONES)</t>
  </si>
  <si>
    <t>NIPLE Ø1/2" H.G.</t>
  </si>
  <si>
    <t>COUPLING 1/2 H.G</t>
  </si>
  <si>
    <t>LLAVE DE CHORRO Ø1/2" BRONCE</t>
  </si>
  <si>
    <t>CHECK 1/2" HG</t>
  </si>
  <si>
    <t>CEMENTO SOLVENTE Y TEFLON</t>
  </si>
  <si>
    <t>PEDESTAL H.S (0.80 X 0.15)</t>
  </si>
  <si>
    <t>EXCAVACION Y TAPADO</t>
  </si>
  <si>
    <t>MANO DE OBRA PLOMERO</t>
  </si>
  <si>
    <t>CAMPAMENTO (INC  ALQUILER DE CASA  O SOLAR, CON CASETA DE MATERIALES CON (U) BAÑO MOVIL)</t>
  </si>
  <si>
    <t xml:space="preserve">SEÑALIZACION, MANEJO DE TRANSITO Y SEGURIDAD VIAL (INC. OBREROS, MECHONES, CONOC, CINTA, AVISO DE PELIGRO Y LETREROS) </t>
  </si>
  <si>
    <t>SEGUROS,POLIZA Y FINANZA</t>
  </si>
  <si>
    <t>GASTOS  ADMINISTRATIVOS</t>
  </si>
  <si>
    <t>LEY 3-86</t>
  </si>
  <si>
    <t>ITBIS 07-2007</t>
  </si>
  <si>
    <t xml:space="preserve">CODIA </t>
  </si>
  <si>
    <t>IMPREVISTOS</t>
  </si>
  <si>
    <t xml:space="preserve">MANTENIMIENTO Y OPERACION SISTEMA </t>
  </si>
  <si>
    <t>ESTUDIOS ( SOCIALES, AMBIENTALES, GEOTECNICO, TOPOGRAFICO, DE CALIDAD)</t>
  </si>
  <si>
    <t xml:space="preserve">TOTAL A CONTRATAR  RD$ </t>
  </si>
  <si>
    <t xml:space="preserve">                      ARQ. AYSHA A. PIÑA</t>
  </si>
  <si>
    <t>SUB-TOTAL GENERAL</t>
  </si>
  <si>
    <t xml:space="preserve">   ZONA : IV</t>
  </si>
  <si>
    <t>A</t>
  </si>
  <si>
    <t>SUB-TOTAL FASE A</t>
  </si>
  <si>
    <t>TUBERIA Ø4" PVC (SDR-26 C/J.G.) + 2% DE PERDIDA POR CAMPANA</t>
  </si>
  <si>
    <t>TEE DE Ø4" X Ø3" ACERO SCH-80 CON PROTECCION ANTICORROSIVA</t>
  </si>
  <si>
    <t>MES</t>
  </si>
  <si>
    <t xml:space="preserve">CODO Ø3"x45º ACERO SCH-80 CON PROTECCION ANTICORROSIVA </t>
  </si>
  <si>
    <t xml:space="preserve">JUNTAS  MECANICAS TIPO DRESSER DE Ø4" </t>
  </si>
  <si>
    <t>Ubicación: SANTO DOMINGO - PROVINCIA MONTE PLATA</t>
  </si>
  <si>
    <t>TUBERIA Ø6" PVC (SDR-26 C/J.G.) + 3% DE PERDIDA POR CAMPANA</t>
  </si>
  <si>
    <t>SUMINISTRO Y COLOCACION DE VALVULAS</t>
  </si>
  <si>
    <t>LIMPIEZA FINAL</t>
  </si>
  <si>
    <t>ANCLAJE H.S.</t>
  </si>
  <si>
    <t xml:space="preserve">CODO Ø4"x 45º ACERO SCH-80 CON PROTECCION ANTICORROSIVA </t>
  </si>
  <si>
    <t xml:space="preserve">JUNTAS  MECANICAS TIPO DRESSER DE Ø6" </t>
  </si>
  <si>
    <t>RED DE DISTRIBICION COMUNIDAD LA COLA 1</t>
  </si>
  <si>
    <t>TUBERIA Ø3" PVC (SDR-26 C/J.G.) + 2% DE PERDIDA POR CAMPANA</t>
  </si>
  <si>
    <t>ACOMETIDAS RURALES (137 U)</t>
  </si>
  <si>
    <t>TEE DE Ø3" X Ø3" ACERO SCH-80 CON PROTECCION ANTICORROSIVA</t>
  </si>
  <si>
    <t xml:space="preserve">TAPON Ø3" ACERO SCH-80 CON PROTECCION ANTICORROSIVA </t>
  </si>
  <si>
    <t>CAJA TELESCOPICA PARA VALVULA</t>
  </si>
  <si>
    <t>TEE DE Ø6" X Ø3" ACERO SCH-80 CON PROTECCION ANTICORROSIVA</t>
  </si>
  <si>
    <t>VALVULA DE COMPUERTA DE Ø4¨ PLATILLADA (INC. 2 JUNTAS DE GOMA, 2 NIPLE PLATILLADOS, 2 JUNTAS MECANICAS TIPO DRESSER Y 2 PARES DE TORNILLOS)</t>
  </si>
  <si>
    <r>
      <t>Presupuesto No</t>
    </r>
    <r>
      <rPr>
        <sz val="10"/>
        <color rgb="FFFF0000"/>
        <rFont val="Arial"/>
        <family val="2"/>
      </rPr>
      <t>.</t>
    </r>
    <r>
      <rPr>
        <sz val="10"/>
        <rFont val="Arial"/>
        <family val="2"/>
      </rPr>
      <t xml:space="preserve"> 398  D/F 27/10/2020</t>
    </r>
  </si>
  <si>
    <t xml:space="preserve">Obra:    RED LOS BOTADOS 2DA. PARTE Y  COLA I  </t>
  </si>
  <si>
    <t xml:space="preserve">  ING. DEPTO. DE COSTOS Y PRESUPUESTOS</t>
  </si>
  <si>
    <t xml:space="preserve">        ING. AUX.RUTH E.CASTILLO</t>
  </si>
  <si>
    <t xml:space="preserve">  ARQ. DEPTO. COSTOSY PRESUPUESTOS  </t>
  </si>
  <si>
    <t xml:space="preserve">ENC. DEPTO. DE COSTOS Y PRESUPUESTOS </t>
  </si>
  <si>
    <t xml:space="preserve">                      ING. SONIA RODRIGUEZ</t>
  </si>
  <si>
    <t xml:space="preserve">             ING. JOSE MANUEL AYBAR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</si>
</sst>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6">
    <numFmt numFmtId="43" formatCode="_(* #,##0.00_);_(* \(#,##0.00\);_(* &quot;-&quot;??_);_(@_)"/>
    <numFmt numFmtId="164" formatCode="#,##0.00\ &quot;€&quot;;[Red]\-#,##0.00\ &quot;€&quot;"/>
    <numFmt numFmtId="165" formatCode="_-* #,##0.00\ _€_-;\-* #,##0.00\ _€_-;_-* &quot;-&quot;??\ _€_-;_-@_-"/>
    <numFmt numFmtId="166" formatCode="#,##0.00;[Red]#,##0.00"/>
    <numFmt numFmtId="167" formatCode="0.0%"/>
    <numFmt numFmtId="168" formatCode="0.000"/>
    <numFmt numFmtId="169" formatCode="General_)"/>
    <numFmt numFmtId="170" formatCode="_-* #,##0.00_-;\-* #,##0.00_-;_-* &quot;-&quot;??_-;_-@_-"/>
    <numFmt numFmtId="171" formatCode="_-* #,##0.00\ _R_D_$_-;\-* #,##0.00\ _R_D_$_-;_-* &quot;-&quot;??\ _R_D_$_-;_-@_-"/>
    <numFmt numFmtId="172" formatCode="_-* #,##0.0\ _€_-;\-* #,##0.0\ _€_-;_-* &quot;-&quot;??\ _€_-;_-@_-"/>
    <numFmt numFmtId="173" formatCode="_-* #,##0\ _€_-;\-* #,##0\ _€_-;_-* &quot;-&quot;??\ _€_-;_-@_-"/>
    <numFmt numFmtId="174" formatCode="#,##0.0_);\(#,##0.0\)"/>
    <numFmt numFmtId="175" formatCode="_(* #,##0.0_);_(* \(#,##0.0\);_(* &quot;-&quot;??_);_(@_)"/>
    <numFmt numFmtId="176" formatCode="0.00_)"/>
    <numFmt numFmtId="177" formatCode="0.0_)"/>
    <numFmt numFmtId="178" formatCode="#,##0.0"/>
  </numFmts>
  <fonts count="1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name val="Arial"/>
      <family val="2"/>
    </font>
    <font>
      <sz val="12"/>
      <name val="Courier"/>
      <family val="3"/>
    </font>
    <font>
      <sz val="12"/>
      <name val="Arial"/>
      <family val="2"/>
    </font>
    <font>
      <sz val="10"/>
      <color rgb="FFFF000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0"/>
      <name val="MS Sans Serif"/>
      <family val="2"/>
    </font>
    <font>
      <sz val="10"/>
      <name val="Times New Roman"/>
      <family val="1"/>
    </font>
    <font>
      <sz val="10"/>
      <color theme="1"/>
      <name val="Arial"/>
      <family val="2"/>
    </font>
    <font>
      <sz val="10"/>
      <color theme="0"/>
      <name val="Arial"/>
      <family val="2"/>
    </font>
    <font>
      <sz val="9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0"/>
      <color theme="0"/>
      <name val="Times New Roman"/>
      <family val="1"/>
    </font>
    <font>
      <sz val="11"/>
      <color rgb="FFFF000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1">
    <xf numFmtId="0" fontId="0" fillId="0" borderId="0"/>
    <xf numFmtId="165" fontId="1" fillId="0" borderId="0" applyFont="0" applyFill="0" applyBorder="0" applyAlignment="0" applyProtection="0"/>
    <xf numFmtId="0" fontId="3" fillId="0" borderId="0"/>
    <xf numFmtId="39" fontId="4" fillId="0" borderId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167" fontId="5" fillId="0" borderId="0"/>
    <xf numFmtId="168" fontId="3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43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1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64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0" fontId="3" fillId="0" borderId="0"/>
    <xf numFmtId="165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39" fontId="4" fillId="0" borderId="0"/>
    <xf numFmtId="0" fontId="3" fillId="0" borderId="0"/>
    <xf numFmtId="165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7" fillId="0" borderId="0"/>
    <xf numFmtId="0" fontId="3" fillId="0" borderId="0"/>
    <xf numFmtId="170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39" fontId="4" fillId="0" borderId="0"/>
    <xf numFmtId="0" fontId="3" fillId="0" borderId="0"/>
    <xf numFmtId="0" fontId="9" fillId="0" borderId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" fillId="0" borderId="0"/>
    <xf numFmtId="176" fontId="5" fillId="0" borderId="0"/>
    <xf numFmtId="0" fontId="3" fillId="0" borderId="0"/>
    <xf numFmtId="164" fontId="3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1" fillId="0" borderId="0"/>
    <xf numFmtId="0" fontId="3" fillId="0" borderId="0"/>
  </cellStyleXfs>
  <cellXfs count="196">
    <xf numFmtId="0" fontId="0" fillId="0" borderId="0" xfId="0"/>
    <xf numFmtId="165" fontId="3" fillId="2" borderId="3" xfId="1" applyFont="1" applyFill="1" applyBorder="1" applyAlignment="1">
      <alignment horizontal="right" vertical="center"/>
    </xf>
    <xf numFmtId="0" fontId="3" fillId="2" borderId="0" xfId="0" applyFont="1" applyFill="1"/>
    <xf numFmtId="0" fontId="3" fillId="2" borderId="3" xfId="0" applyFont="1" applyFill="1" applyBorder="1" applyAlignment="1">
      <alignment horizontal="center"/>
    </xf>
    <xf numFmtId="0" fontId="3" fillId="2" borderId="3" xfId="0" applyFont="1" applyFill="1" applyBorder="1"/>
    <xf numFmtId="0" fontId="11" fillId="0" borderId="0" xfId="0" applyFont="1" applyAlignment="1">
      <alignment vertical="center"/>
    </xf>
    <xf numFmtId="172" fontId="2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horizontal="center" vertical="center"/>
    </xf>
    <xf numFmtId="172" fontId="3" fillId="2" borderId="3" xfId="1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vertical="center" wrapText="1"/>
    </xf>
    <xf numFmtId="2" fontId="3" fillId="2" borderId="3" xfId="1" applyNumberFormat="1" applyFont="1" applyFill="1" applyBorder="1" applyAlignment="1">
      <alignment horizontal="center" vertical="center" wrapText="1"/>
    </xf>
    <xf numFmtId="165" fontId="3" fillId="2" borderId="3" xfId="1" applyFont="1" applyFill="1" applyBorder="1" applyAlignment="1">
      <alignment vertical="center"/>
    </xf>
    <xf numFmtId="172" fontId="3" fillId="2" borderId="3" xfId="1" applyNumberFormat="1" applyFont="1" applyFill="1" applyBorder="1" applyAlignment="1">
      <alignment horizontal="center" vertical="center"/>
    </xf>
    <xf numFmtId="173" fontId="2" fillId="2" borderId="3" xfId="1" applyNumberFormat="1" applyFont="1" applyFill="1" applyBorder="1" applyAlignment="1">
      <alignment horizontal="center" vertical="center"/>
    </xf>
    <xf numFmtId="165" fontId="3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vertical="center" wrapText="1"/>
    </xf>
    <xf numFmtId="2" fontId="3" fillId="2" borderId="3" xfId="1" applyNumberFormat="1" applyFont="1" applyFill="1" applyBorder="1" applyAlignment="1">
      <alignment horizontal="center" vertical="center"/>
    </xf>
    <xf numFmtId="39" fontId="2" fillId="2" borderId="3" xfId="3" applyFont="1" applyFill="1" applyBorder="1" applyAlignment="1">
      <alignment horizontal="center" vertical="center"/>
    </xf>
    <xf numFmtId="165" fontId="2" fillId="2" borderId="3" xfId="1" applyFont="1" applyFill="1" applyBorder="1" applyAlignment="1" applyProtection="1">
      <alignment vertical="center"/>
      <protection locked="0"/>
    </xf>
    <xf numFmtId="0" fontId="2" fillId="2" borderId="3" xfId="0" applyFont="1" applyFill="1" applyBorder="1" applyAlignment="1">
      <alignment horizontal="left" vertical="center" wrapText="1"/>
    </xf>
    <xf numFmtId="0" fontId="2" fillId="2" borderId="3" xfId="0" applyNumberFormat="1" applyFont="1" applyFill="1" applyBorder="1" applyAlignment="1">
      <alignment vertical="center" wrapText="1"/>
    </xf>
    <xf numFmtId="0" fontId="3" fillId="2" borderId="3" xfId="0" applyNumberFormat="1" applyFont="1" applyFill="1" applyBorder="1" applyAlignment="1">
      <alignment vertical="center" wrapText="1"/>
    </xf>
    <xf numFmtId="0" fontId="3" fillId="2" borderId="3" xfId="11" applyFont="1" applyFill="1" applyBorder="1" applyAlignment="1">
      <alignment vertical="center" wrapText="1"/>
    </xf>
    <xf numFmtId="0" fontId="3" fillId="2" borderId="3" xfId="0" applyFont="1" applyFill="1" applyBorder="1" applyAlignment="1">
      <alignment vertical="center" wrapText="1"/>
    </xf>
    <xf numFmtId="0" fontId="11" fillId="2" borderId="0" xfId="0" applyFont="1" applyFill="1" applyAlignment="1">
      <alignment vertical="center"/>
    </xf>
    <xf numFmtId="0" fontId="3" fillId="2" borderId="0" xfId="0" applyFont="1" applyFill="1" applyBorder="1" applyAlignment="1">
      <alignment vertical="center"/>
    </xf>
    <xf numFmtId="165" fontId="12" fillId="2" borderId="0" xfId="1" applyFont="1" applyFill="1" applyBorder="1" applyAlignment="1">
      <alignment horizontal="center" vertical="center"/>
    </xf>
    <xf numFmtId="165" fontId="12" fillId="2" borderId="0" xfId="1" applyFont="1" applyFill="1" applyBorder="1" applyAlignment="1">
      <alignment vertical="center"/>
    </xf>
    <xf numFmtId="0" fontId="3" fillId="2" borderId="3" xfId="9" applyFont="1" applyFill="1" applyBorder="1" applyAlignment="1">
      <alignment vertical="center" wrapText="1"/>
    </xf>
    <xf numFmtId="172" fontId="3" fillId="2" borderId="0" xfId="1" applyNumberFormat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horizontal="center" vertical="center"/>
    </xf>
    <xf numFmtId="165" fontId="3" fillId="2" borderId="0" xfId="1" applyFont="1" applyFill="1" applyBorder="1" applyAlignment="1">
      <alignment vertical="center"/>
    </xf>
    <xf numFmtId="165" fontId="2" fillId="2" borderId="3" xfId="1" applyFont="1" applyFill="1" applyBorder="1" applyAlignment="1">
      <alignment vertical="center"/>
    </xf>
    <xf numFmtId="0" fontId="3" fillId="2" borderId="0" xfId="10" applyFont="1" applyFill="1" applyBorder="1" applyAlignment="1">
      <alignment vertical="center" wrapText="1"/>
    </xf>
    <xf numFmtId="169" fontId="3" fillId="2" borderId="0" xfId="0" applyNumberFormat="1" applyFont="1" applyFill="1" applyBorder="1" applyAlignment="1">
      <alignment horizontal="left" vertical="center"/>
    </xf>
    <xf numFmtId="165" fontId="11" fillId="0" borderId="0" xfId="0" applyNumberFormat="1" applyFont="1" applyAlignment="1">
      <alignment vertical="center"/>
    </xf>
    <xf numFmtId="172" fontId="3" fillId="2" borderId="3" xfId="1" applyNumberFormat="1" applyFont="1" applyFill="1" applyBorder="1" applyAlignment="1">
      <alignment horizontal="right" vertical="top"/>
    </xf>
    <xf numFmtId="0" fontId="3" fillId="3" borderId="0" xfId="6" applyFont="1" applyFill="1" applyAlignment="1">
      <alignment vertical="top"/>
    </xf>
    <xf numFmtId="0" fontId="10" fillId="2" borderId="0" xfId="41" applyFont="1" applyFill="1" applyAlignment="1">
      <alignment vertical="top"/>
    </xf>
    <xf numFmtId="0" fontId="8" fillId="0" borderId="0" xfId="0" applyFont="1" applyFill="1"/>
    <xf numFmtId="175" fontId="14" fillId="2" borderId="2" xfId="15" applyNumberFormat="1" applyFont="1" applyFill="1" applyBorder="1" applyAlignment="1" applyProtection="1">
      <alignment horizontal="right" vertical="center"/>
    </xf>
    <xf numFmtId="0" fontId="15" fillId="2" borderId="2" xfId="0" applyFont="1" applyFill="1" applyBorder="1" applyAlignment="1">
      <alignment horizontal="center" vertical="top" wrapText="1"/>
    </xf>
    <xf numFmtId="4" fontId="14" fillId="2" borderId="2" xfId="21" applyNumberFormat="1" applyFont="1" applyFill="1" applyBorder="1" applyAlignment="1">
      <alignment horizontal="center" vertical="center" wrapText="1"/>
    </xf>
    <xf numFmtId="4" fontId="14" fillId="2" borderId="2" xfId="21" applyNumberFormat="1" applyFont="1" applyFill="1" applyBorder="1" applyAlignment="1">
      <alignment horizontal="center" vertical="center"/>
    </xf>
    <xf numFmtId="4" fontId="15" fillId="2" borderId="2" xfId="21" applyNumberFormat="1" applyFont="1" applyFill="1" applyBorder="1" applyAlignment="1">
      <alignment horizontal="right" vertical="center" wrapText="1"/>
    </xf>
    <xf numFmtId="43" fontId="3" fillId="2" borderId="0" xfId="30" applyFont="1" applyFill="1"/>
    <xf numFmtId="175" fontId="14" fillId="2" borderId="3" xfId="15" applyNumberFormat="1" applyFont="1" applyFill="1" applyBorder="1" applyAlignment="1" applyProtection="1">
      <alignment horizontal="right" vertical="center"/>
    </xf>
    <xf numFmtId="0" fontId="14" fillId="2" borderId="3" xfId="0" applyFont="1" applyFill="1" applyBorder="1"/>
    <xf numFmtId="43" fontId="3" fillId="0" borderId="0" xfId="30" applyFont="1" applyFill="1"/>
    <xf numFmtId="0" fontId="3" fillId="0" borderId="0" xfId="0" applyFont="1" applyFill="1" applyBorder="1"/>
    <xf numFmtId="0" fontId="3" fillId="0" borderId="0" xfId="0" applyFont="1" applyFill="1"/>
    <xf numFmtId="39" fontId="3" fillId="2" borderId="0" xfId="25" applyFont="1" applyFill="1" applyBorder="1" applyAlignment="1">
      <alignment horizontal="right" vertical="top"/>
    </xf>
    <xf numFmtId="39" fontId="3" fillId="2" borderId="0" xfId="25" applyFont="1" applyFill="1" applyBorder="1" applyAlignment="1">
      <alignment horizontal="right" vertical="top" wrapText="1"/>
    </xf>
    <xf numFmtId="0" fontId="14" fillId="0" borderId="4" xfId="0" applyFont="1" applyFill="1" applyBorder="1"/>
    <xf numFmtId="175" fontId="14" fillId="3" borderId="1" xfId="15" applyNumberFormat="1" applyFont="1" applyFill="1" applyBorder="1" applyAlignment="1" applyProtection="1">
      <alignment horizontal="right" vertical="center"/>
    </xf>
    <xf numFmtId="0" fontId="14" fillId="0" borderId="3" xfId="0" applyFont="1" applyFill="1" applyBorder="1"/>
    <xf numFmtId="0" fontId="14" fillId="0" borderId="3" xfId="0" applyFont="1" applyFill="1" applyBorder="1" applyAlignment="1">
      <alignment horizontal="right"/>
    </xf>
    <xf numFmtId="0" fontId="14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175" fontId="14" fillId="3" borderId="4" xfId="15" applyNumberFormat="1" applyFont="1" applyFill="1" applyBorder="1" applyAlignment="1" applyProtection="1">
      <alignment horizontal="right" vertical="center"/>
    </xf>
    <xf numFmtId="0" fontId="15" fillId="3" borderId="4" xfId="0" applyFont="1" applyFill="1" applyBorder="1" applyAlignment="1">
      <alignment horizontal="right" vertical="top" wrapText="1"/>
    </xf>
    <xf numFmtId="4" fontId="14" fillId="3" borderId="4" xfId="21" applyNumberFormat="1" applyFont="1" applyFill="1" applyBorder="1" applyAlignment="1">
      <alignment horizontal="center" vertical="center" wrapText="1"/>
    </xf>
    <xf numFmtId="4" fontId="14" fillId="3" borderId="4" xfId="21" applyNumberFormat="1" applyFont="1" applyFill="1" applyBorder="1" applyAlignment="1">
      <alignment horizontal="center" vertical="center"/>
    </xf>
    <xf numFmtId="4" fontId="15" fillId="3" borderId="4" xfId="21" applyNumberFormat="1" applyFont="1" applyFill="1" applyBorder="1" applyAlignment="1">
      <alignment horizontal="right" vertical="center" wrapText="1"/>
    </xf>
    <xf numFmtId="172" fontId="14" fillId="2" borderId="0" xfId="1" applyNumberFormat="1" applyFont="1" applyFill="1" applyBorder="1" applyAlignment="1">
      <alignment vertical="center" wrapText="1"/>
    </xf>
    <xf numFmtId="0" fontId="15" fillId="2" borderId="0" xfId="0" applyFont="1" applyFill="1" applyBorder="1" applyAlignment="1">
      <alignment horizontal="right" vertical="center" wrapText="1"/>
    </xf>
    <xf numFmtId="165" fontId="14" fillId="2" borderId="0" xfId="1" applyFont="1" applyFill="1" applyBorder="1" applyAlignment="1">
      <alignment horizontal="center" vertical="center" wrapText="1"/>
    </xf>
    <xf numFmtId="165" fontId="15" fillId="2" borderId="0" xfId="1" applyFont="1" applyFill="1" applyBorder="1" applyAlignment="1">
      <alignment vertical="center" wrapText="1"/>
    </xf>
    <xf numFmtId="0" fontId="16" fillId="0" borderId="0" xfId="0" applyFont="1" applyBorder="1" applyAlignment="1">
      <alignment vertical="center"/>
    </xf>
    <xf numFmtId="172" fontId="14" fillId="2" borderId="0" xfId="1" applyNumberFormat="1" applyFont="1" applyFill="1" applyBorder="1" applyAlignment="1">
      <alignment vertical="center"/>
    </xf>
    <xf numFmtId="0" fontId="14" fillId="2" borderId="0" xfId="0" applyFont="1" applyFill="1" applyBorder="1" applyAlignment="1">
      <alignment vertical="center"/>
    </xf>
    <xf numFmtId="165" fontId="14" fillId="2" borderId="0" xfId="1" applyFont="1" applyFill="1" applyBorder="1" applyAlignment="1">
      <alignment horizontal="center" vertical="center"/>
    </xf>
    <xf numFmtId="169" fontId="14" fillId="2" borderId="0" xfId="0" applyNumberFormat="1" applyFont="1" applyFill="1" applyBorder="1" applyAlignment="1">
      <alignment horizontal="center" vertical="center"/>
    </xf>
    <xf numFmtId="0" fontId="14" fillId="2" borderId="0" xfId="10" applyFont="1" applyFill="1" applyBorder="1" applyAlignment="1">
      <alignment vertical="center" wrapText="1"/>
    </xf>
    <xf numFmtId="165" fontId="14" fillId="2" borderId="0" xfId="1" applyFont="1" applyFill="1" applyBorder="1" applyAlignment="1">
      <alignment vertical="center" wrapText="1"/>
    </xf>
    <xf numFmtId="177" fontId="3" fillId="3" borderId="4" xfId="45" applyNumberFormat="1" applyFont="1" applyFill="1" applyBorder="1" applyAlignment="1">
      <alignment horizontal="right" vertical="top"/>
    </xf>
    <xf numFmtId="0" fontId="2" fillId="3" borderId="4" xfId="46" applyFont="1" applyFill="1" applyBorder="1" applyAlignment="1">
      <alignment horizontal="center"/>
    </xf>
    <xf numFmtId="4" fontId="3" fillId="3" borderId="4" xfId="0" applyNumberFormat="1" applyFont="1" applyFill="1" applyBorder="1" applyAlignment="1">
      <alignment horizontal="right" vertical="top" wrapText="1"/>
    </xf>
    <xf numFmtId="4" fontId="8" fillId="3" borderId="4" xfId="0" applyNumberFormat="1" applyFont="1" applyFill="1" applyBorder="1" applyAlignment="1">
      <alignment horizontal="center" vertical="center"/>
    </xf>
    <xf numFmtId="4" fontId="2" fillId="3" borderId="4" xfId="0" applyNumberFormat="1" applyFont="1" applyFill="1" applyBorder="1" applyAlignment="1">
      <alignment horizontal="right" vertical="top" wrapText="1"/>
    </xf>
    <xf numFmtId="4" fontId="2" fillId="3" borderId="4" xfId="42" applyNumberFormat="1" applyFont="1" applyFill="1" applyBorder="1" applyAlignment="1">
      <alignment horizontal="right" wrapText="1"/>
    </xf>
    <xf numFmtId="177" fontId="3" fillId="3" borderId="3" xfId="45" applyNumberFormat="1" applyFont="1" applyFill="1" applyBorder="1" applyAlignment="1">
      <alignment horizontal="right" vertical="top"/>
    </xf>
    <xf numFmtId="0" fontId="2" fillId="3" borderId="3" xfId="46" applyFont="1" applyFill="1" applyBorder="1" applyAlignment="1">
      <alignment horizontal="center"/>
    </xf>
    <xf numFmtId="4" fontId="3" fillId="3" borderId="3" xfId="0" applyNumberFormat="1" applyFont="1" applyFill="1" applyBorder="1" applyAlignment="1">
      <alignment horizontal="right" vertical="top" wrapText="1"/>
    </xf>
    <xf numFmtId="4" fontId="8" fillId="3" borderId="3" xfId="0" applyNumberFormat="1" applyFont="1" applyFill="1" applyBorder="1" applyAlignment="1">
      <alignment horizontal="center" vertical="center"/>
    </xf>
    <xf numFmtId="4" fontId="2" fillId="3" borderId="3" xfId="0" applyNumberFormat="1" applyFont="1" applyFill="1" applyBorder="1" applyAlignment="1">
      <alignment horizontal="right" vertical="top" wrapText="1"/>
    </xf>
    <xf numFmtId="4" fontId="2" fillId="3" borderId="3" xfId="42" applyNumberFormat="1" applyFont="1" applyFill="1" applyBorder="1" applyAlignment="1">
      <alignment horizontal="right" wrapText="1"/>
    </xf>
    <xf numFmtId="173" fontId="2" fillId="2" borderId="3" xfId="12" applyNumberFormat="1" applyFont="1" applyFill="1" applyBorder="1" applyAlignment="1">
      <alignment horizontal="center" vertical="center"/>
    </xf>
    <xf numFmtId="43" fontId="3" fillId="2" borderId="3" xfId="12" applyFont="1" applyFill="1" applyBorder="1" applyAlignment="1">
      <alignment vertical="center"/>
    </xf>
    <xf numFmtId="2" fontId="3" fillId="2" borderId="3" xfId="12" applyNumberFormat="1" applyFont="1" applyFill="1" applyBorder="1" applyAlignment="1">
      <alignment horizontal="center" vertical="center"/>
    </xf>
    <xf numFmtId="172" fontId="3" fillId="2" borderId="3" xfId="12" applyNumberFormat="1" applyFont="1" applyFill="1" applyBorder="1" applyAlignment="1">
      <alignment horizontal="center" vertical="center"/>
    </xf>
    <xf numFmtId="165" fontId="3" fillId="2" borderId="3" xfId="12" applyNumberFormat="1" applyFont="1" applyFill="1" applyBorder="1" applyAlignment="1">
      <alignment horizontal="center" vertical="center"/>
    </xf>
    <xf numFmtId="0" fontId="12" fillId="3" borderId="0" xfId="6" applyFont="1" applyFill="1" applyAlignment="1">
      <alignment vertical="top"/>
    </xf>
    <xf numFmtId="165" fontId="12" fillId="0" borderId="0" xfId="0" applyNumberFormat="1" applyFont="1" applyAlignment="1">
      <alignment vertical="center"/>
    </xf>
    <xf numFmtId="43" fontId="11" fillId="0" borderId="0" xfId="0" applyNumberFormat="1" applyFont="1" applyAlignment="1">
      <alignment vertical="center"/>
    </xf>
    <xf numFmtId="43" fontId="3" fillId="2" borderId="3" xfId="12" applyFont="1" applyFill="1" applyBorder="1" applyAlignment="1" applyProtection="1">
      <alignment vertical="center"/>
      <protection locked="0"/>
    </xf>
    <xf numFmtId="170" fontId="3" fillId="0" borderId="0" xfId="0" applyNumberFormat="1" applyFont="1" applyFill="1" applyBorder="1"/>
    <xf numFmtId="170" fontId="3" fillId="0" borderId="0" xfId="0" applyNumberFormat="1" applyFont="1" applyFill="1"/>
    <xf numFmtId="43" fontId="2" fillId="0" borderId="0" xfId="0" applyNumberFormat="1" applyFont="1" applyFill="1"/>
    <xf numFmtId="43" fontId="12" fillId="0" borderId="0" xfId="0" applyNumberFormat="1" applyFont="1" applyAlignment="1">
      <alignment vertical="center"/>
    </xf>
    <xf numFmtId="0" fontId="17" fillId="2" borderId="0" xfId="41" applyFont="1" applyFill="1" applyAlignment="1">
      <alignment vertical="top"/>
    </xf>
    <xf numFmtId="0" fontId="2" fillId="2" borderId="0" xfId="0" applyFont="1" applyFill="1" applyBorder="1" applyAlignment="1">
      <alignment horizontal="center" vertical="center"/>
    </xf>
    <xf numFmtId="4" fontId="10" fillId="2" borderId="0" xfId="41" applyNumberFormat="1" applyFont="1" applyFill="1" applyAlignment="1">
      <alignment vertical="top"/>
    </xf>
    <xf numFmtId="4" fontId="3" fillId="2" borderId="3" xfId="0" applyNumberFormat="1" applyFont="1" applyFill="1" applyBorder="1" applyAlignment="1">
      <alignment wrapText="1"/>
    </xf>
    <xf numFmtId="4" fontId="3" fillId="0" borderId="3" xfId="3" applyNumberFormat="1" applyFont="1" applyFill="1" applyBorder="1" applyAlignment="1"/>
    <xf numFmtId="4" fontId="3" fillId="2" borderId="3" xfId="21" applyNumberFormat="1" applyFont="1" applyFill="1" applyBorder="1" applyAlignment="1" applyProtection="1">
      <alignment horizontal="right" wrapText="1"/>
    </xf>
    <xf numFmtId="0" fontId="3" fillId="4" borderId="0" xfId="6" applyFont="1" applyFill="1" applyAlignment="1">
      <alignment vertical="top"/>
    </xf>
    <xf numFmtId="165" fontId="11" fillId="4" borderId="0" xfId="0" applyNumberFormat="1" applyFont="1" applyFill="1" applyAlignment="1">
      <alignment vertical="center"/>
    </xf>
    <xf numFmtId="0" fontId="12" fillId="4" borderId="0" xfId="6" applyFont="1" applyFill="1" applyAlignment="1">
      <alignment vertical="top"/>
    </xf>
    <xf numFmtId="4" fontId="3" fillId="4" borderId="3" xfId="0" applyNumberFormat="1" applyFont="1" applyFill="1" applyBorder="1" applyAlignment="1">
      <alignment wrapText="1"/>
    </xf>
    <xf numFmtId="0" fontId="10" fillId="4" borderId="0" xfId="41" applyFont="1" applyFill="1" applyAlignment="1">
      <alignment vertical="top"/>
    </xf>
    <xf numFmtId="0" fontId="11" fillId="4" borderId="0" xfId="0" applyFont="1" applyFill="1" applyAlignment="1">
      <alignment vertical="center"/>
    </xf>
    <xf numFmtId="172" fontId="3" fillId="3" borderId="4" xfId="1" applyNumberFormat="1" applyFont="1" applyFill="1" applyBorder="1" applyAlignment="1">
      <alignment horizontal="center" vertical="center"/>
    </xf>
    <xf numFmtId="39" fontId="2" fillId="3" borderId="4" xfId="3" applyFont="1" applyFill="1" applyBorder="1" applyAlignment="1">
      <alignment horizontal="center" vertical="center"/>
    </xf>
    <xf numFmtId="165" fontId="3" fillId="3" borderId="4" xfId="1" applyFont="1" applyFill="1" applyBorder="1" applyAlignment="1">
      <alignment horizontal="center" vertical="center"/>
    </xf>
    <xf numFmtId="172" fontId="2" fillId="3" borderId="1" xfId="1" applyNumberFormat="1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165" fontId="2" fillId="3" borderId="1" xfId="1" applyFont="1" applyFill="1" applyBorder="1" applyAlignment="1">
      <alignment horizontal="center" vertical="center"/>
    </xf>
    <xf numFmtId="0" fontId="3" fillId="2" borderId="0" xfId="0" applyFont="1" applyFill="1" applyBorder="1" applyAlignment="1">
      <alignment vertical="center" wrapText="1"/>
    </xf>
    <xf numFmtId="172" fontId="2" fillId="2" borderId="3" xfId="1" applyNumberFormat="1" applyFont="1" applyFill="1" applyBorder="1" applyAlignment="1">
      <alignment horizontal="center" vertical="center"/>
    </xf>
    <xf numFmtId="165" fontId="12" fillId="2" borderId="3" xfId="1" applyFont="1" applyFill="1" applyBorder="1" applyAlignment="1">
      <alignment horizontal="center" vertical="center"/>
    </xf>
    <xf numFmtId="165" fontId="2" fillId="2" borderId="3" xfId="1" applyFont="1" applyFill="1" applyBorder="1" applyAlignment="1">
      <alignment horizontal="right" vertical="center"/>
    </xf>
    <xf numFmtId="173" fontId="3" fillId="2" borderId="3" xfId="1" applyNumberFormat="1" applyFont="1" applyFill="1" applyBorder="1" applyAlignment="1">
      <alignment horizontal="right" vertical="center"/>
    </xf>
    <xf numFmtId="178" fontId="11" fillId="0" borderId="0" xfId="0" applyNumberFormat="1" applyFont="1" applyAlignment="1">
      <alignment vertical="center"/>
    </xf>
    <xf numFmtId="172" fontId="3" fillId="3" borderId="4" xfId="1" applyNumberFormat="1" applyFont="1" applyFill="1" applyBorder="1" applyAlignment="1">
      <alignment horizontal="center" vertical="center" wrapText="1"/>
    </xf>
    <xf numFmtId="165" fontId="3" fillId="3" borderId="4" xfId="1" applyFont="1" applyFill="1" applyBorder="1" applyAlignment="1">
      <alignment horizontal="right" vertical="center"/>
    </xf>
    <xf numFmtId="2" fontId="3" fillId="3" borderId="4" xfId="0" applyNumberFormat="1" applyFont="1" applyFill="1" applyBorder="1" applyAlignment="1">
      <alignment horizontal="center" vertical="center" wrapText="1"/>
    </xf>
    <xf numFmtId="165" fontId="3" fillId="3" borderId="4" xfId="1" applyFont="1" applyFill="1" applyBorder="1" applyAlignment="1">
      <alignment vertical="center"/>
    </xf>
    <xf numFmtId="165" fontId="8" fillId="0" borderId="0" xfId="0" applyNumberFormat="1" applyFont="1" applyFill="1"/>
    <xf numFmtId="172" fontId="3" fillId="2" borderId="3" xfId="1" applyNumberFormat="1" applyFont="1" applyFill="1" applyBorder="1" applyAlignment="1">
      <alignment horizontal="right" vertical="top" wrapText="1"/>
    </xf>
    <xf numFmtId="43" fontId="3" fillId="2" borderId="3" xfId="12" applyFont="1" applyFill="1" applyBorder="1" applyAlignment="1">
      <alignment horizontal="right" vertical="center" wrapText="1"/>
    </xf>
    <xf numFmtId="165" fontId="3" fillId="2" borderId="0" xfId="0" applyNumberFormat="1" applyFont="1" applyFill="1" applyAlignment="1">
      <alignment vertical="center"/>
    </xf>
    <xf numFmtId="0" fontId="3" fillId="2" borderId="0" xfId="0" applyFont="1" applyFill="1" applyAlignment="1">
      <alignment vertical="center"/>
    </xf>
    <xf numFmtId="173" fontId="3" fillId="2" borderId="3" xfId="1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left" vertical="center"/>
    </xf>
    <xf numFmtId="0" fontId="2" fillId="2" borderId="3" xfId="11" applyFont="1" applyFill="1" applyBorder="1" applyAlignment="1">
      <alignment vertical="center"/>
    </xf>
    <xf numFmtId="0" fontId="3" fillId="2" borderId="3" xfId="10" applyFont="1" applyFill="1" applyBorder="1" applyAlignment="1">
      <alignment vertical="center" wrapText="1"/>
    </xf>
    <xf numFmtId="37" fontId="2" fillId="2" borderId="3" xfId="0" applyNumberFormat="1" applyFont="1" applyFill="1" applyBorder="1" applyAlignment="1">
      <alignment horizontal="right" vertical="center"/>
    </xf>
    <xf numFmtId="0" fontId="2" fillId="2" borderId="3" xfId="40" applyFont="1" applyFill="1" applyBorder="1" applyAlignment="1">
      <alignment vertical="top" wrapText="1"/>
    </xf>
    <xf numFmtId="4" fontId="3" fillId="2" borderId="3" xfId="12" applyNumberFormat="1" applyFont="1" applyFill="1" applyBorder="1" applyAlignment="1">
      <alignment vertical="center"/>
    </xf>
    <xf numFmtId="4" fontId="3" fillId="2" borderId="3" xfId="12" applyNumberFormat="1" applyFont="1" applyFill="1" applyBorder="1" applyAlignment="1">
      <alignment horizontal="center" vertical="center"/>
    </xf>
    <xf numFmtId="4" fontId="8" fillId="2" borderId="3" xfId="12" applyNumberFormat="1" applyFont="1" applyFill="1" applyBorder="1" applyAlignment="1">
      <alignment vertical="center"/>
    </xf>
    <xf numFmtId="174" fontId="3" fillId="2" borderId="3" xfId="0" applyNumberFormat="1" applyFont="1" applyFill="1" applyBorder="1" applyAlignment="1">
      <alignment horizontal="right" vertical="center"/>
    </xf>
    <xf numFmtId="0" fontId="3" fillId="2" borderId="3" xfId="0" applyFont="1" applyFill="1" applyBorder="1" applyAlignment="1">
      <alignment horizontal="left"/>
    </xf>
    <xf numFmtId="4" fontId="3" fillId="2" borderId="3" xfId="0" applyNumberFormat="1" applyFont="1" applyFill="1" applyBorder="1" applyAlignment="1">
      <alignment vertical="top" wrapText="1"/>
    </xf>
    <xf numFmtId="166" fontId="3" fillId="2" borderId="3" xfId="0" applyNumberFormat="1" applyFont="1" applyFill="1" applyBorder="1" applyAlignment="1">
      <alignment horizontal="center" vertical="top" wrapText="1"/>
    </xf>
    <xf numFmtId="0" fontId="3" fillId="2" borderId="3" xfId="0" applyFont="1" applyFill="1" applyBorder="1" applyAlignment="1">
      <alignment horizontal="left" vertical="justify"/>
    </xf>
    <xf numFmtId="4" fontId="3" fillId="2" borderId="3" xfId="0" applyNumberFormat="1" applyFont="1" applyFill="1" applyBorder="1" applyAlignment="1">
      <alignment vertical="center" wrapText="1"/>
    </xf>
    <xf numFmtId="166" fontId="3" fillId="2" borderId="3" xfId="0" applyNumberFormat="1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left" wrapText="1"/>
    </xf>
    <xf numFmtId="39" fontId="3" fillId="2" borderId="3" xfId="0" applyNumberFormat="1" applyFont="1" applyFill="1" applyBorder="1" applyAlignment="1">
      <alignment horizontal="right" vertical="center"/>
    </xf>
    <xf numFmtId="172" fontId="3" fillId="2" borderId="3" xfId="1" applyNumberFormat="1" applyFont="1" applyFill="1" applyBorder="1" applyAlignment="1">
      <alignment horizontal="right" vertical="center"/>
    </xf>
    <xf numFmtId="0" fontId="8" fillId="2" borderId="3" xfId="0" applyFont="1" applyFill="1" applyBorder="1" applyAlignment="1">
      <alignment vertical="center" wrapText="1"/>
    </xf>
    <xf numFmtId="0" fontId="3" fillId="2" borderId="3" xfId="0" applyFont="1" applyFill="1" applyBorder="1" applyAlignment="1">
      <alignment wrapText="1"/>
    </xf>
    <xf numFmtId="43" fontId="3" fillId="2" borderId="3" xfId="0" applyNumberFormat="1" applyFont="1" applyFill="1" applyBorder="1" applyAlignment="1">
      <alignment horizontal="center" vertical="top"/>
    </xf>
    <xf numFmtId="173" fontId="2" fillId="2" borderId="3" xfId="1" applyNumberFormat="1" applyFont="1" applyFill="1" applyBorder="1" applyAlignment="1">
      <alignment horizontal="center" vertical="top" wrapText="1"/>
    </xf>
    <xf numFmtId="173" fontId="3" fillId="2" borderId="3" xfId="1" applyNumberFormat="1" applyFont="1" applyFill="1" applyBorder="1" applyAlignment="1">
      <alignment horizontal="center" vertical="center" wrapText="1"/>
    </xf>
    <xf numFmtId="165" fontId="18" fillId="2" borderId="0" xfId="1" applyFont="1" applyFill="1" applyBorder="1" applyAlignment="1">
      <alignment horizontal="center" vertical="center"/>
    </xf>
    <xf numFmtId="0" fontId="3" fillId="2" borderId="0" xfId="2" applyNumberFormat="1" applyFont="1" applyFill="1" applyBorder="1" applyAlignment="1">
      <alignment horizontal="left" vertical="top"/>
    </xf>
    <xf numFmtId="0" fontId="3" fillId="2" borderId="0" xfId="2" applyNumberFormat="1" applyFont="1" applyFill="1" applyBorder="1" applyAlignment="1">
      <alignment vertical="top"/>
    </xf>
    <xf numFmtId="4" fontId="3" fillId="2" borderId="0" xfId="4" applyNumberFormat="1" applyFont="1" applyFill="1" applyBorder="1" applyAlignment="1">
      <alignment vertical="top"/>
    </xf>
    <xf numFmtId="0" fontId="2" fillId="2" borderId="3" xfId="0" applyFont="1" applyFill="1" applyBorder="1" applyAlignment="1">
      <alignment horizontal="right"/>
    </xf>
    <xf numFmtId="0" fontId="3" fillId="2" borderId="3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right"/>
    </xf>
    <xf numFmtId="10" fontId="3" fillId="2" borderId="3" xfId="20" applyNumberFormat="1" applyFont="1" applyFill="1" applyBorder="1" applyAlignment="1">
      <alignment horizontal="right" vertical="center" wrapText="1"/>
    </xf>
    <xf numFmtId="170" fontId="3" fillId="2" borderId="3" xfId="15" applyFont="1" applyFill="1" applyBorder="1"/>
    <xf numFmtId="10" fontId="3" fillId="2" borderId="3" xfId="20" applyNumberFormat="1" applyFont="1" applyFill="1" applyBorder="1" applyAlignment="1">
      <alignment horizontal="right" wrapText="1"/>
    </xf>
    <xf numFmtId="43" fontId="3" fillId="2" borderId="3" xfId="12" applyFont="1" applyFill="1" applyBorder="1" applyAlignment="1">
      <alignment horizontal="right" wrapText="1"/>
    </xf>
    <xf numFmtId="0" fontId="3" fillId="2" borderId="3" xfId="0" applyFont="1" applyFill="1" applyBorder="1" applyAlignment="1">
      <alignment horizontal="right" wrapText="1"/>
    </xf>
    <xf numFmtId="10" fontId="3" fillId="2" borderId="3" xfId="20" applyNumberFormat="1" applyFont="1" applyFill="1" applyBorder="1" applyAlignment="1">
      <alignment vertical="center" wrapText="1"/>
    </xf>
    <xf numFmtId="4" fontId="3" fillId="2" borderId="3" xfId="0" applyNumberFormat="1" applyFont="1" applyFill="1" applyBorder="1" applyAlignment="1">
      <alignment horizontal="center" vertical="center" wrapText="1"/>
    </xf>
    <xf numFmtId="170" fontId="3" fillId="2" borderId="3" xfId="18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right" wrapText="1"/>
    </xf>
    <xf numFmtId="10" fontId="3" fillId="0" borderId="4" xfId="20" applyNumberFormat="1" applyFont="1" applyFill="1" applyBorder="1" applyAlignment="1">
      <alignment vertical="center" wrapText="1"/>
    </xf>
    <xf numFmtId="4" fontId="3" fillId="0" borderId="4" xfId="0" applyNumberFormat="1" applyFont="1" applyFill="1" applyBorder="1" applyAlignment="1">
      <alignment horizontal="center" vertical="center" wrapText="1"/>
    </xf>
    <xf numFmtId="170" fontId="3" fillId="0" borderId="4" xfId="18" applyFont="1" applyFill="1" applyBorder="1" applyAlignment="1">
      <alignment horizontal="center" vertical="center" wrapText="1"/>
    </xf>
    <xf numFmtId="4" fontId="3" fillId="0" borderId="4" xfId="0" applyNumberFormat="1" applyFont="1" applyFill="1" applyBorder="1" applyAlignment="1">
      <alignment vertical="center" wrapText="1"/>
    </xf>
    <xf numFmtId="0" fontId="2" fillId="3" borderId="1" xfId="0" applyFont="1" applyFill="1" applyBorder="1" applyAlignment="1">
      <alignment horizontal="right" vertical="top" wrapText="1"/>
    </xf>
    <xf numFmtId="4" fontId="3" fillId="3" borderId="1" xfId="21" applyNumberFormat="1" applyFont="1" applyFill="1" applyBorder="1" applyAlignment="1">
      <alignment horizontal="center" vertical="center" wrapText="1"/>
    </xf>
    <xf numFmtId="4" fontId="3" fillId="3" borderId="1" xfId="21" applyNumberFormat="1" applyFont="1" applyFill="1" applyBorder="1" applyAlignment="1">
      <alignment horizontal="center" vertical="center"/>
    </xf>
    <xf numFmtId="4" fontId="2" fillId="3" borderId="1" xfId="21" applyNumberFormat="1" applyFont="1" applyFill="1" applyBorder="1" applyAlignment="1">
      <alignment horizontal="right" vertical="center" wrapText="1"/>
    </xf>
    <xf numFmtId="43" fontId="6" fillId="0" borderId="0" xfId="0" applyNumberFormat="1" applyFont="1" applyAlignment="1">
      <alignment vertical="center"/>
    </xf>
    <xf numFmtId="172" fontId="3" fillId="2" borderId="4" xfId="12" applyNumberFormat="1" applyFont="1" applyFill="1" applyBorder="1" applyAlignment="1">
      <alignment horizontal="center" vertical="center"/>
    </xf>
    <xf numFmtId="0" fontId="3" fillId="2" borderId="4" xfId="0" applyNumberFormat="1" applyFont="1" applyFill="1" applyBorder="1" applyAlignment="1">
      <alignment vertical="center" wrapText="1"/>
    </xf>
    <xf numFmtId="43" fontId="3" fillId="2" borderId="4" xfId="12" applyFont="1" applyFill="1" applyBorder="1" applyAlignment="1">
      <alignment vertical="center"/>
    </xf>
    <xf numFmtId="2" fontId="3" fillId="2" borderId="4" xfId="1" applyNumberFormat="1" applyFont="1" applyFill="1" applyBorder="1" applyAlignment="1">
      <alignment horizontal="center" vertical="center"/>
    </xf>
    <xf numFmtId="43" fontId="3" fillId="2" borderId="4" xfId="12" applyFont="1" applyFill="1" applyBorder="1" applyAlignment="1" applyProtection="1">
      <alignment vertical="center"/>
      <protection locked="0"/>
    </xf>
    <xf numFmtId="0" fontId="14" fillId="2" borderId="0" xfId="0" applyFont="1" applyFill="1" applyBorder="1" applyAlignment="1">
      <alignment horizontal="left" vertical="center"/>
    </xf>
    <xf numFmtId="0" fontId="14" fillId="2" borderId="0" xfId="6" applyFont="1" applyFill="1" applyBorder="1" applyAlignment="1">
      <alignment horizontal="left" vertical="top"/>
    </xf>
    <xf numFmtId="169" fontId="14" fillId="2" borderId="0" xfId="0" applyNumberFormat="1" applyFont="1" applyFill="1" applyBorder="1" applyAlignment="1">
      <alignment horizontal="left" vertical="center"/>
    </xf>
    <xf numFmtId="0" fontId="3" fillId="2" borderId="0" xfId="0" applyFont="1" applyFill="1" applyBorder="1" applyAlignment="1">
      <alignment horizontal="left" vertical="center" wrapText="1"/>
    </xf>
    <xf numFmtId="0" fontId="3" fillId="2" borderId="0" xfId="0" applyFont="1" applyFill="1" applyBorder="1" applyAlignment="1">
      <alignment horizontal="left" vertical="center"/>
    </xf>
    <xf numFmtId="0" fontId="2" fillId="2" borderId="0" xfId="0" applyFont="1" applyFill="1" applyBorder="1" applyAlignment="1">
      <alignment horizontal="center" vertical="center"/>
    </xf>
    <xf numFmtId="0" fontId="14" fillId="2" borderId="0" xfId="0" applyFont="1" applyFill="1" applyBorder="1" applyAlignment="1">
      <alignment horizontal="left" vertical="center" wrapText="1"/>
    </xf>
    <xf numFmtId="0" fontId="3" fillId="2" borderId="0" xfId="50" applyFont="1" applyFill="1" applyBorder="1" applyAlignment="1">
      <alignment horizontal="center"/>
    </xf>
  </cellXfs>
  <cellStyles count="51">
    <cellStyle name="Comma_ANALISIS EL PUERTO" xfId="33"/>
    <cellStyle name="Millares" xfId="1" builtinId="3"/>
    <cellStyle name="Millares 10" xfId="12"/>
    <cellStyle name="Millares 10 2 3" xfId="43"/>
    <cellStyle name="Millares 10 4" xfId="31"/>
    <cellStyle name="Millares 11" xfId="18"/>
    <cellStyle name="Millares 13" xfId="32"/>
    <cellStyle name="Millares 14" xfId="4"/>
    <cellStyle name="Millares 15" xfId="23"/>
    <cellStyle name="Millares 16" xfId="38"/>
    <cellStyle name="Millares 19" xfId="48"/>
    <cellStyle name="Millares 2" xfId="14"/>
    <cellStyle name="Millares 2 11" xfId="24"/>
    <cellStyle name="Millares 2 2" xfId="8"/>
    <cellStyle name="Millares 2 2 2" xfId="5"/>
    <cellStyle name="Millares 2 2 2 4" xfId="27"/>
    <cellStyle name="Millares 3" xfId="34"/>
    <cellStyle name="Millares 3 3" xfId="16"/>
    <cellStyle name="Millares 3 3 2 3" xfId="47"/>
    <cellStyle name="Millares 4" xfId="15"/>
    <cellStyle name="Millares 5" xfId="17"/>
    <cellStyle name="Millares 5 2" xfId="30"/>
    <cellStyle name="Millares 5 3" xfId="21"/>
    <cellStyle name="Millares 5 3 2" xfId="19"/>
    <cellStyle name="Millares 7" xfId="37"/>
    <cellStyle name="Millares 7 2" xfId="28"/>
    <cellStyle name="Millares 9" xfId="13"/>
    <cellStyle name="Millares_NUEVO FORMATO DE PRESUPUESTOS" xfId="42"/>
    <cellStyle name="Normal" xfId="0" builtinId="0"/>
    <cellStyle name="Normal 10" xfId="6"/>
    <cellStyle name="Normal 10 2" xfId="22"/>
    <cellStyle name="Normal 13 2" xfId="10"/>
    <cellStyle name="Normal 14" xfId="44"/>
    <cellStyle name="Normal 18" xfId="50"/>
    <cellStyle name="Normal 2" xfId="39"/>
    <cellStyle name="Normal 2 2" xfId="2"/>
    <cellStyle name="Normal 2 2 2" xfId="29"/>
    <cellStyle name="Normal 2 3" xfId="11"/>
    <cellStyle name="Normal 2_ANALISIS REC 3" xfId="36"/>
    <cellStyle name="Normal 28" xfId="35"/>
    <cellStyle name="Normal 3" xfId="3"/>
    <cellStyle name="Normal 44" xfId="26"/>
    <cellStyle name="Normal 5" xfId="7"/>
    <cellStyle name="Normal 5 16" xfId="40"/>
    <cellStyle name="Normal 7" xfId="49"/>
    <cellStyle name="Normal_55-09 Equipamiento Pozos Ac. Rural El Llano" xfId="45"/>
    <cellStyle name="Normal_CARCAMO SAN PEDRO" xfId="41"/>
    <cellStyle name="Normal_PRES 059-09 REHABIL. PLANTA DE TRATAMIENTO DE 80 LPS RAPIDA, AC. HATO DEL YAQUE" xfId="46"/>
    <cellStyle name="Normal_Presupuesto" xfId="25"/>
    <cellStyle name="Normal_Presupuesto Terminaciones Edificio Mantenimiento Nave I " xfId="9"/>
    <cellStyle name="Porcentaje 2" xfId="2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3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4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5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6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7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8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9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0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1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2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1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1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52400"/>
    <xdr:sp macro="" textlink="">
      <xdr:nvSpPr>
        <xdr:cNvPr id="2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2438400</xdr:colOff>
      <xdr:row>11</xdr:row>
      <xdr:rowOff>0</xdr:rowOff>
    </xdr:from>
    <xdr:ext cx="0" cy="114300"/>
    <xdr:sp macro="" textlink="">
      <xdr:nvSpPr>
        <xdr:cNvPr id="2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8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29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2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0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1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2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3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4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5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6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7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3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3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4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4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4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4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5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5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6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6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7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7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8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8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59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59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0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0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1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1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1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3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5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7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2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29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0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1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2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3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4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5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6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7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38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39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6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6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7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7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8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8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69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69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0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0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1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1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2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2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3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3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48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4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0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2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4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6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7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58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59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0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1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2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3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4" name="Text Box 32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152400</xdr:rowOff>
    </xdr:to>
    <xdr:sp macro="" textlink="">
      <xdr:nvSpPr>
        <xdr:cNvPr id="765" name="Text Box 3"/>
        <xdr:cNvSpPr txBox="1">
          <a:spLocks noChangeArrowheads="1"/>
        </xdr:cNvSpPr>
      </xdr:nvSpPr>
      <xdr:spPr bwMode="auto">
        <a:xfrm>
          <a:off x="3219450" y="1647825"/>
          <a:ext cx="0" cy="152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2438400</xdr:colOff>
      <xdr:row>11</xdr:row>
      <xdr:rowOff>0</xdr:rowOff>
    </xdr:from>
    <xdr:to>
      <xdr:col>1</xdr:col>
      <xdr:colOff>2438400</xdr:colOff>
      <xdr:row>11</xdr:row>
      <xdr:rowOff>114300</xdr:rowOff>
    </xdr:to>
    <xdr:sp macro="" textlink="">
      <xdr:nvSpPr>
        <xdr:cNvPr id="766" name="Text Box 63"/>
        <xdr:cNvSpPr txBox="1">
          <a:spLocks noChangeArrowheads="1"/>
        </xdr:cNvSpPr>
      </xdr:nvSpPr>
      <xdr:spPr bwMode="auto">
        <a:xfrm>
          <a:off x="3219450" y="1647825"/>
          <a:ext cx="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2</xdr:col>
      <xdr:colOff>113328</xdr:colOff>
      <xdr:row>116</xdr:row>
      <xdr:rowOff>146434</xdr:rowOff>
    </xdr:to>
    <xdr:sp macro="" textlink="">
      <xdr:nvSpPr>
        <xdr:cNvPr id="767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2</xdr:col>
      <xdr:colOff>113328</xdr:colOff>
      <xdr:row>116</xdr:row>
      <xdr:rowOff>136909</xdr:rowOff>
    </xdr:to>
    <xdr:sp macro="" textlink="">
      <xdr:nvSpPr>
        <xdr:cNvPr id="768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2</xdr:col>
      <xdr:colOff>113328</xdr:colOff>
      <xdr:row>116</xdr:row>
      <xdr:rowOff>136909</xdr:rowOff>
    </xdr:to>
    <xdr:sp macro="" textlink="">
      <xdr:nvSpPr>
        <xdr:cNvPr id="769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2</xdr:col>
      <xdr:colOff>113328</xdr:colOff>
      <xdr:row>116</xdr:row>
      <xdr:rowOff>146434</xdr:rowOff>
    </xdr:to>
    <xdr:sp macro="" textlink="">
      <xdr:nvSpPr>
        <xdr:cNvPr id="770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2</xdr:col>
      <xdr:colOff>113328</xdr:colOff>
      <xdr:row>116</xdr:row>
      <xdr:rowOff>146434</xdr:rowOff>
    </xdr:to>
    <xdr:sp macro="" textlink="">
      <xdr:nvSpPr>
        <xdr:cNvPr id="771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30835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2</xdr:col>
      <xdr:colOff>113328</xdr:colOff>
      <xdr:row>116</xdr:row>
      <xdr:rowOff>136909</xdr:rowOff>
    </xdr:to>
    <xdr:sp macro="" textlink="">
      <xdr:nvSpPr>
        <xdr:cNvPr id="772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115</xdr:row>
      <xdr:rowOff>0</xdr:rowOff>
    </xdr:from>
    <xdr:to>
      <xdr:col>2</xdr:col>
      <xdr:colOff>113328</xdr:colOff>
      <xdr:row>116</xdr:row>
      <xdr:rowOff>136909</xdr:rowOff>
    </xdr:to>
    <xdr:sp macro="" textlink="">
      <xdr:nvSpPr>
        <xdr:cNvPr id="773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3812500"/>
          <a:ext cx="1980228" cy="298834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2</xdr:col>
      <xdr:colOff>113328</xdr:colOff>
      <xdr:row>111</xdr:row>
      <xdr:rowOff>143072</xdr:rowOff>
    </xdr:to>
    <xdr:sp macro="" textlink="">
      <xdr:nvSpPr>
        <xdr:cNvPr id="774" name="Text Box 9">
          <a:extLst>
            <a:ext uri="{FF2B5EF4-FFF2-40B4-BE49-F238E27FC236}">
              <a16:creationId xmlns:a16="http://schemas.microsoft.com/office/drawing/2014/main" id="{00000000-0008-0000-0000-000090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2</xdr:col>
      <xdr:colOff>113328</xdr:colOff>
      <xdr:row>111</xdr:row>
      <xdr:rowOff>133547</xdr:rowOff>
    </xdr:to>
    <xdr:sp macro="" textlink="">
      <xdr:nvSpPr>
        <xdr:cNvPr id="775" name="Text Box 8">
          <a:extLst>
            <a:ext uri="{FF2B5EF4-FFF2-40B4-BE49-F238E27FC236}">
              <a16:creationId xmlns:a16="http://schemas.microsoft.com/office/drawing/2014/main" id="{00000000-0008-0000-0000-000091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2</xdr:col>
      <xdr:colOff>113328</xdr:colOff>
      <xdr:row>111</xdr:row>
      <xdr:rowOff>133547</xdr:rowOff>
    </xdr:to>
    <xdr:sp macro="" textlink="">
      <xdr:nvSpPr>
        <xdr:cNvPr id="776" name="Text Box 9">
          <a:extLst>
            <a:ext uri="{FF2B5EF4-FFF2-40B4-BE49-F238E27FC236}">
              <a16:creationId xmlns:a16="http://schemas.microsoft.com/office/drawing/2014/main" id="{00000000-0008-0000-0000-000092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2</xdr:col>
      <xdr:colOff>113328</xdr:colOff>
      <xdr:row>111</xdr:row>
      <xdr:rowOff>143072</xdr:rowOff>
    </xdr:to>
    <xdr:sp macro="" textlink="">
      <xdr:nvSpPr>
        <xdr:cNvPr id="777" name="Text Box 8">
          <a:extLst>
            <a:ext uri="{FF2B5EF4-FFF2-40B4-BE49-F238E27FC236}">
              <a16:creationId xmlns:a16="http://schemas.microsoft.com/office/drawing/2014/main" id="{00000000-0008-0000-0000-000093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2</xdr:col>
      <xdr:colOff>113328</xdr:colOff>
      <xdr:row>111</xdr:row>
      <xdr:rowOff>143072</xdr:rowOff>
    </xdr:to>
    <xdr:sp macro="" textlink="">
      <xdr:nvSpPr>
        <xdr:cNvPr id="778" name="Text Box 9">
          <a:extLst>
            <a:ext uri="{FF2B5EF4-FFF2-40B4-BE49-F238E27FC236}">
              <a16:creationId xmlns:a16="http://schemas.microsoft.com/office/drawing/2014/main" id="{00000000-0008-0000-0000-000094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240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2</xdr:col>
      <xdr:colOff>113328</xdr:colOff>
      <xdr:row>111</xdr:row>
      <xdr:rowOff>133547</xdr:rowOff>
    </xdr:to>
    <xdr:sp macro="" textlink="">
      <xdr:nvSpPr>
        <xdr:cNvPr id="779" name="Text Box 8">
          <a:extLst>
            <a:ext uri="{FF2B5EF4-FFF2-40B4-BE49-F238E27FC236}">
              <a16:creationId xmlns:a16="http://schemas.microsoft.com/office/drawing/2014/main" id="{00000000-0008-0000-0000-000095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1304925</xdr:colOff>
      <xdr:row>110</xdr:row>
      <xdr:rowOff>0</xdr:rowOff>
    </xdr:from>
    <xdr:to>
      <xdr:col>2</xdr:col>
      <xdr:colOff>113328</xdr:colOff>
      <xdr:row>111</xdr:row>
      <xdr:rowOff>133547</xdr:rowOff>
    </xdr:to>
    <xdr:sp macro="" textlink="">
      <xdr:nvSpPr>
        <xdr:cNvPr id="780" name="Text Box 9">
          <a:extLst>
            <a:ext uri="{FF2B5EF4-FFF2-40B4-BE49-F238E27FC236}">
              <a16:creationId xmlns:a16="http://schemas.microsoft.com/office/drawing/2014/main" id="{00000000-0008-0000-0000-000096000000}"/>
            </a:ext>
          </a:extLst>
        </xdr:cNvPr>
        <xdr:cNvSpPr txBox="1">
          <a:spLocks noChangeArrowheads="1"/>
        </xdr:cNvSpPr>
      </xdr:nvSpPr>
      <xdr:spPr bwMode="auto">
        <a:xfrm>
          <a:off x="2085975" y="22964775"/>
          <a:ext cx="1980228" cy="31452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266700</xdr:colOff>
      <xdr:row>108</xdr:row>
      <xdr:rowOff>85725</xdr:rowOff>
    </xdr:from>
    <xdr:to>
      <xdr:col>1</xdr:col>
      <xdr:colOff>2486025</xdr:colOff>
      <xdr:row>108</xdr:row>
      <xdr:rowOff>85725</xdr:rowOff>
    </xdr:to>
    <xdr:sp macro="" textlink="">
      <xdr:nvSpPr>
        <xdr:cNvPr id="781" name="Line 4">
          <a:extLst>
            <a:ext uri="{FF2B5EF4-FFF2-40B4-BE49-F238E27FC236}">
              <a16:creationId xmlns:a16="http://schemas.microsoft.com/office/drawing/2014/main" id="{00000000-0008-0000-0000-000097000000}"/>
            </a:ext>
          </a:extLst>
        </xdr:cNvPr>
        <xdr:cNvSpPr>
          <a:spLocks noChangeShapeType="1"/>
        </xdr:cNvSpPr>
      </xdr:nvSpPr>
      <xdr:spPr bwMode="auto">
        <a:xfrm>
          <a:off x="266700" y="22688550"/>
          <a:ext cx="300037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0</xdr:col>
      <xdr:colOff>314325</xdr:colOff>
      <xdr:row>99</xdr:row>
      <xdr:rowOff>57150</xdr:rowOff>
    </xdr:from>
    <xdr:to>
      <xdr:col>1</xdr:col>
      <xdr:colOff>2543175</xdr:colOff>
      <xdr:row>99</xdr:row>
      <xdr:rowOff>57150</xdr:rowOff>
    </xdr:to>
    <xdr:sp macro="" textlink="">
      <xdr:nvSpPr>
        <xdr:cNvPr id="782" name="Line 4">
          <a:extLst>
            <a:ext uri="{FF2B5EF4-FFF2-40B4-BE49-F238E27FC236}">
              <a16:creationId xmlns:a16="http://schemas.microsoft.com/office/drawing/2014/main" id="{00000000-0008-0000-0000-000098000000}"/>
            </a:ext>
          </a:extLst>
        </xdr:cNvPr>
        <xdr:cNvSpPr>
          <a:spLocks noChangeShapeType="1"/>
        </xdr:cNvSpPr>
      </xdr:nvSpPr>
      <xdr:spPr bwMode="auto">
        <a:xfrm>
          <a:off x="314325" y="21031200"/>
          <a:ext cx="30099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3533775</xdr:colOff>
      <xdr:row>99</xdr:row>
      <xdr:rowOff>57150</xdr:rowOff>
    </xdr:from>
    <xdr:to>
      <xdr:col>5</xdr:col>
      <xdr:colOff>742950</xdr:colOff>
      <xdr:row>99</xdr:row>
      <xdr:rowOff>57150</xdr:rowOff>
    </xdr:to>
    <xdr:sp macro="" textlink="">
      <xdr:nvSpPr>
        <xdr:cNvPr id="783" name="Line 4">
          <a:extLst>
            <a:ext uri="{FF2B5EF4-FFF2-40B4-BE49-F238E27FC236}">
              <a16:creationId xmlns:a16="http://schemas.microsoft.com/office/drawing/2014/main" id="{00000000-0008-0000-0000-000099000000}"/>
            </a:ext>
          </a:extLst>
        </xdr:cNvPr>
        <xdr:cNvSpPr>
          <a:spLocks noChangeShapeType="1"/>
        </xdr:cNvSpPr>
      </xdr:nvSpPr>
      <xdr:spPr bwMode="auto">
        <a:xfrm>
          <a:off x="4314825" y="210312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1</xdr:col>
      <xdr:colOff>3476625</xdr:colOff>
      <xdr:row>108</xdr:row>
      <xdr:rowOff>104775</xdr:rowOff>
    </xdr:from>
    <xdr:to>
      <xdr:col>5</xdr:col>
      <xdr:colOff>685800</xdr:colOff>
      <xdr:row>108</xdr:row>
      <xdr:rowOff>104775</xdr:rowOff>
    </xdr:to>
    <xdr:sp macro="" textlink="">
      <xdr:nvSpPr>
        <xdr:cNvPr id="784" name="Line 4">
          <a:extLst>
            <a:ext uri="{FF2B5EF4-FFF2-40B4-BE49-F238E27FC236}">
              <a16:creationId xmlns:a16="http://schemas.microsoft.com/office/drawing/2014/main" id="{00000000-0008-0000-0000-00009A000000}"/>
            </a:ext>
          </a:extLst>
        </xdr:cNvPr>
        <xdr:cNvSpPr>
          <a:spLocks noChangeShapeType="1"/>
        </xdr:cNvSpPr>
      </xdr:nvSpPr>
      <xdr:spPr bwMode="auto">
        <a:xfrm>
          <a:off x="4257675" y="22707600"/>
          <a:ext cx="3352800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oneCellAnchor>
    <xdr:from>
      <xdr:col>1</xdr:col>
      <xdr:colOff>2685636</xdr:colOff>
      <xdr:row>70</xdr:row>
      <xdr:rowOff>0</xdr:rowOff>
    </xdr:from>
    <xdr:ext cx="95250" cy="294447"/>
    <xdr:sp macro="" textlink="">
      <xdr:nvSpPr>
        <xdr:cNvPr id="785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78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2685636</xdr:colOff>
      <xdr:row>70</xdr:row>
      <xdr:rowOff>0</xdr:rowOff>
    </xdr:from>
    <xdr:ext cx="95250" cy="294447"/>
    <xdr:sp macro="" textlink="">
      <xdr:nvSpPr>
        <xdr:cNvPr id="787" name="Text Box 15"/>
        <xdr:cNvSpPr txBox="1">
          <a:spLocks noChangeArrowheads="1"/>
        </xdr:cNvSpPr>
      </xdr:nvSpPr>
      <xdr:spPr bwMode="auto">
        <a:xfrm>
          <a:off x="3466686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78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78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79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79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79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79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79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79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79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79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79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79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0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0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0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0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0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0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06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07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0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0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10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11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12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13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14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15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1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1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18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19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20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21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22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6"/>
    <xdr:sp macro="" textlink="">
      <xdr:nvSpPr>
        <xdr:cNvPr id="823" name="Text Box 15"/>
        <xdr:cNvSpPr txBox="1">
          <a:spLocks noChangeArrowheads="1"/>
        </xdr:cNvSpPr>
      </xdr:nvSpPr>
      <xdr:spPr bwMode="auto">
        <a:xfrm>
          <a:off x="2066925" y="14639925"/>
          <a:ext cx="95250" cy="29444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24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25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26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27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28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oneCellAnchor>
    <xdr:from>
      <xdr:col>1</xdr:col>
      <xdr:colOff>1285875</xdr:colOff>
      <xdr:row>70</xdr:row>
      <xdr:rowOff>0</xdr:rowOff>
    </xdr:from>
    <xdr:ext cx="95250" cy="294447"/>
    <xdr:sp macro="" textlink="">
      <xdr:nvSpPr>
        <xdr:cNvPr id="829" name="Text Box 15"/>
        <xdr:cNvSpPr txBox="1">
          <a:spLocks noChangeArrowheads="1"/>
        </xdr:cNvSpPr>
      </xdr:nvSpPr>
      <xdr:spPr bwMode="auto">
        <a:xfrm>
          <a:off x="2066925" y="14639925"/>
          <a:ext cx="95250" cy="294447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oneCellAnchor>
  <xdr:twoCellAnchor editAs="oneCell">
    <xdr:from>
      <xdr:col>1</xdr:col>
      <xdr:colOff>2685636</xdr:colOff>
      <xdr:row>71</xdr:row>
      <xdr:rowOff>0</xdr:rowOff>
    </xdr:from>
    <xdr:to>
      <xdr:col>1</xdr:col>
      <xdr:colOff>2780886</xdr:colOff>
      <xdr:row>78</xdr:row>
      <xdr:rowOff>48868</xdr:rowOff>
    </xdr:to>
    <xdr:sp macro="" textlink="">
      <xdr:nvSpPr>
        <xdr:cNvPr id="830" name="Text Box 15"/>
        <xdr:cNvSpPr txBox="1">
          <a:spLocks noChangeArrowheads="1"/>
        </xdr:cNvSpPr>
      </xdr:nvSpPr>
      <xdr:spPr bwMode="auto">
        <a:xfrm>
          <a:off x="3466686" y="14868525"/>
          <a:ext cx="95250" cy="13156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3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4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2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3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4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5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6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7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8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59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60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1285875</xdr:colOff>
      <xdr:row>71</xdr:row>
      <xdr:rowOff>0</xdr:rowOff>
    </xdr:from>
    <xdr:to>
      <xdr:col>1</xdr:col>
      <xdr:colOff>1381125</xdr:colOff>
      <xdr:row>71</xdr:row>
      <xdr:rowOff>114300</xdr:rowOff>
    </xdr:to>
    <xdr:sp macro="" textlink="">
      <xdr:nvSpPr>
        <xdr:cNvPr id="861" name="Text Box 15"/>
        <xdr:cNvSpPr txBox="1">
          <a:spLocks noChangeArrowheads="1"/>
        </xdr:cNvSpPr>
      </xdr:nvSpPr>
      <xdr:spPr bwMode="auto">
        <a:xfrm>
          <a:off x="2066925" y="14868525"/>
          <a:ext cx="95250" cy="1143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1</xdr:col>
      <xdr:colOff>1323975</xdr:colOff>
      <xdr:row>70</xdr:row>
      <xdr:rowOff>152400</xdr:rowOff>
    </xdr:from>
    <xdr:to>
      <xdr:col>1</xdr:col>
      <xdr:colOff>1419225</xdr:colOff>
      <xdr:row>71</xdr:row>
      <xdr:rowOff>47625</xdr:rowOff>
    </xdr:to>
    <xdr:sp macro="" textlink="">
      <xdr:nvSpPr>
        <xdr:cNvPr id="862" name="Text Box 15"/>
        <xdr:cNvSpPr txBox="1">
          <a:spLocks noChangeArrowheads="1"/>
        </xdr:cNvSpPr>
      </xdr:nvSpPr>
      <xdr:spPr bwMode="auto">
        <a:xfrm>
          <a:off x="2105025" y="14792325"/>
          <a:ext cx="95250" cy="1238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 editAs="oneCell">
    <xdr:from>
      <xdr:col>0</xdr:col>
      <xdr:colOff>266700</xdr:colOff>
      <xdr:row>0</xdr:row>
      <xdr:rowOff>57149</xdr:rowOff>
    </xdr:from>
    <xdr:to>
      <xdr:col>1</xdr:col>
      <xdr:colOff>561974</xdr:colOff>
      <xdr:row>5</xdr:row>
      <xdr:rowOff>133350</xdr:rowOff>
    </xdr:to>
    <xdr:pic>
      <xdr:nvPicPr>
        <xdr:cNvPr id="863" name="Imagen 862" descr="Resultado de imagen para inapa logo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0952" r="19297"/>
        <a:stretch/>
      </xdr:blipFill>
      <xdr:spPr bwMode="auto">
        <a:xfrm>
          <a:off x="266700" y="57149"/>
          <a:ext cx="885824" cy="885826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V117"/>
  <sheetViews>
    <sheetView tabSelected="1" view="pageBreakPreview" zoomScaleNormal="100" zoomScaleSheetLayoutView="100" workbookViewId="0">
      <selection activeCell="A8" sqref="A8:F8"/>
    </sheetView>
  </sheetViews>
  <sheetFormatPr baseColWidth="10" defaultColWidth="9.140625" defaultRowHeight="12.75" x14ac:dyDescent="0.25"/>
  <cols>
    <col min="1" max="1" width="8.85546875" style="29" customWidth="1"/>
    <col min="2" max="2" width="47.5703125" style="25" customWidth="1"/>
    <col min="3" max="3" width="11.7109375" style="30" customWidth="1"/>
    <col min="4" max="4" width="7.140625" style="26" customWidth="1"/>
    <col min="5" max="5" width="10.28515625" style="27" customWidth="1"/>
    <col min="6" max="6" width="14.28515625" style="31" customWidth="1"/>
    <col min="7" max="7" width="13.42578125" style="5" customWidth="1"/>
    <col min="8" max="8" width="15.140625" style="5" customWidth="1"/>
    <col min="9" max="9" width="15.42578125" style="5" bestFit="1" customWidth="1"/>
    <col min="10" max="10" width="11.85546875" style="5" bestFit="1" customWidth="1"/>
    <col min="11" max="12" width="9.140625" style="5"/>
    <col min="13" max="13" width="10.85546875" style="5" bestFit="1" customWidth="1"/>
    <col min="14" max="16384" width="9.140625" style="5"/>
  </cols>
  <sheetData>
    <row r="1" spans="1:9" x14ac:dyDescent="0.25">
      <c r="A1" s="193" t="s">
        <v>0</v>
      </c>
      <c r="B1" s="193"/>
      <c r="C1" s="193"/>
      <c r="D1" s="193"/>
      <c r="E1" s="193"/>
      <c r="F1" s="193"/>
    </row>
    <row r="2" spans="1:9" x14ac:dyDescent="0.25">
      <c r="A2" s="193" t="s">
        <v>1</v>
      </c>
      <c r="B2" s="193"/>
      <c r="C2" s="193"/>
      <c r="D2" s="193"/>
      <c r="E2" s="193"/>
      <c r="F2" s="193"/>
    </row>
    <row r="3" spans="1:9" x14ac:dyDescent="0.25">
      <c r="A3" s="193" t="s">
        <v>2</v>
      </c>
      <c r="B3" s="193"/>
      <c r="C3" s="193"/>
      <c r="D3" s="193"/>
      <c r="E3" s="193"/>
      <c r="F3" s="193"/>
    </row>
    <row r="4" spans="1:9" x14ac:dyDescent="0.25">
      <c r="A4" s="193" t="s">
        <v>3</v>
      </c>
      <c r="B4" s="193"/>
      <c r="C4" s="193"/>
      <c r="D4" s="193"/>
      <c r="E4" s="193"/>
      <c r="F4" s="193"/>
    </row>
    <row r="5" spans="1:9" x14ac:dyDescent="0.25">
      <c r="A5" s="101"/>
      <c r="B5" s="101"/>
      <c r="C5" s="101"/>
      <c r="D5" s="101"/>
      <c r="E5" s="101"/>
      <c r="F5" s="101"/>
    </row>
    <row r="6" spans="1:9" x14ac:dyDescent="0.25">
      <c r="A6" s="101"/>
      <c r="B6" s="101"/>
      <c r="C6" s="101"/>
      <c r="D6" s="101"/>
      <c r="E6" s="101"/>
      <c r="F6" s="101"/>
    </row>
    <row r="7" spans="1:9" x14ac:dyDescent="0.25">
      <c r="A7" s="191" t="s">
        <v>88</v>
      </c>
      <c r="B7" s="191"/>
      <c r="C7" s="191"/>
      <c r="D7" s="191"/>
      <c r="E7" s="191"/>
      <c r="F7" s="191"/>
    </row>
    <row r="8" spans="1:9" ht="12.75" customHeight="1" x14ac:dyDescent="0.25">
      <c r="A8" s="191" t="s">
        <v>89</v>
      </c>
      <c r="B8" s="191"/>
      <c r="C8" s="191"/>
      <c r="D8" s="191"/>
      <c r="E8" s="191"/>
      <c r="F8" s="191"/>
    </row>
    <row r="9" spans="1:9" ht="15" customHeight="1" x14ac:dyDescent="0.25">
      <c r="A9" s="191" t="s">
        <v>73</v>
      </c>
      <c r="B9" s="191"/>
      <c r="C9" s="118"/>
      <c r="D9" s="192" t="s">
        <v>65</v>
      </c>
      <c r="E9" s="192"/>
      <c r="F9" s="118"/>
    </row>
    <row r="10" spans="1:9" x14ac:dyDescent="0.25">
      <c r="A10" s="193"/>
      <c r="B10" s="193"/>
      <c r="C10" s="193"/>
      <c r="D10" s="193"/>
      <c r="E10" s="193"/>
      <c r="F10" s="193"/>
    </row>
    <row r="11" spans="1:9" x14ac:dyDescent="0.25">
      <c r="A11" s="115" t="s">
        <v>4</v>
      </c>
      <c r="B11" s="116" t="s">
        <v>5</v>
      </c>
      <c r="C11" s="117" t="s">
        <v>6</v>
      </c>
      <c r="D11" s="117" t="s">
        <v>7</v>
      </c>
      <c r="E11" s="117" t="s">
        <v>8</v>
      </c>
      <c r="F11" s="117" t="s">
        <v>9</v>
      </c>
    </row>
    <row r="12" spans="1:9" ht="37.5" customHeight="1" x14ac:dyDescent="0.25">
      <c r="A12" s="6" t="s">
        <v>66</v>
      </c>
      <c r="B12" s="15" t="s">
        <v>80</v>
      </c>
      <c r="C12" s="11"/>
      <c r="D12" s="16"/>
      <c r="E12" s="11"/>
      <c r="F12" s="14"/>
    </row>
    <row r="13" spans="1:9" x14ac:dyDescent="0.25">
      <c r="A13" s="133">
        <v>1</v>
      </c>
      <c r="B13" s="21" t="s">
        <v>23</v>
      </c>
      <c r="C13" s="95">
        <v>5489.4</v>
      </c>
      <c r="D13" s="16" t="s">
        <v>12</v>
      </c>
      <c r="E13" s="95">
        <v>14.63</v>
      </c>
      <c r="F13" s="95">
        <f>ROUND(C13*E13,2)</f>
        <v>80309.919999999998</v>
      </c>
      <c r="H13" s="35"/>
      <c r="I13" s="99"/>
    </row>
    <row r="14" spans="1:9" x14ac:dyDescent="0.25">
      <c r="A14" s="12"/>
      <c r="B14" s="134"/>
      <c r="C14" s="95"/>
      <c r="D14" s="16"/>
      <c r="E14" s="95"/>
      <c r="F14" s="95"/>
      <c r="H14" s="35"/>
      <c r="I14" s="93"/>
    </row>
    <row r="15" spans="1:9" x14ac:dyDescent="0.25">
      <c r="A15" s="13">
        <v>2</v>
      </c>
      <c r="B15" s="135" t="s">
        <v>17</v>
      </c>
      <c r="C15" s="95"/>
      <c r="D15" s="16"/>
      <c r="E15" s="95"/>
      <c r="F15" s="95"/>
      <c r="H15" s="35"/>
      <c r="I15" s="93"/>
    </row>
    <row r="16" spans="1:9" x14ac:dyDescent="0.25">
      <c r="A16" s="12">
        <f>+A15+0.1</f>
        <v>2.1</v>
      </c>
      <c r="B16" s="136" t="s">
        <v>20</v>
      </c>
      <c r="C16" s="95">
        <v>4019.74</v>
      </c>
      <c r="D16" s="16" t="s">
        <v>11</v>
      </c>
      <c r="E16" s="95">
        <v>154.52000000000001</v>
      </c>
      <c r="F16" s="95">
        <f>ROUND(C16*E16,2)</f>
        <v>621130.22</v>
      </c>
      <c r="H16" s="35"/>
      <c r="I16" s="93"/>
    </row>
    <row r="17" spans="1:13" x14ac:dyDescent="0.25">
      <c r="A17" s="12">
        <v>2.2000000000000002</v>
      </c>
      <c r="B17" s="136" t="s">
        <v>13</v>
      </c>
      <c r="C17" s="95">
        <v>357.34</v>
      </c>
      <c r="D17" s="16" t="s">
        <v>11</v>
      </c>
      <c r="E17" s="95">
        <v>1110.3900000000001</v>
      </c>
      <c r="F17" s="95">
        <f>ROUND(C17*E17,2)</f>
        <v>396786.76</v>
      </c>
      <c r="H17" s="35"/>
      <c r="I17" s="93"/>
    </row>
    <row r="18" spans="1:13" ht="25.5" x14ac:dyDescent="0.25">
      <c r="A18" s="12">
        <v>2.2999999999999998</v>
      </c>
      <c r="B18" s="136" t="s">
        <v>37</v>
      </c>
      <c r="C18" s="95">
        <v>3412.66</v>
      </c>
      <c r="D18" s="16" t="s">
        <v>11</v>
      </c>
      <c r="E18" s="95">
        <v>184.68</v>
      </c>
      <c r="F18" s="95">
        <f>ROUND(C18*E18,2)</f>
        <v>630250.05000000005</v>
      </c>
      <c r="H18" s="35"/>
      <c r="I18" s="93"/>
    </row>
    <row r="19" spans="1:13" ht="25.5" x14ac:dyDescent="0.25">
      <c r="A19" s="12">
        <f t="shared" ref="A19" si="0">+A18+0.1</f>
        <v>2.4</v>
      </c>
      <c r="B19" s="22" t="s">
        <v>38</v>
      </c>
      <c r="C19" s="95">
        <v>728.5</v>
      </c>
      <c r="D19" s="16" t="s">
        <v>11</v>
      </c>
      <c r="E19" s="95">
        <v>210</v>
      </c>
      <c r="F19" s="95">
        <f>ROUND(C19*E19,2)</f>
        <v>152985</v>
      </c>
      <c r="H19" s="35"/>
      <c r="I19" s="93"/>
    </row>
    <row r="20" spans="1:13" x14ac:dyDescent="0.25">
      <c r="A20" s="8"/>
      <c r="B20" s="22"/>
      <c r="C20" s="95"/>
      <c r="D20" s="16"/>
      <c r="E20" s="95"/>
      <c r="F20" s="95"/>
      <c r="H20" s="35"/>
      <c r="I20" s="93"/>
    </row>
    <row r="21" spans="1:13" x14ac:dyDescent="0.25">
      <c r="A21" s="13">
        <v>3</v>
      </c>
      <c r="B21" s="20" t="s">
        <v>18</v>
      </c>
      <c r="C21" s="95"/>
      <c r="D21" s="16"/>
      <c r="E21" s="95"/>
      <c r="F21" s="95"/>
      <c r="H21" s="35"/>
      <c r="I21" s="93"/>
    </row>
    <row r="22" spans="1:13" ht="25.5" x14ac:dyDescent="0.25">
      <c r="A22" s="12">
        <v>3.1</v>
      </c>
      <c r="B22" s="21" t="s">
        <v>81</v>
      </c>
      <c r="C22" s="95">
        <v>752</v>
      </c>
      <c r="D22" s="16" t="s">
        <v>12</v>
      </c>
      <c r="E22" s="95">
        <v>469.53</v>
      </c>
      <c r="F22" s="95">
        <f t="shared" ref="F22" si="1">ROUND(C22*E22,2)</f>
        <v>353086.56</v>
      </c>
      <c r="H22" s="35"/>
      <c r="I22" s="93"/>
    </row>
    <row r="23" spans="1:13" ht="25.5" x14ac:dyDescent="0.25">
      <c r="A23" s="12">
        <v>3.1</v>
      </c>
      <c r="B23" s="21" t="s">
        <v>68</v>
      </c>
      <c r="C23" s="95">
        <v>1994.1</v>
      </c>
      <c r="D23" s="16" t="s">
        <v>12</v>
      </c>
      <c r="E23" s="95">
        <v>790.67</v>
      </c>
      <c r="F23" s="95">
        <f t="shared" ref="F23:F24" si="2">ROUND(C23*E23,2)</f>
        <v>1576675.05</v>
      </c>
      <c r="H23" s="35"/>
      <c r="I23" s="93"/>
    </row>
    <row r="24" spans="1:13" ht="25.5" x14ac:dyDescent="0.25">
      <c r="A24" s="12">
        <v>3.2</v>
      </c>
      <c r="B24" s="21" t="s">
        <v>74</v>
      </c>
      <c r="C24" s="95">
        <v>2881.06</v>
      </c>
      <c r="D24" s="16" t="s">
        <v>12</v>
      </c>
      <c r="E24" s="95">
        <v>1633.99</v>
      </c>
      <c r="F24" s="95">
        <f t="shared" si="2"/>
        <v>4707623.2300000004</v>
      </c>
      <c r="H24" s="35"/>
      <c r="I24" s="93"/>
    </row>
    <row r="25" spans="1:13" x14ac:dyDescent="0.25">
      <c r="A25" s="12"/>
      <c r="B25" s="21"/>
      <c r="C25" s="95"/>
      <c r="D25" s="16"/>
      <c r="E25" s="95"/>
      <c r="F25" s="95"/>
      <c r="H25" s="35"/>
      <c r="I25" s="93"/>
    </row>
    <row r="26" spans="1:13" x14ac:dyDescent="0.25">
      <c r="A26" s="13">
        <v>4</v>
      </c>
      <c r="B26" s="20" t="s">
        <v>19</v>
      </c>
      <c r="C26" s="95"/>
      <c r="D26" s="16"/>
      <c r="E26" s="95"/>
      <c r="F26" s="95"/>
      <c r="H26" s="35"/>
      <c r="I26" s="93"/>
    </row>
    <row r="27" spans="1:13" ht="25.5" x14ac:dyDescent="0.25">
      <c r="A27" s="12">
        <v>3.1</v>
      </c>
      <c r="B27" s="21" t="s">
        <v>81</v>
      </c>
      <c r="C27" s="95">
        <v>752</v>
      </c>
      <c r="D27" s="16" t="s">
        <v>12</v>
      </c>
      <c r="E27" s="95">
        <v>27.98</v>
      </c>
      <c r="F27" s="95">
        <f t="shared" ref="F27:F29" si="3">ROUND(C27*E27,2)</f>
        <v>21040.959999999999</v>
      </c>
      <c r="H27" s="35"/>
      <c r="I27" s="93"/>
    </row>
    <row r="28" spans="1:13" ht="25.5" x14ac:dyDescent="0.25">
      <c r="A28" s="12">
        <v>3.1</v>
      </c>
      <c r="B28" s="21" t="s">
        <v>68</v>
      </c>
      <c r="C28" s="95">
        <v>1994.1</v>
      </c>
      <c r="D28" s="16" t="s">
        <v>12</v>
      </c>
      <c r="E28" s="95">
        <v>32.270000000000003</v>
      </c>
      <c r="F28" s="95">
        <f t="shared" si="3"/>
        <v>64349.61</v>
      </c>
      <c r="H28" s="35"/>
      <c r="I28" s="93"/>
    </row>
    <row r="29" spans="1:13" ht="25.5" x14ac:dyDescent="0.25">
      <c r="A29" s="12">
        <v>3.2</v>
      </c>
      <c r="B29" s="21" t="s">
        <v>74</v>
      </c>
      <c r="C29" s="95">
        <v>2881.06</v>
      </c>
      <c r="D29" s="16" t="s">
        <v>12</v>
      </c>
      <c r="E29" s="95">
        <v>39.299999999999997</v>
      </c>
      <c r="F29" s="95">
        <f t="shared" si="3"/>
        <v>113225.66</v>
      </c>
      <c r="H29" s="35"/>
      <c r="I29" s="93"/>
    </row>
    <row r="30" spans="1:13" x14ac:dyDescent="0.25">
      <c r="A30" s="12"/>
      <c r="B30" s="21"/>
      <c r="C30" s="11"/>
      <c r="D30" s="16"/>
      <c r="E30" s="95"/>
      <c r="F30" s="95"/>
      <c r="H30" s="35"/>
      <c r="I30" s="93"/>
    </row>
    <row r="31" spans="1:13" s="38" customFormat="1" ht="25.5" x14ac:dyDescent="0.25">
      <c r="A31" s="87">
        <v>5</v>
      </c>
      <c r="B31" s="20" t="s">
        <v>36</v>
      </c>
      <c r="C31" s="88"/>
      <c r="D31" s="89"/>
      <c r="E31" s="95"/>
      <c r="F31" s="95"/>
      <c r="H31" s="35"/>
      <c r="I31" s="93"/>
    </row>
    <row r="32" spans="1:13" s="38" customFormat="1" ht="25.5" x14ac:dyDescent="0.25">
      <c r="A32" s="90">
        <v>5.0999999999999996</v>
      </c>
      <c r="B32" s="21" t="s">
        <v>71</v>
      </c>
      <c r="C32" s="88">
        <v>1</v>
      </c>
      <c r="D32" s="89" t="s">
        <v>10</v>
      </c>
      <c r="E32" s="95">
        <v>2750.04</v>
      </c>
      <c r="F32" s="95">
        <f>ROUND(C32*E32,2)</f>
        <v>2750.04</v>
      </c>
      <c r="H32" s="35"/>
      <c r="I32" s="100"/>
      <c r="M32" s="102"/>
    </row>
    <row r="33" spans="1:256" s="38" customFormat="1" ht="25.5" x14ac:dyDescent="0.25">
      <c r="A33" s="90">
        <v>5.2</v>
      </c>
      <c r="B33" s="21" t="s">
        <v>78</v>
      </c>
      <c r="C33" s="88">
        <v>7</v>
      </c>
      <c r="D33" s="89" t="s">
        <v>10</v>
      </c>
      <c r="E33" s="95">
        <v>2119.35</v>
      </c>
      <c r="F33" s="95">
        <f>ROUND(C33*E33,2)</f>
        <v>14835.45</v>
      </c>
      <c r="H33" s="35"/>
      <c r="I33" s="100"/>
      <c r="M33" s="102"/>
    </row>
    <row r="34" spans="1:256" s="38" customFormat="1" ht="25.5" x14ac:dyDescent="0.25">
      <c r="A34" s="129">
        <v>5.5</v>
      </c>
      <c r="B34" s="21" t="s">
        <v>83</v>
      </c>
      <c r="C34" s="130">
        <v>3</v>
      </c>
      <c r="D34" s="89" t="s">
        <v>10</v>
      </c>
      <c r="E34" s="95">
        <v>1514.74</v>
      </c>
      <c r="F34" s="95">
        <f t="shared" ref="F34:F35" si="4">ROUND(C34*E34,2)</f>
        <v>4544.22</v>
      </c>
      <c r="H34" s="35"/>
      <c r="I34" s="100"/>
      <c r="M34" s="102"/>
    </row>
    <row r="35" spans="1:256" s="38" customFormat="1" ht="25.5" x14ac:dyDescent="0.25">
      <c r="A35" s="90">
        <v>5.5</v>
      </c>
      <c r="B35" s="21" t="s">
        <v>86</v>
      </c>
      <c r="C35" s="88">
        <v>1</v>
      </c>
      <c r="D35" s="89" t="s">
        <v>10</v>
      </c>
      <c r="E35" s="95">
        <v>2944.44</v>
      </c>
      <c r="F35" s="95">
        <f t="shared" si="4"/>
        <v>2944.44</v>
      </c>
      <c r="H35" s="131"/>
      <c r="M35" s="102"/>
      <c r="N35" s="102"/>
    </row>
    <row r="36" spans="1:256" s="38" customFormat="1" ht="25.5" x14ac:dyDescent="0.25">
      <c r="A36" s="90">
        <v>5.3</v>
      </c>
      <c r="B36" s="21" t="s">
        <v>69</v>
      </c>
      <c r="C36" s="88">
        <v>7</v>
      </c>
      <c r="D36" s="89" t="s">
        <v>10</v>
      </c>
      <c r="E36" s="95">
        <v>2054.4499999999998</v>
      </c>
      <c r="F36" s="95">
        <f>ROUND(C36*E36,2)</f>
        <v>14381.15</v>
      </c>
      <c r="H36" s="35"/>
      <c r="I36" s="100"/>
      <c r="M36" s="102"/>
    </row>
    <row r="37" spans="1:256" s="38" customFormat="1" ht="25.5" x14ac:dyDescent="0.25">
      <c r="A37" s="90">
        <v>5.4</v>
      </c>
      <c r="B37" s="21" t="s">
        <v>84</v>
      </c>
      <c r="C37" s="88">
        <v>9</v>
      </c>
      <c r="D37" s="89" t="s">
        <v>10</v>
      </c>
      <c r="E37" s="95">
        <v>1449.38</v>
      </c>
      <c r="F37" s="95">
        <f t="shared" ref="F37" si="5">ROUND(C37*E37,2)</f>
        <v>13044.42</v>
      </c>
      <c r="H37" s="131"/>
      <c r="M37" s="102"/>
      <c r="N37" s="102"/>
    </row>
    <row r="38" spans="1:256" s="38" customFormat="1" x14ac:dyDescent="0.25">
      <c r="A38" s="90">
        <v>5.4</v>
      </c>
      <c r="B38" s="21" t="s">
        <v>72</v>
      </c>
      <c r="C38" s="88">
        <v>4</v>
      </c>
      <c r="D38" s="89" t="s">
        <v>10</v>
      </c>
      <c r="E38" s="95">
        <v>1566.25</v>
      </c>
      <c r="F38" s="95">
        <f>ROUND(C38*E38,2)</f>
        <v>6265</v>
      </c>
      <c r="H38" s="35"/>
      <c r="I38" s="100"/>
      <c r="M38" s="102"/>
      <c r="O38" s="102"/>
    </row>
    <row r="39" spans="1:256" s="38" customFormat="1" x14ac:dyDescent="0.25">
      <c r="A39" s="90">
        <v>5.6</v>
      </c>
      <c r="B39" s="21" t="s">
        <v>79</v>
      </c>
      <c r="C39" s="88">
        <v>3</v>
      </c>
      <c r="D39" s="89" t="s">
        <v>10</v>
      </c>
      <c r="E39" s="95">
        <v>2390.48</v>
      </c>
      <c r="F39" s="95">
        <f>ROUND(C39*E39,2)</f>
        <v>7171.44</v>
      </c>
      <c r="H39" s="35"/>
      <c r="L39" s="102"/>
    </row>
    <row r="40" spans="1:256" x14ac:dyDescent="0.25">
      <c r="A40" s="183">
        <v>5.7</v>
      </c>
      <c r="B40" s="184" t="s">
        <v>77</v>
      </c>
      <c r="C40" s="185">
        <v>19</v>
      </c>
      <c r="D40" s="186" t="s">
        <v>10</v>
      </c>
      <c r="E40" s="187">
        <v>400</v>
      </c>
      <c r="F40" s="187">
        <f>ROUND(C40*E40,2)</f>
        <v>7600</v>
      </c>
      <c r="H40" s="35"/>
    </row>
    <row r="41" spans="1:256" x14ac:dyDescent="0.25">
      <c r="A41" s="91"/>
      <c r="B41" s="21"/>
      <c r="C41" s="88"/>
      <c r="D41" s="16"/>
      <c r="E41" s="95"/>
      <c r="F41" s="95"/>
      <c r="H41" s="35"/>
    </row>
    <row r="42" spans="1:256" x14ac:dyDescent="0.25">
      <c r="A42" s="13">
        <v>6</v>
      </c>
      <c r="B42" s="20" t="s">
        <v>75</v>
      </c>
      <c r="C42" s="11"/>
      <c r="D42" s="16"/>
      <c r="E42" s="95"/>
      <c r="F42" s="95"/>
      <c r="H42" s="35"/>
    </row>
    <row r="43" spans="1:256" x14ac:dyDescent="0.25">
      <c r="A43" s="36"/>
      <c r="B43" s="9"/>
      <c r="C43" s="11"/>
      <c r="D43" s="16"/>
      <c r="E43" s="95"/>
      <c r="F43" s="95"/>
      <c r="H43" s="35"/>
    </row>
    <row r="44" spans="1:256" ht="51" x14ac:dyDescent="0.25">
      <c r="A44" s="36">
        <v>6.1</v>
      </c>
      <c r="B44" s="9" t="s">
        <v>87</v>
      </c>
      <c r="C44" s="95">
        <v>2</v>
      </c>
      <c r="D44" s="16" t="s">
        <v>10</v>
      </c>
      <c r="E44" s="95">
        <v>34691.19</v>
      </c>
      <c r="F44" s="95">
        <f>ROUND(C44*E44,2)</f>
        <v>69382.38</v>
      </c>
      <c r="H44" s="35"/>
    </row>
    <row r="45" spans="1:256" x14ac:dyDescent="0.25">
      <c r="A45" s="36"/>
      <c r="B45" s="9"/>
      <c r="C45" s="95"/>
      <c r="D45" s="16"/>
      <c r="E45" s="95"/>
      <c r="F45" s="95"/>
      <c r="H45" s="35"/>
    </row>
    <row r="46" spans="1:256" s="132" customFormat="1" x14ac:dyDescent="0.25">
      <c r="A46" s="36">
        <v>6.2</v>
      </c>
      <c r="B46" s="9" t="s">
        <v>85</v>
      </c>
      <c r="C46" s="95">
        <v>2</v>
      </c>
      <c r="D46" s="16" t="s">
        <v>10</v>
      </c>
      <c r="E46" s="95">
        <v>3885</v>
      </c>
      <c r="F46" s="95">
        <f t="shared" ref="F46" si="6">ROUND(C46*E46,2)</f>
        <v>7770</v>
      </c>
      <c r="H46" s="131"/>
    </row>
    <row r="47" spans="1:256" s="132" customFormat="1" x14ac:dyDescent="0.25">
      <c r="A47" s="36"/>
      <c r="B47" s="9"/>
      <c r="C47" s="95"/>
      <c r="D47" s="16"/>
      <c r="E47" s="95"/>
      <c r="F47" s="95"/>
      <c r="H47" s="131"/>
    </row>
    <row r="48" spans="1:256" s="38" customFormat="1" x14ac:dyDescent="0.25">
      <c r="A48" s="137">
        <v>7</v>
      </c>
      <c r="B48" s="138" t="s">
        <v>82</v>
      </c>
      <c r="C48" s="139"/>
      <c r="D48" s="140"/>
      <c r="E48" s="141"/>
      <c r="F48" s="95"/>
      <c r="G48" s="37"/>
      <c r="H48" s="35"/>
      <c r="I48" s="37"/>
      <c r="J48" s="37"/>
      <c r="K48" s="37"/>
      <c r="L48" s="37"/>
      <c r="M48" s="37"/>
      <c r="N48" s="37"/>
      <c r="O48" s="37"/>
      <c r="P48" s="37"/>
      <c r="Q48" s="37"/>
      <c r="R48" s="37"/>
      <c r="S48" s="37"/>
      <c r="T48" s="37"/>
      <c r="U48" s="37"/>
      <c r="V48" s="37"/>
      <c r="W48" s="37"/>
      <c r="X48" s="37"/>
      <c r="Y48" s="37"/>
      <c r="Z48" s="37"/>
      <c r="AA48" s="37"/>
      <c r="AB48" s="37"/>
      <c r="AC48" s="37"/>
      <c r="AD48" s="37"/>
      <c r="AE48" s="37"/>
      <c r="AF48" s="37"/>
      <c r="AG48" s="37"/>
      <c r="AH48" s="37"/>
      <c r="AI48" s="37"/>
      <c r="AJ48" s="37"/>
      <c r="AK48" s="37"/>
      <c r="AL48" s="37"/>
      <c r="AM48" s="37"/>
      <c r="AN48" s="37"/>
      <c r="AO48" s="37"/>
      <c r="AP48" s="37"/>
      <c r="AQ48" s="37"/>
      <c r="AR48" s="37"/>
      <c r="AS48" s="37"/>
      <c r="AT48" s="37"/>
      <c r="AU48" s="37"/>
      <c r="AV48" s="37"/>
      <c r="AW48" s="37"/>
      <c r="AX48" s="37"/>
      <c r="AY48" s="37"/>
      <c r="AZ48" s="37"/>
      <c r="BA48" s="37"/>
      <c r="BB48" s="37"/>
      <c r="BC48" s="37"/>
      <c r="BD48" s="37"/>
      <c r="BE48" s="37"/>
      <c r="BF48" s="37"/>
      <c r="BG48" s="37"/>
      <c r="BH48" s="37"/>
      <c r="BI48" s="37"/>
      <c r="BJ48" s="37"/>
      <c r="BK48" s="37"/>
      <c r="BL48" s="37"/>
      <c r="BM48" s="37"/>
      <c r="BN48" s="37"/>
      <c r="BO48" s="37"/>
      <c r="BP48" s="37"/>
      <c r="BQ48" s="37"/>
      <c r="BR48" s="37"/>
      <c r="BS48" s="37"/>
      <c r="BT48" s="37"/>
      <c r="BU48" s="37"/>
      <c r="BV48" s="37"/>
      <c r="BW48" s="37"/>
      <c r="BX48" s="37"/>
      <c r="BY48" s="37"/>
      <c r="BZ48" s="37"/>
      <c r="CA48" s="37"/>
      <c r="CB48" s="37"/>
      <c r="CC48" s="37"/>
      <c r="CD48" s="37"/>
      <c r="CE48" s="37"/>
      <c r="CF48" s="37"/>
      <c r="CG48" s="37"/>
      <c r="CH48" s="37"/>
      <c r="CI48" s="37"/>
      <c r="CJ48" s="37"/>
      <c r="CK48" s="37"/>
      <c r="CL48" s="37"/>
      <c r="CM48" s="37"/>
      <c r="CN48" s="37"/>
      <c r="CO48" s="37"/>
      <c r="CP48" s="37"/>
      <c r="CQ48" s="37"/>
      <c r="CR48" s="37"/>
      <c r="CS48" s="37"/>
      <c r="CT48" s="37"/>
      <c r="CU48" s="37"/>
      <c r="CV48" s="37"/>
      <c r="CW48" s="37"/>
      <c r="CX48" s="37"/>
      <c r="CY48" s="37"/>
      <c r="CZ48" s="37"/>
      <c r="DA48" s="37"/>
      <c r="DB48" s="37"/>
      <c r="DC48" s="37"/>
      <c r="DD48" s="37"/>
      <c r="DE48" s="37"/>
      <c r="DF48" s="37"/>
      <c r="DG48" s="37"/>
      <c r="DH48" s="37"/>
      <c r="DI48" s="37"/>
      <c r="DJ48" s="37"/>
      <c r="DK48" s="37"/>
      <c r="DL48" s="37"/>
      <c r="DM48" s="37"/>
      <c r="DN48" s="37"/>
      <c r="DO48" s="37"/>
      <c r="DP48" s="37"/>
      <c r="DQ48" s="37"/>
      <c r="DR48" s="37"/>
      <c r="DS48" s="37"/>
      <c r="DT48" s="37"/>
      <c r="DU48" s="37"/>
      <c r="DV48" s="37"/>
      <c r="DW48" s="37"/>
      <c r="DX48" s="37"/>
      <c r="DY48" s="37"/>
      <c r="DZ48" s="37"/>
      <c r="EA48" s="37"/>
      <c r="EB48" s="37"/>
      <c r="EC48" s="37"/>
      <c r="ED48" s="37"/>
      <c r="EE48" s="37"/>
      <c r="EF48" s="37"/>
      <c r="EG48" s="37"/>
      <c r="EH48" s="37"/>
      <c r="EI48" s="37"/>
      <c r="EJ48" s="37"/>
      <c r="EK48" s="37"/>
      <c r="EL48" s="37"/>
      <c r="EM48" s="37"/>
      <c r="EN48" s="37"/>
      <c r="EO48" s="37"/>
      <c r="EP48" s="37"/>
      <c r="EQ48" s="37"/>
      <c r="ER48" s="37"/>
      <c r="ES48" s="37"/>
      <c r="ET48" s="37"/>
      <c r="EU48" s="37"/>
      <c r="EV48" s="37"/>
      <c r="EW48" s="37"/>
      <c r="EX48" s="37"/>
      <c r="EY48" s="37"/>
      <c r="EZ48" s="37"/>
      <c r="FA48" s="37"/>
      <c r="FB48" s="37"/>
      <c r="FC48" s="37"/>
      <c r="FD48" s="37"/>
      <c r="FE48" s="37"/>
      <c r="FF48" s="37"/>
      <c r="FG48" s="37"/>
      <c r="FH48" s="37"/>
      <c r="FI48" s="37"/>
      <c r="FJ48" s="37"/>
      <c r="FK48" s="37"/>
      <c r="FL48" s="37"/>
      <c r="FM48" s="37"/>
      <c r="FN48" s="37"/>
      <c r="FO48" s="37"/>
      <c r="FP48" s="37"/>
      <c r="FQ48" s="37"/>
      <c r="FR48" s="37"/>
      <c r="FS48" s="37"/>
      <c r="FT48" s="37"/>
      <c r="FU48" s="37"/>
      <c r="FV48" s="37"/>
      <c r="FW48" s="37"/>
      <c r="FX48" s="37"/>
      <c r="FY48" s="37"/>
      <c r="FZ48" s="37"/>
      <c r="GA48" s="37"/>
      <c r="GB48" s="37"/>
      <c r="GC48" s="37"/>
      <c r="GD48" s="37"/>
      <c r="GE48" s="37"/>
      <c r="GF48" s="37"/>
      <c r="GG48" s="37"/>
      <c r="GH48" s="37"/>
      <c r="GI48" s="37"/>
      <c r="GJ48" s="37"/>
      <c r="GK48" s="37"/>
      <c r="GL48" s="37"/>
      <c r="GM48" s="37"/>
      <c r="GN48" s="37"/>
      <c r="GO48" s="37"/>
      <c r="GP48" s="37"/>
      <c r="GQ48" s="37"/>
      <c r="GR48" s="37"/>
      <c r="GS48" s="37"/>
      <c r="GT48" s="37"/>
      <c r="GU48" s="37"/>
      <c r="GV48" s="37"/>
      <c r="GW48" s="37"/>
      <c r="GX48" s="37"/>
      <c r="GY48" s="37"/>
      <c r="GZ48" s="37"/>
      <c r="HA48" s="37"/>
      <c r="HB48" s="37"/>
      <c r="HC48" s="37"/>
      <c r="HD48" s="37"/>
      <c r="HE48" s="37"/>
      <c r="HF48" s="37"/>
      <c r="HG48" s="37"/>
      <c r="HH48" s="37"/>
      <c r="HI48" s="37"/>
      <c r="HJ48" s="37"/>
      <c r="HK48" s="37"/>
      <c r="HL48" s="37"/>
      <c r="HM48" s="37"/>
      <c r="HN48" s="37"/>
      <c r="HO48" s="37"/>
      <c r="HP48" s="37"/>
      <c r="HQ48" s="37"/>
      <c r="HR48" s="37"/>
      <c r="HS48" s="37"/>
      <c r="HT48" s="37"/>
      <c r="HU48" s="37"/>
      <c r="HV48" s="37"/>
      <c r="HW48" s="37"/>
      <c r="HX48" s="37"/>
      <c r="HY48" s="37"/>
      <c r="HZ48" s="37"/>
      <c r="IA48" s="37"/>
      <c r="IB48" s="37"/>
      <c r="IC48" s="37"/>
      <c r="ID48" s="37"/>
      <c r="IE48" s="37"/>
      <c r="IF48" s="37"/>
      <c r="IG48" s="37"/>
      <c r="IH48" s="37"/>
      <c r="II48" s="37"/>
      <c r="IJ48" s="37"/>
      <c r="IK48" s="37"/>
      <c r="IL48" s="37"/>
      <c r="IM48" s="37"/>
      <c r="IN48" s="37"/>
      <c r="IO48" s="37"/>
      <c r="IP48" s="37"/>
      <c r="IQ48" s="37"/>
      <c r="IR48" s="37"/>
      <c r="IS48" s="37"/>
      <c r="IT48" s="37"/>
      <c r="IU48" s="37"/>
      <c r="IV48" s="37"/>
    </row>
    <row r="49" spans="1:256" s="38" customFormat="1" x14ac:dyDescent="0.2">
      <c r="A49" s="142">
        <v>7.1</v>
      </c>
      <c r="B49" s="143" t="s">
        <v>39</v>
      </c>
      <c r="C49" s="144">
        <v>137</v>
      </c>
      <c r="D49" s="145" t="s">
        <v>10</v>
      </c>
      <c r="E49" s="141">
        <v>230.1</v>
      </c>
      <c r="F49" s="95">
        <f t="shared" ref="F49:F61" si="7">ROUND(C49*E49,2)</f>
        <v>31523.7</v>
      </c>
      <c r="G49" s="37"/>
      <c r="H49" s="35"/>
      <c r="I49" s="92"/>
      <c r="J49" s="37"/>
      <c r="K49" s="103"/>
      <c r="L49" s="37"/>
      <c r="M49" s="37"/>
      <c r="N49" s="37"/>
      <c r="O49" s="37"/>
      <c r="P49" s="37"/>
      <c r="Q49" s="37"/>
      <c r="R49" s="37"/>
      <c r="S49" s="37"/>
      <c r="T49" s="37"/>
      <c r="U49" s="37"/>
      <c r="V49" s="37"/>
      <c r="W49" s="37"/>
      <c r="X49" s="37"/>
      <c r="Y49" s="37"/>
      <c r="Z49" s="37"/>
      <c r="AA49" s="37"/>
      <c r="AB49" s="37"/>
      <c r="AC49" s="37"/>
      <c r="AD49" s="37"/>
      <c r="AE49" s="37"/>
      <c r="AF49" s="37"/>
      <c r="AG49" s="37"/>
      <c r="AH49" s="37"/>
      <c r="AI49" s="37"/>
      <c r="AJ49" s="37"/>
      <c r="AK49" s="37"/>
      <c r="AL49" s="37"/>
      <c r="AM49" s="37"/>
      <c r="AN49" s="37"/>
      <c r="AO49" s="37"/>
      <c r="AP49" s="37"/>
      <c r="AQ49" s="37"/>
      <c r="AR49" s="37"/>
      <c r="AS49" s="37"/>
      <c r="AT49" s="37"/>
      <c r="AU49" s="37"/>
      <c r="AV49" s="37"/>
      <c r="AW49" s="37"/>
      <c r="AX49" s="37"/>
      <c r="AY49" s="37"/>
      <c r="AZ49" s="37"/>
      <c r="BA49" s="37"/>
      <c r="BB49" s="37"/>
      <c r="BC49" s="37"/>
      <c r="BD49" s="37"/>
      <c r="BE49" s="37"/>
      <c r="BF49" s="37"/>
      <c r="BG49" s="37"/>
      <c r="BH49" s="37"/>
      <c r="BI49" s="37"/>
      <c r="BJ49" s="37"/>
      <c r="BK49" s="37"/>
      <c r="BL49" s="37"/>
      <c r="BM49" s="37"/>
      <c r="BN49" s="37"/>
      <c r="BO49" s="37"/>
      <c r="BP49" s="37"/>
      <c r="BQ49" s="37"/>
      <c r="BR49" s="37"/>
      <c r="BS49" s="37"/>
      <c r="BT49" s="37"/>
      <c r="BU49" s="37"/>
      <c r="BV49" s="37"/>
      <c r="BW49" s="37"/>
      <c r="BX49" s="37"/>
      <c r="BY49" s="37"/>
      <c r="BZ49" s="37"/>
      <c r="CA49" s="37"/>
      <c r="CB49" s="37"/>
      <c r="CC49" s="37"/>
      <c r="CD49" s="37"/>
      <c r="CE49" s="37"/>
      <c r="CF49" s="37"/>
      <c r="CG49" s="37"/>
      <c r="CH49" s="37"/>
      <c r="CI49" s="37"/>
      <c r="CJ49" s="37"/>
      <c r="CK49" s="37"/>
      <c r="CL49" s="37"/>
      <c r="CM49" s="37"/>
      <c r="CN49" s="37"/>
      <c r="CO49" s="37"/>
      <c r="CP49" s="37"/>
      <c r="CQ49" s="37"/>
      <c r="CR49" s="37"/>
      <c r="CS49" s="37"/>
      <c r="CT49" s="37"/>
      <c r="CU49" s="37"/>
      <c r="CV49" s="37"/>
      <c r="CW49" s="37"/>
      <c r="CX49" s="37"/>
      <c r="CY49" s="37"/>
      <c r="CZ49" s="37"/>
      <c r="DA49" s="37"/>
      <c r="DB49" s="37"/>
      <c r="DC49" s="37"/>
      <c r="DD49" s="37"/>
      <c r="DE49" s="37"/>
      <c r="DF49" s="37"/>
      <c r="DG49" s="37"/>
      <c r="DH49" s="37"/>
      <c r="DI49" s="37"/>
      <c r="DJ49" s="37"/>
      <c r="DK49" s="37"/>
      <c r="DL49" s="37"/>
      <c r="DM49" s="37"/>
      <c r="DN49" s="37"/>
      <c r="DO49" s="37"/>
      <c r="DP49" s="37"/>
      <c r="DQ49" s="37"/>
      <c r="DR49" s="37"/>
      <c r="DS49" s="37"/>
      <c r="DT49" s="37"/>
      <c r="DU49" s="37"/>
      <c r="DV49" s="37"/>
      <c r="DW49" s="37"/>
      <c r="DX49" s="37"/>
      <c r="DY49" s="37"/>
      <c r="DZ49" s="37"/>
      <c r="EA49" s="37"/>
      <c r="EB49" s="37"/>
      <c r="EC49" s="37"/>
      <c r="ED49" s="37"/>
      <c r="EE49" s="37"/>
      <c r="EF49" s="37"/>
      <c r="EG49" s="37"/>
      <c r="EH49" s="37"/>
      <c r="EI49" s="37"/>
      <c r="EJ49" s="37"/>
      <c r="EK49" s="37"/>
      <c r="EL49" s="37"/>
      <c r="EM49" s="37"/>
      <c r="EN49" s="37"/>
      <c r="EO49" s="37"/>
      <c r="EP49" s="37"/>
      <c r="EQ49" s="37"/>
      <c r="ER49" s="37"/>
      <c r="ES49" s="37"/>
      <c r="ET49" s="37"/>
      <c r="EU49" s="37"/>
      <c r="EV49" s="37"/>
      <c r="EW49" s="37"/>
      <c r="EX49" s="37"/>
      <c r="EY49" s="37"/>
      <c r="EZ49" s="37"/>
      <c r="FA49" s="37"/>
      <c r="FB49" s="37"/>
      <c r="FC49" s="37"/>
      <c r="FD49" s="37"/>
      <c r="FE49" s="37"/>
      <c r="FF49" s="37"/>
      <c r="FG49" s="37"/>
      <c r="FH49" s="37"/>
      <c r="FI49" s="37"/>
      <c r="FJ49" s="37"/>
      <c r="FK49" s="37"/>
      <c r="FL49" s="37"/>
      <c r="FM49" s="37"/>
      <c r="FN49" s="37"/>
      <c r="FO49" s="37"/>
      <c r="FP49" s="37"/>
      <c r="FQ49" s="37"/>
      <c r="FR49" s="37"/>
      <c r="FS49" s="37"/>
      <c r="FT49" s="37"/>
      <c r="FU49" s="37"/>
      <c r="FV49" s="37"/>
      <c r="FW49" s="37"/>
      <c r="FX49" s="37"/>
      <c r="FY49" s="37"/>
      <c r="FZ49" s="37"/>
      <c r="GA49" s="37"/>
      <c r="GB49" s="37"/>
      <c r="GC49" s="37"/>
      <c r="GD49" s="37"/>
      <c r="GE49" s="37"/>
      <c r="GF49" s="37"/>
      <c r="GG49" s="37"/>
      <c r="GH49" s="37"/>
      <c r="GI49" s="37"/>
      <c r="GJ49" s="37"/>
      <c r="GK49" s="37"/>
      <c r="GL49" s="37"/>
      <c r="GM49" s="37"/>
      <c r="GN49" s="37"/>
      <c r="GO49" s="37"/>
      <c r="GP49" s="37"/>
      <c r="GQ49" s="37"/>
      <c r="GR49" s="37"/>
      <c r="GS49" s="37"/>
      <c r="GT49" s="37"/>
      <c r="GU49" s="37"/>
      <c r="GV49" s="37"/>
      <c r="GW49" s="37"/>
      <c r="GX49" s="37"/>
      <c r="GY49" s="37"/>
      <c r="GZ49" s="37"/>
      <c r="HA49" s="37"/>
      <c r="HB49" s="37"/>
      <c r="HC49" s="37"/>
      <c r="HD49" s="37"/>
      <c r="HE49" s="37"/>
      <c r="HF49" s="37"/>
      <c r="HG49" s="37"/>
      <c r="HH49" s="37"/>
      <c r="HI49" s="37"/>
      <c r="HJ49" s="37"/>
      <c r="HK49" s="37"/>
      <c r="HL49" s="37"/>
      <c r="HM49" s="37"/>
      <c r="HN49" s="37"/>
      <c r="HO49" s="37"/>
      <c r="HP49" s="37"/>
      <c r="HQ49" s="37"/>
      <c r="HR49" s="37"/>
      <c r="HS49" s="37"/>
      <c r="HT49" s="37"/>
      <c r="HU49" s="37"/>
      <c r="HV49" s="37"/>
      <c r="HW49" s="37"/>
      <c r="HX49" s="37"/>
      <c r="HY49" s="37"/>
      <c r="HZ49" s="37"/>
      <c r="IA49" s="37"/>
      <c r="IB49" s="37"/>
      <c r="IC49" s="37"/>
      <c r="ID49" s="37"/>
      <c r="IE49" s="37"/>
      <c r="IF49" s="37"/>
      <c r="IG49" s="37"/>
      <c r="IH49" s="37"/>
      <c r="II49" s="37"/>
      <c r="IJ49" s="37"/>
      <c r="IK49" s="37"/>
      <c r="IL49" s="37"/>
      <c r="IM49" s="37"/>
      <c r="IN49" s="37"/>
      <c r="IO49" s="37"/>
      <c r="IP49" s="37"/>
      <c r="IQ49" s="37"/>
      <c r="IR49" s="37"/>
      <c r="IS49" s="37"/>
      <c r="IT49" s="37"/>
      <c r="IU49" s="37"/>
      <c r="IV49" s="37"/>
    </row>
    <row r="50" spans="1:256" s="38" customFormat="1" ht="25.5" x14ac:dyDescent="0.2">
      <c r="A50" s="142">
        <v>7.2</v>
      </c>
      <c r="B50" s="146" t="s">
        <v>40</v>
      </c>
      <c r="C50" s="147">
        <v>1644</v>
      </c>
      <c r="D50" s="148" t="s">
        <v>12</v>
      </c>
      <c r="E50" s="141">
        <v>32.1</v>
      </c>
      <c r="F50" s="95">
        <f t="shared" si="7"/>
        <v>52772.4</v>
      </c>
      <c r="G50" s="37"/>
      <c r="H50" s="35"/>
      <c r="I50" s="92"/>
      <c r="J50" s="37"/>
      <c r="K50" s="104"/>
      <c r="L50" s="37"/>
      <c r="M50" s="37"/>
      <c r="N50" s="37"/>
      <c r="O50" s="37"/>
      <c r="P50" s="37"/>
      <c r="Q50" s="37"/>
      <c r="R50" s="37"/>
      <c r="S50" s="37"/>
      <c r="T50" s="37"/>
      <c r="U50" s="37"/>
      <c r="V50" s="37"/>
      <c r="W50" s="37"/>
      <c r="X50" s="37"/>
      <c r="Y50" s="37"/>
      <c r="Z50" s="37"/>
      <c r="AA50" s="37"/>
      <c r="AB50" s="37"/>
      <c r="AC50" s="37"/>
      <c r="AD50" s="37"/>
      <c r="AE50" s="37"/>
      <c r="AF50" s="37"/>
      <c r="AG50" s="37"/>
      <c r="AH50" s="37"/>
      <c r="AI50" s="37"/>
      <c r="AJ50" s="37"/>
      <c r="AK50" s="37"/>
      <c r="AL50" s="37"/>
      <c r="AM50" s="37"/>
      <c r="AN50" s="37"/>
      <c r="AO50" s="37"/>
      <c r="AP50" s="37"/>
      <c r="AQ50" s="37"/>
      <c r="AR50" s="37"/>
      <c r="AS50" s="37"/>
      <c r="AT50" s="37"/>
      <c r="AU50" s="37"/>
      <c r="AV50" s="37"/>
      <c r="AW50" s="37"/>
      <c r="AX50" s="37"/>
      <c r="AY50" s="37"/>
      <c r="AZ50" s="37"/>
      <c r="BA50" s="37"/>
      <c r="BB50" s="37"/>
      <c r="BC50" s="37"/>
      <c r="BD50" s="37"/>
      <c r="BE50" s="37"/>
      <c r="BF50" s="37"/>
      <c r="BG50" s="37"/>
      <c r="BH50" s="37"/>
      <c r="BI50" s="37"/>
      <c r="BJ50" s="37"/>
      <c r="BK50" s="37"/>
      <c r="BL50" s="37"/>
      <c r="BM50" s="37"/>
      <c r="BN50" s="37"/>
      <c r="BO50" s="37"/>
      <c r="BP50" s="37"/>
      <c r="BQ50" s="37"/>
      <c r="BR50" s="37"/>
      <c r="BS50" s="37"/>
      <c r="BT50" s="37"/>
      <c r="BU50" s="37"/>
      <c r="BV50" s="37"/>
      <c r="BW50" s="37"/>
      <c r="BX50" s="37"/>
      <c r="BY50" s="37"/>
      <c r="BZ50" s="37"/>
      <c r="CA50" s="37"/>
      <c r="CB50" s="37"/>
      <c r="CC50" s="37"/>
      <c r="CD50" s="37"/>
      <c r="CE50" s="37"/>
      <c r="CF50" s="37"/>
      <c r="CG50" s="37"/>
      <c r="CH50" s="37"/>
      <c r="CI50" s="37"/>
      <c r="CJ50" s="37"/>
      <c r="CK50" s="37"/>
      <c r="CL50" s="37"/>
      <c r="CM50" s="37"/>
      <c r="CN50" s="37"/>
      <c r="CO50" s="37"/>
      <c r="CP50" s="37"/>
      <c r="CQ50" s="37"/>
      <c r="CR50" s="37"/>
      <c r="CS50" s="37"/>
      <c r="CT50" s="37"/>
      <c r="CU50" s="37"/>
      <c r="CV50" s="37"/>
      <c r="CW50" s="37"/>
      <c r="CX50" s="37"/>
      <c r="CY50" s="37"/>
      <c r="CZ50" s="37"/>
      <c r="DA50" s="37"/>
      <c r="DB50" s="37"/>
      <c r="DC50" s="37"/>
      <c r="DD50" s="37"/>
      <c r="DE50" s="37"/>
      <c r="DF50" s="37"/>
      <c r="DG50" s="37"/>
      <c r="DH50" s="37"/>
      <c r="DI50" s="37"/>
      <c r="DJ50" s="37"/>
      <c r="DK50" s="37"/>
      <c r="DL50" s="37"/>
      <c r="DM50" s="37"/>
      <c r="DN50" s="37"/>
      <c r="DO50" s="37"/>
      <c r="DP50" s="37"/>
      <c r="DQ50" s="37"/>
      <c r="DR50" s="37"/>
      <c r="DS50" s="37"/>
      <c r="DT50" s="37"/>
      <c r="DU50" s="37"/>
      <c r="DV50" s="37"/>
      <c r="DW50" s="37"/>
      <c r="DX50" s="37"/>
      <c r="DY50" s="37"/>
      <c r="DZ50" s="37"/>
      <c r="EA50" s="37"/>
      <c r="EB50" s="37"/>
      <c r="EC50" s="37"/>
      <c r="ED50" s="37"/>
      <c r="EE50" s="37"/>
      <c r="EF50" s="37"/>
      <c r="EG50" s="37"/>
      <c r="EH50" s="37"/>
      <c r="EI50" s="37"/>
      <c r="EJ50" s="37"/>
      <c r="EK50" s="37"/>
      <c r="EL50" s="37"/>
      <c r="EM50" s="37"/>
      <c r="EN50" s="37"/>
      <c r="EO50" s="37"/>
      <c r="EP50" s="37"/>
      <c r="EQ50" s="37"/>
      <c r="ER50" s="37"/>
      <c r="ES50" s="37"/>
      <c r="ET50" s="37"/>
      <c r="EU50" s="37"/>
      <c r="EV50" s="37"/>
      <c r="EW50" s="37"/>
      <c r="EX50" s="37"/>
      <c r="EY50" s="37"/>
      <c r="EZ50" s="37"/>
      <c r="FA50" s="37"/>
      <c r="FB50" s="37"/>
      <c r="FC50" s="37"/>
      <c r="FD50" s="37"/>
      <c r="FE50" s="37"/>
      <c r="FF50" s="37"/>
      <c r="FG50" s="37"/>
      <c r="FH50" s="37"/>
      <c r="FI50" s="37"/>
      <c r="FJ50" s="37"/>
      <c r="FK50" s="37"/>
      <c r="FL50" s="37"/>
      <c r="FM50" s="37"/>
      <c r="FN50" s="37"/>
      <c r="FO50" s="37"/>
      <c r="FP50" s="37"/>
      <c r="FQ50" s="37"/>
      <c r="FR50" s="37"/>
      <c r="FS50" s="37"/>
      <c r="FT50" s="37"/>
      <c r="FU50" s="37"/>
      <c r="FV50" s="37"/>
      <c r="FW50" s="37"/>
      <c r="FX50" s="37"/>
      <c r="FY50" s="37"/>
      <c r="FZ50" s="37"/>
      <c r="GA50" s="37"/>
      <c r="GB50" s="37"/>
      <c r="GC50" s="37"/>
      <c r="GD50" s="37"/>
      <c r="GE50" s="37"/>
      <c r="GF50" s="37"/>
      <c r="GG50" s="37"/>
      <c r="GH50" s="37"/>
      <c r="GI50" s="37"/>
      <c r="GJ50" s="37"/>
      <c r="GK50" s="37"/>
      <c r="GL50" s="37"/>
      <c r="GM50" s="37"/>
      <c r="GN50" s="37"/>
      <c r="GO50" s="37"/>
      <c r="GP50" s="37"/>
      <c r="GQ50" s="37"/>
      <c r="GR50" s="37"/>
      <c r="GS50" s="37"/>
      <c r="GT50" s="37"/>
      <c r="GU50" s="37"/>
      <c r="GV50" s="37"/>
      <c r="GW50" s="37"/>
      <c r="GX50" s="37"/>
      <c r="GY50" s="37"/>
      <c r="GZ50" s="37"/>
      <c r="HA50" s="37"/>
      <c r="HB50" s="37"/>
      <c r="HC50" s="37"/>
      <c r="HD50" s="37"/>
      <c r="HE50" s="37"/>
      <c r="HF50" s="37"/>
      <c r="HG50" s="37"/>
      <c r="HH50" s="37"/>
      <c r="HI50" s="37"/>
      <c r="HJ50" s="37"/>
      <c r="HK50" s="37"/>
      <c r="HL50" s="37"/>
      <c r="HM50" s="37"/>
      <c r="HN50" s="37"/>
      <c r="HO50" s="37"/>
      <c r="HP50" s="37"/>
      <c r="HQ50" s="37"/>
      <c r="HR50" s="37"/>
      <c r="HS50" s="37"/>
      <c r="HT50" s="37"/>
      <c r="HU50" s="37"/>
      <c r="HV50" s="37"/>
      <c r="HW50" s="37"/>
      <c r="HX50" s="37"/>
      <c r="HY50" s="37"/>
      <c r="HZ50" s="37"/>
      <c r="IA50" s="37"/>
      <c r="IB50" s="37"/>
      <c r="IC50" s="37"/>
      <c r="ID50" s="37"/>
      <c r="IE50" s="37"/>
      <c r="IF50" s="37"/>
      <c r="IG50" s="37"/>
      <c r="IH50" s="37"/>
      <c r="II50" s="37"/>
      <c r="IJ50" s="37"/>
      <c r="IK50" s="37"/>
      <c r="IL50" s="37"/>
      <c r="IM50" s="37"/>
      <c r="IN50" s="37"/>
      <c r="IO50" s="37"/>
      <c r="IP50" s="37"/>
      <c r="IQ50" s="37"/>
      <c r="IR50" s="37"/>
      <c r="IS50" s="37"/>
      <c r="IT50" s="37"/>
      <c r="IU50" s="37"/>
      <c r="IV50" s="37"/>
    </row>
    <row r="51" spans="1:256" s="38" customFormat="1" ht="25.5" x14ac:dyDescent="0.2">
      <c r="A51" s="142">
        <v>7.3</v>
      </c>
      <c r="B51" s="149" t="s">
        <v>41</v>
      </c>
      <c r="C51" s="144">
        <v>274</v>
      </c>
      <c r="D51" s="145" t="s">
        <v>10</v>
      </c>
      <c r="E51" s="141">
        <v>53.1</v>
      </c>
      <c r="F51" s="95">
        <f t="shared" si="7"/>
        <v>14549.4</v>
      </c>
      <c r="G51" s="37"/>
      <c r="H51" s="35"/>
      <c r="I51" s="92"/>
      <c r="J51" s="37"/>
      <c r="K51" s="103"/>
      <c r="L51" s="37"/>
      <c r="M51" s="37"/>
      <c r="N51" s="37"/>
      <c r="O51" s="37"/>
      <c r="P51" s="37"/>
      <c r="Q51" s="37"/>
      <c r="R51" s="37"/>
      <c r="S51" s="37"/>
      <c r="T51" s="37"/>
      <c r="U51" s="3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  <c r="DM51" s="37"/>
      <c r="DN51" s="37"/>
      <c r="DO51" s="37"/>
      <c r="DP51" s="37"/>
      <c r="DQ51" s="37"/>
      <c r="DR51" s="37"/>
      <c r="DS51" s="37"/>
      <c r="DT51" s="37"/>
      <c r="DU51" s="37"/>
      <c r="DV51" s="37"/>
      <c r="DW51" s="37"/>
      <c r="DX51" s="37"/>
      <c r="DY51" s="37"/>
      <c r="DZ51" s="37"/>
      <c r="EA51" s="37"/>
      <c r="EB51" s="37"/>
      <c r="EC51" s="37"/>
      <c r="ED51" s="37"/>
      <c r="EE51" s="37"/>
      <c r="EF51" s="37"/>
      <c r="EG51" s="37"/>
      <c r="EH51" s="37"/>
      <c r="EI51" s="37"/>
      <c r="EJ51" s="37"/>
      <c r="EK51" s="37"/>
      <c r="EL51" s="37"/>
      <c r="EM51" s="37"/>
      <c r="EN51" s="37"/>
      <c r="EO51" s="37"/>
      <c r="EP51" s="37"/>
      <c r="EQ51" s="37"/>
      <c r="ER51" s="37"/>
      <c r="ES51" s="37"/>
      <c r="ET51" s="37"/>
      <c r="EU51" s="37"/>
      <c r="EV51" s="37"/>
      <c r="EW51" s="37"/>
      <c r="EX51" s="37"/>
      <c r="EY51" s="37"/>
      <c r="EZ51" s="37"/>
      <c r="FA51" s="37"/>
      <c r="FB51" s="37"/>
      <c r="FC51" s="37"/>
      <c r="FD51" s="37"/>
      <c r="FE51" s="37"/>
      <c r="FF51" s="37"/>
      <c r="FG51" s="37"/>
      <c r="FH51" s="37"/>
      <c r="FI51" s="37"/>
      <c r="FJ51" s="37"/>
      <c r="FK51" s="37"/>
      <c r="FL51" s="37"/>
      <c r="FM51" s="37"/>
      <c r="FN51" s="37"/>
      <c r="FO51" s="37"/>
      <c r="FP51" s="37"/>
      <c r="FQ51" s="37"/>
      <c r="FR51" s="37"/>
      <c r="FS51" s="37"/>
      <c r="FT51" s="37"/>
      <c r="FU51" s="37"/>
      <c r="FV51" s="37"/>
      <c r="FW51" s="37"/>
      <c r="FX51" s="37"/>
      <c r="FY51" s="37"/>
      <c r="FZ51" s="37"/>
      <c r="GA51" s="37"/>
      <c r="GB51" s="37"/>
      <c r="GC51" s="37"/>
      <c r="GD51" s="37"/>
      <c r="GE51" s="37"/>
      <c r="GF51" s="37"/>
      <c r="GG51" s="37"/>
      <c r="GH51" s="37"/>
      <c r="GI51" s="37"/>
      <c r="GJ51" s="37"/>
      <c r="GK51" s="37"/>
      <c r="GL51" s="37"/>
      <c r="GM51" s="37"/>
      <c r="GN51" s="37"/>
      <c r="GO51" s="37"/>
      <c r="GP51" s="37"/>
      <c r="GQ51" s="37"/>
      <c r="GR51" s="37"/>
      <c r="GS51" s="37"/>
      <c r="GT51" s="37"/>
      <c r="GU51" s="37"/>
      <c r="GV51" s="37"/>
      <c r="GW51" s="37"/>
      <c r="GX51" s="37"/>
      <c r="GY51" s="37"/>
      <c r="GZ51" s="37"/>
      <c r="HA51" s="37"/>
      <c r="HB51" s="37"/>
      <c r="HC51" s="37"/>
      <c r="HD51" s="37"/>
      <c r="HE51" s="37"/>
      <c r="HF51" s="37"/>
      <c r="HG51" s="37"/>
      <c r="HH51" s="37"/>
      <c r="HI51" s="37"/>
      <c r="HJ51" s="37"/>
      <c r="HK51" s="37"/>
      <c r="HL51" s="37"/>
      <c r="HM51" s="37"/>
      <c r="HN51" s="37"/>
      <c r="HO51" s="37"/>
      <c r="HP51" s="37"/>
      <c r="HQ51" s="37"/>
      <c r="HR51" s="37"/>
      <c r="HS51" s="37"/>
      <c r="HT51" s="37"/>
      <c r="HU51" s="37"/>
      <c r="HV51" s="37"/>
      <c r="HW51" s="37"/>
      <c r="HX51" s="37"/>
      <c r="HY51" s="37"/>
      <c r="HZ51" s="37"/>
      <c r="IA51" s="37"/>
      <c r="IB51" s="37"/>
      <c r="IC51" s="37"/>
      <c r="ID51" s="37"/>
      <c r="IE51" s="37"/>
      <c r="IF51" s="37"/>
      <c r="IG51" s="37"/>
      <c r="IH51" s="37"/>
      <c r="II51" s="37"/>
      <c r="IJ51" s="37"/>
      <c r="IK51" s="37"/>
      <c r="IL51" s="37"/>
      <c r="IM51" s="37"/>
      <c r="IN51" s="37"/>
      <c r="IO51" s="37"/>
      <c r="IP51" s="37"/>
      <c r="IQ51" s="37"/>
      <c r="IR51" s="37"/>
      <c r="IS51" s="37"/>
      <c r="IT51" s="37"/>
      <c r="IU51" s="37"/>
      <c r="IV51" s="37"/>
    </row>
    <row r="52" spans="1:256" s="110" customFormat="1" x14ac:dyDescent="0.2">
      <c r="A52" s="142">
        <v>7.4</v>
      </c>
      <c r="B52" s="143" t="s">
        <v>42</v>
      </c>
      <c r="C52" s="144">
        <v>274</v>
      </c>
      <c r="D52" s="145" t="s">
        <v>10</v>
      </c>
      <c r="E52" s="141">
        <v>26.5</v>
      </c>
      <c r="F52" s="95">
        <f t="shared" si="7"/>
        <v>7261</v>
      </c>
      <c r="G52" s="106"/>
      <c r="H52" s="107"/>
      <c r="I52" s="108"/>
      <c r="J52" s="106"/>
      <c r="K52" s="109"/>
      <c r="L52" s="106"/>
      <c r="M52" s="106"/>
      <c r="N52" s="106"/>
      <c r="O52" s="106"/>
      <c r="P52" s="106"/>
      <c r="Q52" s="106"/>
      <c r="R52" s="106"/>
      <c r="S52" s="106"/>
      <c r="T52" s="106"/>
      <c r="U52" s="106"/>
      <c r="V52" s="106"/>
      <c r="W52" s="106"/>
      <c r="X52" s="106"/>
      <c r="Y52" s="106"/>
      <c r="Z52" s="106"/>
      <c r="AA52" s="106"/>
      <c r="AB52" s="106"/>
      <c r="AC52" s="106"/>
      <c r="AD52" s="106"/>
      <c r="AE52" s="106"/>
      <c r="AF52" s="106"/>
      <c r="AG52" s="106"/>
      <c r="AH52" s="106"/>
      <c r="AI52" s="106"/>
      <c r="AJ52" s="106"/>
      <c r="AK52" s="106"/>
      <c r="AL52" s="106"/>
      <c r="AM52" s="106"/>
      <c r="AN52" s="106"/>
      <c r="AO52" s="106"/>
      <c r="AP52" s="106"/>
      <c r="AQ52" s="106"/>
      <c r="AR52" s="106"/>
      <c r="AS52" s="106"/>
      <c r="AT52" s="106"/>
      <c r="AU52" s="106"/>
      <c r="AV52" s="106"/>
      <c r="AW52" s="106"/>
      <c r="AX52" s="106"/>
      <c r="AY52" s="106"/>
      <c r="AZ52" s="106"/>
      <c r="BA52" s="106"/>
      <c r="BB52" s="106"/>
      <c r="BC52" s="106"/>
      <c r="BD52" s="106"/>
      <c r="BE52" s="106"/>
      <c r="BF52" s="106"/>
      <c r="BG52" s="106"/>
      <c r="BH52" s="106"/>
      <c r="BI52" s="106"/>
      <c r="BJ52" s="106"/>
      <c r="BK52" s="106"/>
      <c r="BL52" s="106"/>
      <c r="BM52" s="106"/>
      <c r="BN52" s="106"/>
      <c r="BO52" s="106"/>
      <c r="BP52" s="106"/>
      <c r="BQ52" s="106"/>
      <c r="BR52" s="106"/>
      <c r="BS52" s="106"/>
      <c r="BT52" s="106"/>
      <c r="BU52" s="106"/>
      <c r="BV52" s="106"/>
      <c r="BW52" s="106"/>
      <c r="BX52" s="106"/>
      <c r="BY52" s="106"/>
      <c r="BZ52" s="106"/>
      <c r="CA52" s="106"/>
      <c r="CB52" s="106"/>
      <c r="CC52" s="106"/>
      <c r="CD52" s="106"/>
      <c r="CE52" s="106"/>
      <c r="CF52" s="106"/>
      <c r="CG52" s="106"/>
      <c r="CH52" s="106"/>
      <c r="CI52" s="106"/>
      <c r="CJ52" s="106"/>
      <c r="CK52" s="106"/>
      <c r="CL52" s="106"/>
      <c r="CM52" s="106"/>
      <c r="CN52" s="106"/>
      <c r="CO52" s="106"/>
      <c r="CP52" s="106"/>
      <c r="CQ52" s="106"/>
      <c r="CR52" s="106"/>
      <c r="CS52" s="106"/>
      <c r="CT52" s="106"/>
      <c r="CU52" s="106"/>
      <c r="CV52" s="106"/>
      <c r="CW52" s="106"/>
      <c r="CX52" s="106"/>
      <c r="CY52" s="106"/>
      <c r="CZ52" s="106"/>
      <c r="DA52" s="106"/>
      <c r="DB52" s="106"/>
      <c r="DC52" s="106"/>
      <c r="DD52" s="106"/>
      <c r="DE52" s="106"/>
      <c r="DF52" s="106"/>
      <c r="DG52" s="106"/>
      <c r="DH52" s="106"/>
      <c r="DI52" s="106"/>
      <c r="DJ52" s="106"/>
      <c r="DK52" s="106"/>
      <c r="DL52" s="106"/>
      <c r="DM52" s="106"/>
      <c r="DN52" s="106"/>
      <c r="DO52" s="106"/>
      <c r="DP52" s="106"/>
      <c r="DQ52" s="106"/>
      <c r="DR52" s="106"/>
      <c r="DS52" s="106"/>
      <c r="DT52" s="106"/>
      <c r="DU52" s="106"/>
      <c r="DV52" s="106"/>
      <c r="DW52" s="106"/>
      <c r="DX52" s="106"/>
      <c r="DY52" s="106"/>
      <c r="DZ52" s="106"/>
      <c r="EA52" s="106"/>
      <c r="EB52" s="106"/>
      <c r="EC52" s="106"/>
      <c r="ED52" s="106"/>
      <c r="EE52" s="106"/>
      <c r="EF52" s="106"/>
      <c r="EG52" s="106"/>
      <c r="EH52" s="106"/>
      <c r="EI52" s="106"/>
      <c r="EJ52" s="106"/>
      <c r="EK52" s="106"/>
      <c r="EL52" s="106"/>
      <c r="EM52" s="106"/>
      <c r="EN52" s="106"/>
      <c r="EO52" s="106"/>
      <c r="EP52" s="106"/>
      <c r="EQ52" s="106"/>
      <c r="ER52" s="106"/>
      <c r="ES52" s="106"/>
      <c r="ET52" s="106"/>
      <c r="EU52" s="106"/>
      <c r="EV52" s="106"/>
      <c r="EW52" s="106"/>
      <c r="EX52" s="106"/>
      <c r="EY52" s="106"/>
      <c r="EZ52" s="106"/>
      <c r="FA52" s="106"/>
      <c r="FB52" s="106"/>
      <c r="FC52" s="106"/>
      <c r="FD52" s="106"/>
      <c r="FE52" s="106"/>
      <c r="FF52" s="106"/>
      <c r="FG52" s="106"/>
      <c r="FH52" s="106"/>
      <c r="FI52" s="106"/>
      <c r="FJ52" s="106"/>
      <c r="FK52" s="106"/>
      <c r="FL52" s="106"/>
      <c r="FM52" s="106"/>
      <c r="FN52" s="106"/>
      <c r="FO52" s="106"/>
      <c r="FP52" s="106"/>
      <c r="FQ52" s="106"/>
      <c r="FR52" s="106"/>
      <c r="FS52" s="106"/>
      <c r="FT52" s="106"/>
      <c r="FU52" s="106"/>
      <c r="FV52" s="106"/>
      <c r="FW52" s="106"/>
      <c r="FX52" s="106"/>
      <c r="FY52" s="106"/>
      <c r="FZ52" s="106"/>
      <c r="GA52" s="106"/>
      <c r="GB52" s="106"/>
      <c r="GC52" s="106"/>
      <c r="GD52" s="106"/>
      <c r="GE52" s="106"/>
      <c r="GF52" s="106"/>
      <c r="GG52" s="106"/>
      <c r="GH52" s="106"/>
      <c r="GI52" s="106"/>
      <c r="GJ52" s="106"/>
      <c r="GK52" s="106"/>
      <c r="GL52" s="106"/>
      <c r="GM52" s="106"/>
      <c r="GN52" s="106"/>
      <c r="GO52" s="106"/>
      <c r="GP52" s="106"/>
      <c r="GQ52" s="106"/>
      <c r="GR52" s="106"/>
      <c r="GS52" s="106"/>
      <c r="GT52" s="106"/>
      <c r="GU52" s="106"/>
      <c r="GV52" s="106"/>
      <c r="GW52" s="106"/>
      <c r="GX52" s="106"/>
      <c r="GY52" s="106"/>
      <c r="GZ52" s="106"/>
      <c r="HA52" s="106"/>
      <c r="HB52" s="106"/>
      <c r="HC52" s="106"/>
      <c r="HD52" s="106"/>
      <c r="HE52" s="106"/>
      <c r="HF52" s="106"/>
      <c r="HG52" s="106"/>
      <c r="HH52" s="106"/>
      <c r="HI52" s="106"/>
      <c r="HJ52" s="106"/>
      <c r="HK52" s="106"/>
      <c r="HL52" s="106"/>
      <c r="HM52" s="106"/>
      <c r="HN52" s="106"/>
      <c r="HO52" s="106"/>
      <c r="HP52" s="106"/>
      <c r="HQ52" s="106"/>
      <c r="HR52" s="106"/>
      <c r="HS52" s="106"/>
      <c r="HT52" s="106"/>
      <c r="HU52" s="106"/>
      <c r="HV52" s="106"/>
      <c r="HW52" s="106"/>
      <c r="HX52" s="106"/>
      <c r="HY52" s="106"/>
      <c r="HZ52" s="106"/>
      <c r="IA52" s="106"/>
      <c r="IB52" s="106"/>
      <c r="IC52" s="106"/>
      <c r="ID52" s="106"/>
      <c r="IE52" s="106"/>
      <c r="IF52" s="106"/>
      <c r="IG52" s="106"/>
      <c r="IH52" s="106"/>
      <c r="II52" s="106"/>
      <c r="IJ52" s="106"/>
      <c r="IK52" s="106"/>
      <c r="IL52" s="106"/>
      <c r="IM52" s="106"/>
      <c r="IN52" s="106"/>
      <c r="IO52" s="106"/>
      <c r="IP52" s="106"/>
      <c r="IQ52" s="106"/>
      <c r="IR52" s="106"/>
      <c r="IS52" s="106"/>
      <c r="IT52" s="106"/>
      <c r="IU52" s="106"/>
      <c r="IV52" s="106"/>
    </row>
    <row r="53" spans="1:256" s="38" customFormat="1" ht="25.5" x14ac:dyDescent="0.2">
      <c r="A53" s="142">
        <v>7.5</v>
      </c>
      <c r="B53" s="149" t="s">
        <v>43</v>
      </c>
      <c r="C53" s="144">
        <v>205.5</v>
      </c>
      <c r="D53" s="145" t="s">
        <v>12</v>
      </c>
      <c r="E53" s="141">
        <v>292.05</v>
      </c>
      <c r="F53" s="95">
        <f t="shared" si="7"/>
        <v>60016.28</v>
      </c>
      <c r="G53" s="37"/>
      <c r="H53" s="35"/>
      <c r="I53" s="92"/>
      <c r="J53" s="37"/>
      <c r="K53" s="103"/>
      <c r="L53" s="37"/>
      <c r="M53" s="37"/>
      <c r="N53" s="37"/>
      <c r="O53" s="37"/>
      <c r="P53" s="37"/>
      <c r="Q53" s="37"/>
      <c r="R53" s="37"/>
      <c r="S53" s="37"/>
      <c r="T53" s="37"/>
      <c r="U53" s="37"/>
      <c r="V53" s="37"/>
      <c r="W53" s="37"/>
      <c r="X53" s="37"/>
      <c r="Y53" s="37"/>
      <c r="Z53" s="37"/>
      <c r="AA53" s="37"/>
      <c r="AB53" s="37"/>
      <c r="AC53" s="37"/>
      <c r="AD53" s="37"/>
      <c r="AE53" s="37"/>
      <c r="AF53" s="37"/>
      <c r="AG53" s="37"/>
      <c r="AH53" s="37"/>
      <c r="AI53" s="37"/>
      <c r="AJ53" s="37"/>
      <c r="AK53" s="37"/>
      <c r="AL53" s="37"/>
      <c r="AM53" s="37"/>
      <c r="AN53" s="37"/>
      <c r="AO53" s="37"/>
      <c r="AP53" s="37"/>
      <c r="AQ53" s="37"/>
      <c r="AR53" s="37"/>
      <c r="AS53" s="37"/>
      <c r="AT53" s="37"/>
      <c r="AU53" s="37"/>
      <c r="AV53" s="37"/>
      <c r="AW53" s="37"/>
      <c r="AX53" s="37"/>
      <c r="AY53" s="37"/>
      <c r="AZ53" s="37"/>
      <c r="BA53" s="37"/>
      <c r="BB53" s="37"/>
      <c r="BC53" s="37"/>
      <c r="BD53" s="37"/>
      <c r="BE53" s="37"/>
      <c r="BF53" s="37"/>
      <c r="BG53" s="37"/>
      <c r="BH53" s="37"/>
      <c r="BI53" s="37"/>
      <c r="BJ53" s="37"/>
      <c r="BK53" s="37"/>
      <c r="BL53" s="37"/>
      <c r="BM53" s="37"/>
      <c r="BN53" s="37"/>
      <c r="BO53" s="37"/>
      <c r="BP53" s="37"/>
      <c r="BQ53" s="37"/>
      <c r="BR53" s="37"/>
      <c r="BS53" s="37"/>
      <c r="BT53" s="37"/>
      <c r="BU53" s="37"/>
      <c r="BV53" s="37"/>
      <c r="BW53" s="37"/>
      <c r="BX53" s="37"/>
      <c r="BY53" s="37"/>
      <c r="BZ53" s="37"/>
      <c r="CA53" s="37"/>
      <c r="CB53" s="37"/>
      <c r="CC53" s="37"/>
      <c r="CD53" s="37"/>
      <c r="CE53" s="37"/>
      <c r="CF53" s="37"/>
      <c r="CG53" s="37"/>
      <c r="CH53" s="37"/>
      <c r="CI53" s="37"/>
      <c r="CJ53" s="37"/>
      <c r="CK53" s="37"/>
      <c r="CL53" s="37"/>
      <c r="CM53" s="37"/>
      <c r="CN53" s="37"/>
      <c r="CO53" s="37"/>
      <c r="CP53" s="37"/>
      <c r="CQ53" s="37"/>
      <c r="CR53" s="37"/>
      <c r="CS53" s="37"/>
      <c r="CT53" s="37"/>
      <c r="CU53" s="37"/>
      <c r="CV53" s="37"/>
      <c r="CW53" s="37"/>
      <c r="CX53" s="37"/>
      <c r="CY53" s="37"/>
      <c r="CZ53" s="37"/>
      <c r="DA53" s="37"/>
      <c r="DB53" s="37"/>
      <c r="DC53" s="37"/>
      <c r="DD53" s="37"/>
      <c r="DE53" s="37"/>
      <c r="DF53" s="37"/>
      <c r="DG53" s="37"/>
      <c r="DH53" s="37"/>
      <c r="DI53" s="37"/>
      <c r="DJ53" s="37"/>
      <c r="DK53" s="37"/>
      <c r="DL53" s="37"/>
      <c r="DM53" s="37"/>
      <c r="DN53" s="37"/>
      <c r="DO53" s="37"/>
      <c r="DP53" s="37"/>
      <c r="DQ53" s="37"/>
      <c r="DR53" s="37"/>
      <c r="DS53" s="37"/>
      <c r="DT53" s="37"/>
      <c r="DU53" s="37"/>
      <c r="DV53" s="37"/>
      <c r="DW53" s="37"/>
      <c r="DX53" s="37"/>
      <c r="DY53" s="37"/>
      <c r="DZ53" s="37"/>
      <c r="EA53" s="37"/>
      <c r="EB53" s="37"/>
      <c r="EC53" s="37"/>
      <c r="ED53" s="37"/>
      <c r="EE53" s="37"/>
      <c r="EF53" s="37"/>
      <c r="EG53" s="37"/>
      <c r="EH53" s="37"/>
      <c r="EI53" s="37"/>
      <c r="EJ53" s="37"/>
      <c r="EK53" s="37"/>
      <c r="EL53" s="37"/>
      <c r="EM53" s="37"/>
      <c r="EN53" s="37"/>
      <c r="EO53" s="37"/>
      <c r="EP53" s="37"/>
      <c r="EQ53" s="37"/>
      <c r="ER53" s="37"/>
      <c r="ES53" s="37"/>
      <c r="ET53" s="37"/>
      <c r="EU53" s="37"/>
      <c r="EV53" s="37"/>
      <c r="EW53" s="37"/>
      <c r="EX53" s="37"/>
      <c r="EY53" s="37"/>
      <c r="EZ53" s="37"/>
      <c r="FA53" s="37"/>
      <c r="FB53" s="37"/>
      <c r="FC53" s="37"/>
      <c r="FD53" s="37"/>
      <c r="FE53" s="37"/>
      <c r="FF53" s="37"/>
      <c r="FG53" s="37"/>
      <c r="FH53" s="37"/>
      <c r="FI53" s="37"/>
      <c r="FJ53" s="37"/>
      <c r="FK53" s="37"/>
      <c r="FL53" s="37"/>
      <c r="FM53" s="37"/>
      <c r="FN53" s="37"/>
      <c r="FO53" s="37"/>
      <c r="FP53" s="37"/>
      <c r="FQ53" s="37"/>
      <c r="FR53" s="37"/>
      <c r="FS53" s="37"/>
      <c r="FT53" s="37"/>
      <c r="FU53" s="37"/>
      <c r="FV53" s="37"/>
      <c r="FW53" s="37"/>
      <c r="FX53" s="37"/>
      <c r="FY53" s="37"/>
      <c r="FZ53" s="37"/>
      <c r="GA53" s="37"/>
      <c r="GB53" s="37"/>
      <c r="GC53" s="37"/>
      <c r="GD53" s="37"/>
      <c r="GE53" s="37"/>
      <c r="GF53" s="37"/>
      <c r="GG53" s="37"/>
      <c r="GH53" s="37"/>
      <c r="GI53" s="37"/>
      <c r="GJ53" s="37"/>
      <c r="GK53" s="37"/>
      <c r="GL53" s="37"/>
      <c r="GM53" s="37"/>
      <c r="GN53" s="37"/>
      <c r="GO53" s="37"/>
      <c r="GP53" s="37"/>
      <c r="GQ53" s="37"/>
      <c r="GR53" s="37"/>
      <c r="GS53" s="37"/>
      <c r="GT53" s="37"/>
      <c r="GU53" s="37"/>
      <c r="GV53" s="37"/>
      <c r="GW53" s="37"/>
      <c r="GX53" s="37"/>
      <c r="GY53" s="37"/>
      <c r="GZ53" s="37"/>
      <c r="HA53" s="37"/>
      <c r="HB53" s="37"/>
      <c r="HC53" s="37"/>
      <c r="HD53" s="37"/>
      <c r="HE53" s="37"/>
      <c r="HF53" s="37"/>
      <c r="HG53" s="37"/>
      <c r="HH53" s="37"/>
      <c r="HI53" s="37"/>
      <c r="HJ53" s="37"/>
      <c r="HK53" s="37"/>
      <c r="HL53" s="37"/>
      <c r="HM53" s="37"/>
      <c r="HN53" s="37"/>
      <c r="HO53" s="37"/>
      <c r="HP53" s="37"/>
      <c r="HQ53" s="37"/>
      <c r="HR53" s="37"/>
      <c r="HS53" s="37"/>
      <c r="HT53" s="37"/>
      <c r="HU53" s="37"/>
      <c r="HV53" s="37"/>
      <c r="HW53" s="37"/>
      <c r="HX53" s="37"/>
      <c r="HY53" s="37"/>
      <c r="HZ53" s="37"/>
      <c r="IA53" s="37"/>
      <c r="IB53" s="37"/>
      <c r="IC53" s="37"/>
      <c r="ID53" s="37"/>
      <c r="IE53" s="37"/>
      <c r="IF53" s="37"/>
      <c r="IG53" s="37"/>
      <c r="IH53" s="37"/>
      <c r="II53" s="37"/>
      <c r="IJ53" s="37"/>
      <c r="IK53" s="37"/>
      <c r="IL53" s="37"/>
      <c r="IM53" s="37"/>
      <c r="IN53" s="37"/>
      <c r="IO53" s="37"/>
      <c r="IP53" s="37"/>
      <c r="IQ53" s="37"/>
      <c r="IR53" s="37"/>
      <c r="IS53" s="37"/>
      <c r="IT53" s="37"/>
      <c r="IU53" s="37"/>
      <c r="IV53" s="37"/>
    </row>
    <row r="54" spans="1:256" s="38" customFormat="1" x14ac:dyDescent="0.2">
      <c r="A54" s="142">
        <v>7.6</v>
      </c>
      <c r="B54" s="143" t="s">
        <v>44</v>
      </c>
      <c r="C54" s="144">
        <v>137</v>
      </c>
      <c r="D54" s="145" t="s">
        <v>10</v>
      </c>
      <c r="E54" s="141">
        <v>35.4</v>
      </c>
      <c r="F54" s="95">
        <f t="shared" si="7"/>
        <v>4849.8</v>
      </c>
      <c r="G54" s="37"/>
      <c r="H54" s="35"/>
      <c r="I54" s="92"/>
      <c r="J54" s="37"/>
      <c r="K54" s="103"/>
      <c r="L54" s="37"/>
      <c r="M54" s="37"/>
      <c r="N54" s="37"/>
      <c r="O54" s="37"/>
      <c r="P54" s="37"/>
      <c r="Q54" s="37"/>
      <c r="R54" s="37"/>
      <c r="S54" s="37"/>
      <c r="T54" s="37"/>
      <c r="U54" s="37"/>
      <c r="V54" s="37"/>
      <c r="W54" s="37"/>
      <c r="X54" s="37"/>
      <c r="Y54" s="37"/>
      <c r="Z54" s="37"/>
      <c r="AA54" s="37"/>
      <c r="AB54" s="37"/>
      <c r="AC54" s="37"/>
      <c r="AD54" s="37"/>
      <c r="AE54" s="37"/>
      <c r="AF54" s="37"/>
      <c r="AG54" s="37"/>
      <c r="AH54" s="37"/>
      <c r="AI54" s="37"/>
      <c r="AJ54" s="37"/>
      <c r="AK54" s="37"/>
      <c r="AL54" s="37"/>
      <c r="AM54" s="37"/>
      <c r="AN54" s="37"/>
      <c r="AO54" s="37"/>
      <c r="AP54" s="37"/>
      <c r="AQ54" s="37"/>
      <c r="AR54" s="37"/>
      <c r="AS54" s="37"/>
      <c r="AT54" s="37"/>
      <c r="AU54" s="37"/>
      <c r="AV54" s="37"/>
      <c r="AW54" s="37"/>
      <c r="AX54" s="37"/>
      <c r="AY54" s="37"/>
      <c r="AZ54" s="37"/>
      <c r="BA54" s="37"/>
      <c r="BB54" s="37"/>
      <c r="BC54" s="37"/>
      <c r="BD54" s="37"/>
      <c r="BE54" s="37"/>
      <c r="BF54" s="37"/>
      <c r="BG54" s="37"/>
      <c r="BH54" s="37"/>
      <c r="BI54" s="37"/>
      <c r="BJ54" s="37"/>
      <c r="BK54" s="37"/>
      <c r="BL54" s="37"/>
      <c r="BM54" s="37"/>
      <c r="BN54" s="37"/>
      <c r="BO54" s="37"/>
      <c r="BP54" s="37"/>
      <c r="BQ54" s="37"/>
      <c r="BR54" s="37"/>
      <c r="BS54" s="37"/>
      <c r="BT54" s="37"/>
      <c r="BU54" s="37"/>
      <c r="BV54" s="37"/>
      <c r="BW54" s="37"/>
      <c r="BX54" s="37"/>
      <c r="BY54" s="37"/>
      <c r="BZ54" s="37"/>
      <c r="CA54" s="37"/>
      <c r="CB54" s="37"/>
      <c r="CC54" s="37"/>
      <c r="CD54" s="37"/>
      <c r="CE54" s="37"/>
      <c r="CF54" s="37"/>
      <c r="CG54" s="37"/>
      <c r="CH54" s="37"/>
      <c r="CI54" s="37"/>
      <c r="CJ54" s="37"/>
      <c r="CK54" s="37"/>
      <c r="CL54" s="37"/>
      <c r="CM54" s="37"/>
      <c r="CN54" s="37"/>
      <c r="CO54" s="37"/>
      <c r="CP54" s="37"/>
      <c r="CQ54" s="37"/>
      <c r="CR54" s="37"/>
      <c r="CS54" s="37"/>
      <c r="CT54" s="37"/>
      <c r="CU54" s="37"/>
      <c r="CV54" s="37"/>
      <c r="CW54" s="37"/>
      <c r="CX54" s="37"/>
      <c r="CY54" s="37"/>
      <c r="CZ54" s="37"/>
      <c r="DA54" s="37"/>
      <c r="DB54" s="37"/>
      <c r="DC54" s="37"/>
      <c r="DD54" s="37"/>
      <c r="DE54" s="37"/>
      <c r="DF54" s="37"/>
      <c r="DG54" s="37"/>
      <c r="DH54" s="37"/>
      <c r="DI54" s="37"/>
      <c r="DJ54" s="37"/>
      <c r="DK54" s="37"/>
      <c r="DL54" s="37"/>
      <c r="DM54" s="37"/>
      <c r="DN54" s="37"/>
      <c r="DO54" s="37"/>
      <c r="DP54" s="37"/>
      <c r="DQ54" s="37"/>
      <c r="DR54" s="37"/>
      <c r="DS54" s="37"/>
      <c r="DT54" s="37"/>
      <c r="DU54" s="37"/>
      <c r="DV54" s="37"/>
      <c r="DW54" s="37"/>
      <c r="DX54" s="37"/>
      <c r="DY54" s="37"/>
      <c r="DZ54" s="37"/>
      <c r="EA54" s="37"/>
      <c r="EB54" s="37"/>
      <c r="EC54" s="37"/>
      <c r="ED54" s="37"/>
      <c r="EE54" s="37"/>
      <c r="EF54" s="37"/>
      <c r="EG54" s="37"/>
      <c r="EH54" s="37"/>
      <c r="EI54" s="37"/>
      <c r="EJ54" s="37"/>
      <c r="EK54" s="37"/>
      <c r="EL54" s="37"/>
      <c r="EM54" s="37"/>
      <c r="EN54" s="37"/>
      <c r="EO54" s="37"/>
      <c r="EP54" s="37"/>
      <c r="EQ54" s="37"/>
      <c r="ER54" s="37"/>
      <c r="ES54" s="37"/>
      <c r="ET54" s="37"/>
      <c r="EU54" s="37"/>
      <c r="EV54" s="37"/>
      <c r="EW54" s="37"/>
      <c r="EX54" s="37"/>
      <c r="EY54" s="37"/>
      <c r="EZ54" s="37"/>
      <c r="FA54" s="37"/>
      <c r="FB54" s="37"/>
      <c r="FC54" s="37"/>
      <c r="FD54" s="37"/>
      <c r="FE54" s="37"/>
      <c r="FF54" s="37"/>
      <c r="FG54" s="37"/>
      <c r="FH54" s="37"/>
      <c r="FI54" s="37"/>
      <c r="FJ54" s="37"/>
      <c r="FK54" s="37"/>
      <c r="FL54" s="37"/>
      <c r="FM54" s="37"/>
      <c r="FN54" s="37"/>
      <c r="FO54" s="37"/>
      <c r="FP54" s="37"/>
      <c r="FQ54" s="37"/>
      <c r="FR54" s="37"/>
      <c r="FS54" s="37"/>
      <c r="FT54" s="37"/>
      <c r="FU54" s="37"/>
      <c r="FV54" s="37"/>
      <c r="FW54" s="37"/>
      <c r="FX54" s="37"/>
      <c r="FY54" s="37"/>
      <c r="FZ54" s="37"/>
      <c r="GA54" s="37"/>
      <c r="GB54" s="37"/>
      <c r="GC54" s="37"/>
      <c r="GD54" s="37"/>
      <c r="GE54" s="37"/>
      <c r="GF54" s="37"/>
      <c r="GG54" s="37"/>
      <c r="GH54" s="37"/>
      <c r="GI54" s="37"/>
      <c r="GJ54" s="37"/>
      <c r="GK54" s="37"/>
      <c r="GL54" s="37"/>
      <c r="GM54" s="37"/>
      <c r="GN54" s="37"/>
      <c r="GO54" s="37"/>
      <c r="GP54" s="37"/>
      <c r="GQ54" s="37"/>
      <c r="GR54" s="37"/>
      <c r="GS54" s="37"/>
      <c r="GT54" s="37"/>
      <c r="GU54" s="37"/>
      <c r="GV54" s="37"/>
      <c r="GW54" s="37"/>
      <c r="GX54" s="37"/>
      <c r="GY54" s="37"/>
      <c r="GZ54" s="37"/>
      <c r="HA54" s="37"/>
      <c r="HB54" s="37"/>
      <c r="HC54" s="37"/>
      <c r="HD54" s="37"/>
      <c r="HE54" s="37"/>
      <c r="HF54" s="37"/>
      <c r="HG54" s="37"/>
      <c r="HH54" s="37"/>
      <c r="HI54" s="37"/>
      <c r="HJ54" s="37"/>
      <c r="HK54" s="37"/>
      <c r="HL54" s="37"/>
      <c r="HM54" s="37"/>
      <c r="HN54" s="37"/>
      <c r="HO54" s="37"/>
      <c r="HP54" s="37"/>
      <c r="HQ54" s="37"/>
      <c r="HR54" s="37"/>
      <c r="HS54" s="37"/>
      <c r="HT54" s="37"/>
      <c r="HU54" s="37"/>
      <c r="HV54" s="37"/>
      <c r="HW54" s="37"/>
      <c r="HX54" s="37"/>
      <c r="HY54" s="37"/>
      <c r="HZ54" s="37"/>
      <c r="IA54" s="37"/>
      <c r="IB54" s="37"/>
      <c r="IC54" s="37"/>
      <c r="ID54" s="37"/>
      <c r="IE54" s="37"/>
      <c r="IF54" s="37"/>
      <c r="IG54" s="37"/>
      <c r="IH54" s="37"/>
      <c r="II54" s="37"/>
      <c r="IJ54" s="37"/>
      <c r="IK54" s="37"/>
      <c r="IL54" s="37"/>
      <c r="IM54" s="37"/>
      <c r="IN54" s="37"/>
      <c r="IO54" s="37"/>
      <c r="IP54" s="37"/>
      <c r="IQ54" s="37"/>
      <c r="IR54" s="37"/>
      <c r="IS54" s="37"/>
      <c r="IT54" s="37"/>
      <c r="IU54" s="37"/>
      <c r="IV54" s="37"/>
    </row>
    <row r="55" spans="1:256" s="38" customFormat="1" x14ac:dyDescent="0.2">
      <c r="A55" s="142">
        <v>7.7</v>
      </c>
      <c r="B55" s="143" t="s">
        <v>45</v>
      </c>
      <c r="C55" s="144">
        <v>137</v>
      </c>
      <c r="D55" s="145" t="s">
        <v>10</v>
      </c>
      <c r="E55" s="141">
        <v>28.32</v>
      </c>
      <c r="F55" s="95">
        <f t="shared" si="7"/>
        <v>3879.84</v>
      </c>
      <c r="G55" s="37"/>
      <c r="H55" s="35"/>
      <c r="I55" s="92"/>
      <c r="J55" s="37"/>
      <c r="K55" s="103"/>
      <c r="L55" s="37"/>
      <c r="M55" s="37"/>
      <c r="N55" s="37"/>
      <c r="O55" s="37"/>
      <c r="P55" s="37"/>
      <c r="Q55" s="37"/>
      <c r="R55" s="37"/>
      <c r="S55" s="37"/>
      <c r="T55" s="37"/>
      <c r="U55" s="37"/>
      <c r="V55" s="37"/>
      <c r="W55" s="37"/>
      <c r="X55" s="37"/>
      <c r="Y55" s="37"/>
      <c r="Z55" s="37"/>
      <c r="AA55" s="37"/>
      <c r="AB55" s="37"/>
      <c r="AC55" s="37"/>
      <c r="AD55" s="37"/>
      <c r="AE55" s="37"/>
      <c r="AF55" s="37"/>
      <c r="AG55" s="37"/>
      <c r="AH55" s="37"/>
      <c r="AI55" s="37"/>
      <c r="AJ55" s="37"/>
      <c r="AK55" s="37"/>
      <c r="AL55" s="37"/>
      <c r="AM55" s="37"/>
      <c r="AN55" s="37"/>
      <c r="AO55" s="37"/>
      <c r="AP55" s="37"/>
      <c r="AQ55" s="37"/>
      <c r="AR55" s="37"/>
      <c r="AS55" s="37"/>
      <c r="AT55" s="37"/>
      <c r="AU55" s="37"/>
      <c r="AV55" s="37"/>
      <c r="AW55" s="37"/>
      <c r="AX55" s="37"/>
      <c r="AY55" s="37"/>
      <c r="AZ55" s="37"/>
      <c r="BA55" s="37"/>
      <c r="BB55" s="37"/>
      <c r="BC55" s="37"/>
      <c r="BD55" s="37"/>
      <c r="BE55" s="37"/>
      <c r="BF55" s="37"/>
      <c r="BG55" s="37"/>
      <c r="BH55" s="37"/>
      <c r="BI55" s="37"/>
      <c r="BJ55" s="37"/>
      <c r="BK55" s="37"/>
      <c r="BL55" s="37"/>
      <c r="BM55" s="37"/>
      <c r="BN55" s="37"/>
      <c r="BO55" s="37"/>
      <c r="BP55" s="37"/>
      <c r="BQ55" s="37"/>
      <c r="BR55" s="37"/>
      <c r="BS55" s="37"/>
      <c r="BT55" s="37"/>
      <c r="BU55" s="37"/>
      <c r="BV55" s="37"/>
      <c r="BW55" s="37"/>
      <c r="BX55" s="37"/>
      <c r="BY55" s="37"/>
      <c r="BZ55" s="37"/>
      <c r="CA55" s="37"/>
      <c r="CB55" s="37"/>
      <c r="CC55" s="37"/>
      <c r="CD55" s="37"/>
      <c r="CE55" s="37"/>
      <c r="CF55" s="37"/>
      <c r="CG55" s="37"/>
      <c r="CH55" s="37"/>
      <c r="CI55" s="37"/>
      <c r="CJ55" s="37"/>
      <c r="CK55" s="37"/>
      <c r="CL55" s="37"/>
      <c r="CM55" s="37"/>
      <c r="CN55" s="37"/>
      <c r="CO55" s="37"/>
      <c r="CP55" s="37"/>
      <c r="CQ55" s="37"/>
      <c r="CR55" s="37"/>
      <c r="CS55" s="37"/>
      <c r="CT55" s="37"/>
      <c r="CU55" s="37"/>
      <c r="CV55" s="37"/>
      <c r="CW55" s="37"/>
      <c r="CX55" s="37"/>
      <c r="CY55" s="37"/>
      <c r="CZ55" s="37"/>
      <c r="DA55" s="37"/>
      <c r="DB55" s="37"/>
      <c r="DC55" s="37"/>
      <c r="DD55" s="37"/>
      <c r="DE55" s="37"/>
      <c r="DF55" s="37"/>
      <c r="DG55" s="37"/>
      <c r="DH55" s="37"/>
      <c r="DI55" s="37"/>
      <c r="DJ55" s="37"/>
      <c r="DK55" s="37"/>
      <c r="DL55" s="37"/>
      <c r="DM55" s="37"/>
      <c r="DN55" s="37"/>
      <c r="DO55" s="37"/>
      <c r="DP55" s="37"/>
      <c r="DQ55" s="37"/>
      <c r="DR55" s="37"/>
      <c r="DS55" s="37"/>
      <c r="DT55" s="37"/>
      <c r="DU55" s="37"/>
      <c r="DV55" s="37"/>
      <c r="DW55" s="37"/>
      <c r="DX55" s="37"/>
      <c r="DY55" s="37"/>
      <c r="DZ55" s="37"/>
      <c r="EA55" s="37"/>
      <c r="EB55" s="37"/>
      <c r="EC55" s="37"/>
      <c r="ED55" s="37"/>
      <c r="EE55" s="37"/>
      <c r="EF55" s="37"/>
      <c r="EG55" s="37"/>
      <c r="EH55" s="37"/>
      <c r="EI55" s="37"/>
      <c r="EJ55" s="37"/>
      <c r="EK55" s="37"/>
      <c r="EL55" s="37"/>
      <c r="EM55" s="37"/>
      <c r="EN55" s="37"/>
      <c r="EO55" s="37"/>
      <c r="EP55" s="37"/>
      <c r="EQ55" s="37"/>
      <c r="ER55" s="37"/>
      <c r="ES55" s="37"/>
      <c r="ET55" s="37"/>
      <c r="EU55" s="37"/>
      <c r="EV55" s="37"/>
      <c r="EW55" s="37"/>
      <c r="EX55" s="37"/>
      <c r="EY55" s="37"/>
      <c r="EZ55" s="37"/>
      <c r="FA55" s="37"/>
      <c r="FB55" s="37"/>
      <c r="FC55" s="37"/>
      <c r="FD55" s="37"/>
      <c r="FE55" s="37"/>
      <c r="FF55" s="37"/>
      <c r="FG55" s="37"/>
      <c r="FH55" s="37"/>
      <c r="FI55" s="37"/>
      <c r="FJ55" s="37"/>
      <c r="FK55" s="37"/>
      <c r="FL55" s="37"/>
      <c r="FM55" s="37"/>
      <c r="FN55" s="37"/>
      <c r="FO55" s="37"/>
      <c r="FP55" s="37"/>
      <c r="FQ55" s="37"/>
      <c r="FR55" s="37"/>
      <c r="FS55" s="37"/>
      <c r="FT55" s="37"/>
      <c r="FU55" s="37"/>
      <c r="FV55" s="37"/>
      <c r="FW55" s="37"/>
      <c r="FX55" s="37"/>
      <c r="FY55" s="37"/>
      <c r="FZ55" s="37"/>
      <c r="GA55" s="37"/>
      <c r="GB55" s="37"/>
      <c r="GC55" s="37"/>
      <c r="GD55" s="37"/>
      <c r="GE55" s="37"/>
      <c r="GF55" s="37"/>
      <c r="GG55" s="37"/>
      <c r="GH55" s="37"/>
      <c r="GI55" s="37"/>
      <c r="GJ55" s="37"/>
      <c r="GK55" s="37"/>
      <c r="GL55" s="37"/>
      <c r="GM55" s="37"/>
      <c r="GN55" s="37"/>
      <c r="GO55" s="37"/>
      <c r="GP55" s="37"/>
      <c r="GQ55" s="37"/>
      <c r="GR55" s="37"/>
      <c r="GS55" s="37"/>
      <c r="GT55" s="37"/>
      <c r="GU55" s="37"/>
      <c r="GV55" s="37"/>
      <c r="GW55" s="37"/>
      <c r="GX55" s="37"/>
      <c r="GY55" s="37"/>
      <c r="GZ55" s="37"/>
      <c r="HA55" s="37"/>
      <c r="HB55" s="37"/>
      <c r="HC55" s="37"/>
      <c r="HD55" s="37"/>
      <c r="HE55" s="37"/>
      <c r="HF55" s="37"/>
      <c r="HG55" s="37"/>
      <c r="HH55" s="37"/>
      <c r="HI55" s="37"/>
      <c r="HJ55" s="37"/>
      <c r="HK55" s="37"/>
      <c r="HL55" s="37"/>
      <c r="HM55" s="37"/>
      <c r="HN55" s="37"/>
      <c r="HO55" s="37"/>
      <c r="HP55" s="37"/>
      <c r="HQ55" s="37"/>
      <c r="HR55" s="37"/>
      <c r="HS55" s="37"/>
      <c r="HT55" s="37"/>
      <c r="HU55" s="37"/>
      <c r="HV55" s="37"/>
      <c r="HW55" s="37"/>
      <c r="HX55" s="37"/>
      <c r="HY55" s="37"/>
      <c r="HZ55" s="37"/>
      <c r="IA55" s="37"/>
      <c r="IB55" s="37"/>
      <c r="IC55" s="37"/>
      <c r="ID55" s="37"/>
      <c r="IE55" s="37"/>
      <c r="IF55" s="37"/>
      <c r="IG55" s="37"/>
      <c r="IH55" s="37"/>
      <c r="II55" s="37"/>
      <c r="IJ55" s="37"/>
      <c r="IK55" s="37"/>
      <c r="IL55" s="37"/>
      <c r="IM55" s="37"/>
      <c r="IN55" s="37"/>
      <c r="IO55" s="37"/>
      <c r="IP55" s="37"/>
      <c r="IQ55" s="37"/>
      <c r="IR55" s="37"/>
      <c r="IS55" s="37"/>
      <c r="IT55" s="37"/>
      <c r="IU55" s="37"/>
      <c r="IV55" s="37"/>
    </row>
    <row r="56" spans="1:256" s="38" customFormat="1" x14ac:dyDescent="0.2">
      <c r="A56" s="142">
        <v>7.8</v>
      </c>
      <c r="B56" s="143" t="s">
        <v>46</v>
      </c>
      <c r="C56" s="144">
        <v>137</v>
      </c>
      <c r="D56" s="145" t="s">
        <v>10</v>
      </c>
      <c r="E56" s="141">
        <v>286.36</v>
      </c>
      <c r="F56" s="95">
        <f t="shared" si="7"/>
        <v>39231.32</v>
      </c>
      <c r="G56" s="37"/>
      <c r="H56" s="35"/>
      <c r="I56" s="92"/>
      <c r="J56" s="37"/>
      <c r="K56" s="103"/>
      <c r="L56" s="37"/>
      <c r="M56" s="37"/>
      <c r="N56" s="37"/>
      <c r="O56" s="37"/>
      <c r="P56" s="37"/>
      <c r="Q56" s="37"/>
      <c r="R56" s="37"/>
      <c r="S56" s="37"/>
      <c r="T56" s="37"/>
      <c r="U56" s="37"/>
      <c r="V56" s="37"/>
      <c r="W56" s="37"/>
      <c r="X56" s="37"/>
      <c r="Y56" s="37"/>
      <c r="Z56" s="37"/>
      <c r="AA56" s="37"/>
      <c r="AB56" s="37"/>
      <c r="AC56" s="37"/>
      <c r="AD56" s="37"/>
      <c r="AE56" s="37"/>
      <c r="AF56" s="37"/>
      <c r="AG56" s="37"/>
      <c r="AH56" s="37"/>
      <c r="AI56" s="37"/>
      <c r="AJ56" s="37"/>
      <c r="AK56" s="37"/>
      <c r="AL56" s="37"/>
      <c r="AM56" s="37"/>
      <c r="AN56" s="37"/>
      <c r="AO56" s="37"/>
      <c r="AP56" s="37"/>
      <c r="AQ56" s="37"/>
      <c r="AR56" s="37"/>
      <c r="AS56" s="37"/>
      <c r="AT56" s="37"/>
      <c r="AU56" s="37"/>
      <c r="AV56" s="37"/>
      <c r="AW56" s="37"/>
      <c r="AX56" s="37"/>
      <c r="AY56" s="37"/>
      <c r="AZ56" s="37"/>
      <c r="BA56" s="37"/>
      <c r="BB56" s="37"/>
      <c r="BC56" s="37"/>
      <c r="BD56" s="37"/>
      <c r="BE56" s="37"/>
      <c r="BF56" s="37"/>
      <c r="BG56" s="37"/>
      <c r="BH56" s="37"/>
      <c r="BI56" s="37"/>
      <c r="BJ56" s="37"/>
      <c r="BK56" s="37"/>
      <c r="BL56" s="37"/>
      <c r="BM56" s="37"/>
      <c r="BN56" s="37"/>
      <c r="BO56" s="37"/>
      <c r="BP56" s="37"/>
      <c r="BQ56" s="37"/>
      <c r="BR56" s="37"/>
      <c r="BS56" s="37"/>
      <c r="BT56" s="37"/>
      <c r="BU56" s="37"/>
      <c r="BV56" s="37"/>
      <c r="BW56" s="37"/>
      <c r="BX56" s="37"/>
      <c r="BY56" s="37"/>
      <c r="BZ56" s="37"/>
      <c r="CA56" s="37"/>
      <c r="CB56" s="37"/>
      <c r="CC56" s="37"/>
      <c r="CD56" s="37"/>
      <c r="CE56" s="37"/>
      <c r="CF56" s="37"/>
      <c r="CG56" s="37"/>
      <c r="CH56" s="37"/>
      <c r="CI56" s="37"/>
      <c r="CJ56" s="37"/>
      <c r="CK56" s="37"/>
      <c r="CL56" s="37"/>
      <c r="CM56" s="37"/>
      <c r="CN56" s="37"/>
      <c r="CO56" s="37"/>
      <c r="CP56" s="37"/>
      <c r="CQ56" s="37"/>
      <c r="CR56" s="37"/>
      <c r="CS56" s="37"/>
      <c r="CT56" s="37"/>
      <c r="CU56" s="37"/>
      <c r="CV56" s="37"/>
      <c r="CW56" s="37"/>
      <c r="CX56" s="37"/>
      <c r="CY56" s="37"/>
      <c r="CZ56" s="37"/>
      <c r="DA56" s="37"/>
      <c r="DB56" s="37"/>
      <c r="DC56" s="37"/>
      <c r="DD56" s="37"/>
      <c r="DE56" s="37"/>
      <c r="DF56" s="37"/>
      <c r="DG56" s="37"/>
      <c r="DH56" s="37"/>
      <c r="DI56" s="37"/>
      <c r="DJ56" s="37"/>
      <c r="DK56" s="37"/>
      <c r="DL56" s="37"/>
      <c r="DM56" s="37"/>
      <c r="DN56" s="37"/>
      <c r="DO56" s="37"/>
      <c r="DP56" s="37"/>
      <c r="DQ56" s="37"/>
      <c r="DR56" s="37"/>
      <c r="DS56" s="37"/>
      <c r="DT56" s="37"/>
      <c r="DU56" s="37"/>
      <c r="DV56" s="37"/>
      <c r="DW56" s="37"/>
      <c r="DX56" s="37"/>
      <c r="DY56" s="37"/>
      <c r="DZ56" s="37"/>
      <c r="EA56" s="37"/>
      <c r="EB56" s="37"/>
      <c r="EC56" s="37"/>
      <c r="ED56" s="37"/>
      <c r="EE56" s="37"/>
      <c r="EF56" s="37"/>
      <c r="EG56" s="37"/>
      <c r="EH56" s="37"/>
      <c r="EI56" s="37"/>
      <c r="EJ56" s="37"/>
      <c r="EK56" s="37"/>
      <c r="EL56" s="37"/>
      <c r="EM56" s="37"/>
      <c r="EN56" s="37"/>
      <c r="EO56" s="37"/>
      <c r="EP56" s="37"/>
      <c r="EQ56" s="37"/>
      <c r="ER56" s="37"/>
      <c r="ES56" s="37"/>
      <c r="ET56" s="37"/>
      <c r="EU56" s="37"/>
      <c r="EV56" s="37"/>
      <c r="EW56" s="37"/>
      <c r="EX56" s="37"/>
      <c r="EY56" s="37"/>
      <c r="EZ56" s="37"/>
      <c r="FA56" s="37"/>
      <c r="FB56" s="37"/>
      <c r="FC56" s="37"/>
      <c r="FD56" s="37"/>
      <c r="FE56" s="37"/>
      <c r="FF56" s="37"/>
      <c r="FG56" s="37"/>
      <c r="FH56" s="37"/>
      <c r="FI56" s="37"/>
      <c r="FJ56" s="37"/>
      <c r="FK56" s="37"/>
      <c r="FL56" s="37"/>
      <c r="FM56" s="37"/>
      <c r="FN56" s="37"/>
      <c r="FO56" s="37"/>
      <c r="FP56" s="37"/>
      <c r="FQ56" s="37"/>
      <c r="FR56" s="37"/>
      <c r="FS56" s="37"/>
      <c r="FT56" s="37"/>
      <c r="FU56" s="37"/>
      <c r="FV56" s="37"/>
      <c r="FW56" s="37"/>
      <c r="FX56" s="37"/>
      <c r="FY56" s="37"/>
      <c r="FZ56" s="37"/>
      <c r="GA56" s="37"/>
      <c r="GB56" s="37"/>
      <c r="GC56" s="37"/>
      <c r="GD56" s="37"/>
      <c r="GE56" s="37"/>
      <c r="GF56" s="37"/>
      <c r="GG56" s="37"/>
      <c r="GH56" s="37"/>
      <c r="GI56" s="37"/>
      <c r="GJ56" s="37"/>
      <c r="GK56" s="37"/>
      <c r="GL56" s="37"/>
      <c r="GM56" s="37"/>
      <c r="GN56" s="37"/>
      <c r="GO56" s="37"/>
      <c r="GP56" s="37"/>
      <c r="GQ56" s="37"/>
      <c r="GR56" s="37"/>
      <c r="GS56" s="37"/>
      <c r="GT56" s="37"/>
      <c r="GU56" s="37"/>
      <c r="GV56" s="37"/>
      <c r="GW56" s="37"/>
      <c r="GX56" s="37"/>
      <c r="GY56" s="37"/>
      <c r="GZ56" s="37"/>
      <c r="HA56" s="37"/>
      <c r="HB56" s="37"/>
      <c r="HC56" s="37"/>
      <c r="HD56" s="37"/>
      <c r="HE56" s="37"/>
      <c r="HF56" s="37"/>
      <c r="HG56" s="37"/>
      <c r="HH56" s="37"/>
      <c r="HI56" s="37"/>
      <c r="HJ56" s="37"/>
      <c r="HK56" s="37"/>
      <c r="HL56" s="37"/>
      <c r="HM56" s="37"/>
      <c r="HN56" s="37"/>
      <c r="HO56" s="37"/>
      <c r="HP56" s="37"/>
      <c r="HQ56" s="37"/>
      <c r="HR56" s="37"/>
      <c r="HS56" s="37"/>
      <c r="HT56" s="37"/>
      <c r="HU56" s="37"/>
      <c r="HV56" s="37"/>
      <c r="HW56" s="37"/>
      <c r="HX56" s="37"/>
      <c r="HY56" s="37"/>
      <c r="HZ56" s="37"/>
      <c r="IA56" s="37"/>
      <c r="IB56" s="37"/>
      <c r="IC56" s="37"/>
      <c r="ID56" s="37"/>
      <c r="IE56" s="37"/>
      <c r="IF56" s="37"/>
      <c r="IG56" s="37"/>
      <c r="IH56" s="37"/>
      <c r="II56" s="37"/>
      <c r="IJ56" s="37"/>
      <c r="IK56" s="37"/>
      <c r="IL56" s="37"/>
      <c r="IM56" s="37"/>
      <c r="IN56" s="37"/>
      <c r="IO56" s="37"/>
      <c r="IP56" s="37"/>
      <c r="IQ56" s="37"/>
      <c r="IR56" s="37"/>
      <c r="IS56" s="37"/>
      <c r="IT56" s="37"/>
      <c r="IU56" s="37"/>
      <c r="IV56" s="37"/>
    </row>
    <row r="57" spans="1:256" s="38" customFormat="1" x14ac:dyDescent="0.2">
      <c r="A57" s="142">
        <v>7.9</v>
      </c>
      <c r="B57" s="143" t="s">
        <v>47</v>
      </c>
      <c r="C57" s="144">
        <v>137</v>
      </c>
      <c r="D57" s="145" t="s">
        <v>10</v>
      </c>
      <c r="E57" s="141">
        <v>380</v>
      </c>
      <c r="F57" s="95">
        <f t="shared" si="7"/>
        <v>52060</v>
      </c>
      <c r="G57" s="37"/>
      <c r="H57" s="35"/>
      <c r="I57" s="92"/>
      <c r="J57" s="37"/>
      <c r="K57" s="103"/>
      <c r="L57" s="37"/>
      <c r="M57" s="37"/>
      <c r="N57" s="37"/>
      <c r="O57" s="37"/>
      <c r="P57" s="37"/>
      <c r="Q57" s="37"/>
      <c r="R57" s="37"/>
      <c r="S57" s="37"/>
      <c r="T57" s="37"/>
      <c r="U57" s="37"/>
      <c r="V57" s="37"/>
      <c r="W57" s="37"/>
      <c r="X57" s="37"/>
      <c r="Y57" s="37"/>
      <c r="Z57" s="37"/>
      <c r="AA57" s="37"/>
      <c r="AB57" s="37"/>
      <c r="AC57" s="37"/>
      <c r="AD57" s="37"/>
      <c r="AE57" s="37"/>
      <c r="AF57" s="37"/>
      <c r="AG57" s="37"/>
      <c r="AH57" s="37"/>
      <c r="AI57" s="37"/>
      <c r="AJ57" s="37"/>
      <c r="AK57" s="37"/>
      <c r="AL57" s="37"/>
      <c r="AM57" s="37"/>
      <c r="AN57" s="37"/>
      <c r="AO57" s="37"/>
      <c r="AP57" s="37"/>
      <c r="AQ57" s="37"/>
      <c r="AR57" s="37"/>
      <c r="AS57" s="37"/>
      <c r="AT57" s="37"/>
      <c r="AU57" s="37"/>
      <c r="AV57" s="37"/>
      <c r="AW57" s="37"/>
      <c r="AX57" s="37"/>
      <c r="AY57" s="37"/>
      <c r="AZ57" s="37"/>
      <c r="BA57" s="37"/>
      <c r="BB57" s="37"/>
      <c r="BC57" s="37"/>
      <c r="BD57" s="37"/>
      <c r="BE57" s="37"/>
      <c r="BF57" s="37"/>
      <c r="BG57" s="37"/>
      <c r="BH57" s="37"/>
      <c r="BI57" s="37"/>
      <c r="BJ57" s="37"/>
      <c r="BK57" s="37"/>
      <c r="BL57" s="37"/>
      <c r="BM57" s="37"/>
      <c r="BN57" s="37"/>
      <c r="BO57" s="37"/>
      <c r="BP57" s="37"/>
      <c r="BQ57" s="37"/>
      <c r="BR57" s="37"/>
      <c r="BS57" s="37"/>
      <c r="BT57" s="37"/>
      <c r="BU57" s="37"/>
      <c r="BV57" s="37"/>
      <c r="BW57" s="37"/>
      <c r="BX57" s="37"/>
      <c r="BY57" s="37"/>
      <c r="BZ57" s="37"/>
      <c r="CA57" s="37"/>
      <c r="CB57" s="37"/>
      <c r="CC57" s="37"/>
      <c r="CD57" s="37"/>
      <c r="CE57" s="37"/>
      <c r="CF57" s="37"/>
      <c r="CG57" s="37"/>
      <c r="CH57" s="37"/>
      <c r="CI57" s="37"/>
      <c r="CJ57" s="37"/>
      <c r="CK57" s="37"/>
      <c r="CL57" s="37"/>
      <c r="CM57" s="37"/>
      <c r="CN57" s="37"/>
      <c r="CO57" s="37"/>
      <c r="CP57" s="37"/>
      <c r="CQ57" s="37"/>
      <c r="CR57" s="37"/>
      <c r="CS57" s="37"/>
      <c r="CT57" s="37"/>
      <c r="CU57" s="37"/>
      <c r="CV57" s="37"/>
      <c r="CW57" s="37"/>
      <c r="CX57" s="37"/>
      <c r="CY57" s="37"/>
      <c r="CZ57" s="37"/>
      <c r="DA57" s="37"/>
      <c r="DB57" s="37"/>
      <c r="DC57" s="37"/>
      <c r="DD57" s="37"/>
      <c r="DE57" s="37"/>
      <c r="DF57" s="37"/>
      <c r="DG57" s="37"/>
      <c r="DH57" s="37"/>
      <c r="DI57" s="37"/>
      <c r="DJ57" s="37"/>
      <c r="DK57" s="37"/>
      <c r="DL57" s="37"/>
      <c r="DM57" s="37"/>
      <c r="DN57" s="37"/>
      <c r="DO57" s="37"/>
      <c r="DP57" s="37"/>
      <c r="DQ57" s="37"/>
      <c r="DR57" s="37"/>
      <c r="DS57" s="37"/>
      <c r="DT57" s="37"/>
      <c r="DU57" s="37"/>
      <c r="DV57" s="37"/>
      <c r="DW57" s="37"/>
      <c r="DX57" s="37"/>
      <c r="DY57" s="37"/>
      <c r="DZ57" s="37"/>
      <c r="EA57" s="37"/>
      <c r="EB57" s="37"/>
      <c r="EC57" s="37"/>
      <c r="ED57" s="37"/>
      <c r="EE57" s="37"/>
      <c r="EF57" s="37"/>
      <c r="EG57" s="37"/>
      <c r="EH57" s="37"/>
      <c r="EI57" s="37"/>
      <c r="EJ57" s="37"/>
      <c r="EK57" s="37"/>
      <c r="EL57" s="37"/>
      <c r="EM57" s="37"/>
      <c r="EN57" s="37"/>
      <c r="EO57" s="37"/>
      <c r="EP57" s="37"/>
      <c r="EQ57" s="37"/>
      <c r="ER57" s="37"/>
      <c r="ES57" s="37"/>
      <c r="ET57" s="37"/>
      <c r="EU57" s="37"/>
      <c r="EV57" s="37"/>
      <c r="EW57" s="37"/>
      <c r="EX57" s="37"/>
      <c r="EY57" s="37"/>
      <c r="EZ57" s="37"/>
      <c r="FA57" s="37"/>
      <c r="FB57" s="37"/>
      <c r="FC57" s="37"/>
      <c r="FD57" s="37"/>
      <c r="FE57" s="37"/>
      <c r="FF57" s="37"/>
      <c r="FG57" s="37"/>
      <c r="FH57" s="37"/>
      <c r="FI57" s="37"/>
      <c r="FJ57" s="37"/>
      <c r="FK57" s="37"/>
      <c r="FL57" s="37"/>
      <c r="FM57" s="37"/>
      <c r="FN57" s="37"/>
      <c r="FO57" s="37"/>
      <c r="FP57" s="37"/>
      <c r="FQ57" s="37"/>
      <c r="FR57" s="37"/>
      <c r="FS57" s="37"/>
      <c r="FT57" s="37"/>
      <c r="FU57" s="37"/>
      <c r="FV57" s="37"/>
      <c r="FW57" s="37"/>
      <c r="FX57" s="37"/>
      <c r="FY57" s="37"/>
      <c r="FZ57" s="37"/>
      <c r="GA57" s="37"/>
      <c r="GB57" s="37"/>
      <c r="GC57" s="37"/>
      <c r="GD57" s="37"/>
      <c r="GE57" s="37"/>
      <c r="GF57" s="37"/>
      <c r="GG57" s="37"/>
      <c r="GH57" s="37"/>
      <c r="GI57" s="37"/>
      <c r="GJ57" s="37"/>
      <c r="GK57" s="37"/>
      <c r="GL57" s="37"/>
      <c r="GM57" s="37"/>
      <c r="GN57" s="37"/>
      <c r="GO57" s="37"/>
      <c r="GP57" s="37"/>
      <c r="GQ57" s="37"/>
      <c r="GR57" s="37"/>
      <c r="GS57" s="37"/>
      <c r="GT57" s="37"/>
      <c r="GU57" s="37"/>
      <c r="GV57" s="37"/>
      <c r="GW57" s="37"/>
      <c r="GX57" s="37"/>
      <c r="GY57" s="37"/>
      <c r="GZ57" s="37"/>
      <c r="HA57" s="37"/>
      <c r="HB57" s="37"/>
      <c r="HC57" s="37"/>
      <c r="HD57" s="37"/>
      <c r="HE57" s="37"/>
      <c r="HF57" s="37"/>
      <c r="HG57" s="37"/>
      <c r="HH57" s="37"/>
      <c r="HI57" s="37"/>
      <c r="HJ57" s="37"/>
      <c r="HK57" s="37"/>
      <c r="HL57" s="37"/>
      <c r="HM57" s="37"/>
      <c r="HN57" s="37"/>
      <c r="HO57" s="37"/>
      <c r="HP57" s="37"/>
      <c r="HQ57" s="37"/>
      <c r="HR57" s="37"/>
      <c r="HS57" s="37"/>
      <c r="HT57" s="37"/>
      <c r="HU57" s="37"/>
      <c r="HV57" s="37"/>
      <c r="HW57" s="37"/>
      <c r="HX57" s="37"/>
      <c r="HY57" s="37"/>
      <c r="HZ57" s="37"/>
      <c r="IA57" s="37"/>
      <c r="IB57" s="37"/>
      <c r="IC57" s="37"/>
      <c r="ID57" s="37"/>
      <c r="IE57" s="37"/>
      <c r="IF57" s="37"/>
      <c r="IG57" s="37"/>
      <c r="IH57" s="37"/>
      <c r="II57" s="37"/>
      <c r="IJ57" s="37"/>
      <c r="IK57" s="37"/>
      <c r="IL57" s="37"/>
      <c r="IM57" s="37"/>
      <c r="IN57" s="37"/>
      <c r="IO57" s="37"/>
      <c r="IP57" s="37"/>
      <c r="IQ57" s="37"/>
      <c r="IR57" s="37"/>
      <c r="IS57" s="37"/>
      <c r="IT57" s="37"/>
      <c r="IU57" s="37"/>
      <c r="IV57" s="37"/>
    </row>
    <row r="58" spans="1:256" s="38" customFormat="1" x14ac:dyDescent="0.2">
      <c r="A58" s="150">
        <v>7.1</v>
      </c>
      <c r="B58" s="4" t="s">
        <v>48</v>
      </c>
      <c r="C58" s="144">
        <v>137</v>
      </c>
      <c r="D58" s="3" t="s">
        <v>21</v>
      </c>
      <c r="E58" s="141">
        <v>12.89</v>
      </c>
      <c r="F58" s="95">
        <f t="shared" si="7"/>
        <v>1765.93</v>
      </c>
      <c r="G58" s="37"/>
      <c r="H58" s="35"/>
      <c r="I58" s="92"/>
      <c r="J58" s="37"/>
      <c r="K58" s="103"/>
      <c r="L58" s="37"/>
      <c r="M58" s="37"/>
      <c r="N58" s="37"/>
      <c r="O58" s="37"/>
      <c r="P58" s="37"/>
      <c r="Q58" s="37"/>
      <c r="R58" s="37"/>
      <c r="S58" s="37"/>
      <c r="T58" s="37"/>
      <c r="U58" s="37"/>
      <c r="V58" s="37"/>
      <c r="W58" s="37"/>
      <c r="X58" s="37"/>
      <c r="Y58" s="37"/>
      <c r="Z58" s="37"/>
      <c r="AA58" s="37"/>
      <c r="AB58" s="37"/>
      <c r="AC58" s="37"/>
      <c r="AD58" s="37"/>
      <c r="AE58" s="37"/>
      <c r="AF58" s="37"/>
      <c r="AG58" s="37"/>
      <c r="AH58" s="37"/>
      <c r="AI58" s="37"/>
      <c r="AJ58" s="37"/>
      <c r="AK58" s="37"/>
      <c r="AL58" s="37"/>
      <c r="AM58" s="37"/>
      <c r="AN58" s="37"/>
      <c r="AO58" s="37"/>
      <c r="AP58" s="37"/>
      <c r="AQ58" s="37"/>
      <c r="AR58" s="37"/>
      <c r="AS58" s="37"/>
      <c r="AT58" s="37"/>
      <c r="AU58" s="37"/>
      <c r="AV58" s="37"/>
      <c r="AW58" s="37"/>
      <c r="AX58" s="37"/>
      <c r="AY58" s="37"/>
      <c r="AZ58" s="37"/>
      <c r="BA58" s="37"/>
      <c r="BB58" s="37"/>
      <c r="BC58" s="37"/>
      <c r="BD58" s="37"/>
      <c r="BE58" s="37"/>
      <c r="BF58" s="37"/>
      <c r="BG58" s="37"/>
      <c r="BH58" s="37"/>
      <c r="BI58" s="37"/>
      <c r="BJ58" s="37"/>
      <c r="BK58" s="37"/>
      <c r="BL58" s="37"/>
      <c r="BM58" s="37"/>
      <c r="BN58" s="37"/>
      <c r="BO58" s="37"/>
      <c r="BP58" s="37"/>
      <c r="BQ58" s="37"/>
      <c r="BR58" s="37"/>
      <c r="BS58" s="37"/>
      <c r="BT58" s="37"/>
      <c r="BU58" s="37"/>
      <c r="BV58" s="37"/>
      <c r="BW58" s="37"/>
      <c r="BX58" s="37"/>
      <c r="BY58" s="37"/>
      <c r="BZ58" s="37"/>
      <c r="CA58" s="37"/>
      <c r="CB58" s="37"/>
      <c r="CC58" s="37"/>
      <c r="CD58" s="37"/>
      <c r="CE58" s="37"/>
      <c r="CF58" s="37"/>
      <c r="CG58" s="37"/>
      <c r="CH58" s="37"/>
      <c r="CI58" s="37"/>
      <c r="CJ58" s="37"/>
      <c r="CK58" s="37"/>
      <c r="CL58" s="37"/>
      <c r="CM58" s="37"/>
      <c r="CN58" s="37"/>
      <c r="CO58" s="37"/>
      <c r="CP58" s="37"/>
      <c r="CQ58" s="37"/>
      <c r="CR58" s="37"/>
      <c r="CS58" s="37"/>
      <c r="CT58" s="37"/>
      <c r="CU58" s="37"/>
      <c r="CV58" s="37"/>
      <c r="CW58" s="37"/>
      <c r="CX58" s="37"/>
      <c r="CY58" s="37"/>
      <c r="CZ58" s="37"/>
      <c r="DA58" s="37"/>
      <c r="DB58" s="37"/>
      <c r="DC58" s="37"/>
      <c r="DD58" s="37"/>
      <c r="DE58" s="37"/>
      <c r="DF58" s="37"/>
      <c r="DG58" s="37"/>
      <c r="DH58" s="37"/>
      <c r="DI58" s="37"/>
      <c r="DJ58" s="37"/>
      <c r="DK58" s="37"/>
      <c r="DL58" s="37"/>
      <c r="DM58" s="37"/>
      <c r="DN58" s="37"/>
      <c r="DO58" s="37"/>
      <c r="DP58" s="37"/>
      <c r="DQ58" s="37"/>
      <c r="DR58" s="37"/>
      <c r="DS58" s="37"/>
      <c r="DT58" s="37"/>
      <c r="DU58" s="37"/>
      <c r="DV58" s="37"/>
      <c r="DW58" s="37"/>
      <c r="DX58" s="37"/>
      <c r="DY58" s="37"/>
      <c r="DZ58" s="37"/>
      <c r="EA58" s="37"/>
      <c r="EB58" s="37"/>
      <c r="EC58" s="37"/>
      <c r="ED58" s="37"/>
      <c r="EE58" s="37"/>
      <c r="EF58" s="37"/>
      <c r="EG58" s="37"/>
      <c r="EH58" s="37"/>
      <c r="EI58" s="37"/>
      <c r="EJ58" s="37"/>
      <c r="EK58" s="37"/>
      <c r="EL58" s="37"/>
      <c r="EM58" s="37"/>
      <c r="EN58" s="37"/>
      <c r="EO58" s="37"/>
      <c r="EP58" s="37"/>
      <c r="EQ58" s="37"/>
      <c r="ER58" s="37"/>
      <c r="ES58" s="37"/>
      <c r="ET58" s="37"/>
      <c r="EU58" s="37"/>
      <c r="EV58" s="37"/>
      <c r="EW58" s="37"/>
      <c r="EX58" s="37"/>
      <c r="EY58" s="37"/>
      <c r="EZ58" s="37"/>
      <c r="FA58" s="37"/>
      <c r="FB58" s="37"/>
      <c r="FC58" s="37"/>
      <c r="FD58" s="37"/>
      <c r="FE58" s="37"/>
      <c r="FF58" s="37"/>
      <c r="FG58" s="37"/>
      <c r="FH58" s="37"/>
      <c r="FI58" s="37"/>
      <c r="FJ58" s="37"/>
      <c r="FK58" s="37"/>
      <c r="FL58" s="37"/>
      <c r="FM58" s="37"/>
      <c r="FN58" s="37"/>
      <c r="FO58" s="37"/>
      <c r="FP58" s="37"/>
      <c r="FQ58" s="37"/>
      <c r="FR58" s="37"/>
      <c r="FS58" s="37"/>
      <c r="FT58" s="37"/>
      <c r="FU58" s="37"/>
      <c r="FV58" s="37"/>
      <c r="FW58" s="37"/>
      <c r="FX58" s="37"/>
      <c r="FY58" s="37"/>
      <c r="FZ58" s="37"/>
      <c r="GA58" s="37"/>
      <c r="GB58" s="37"/>
      <c r="GC58" s="37"/>
      <c r="GD58" s="37"/>
      <c r="GE58" s="37"/>
      <c r="GF58" s="37"/>
      <c r="GG58" s="37"/>
      <c r="GH58" s="37"/>
      <c r="GI58" s="37"/>
      <c r="GJ58" s="37"/>
      <c r="GK58" s="37"/>
      <c r="GL58" s="37"/>
      <c r="GM58" s="37"/>
      <c r="GN58" s="37"/>
      <c r="GO58" s="37"/>
      <c r="GP58" s="37"/>
      <c r="GQ58" s="37"/>
      <c r="GR58" s="37"/>
      <c r="GS58" s="37"/>
      <c r="GT58" s="37"/>
      <c r="GU58" s="37"/>
      <c r="GV58" s="37"/>
      <c r="GW58" s="37"/>
      <c r="GX58" s="37"/>
      <c r="GY58" s="37"/>
      <c r="GZ58" s="37"/>
      <c r="HA58" s="37"/>
      <c r="HB58" s="37"/>
      <c r="HC58" s="37"/>
      <c r="HD58" s="37"/>
      <c r="HE58" s="37"/>
      <c r="HF58" s="37"/>
      <c r="HG58" s="37"/>
      <c r="HH58" s="37"/>
      <c r="HI58" s="37"/>
      <c r="HJ58" s="37"/>
      <c r="HK58" s="37"/>
      <c r="HL58" s="37"/>
      <c r="HM58" s="37"/>
      <c r="HN58" s="37"/>
      <c r="HO58" s="37"/>
      <c r="HP58" s="37"/>
      <c r="HQ58" s="37"/>
      <c r="HR58" s="37"/>
      <c r="HS58" s="37"/>
      <c r="HT58" s="37"/>
      <c r="HU58" s="37"/>
      <c r="HV58" s="37"/>
      <c r="HW58" s="37"/>
      <c r="HX58" s="37"/>
      <c r="HY58" s="37"/>
      <c r="HZ58" s="37"/>
      <c r="IA58" s="37"/>
      <c r="IB58" s="37"/>
      <c r="IC58" s="37"/>
      <c r="ID58" s="37"/>
      <c r="IE58" s="37"/>
      <c r="IF58" s="37"/>
      <c r="IG58" s="37"/>
      <c r="IH58" s="37"/>
      <c r="II58" s="37"/>
      <c r="IJ58" s="37"/>
      <c r="IK58" s="37"/>
      <c r="IL58" s="37"/>
      <c r="IM58" s="37"/>
      <c r="IN58" s="37"/>
      <c r="IO58" s="37"/>
      <c r="IP58" s="37"/>
      <c r="IQ58" s="37"/>
      <c r="IR58" s="37"/>
      <c r="IS58" s="37"/>
      <c r="IT58" s="37"/>
      <c r="IU58" s="37"/>
      <c r="IV58" s="37"/>
    </row>
    <row r="59" spans="1:256" s="38" customFormat="1" x14ac:dyDescent="0.2">
      <c r="A59" s="150">
        <v>7.11</v>
      </c>
      <c r="B59" s="143" t="s">
        <v>49</v>
      </c>
      <c r="C59" s="144">
        <v>137</v>
      </c>
      <c r="D59" s="145" t="s">
        <v>10</v>
      </c>
      <c r="E59" s="141">
        <v>200</v>
      </c>
      <c r="F59" s="95">
        <f t="shared" si="7"/>
        <v>27400</v>
      </c>
      <c r="G59" s="37"/>
      <c r="H59" s="35"/>
      <c r="I59" s="92"/>
      <c r="J59" s="37"/>
      <c r="K59" s="103"/>
      <c r="L59" s="37"/>
      <c r="M59" s="37"/>
      <c r="N59" s="37"/>
      <c r="O59" s="37"/>
      <c r="P59" s="37"/>
      <c r="Q59" s="37"/>
      <c r="R59" s="37"/>
      <c r="S59" s="37"/>
      <c r="T59" s="37"/>
      <c r="U59" s="37"/>
      <c r="V59" s="37"/>
      <c r="W59" s="37"/>
      <c r="X59" s="37"/>
      <c r="Y59" s="37"/>
      <c r="Z59" s="37"/>
      <c r="AA59" s="37"/>
      <c r="AB59" s="37"/>
      <c r="AC59" s="37"/>
      <c r="AD59" s="37"/>
      <c r="AE59" s="37"/>
      <c r="AF59" s="37"/>
      <c r="AG59" s="37"/>
      <c r="AH59" s="37"/>
      <c r="AI59" s="37"/>
      <c r="AJ59" s="37"/>
      <c r="AK59" s="37"/>
      <c r="AL59" s="37"/>
      <c r="AM59" s="37"/>
      <c r="AN59" s="37"/>
      <c r="AO59" s="37"/>
      <c r="AP59" s="37"/>
      <c r="AQ59" s="37"/>
      <c r="AR59" s="37"/>
      <c r="AS59" s="37"/>
      <c r="AT59" s="37"/>
      <c r="AU59" s="37"/>
      <c r="AV59" s="37"/>
      <c r="AW59" s="37"/>
      <c r="AX59" s="37"/>
      <c r="AY59" s="37"/>
      <c r="AZ59" s="37"/>
      <c r="BA59" s="37"/>
      <c r="BB59" s="37"/>
      <c r="BC59" s="37"/>
      <c r="BD59" s="37"/>
      <c r="BE59" s="37"/>
      <c r="BF59" s="37"/>
      <c r="BG59" s="37"/>
      <c r="BH59" s="37"/>
      <c r="BI59" s="37"/>
      <c r="BJ59" s="37"/>
      <c r="BK59" s="37"/>
      <c r="BL59" s="37"/>
      <c r="BM59" s="37"/>
      <c r="BN59" s="37"/>
      <c r="BO59" s="37"/>
      <c r="BP59" s="37"/>
      <c r="BQ59" s="37"/>
      <c r="BR59" s="37"/>
      <c r="BS59" s="37"/>
      <c r="BT59" s="37"/>
      <c r="BU59" s="37"/>
      <c r="BV59" s="37"/>
      <c r="BW59" s="37"/>
      <c r="BX59" s="37"/>
      <c r="BY59" s="37"/>
      <c r="BZ59" s="37"/>
      <c r="CA59" s="37"/>
      <c r="CB59" s="37"/>
      <c r="CC59" s="37"/>
      <c r="CD59" s="37"/>
      <c r="CE59" s="37"/>
      <c r="CF59" s="37"/>
      <c r="CG59" s="37"/>
      <c r="CH59" s="37"/>
      <c r="CI59" s="37"/>
      <c r="CJ59" s="37"/>
      <c r="CK59" s="37"/>
      <c r="CL59" s="37"/>
      <c r="CM59" s="37"/>
      <c r="CN59" s="37"/>
      <c r="CO59" s="37"/>
      <c r="CP59" s="37"/>
      <c r="CQ59" s="37"/>
      <c r="CR59" s="37"/>
      <c r="CS59" s="37"/>
      <c r="CT59" s="37"/>
      <c r="CU59" s="37"/>
      <c r="CV59" s="37"/>
      <c r="CW59" s="37"/>
      <c r="CX59" s="37"/>
      <c r="CY59" s="37"/>
      <c r="CZ59" s="37"/>
      <c r="DA59" s="37"/>
      <c r="DB59" s="37"/>
      <c r="DC59" s="37"/>
      <c r="DD59" s="37"/>
      <c r="DE59" s="37"/>
      <c r="DF59" s="37"/>
      <c r="DG59" s="37"/>
      <c r="DH59" s="37"/>
      <c r="DI59" s="37"/>
      <c r="DJ59" s="37"/>
      <c r="DK59" s="37"/>
      <c r="DL59" s="37"/>
      <c r="DM59" s="37"/>
      <c r="DN59" s="37"/>
      <c r="DO59" s="37"/>
      <c r="DP59" s="37"/>
      <c r="DQ59" s="37"/>
      <c r="DR59" s="37"/>
      <c r="DS59" s="37"/>
      <c r="DT59" s="37"/>
      <c r="DU59" s="37"/>
      <c r="DV59" s="37"/>
      <c r="DW59" s="37"/>
      <c r="DX59" s="37"/>
      <c r="DY59" s="37"/>
      <c r="DZ59" s="37"/>
      <c r="EA59" s="37"/>
      <c r="EB59" s="37"/>
      <c r="EC59" s="37"/>
      <c r="ED59" s="37"/>
      <c r="EE59" s="37"/>
      <c r="EF59" s="37"/>
      <c r="EG59" s="37"/>
      <c r="EH59" s="37"/>
      <c r="EI59" s="37"/>
      <c r="EJ59" s="37"/>
      <c r="EK59" s="37"/>
      <c r="EL59" s="37"/>
      <c r="EM59" s="37"/>
      <c r="EN59" s="37"/>
      <c r="EO59" s="37"/>
      <c r="EP59" s="37"/>
      <c r="EQ59" s="37"/>
      <c r="ER59" s="37"/>
      <c r="ES59" s="37"/>
      <c r="ET59" s="37"/>
      <c r="EU59" s="37"/>
      <c r="EV59" s="37"/>
      <c r="EW59" s="37"/>
      <c r="EX59" s="37"/>
      <c r="EY59" s="37"/>
      <c r="EZ59" s="37"/>
      <c r="FA59" s="37"/>
      <c r="FB59" s="37"/>
      <c r="FC59" s="37"/>
      <c r="FD59" s="37"/>
      <c r="FE59" s="37"/>
      <c r="FF59" s="37"/>
      <c r="FG59" s="37"/>
      <c r="FH59" s="37"/>
      <c r="FI59" s="37"/>
      <c r="FJ59" s="37"/>
      <c r="FK59" s="37"/>
      <c r="FL59" s="37"/>
      <c r="FM59" s="37"/>
      <c r="FN59" s="37"/>
      <c r="FO59" s="37"/>
      <c r="FP59" s="37"/>
      <c r="FQ59" s="37"/>
      <c r="FR59" s="37"/>
      <c r="FS59" s="37"/>
      <c r="FT59" s="37"/>
      <c r="FU59" s="37"/>
      <c r="FV59" s="37"/>
      <c r="FW59" s="37"/>
      <c r="FX59" s="37"/>
      <c r="FY59" s="37"/>
      <c r="FZ59" s="37"/>
      <c r="GA59" s="37"/>
      <c r="GB59" s="37"/>
      <c r="GC59" s="37"/>
      <c r="GD59" s="37"/>
      <c r="GE59" s="37"/>
      <c r="GF59" s="37"/>
      <c r="GG59" s="37"/>
      <c r="GH59" s="37"/>
      <c r="GI59" s="37"/>
      <c r="GJ59" s="37"/>
      <c r="GK59" s="37"/>
      <c r="GL59" s="37"/>
      <c r="GM59" s="37"/>
      <c r="GN59" s="37"/>
      <c r="GO59" s="37"/>
      <c r="GP59" s="37"/>
      <c r="GQ59" s="37"/>
      <c r="GR59" s="37"/>
      <c r="GS59" s="37"/>
      <c r="GT59" s="37"/>
      <c r="GU59" s="37"/>
      <c r="GV59" s="37"/>
      <c r="GW59" s="37"/>
      <c r="GX59" s="37"/>
      <c r="GY59" s="37"/>
      <c r="GZ59" s="37"/>
      <c r="HA59" s="37"/>
      <c r="HB59" s="37"/>
      <c r="HC59" s="37"/>
      <c r="HD59" s="37"/>
      <c r="HE59" s="37"/>
      <c r="HF59" s="37"/>
      <c r="HG59" s="37"/>
      <c r="HH59" s="37"/>
      <c r="HI59" s="37"/>
      <c r="HJ59" s="37"/>
      <c r="HK59" s="37"/>
      <c r="HL59" s="37"/>
      <c r="HM59" s="37"/>
      <c r="HN59" s="37"/>
      <c r="HO59" s="37"/>
      <c r="HP59" s="37"/>
      <c r="HQ59" s="37"/>
      <c r="HR59" s="37"/>
      <c r="HS59" s="37"/>
      <c r="HT59" s="37"/>
      <c r="HU59" s="37"/>
      <c r="HV59" s="37"/>
      <c r="HW59" s="37"/>
      <c r="HX59" s="37"/>
      <c r="HY59" s="37"/>
      <c r="HZ59" s="37"/>
      <c r="IA59" s="37"/>
      <c r="IB59" s="37"/>
      <c r="IC59" s="37"/>
      <c r="ID59" s="37"/>
      <c r="IE59" s="37"/>
      <c r="IF59" s="37"/>
      <c r="IG59" s="37"/>
      <c r="IH59" s="37"/>
      <c r="II59" s="37"/>
      <c r="IJ59" s="37"/>
      <c r="IK59" s="37"/>
      <c r="IL59" s="37"/>
      <c r="IM59" s="37"/>
      <c r="IN59" s="37"/>
      <c r="IO59" s="37"/>
      <c r="IP59" s="37"/>
      <c r="IQ59" s="37"/>
      <c r="IR59" s="37"/>
      <c r="IS59" s="37"/>
      <c r="IT59" s="37"/>
      <c r="IU59" s="37"/>
      <c r="IV59" s="37"/>
    </row>
    <row r="60" spans="1:256" s="38" customFormat="1" x14ac:dyDescent="0.2">
      <c r="A60" s="150">
        <v>7.12</v>
      </c>
      <c r="B60" s="143" t="s">
        <v>50</v>
      </c>
      <c r="C60" s="144">
        <v>271.26</v>
      </c>
      <c r="D60" s="145" t="s">
        <v>11</v>
      </c>
      <c r="E60" s="141">
        <v>409.39</v>
      </c>
      <c r="F60" s="95">
        <f t="shared" si="7"/>
        <v>111051.13</v>
      </c>
      <c r="G60" s="37"/>
      <c r="H60" s="35"/>
      <c r="I60" s="92"/>
      <c r="J60" s="37"/>
      <c r="K60" s="105"/>
      <c r="L60" s="37"/>
      <c r="M60" s="37"/>
      <c r="N60" s="37"/>
      <c r="O60" s="37"/>
      <c r="P60" s="37"/>
      <c r="Q60" s="37"/>
      <c r="R60" s="37"/>
      <c r="S60" s="37"/>
      <c r="T60" s="37"/>
      <c r="U60" s="37"/>
      <c r="V60" s="37"/>
      <c r="W60" s="37"/>
      <c r="X60" s="37"/>
      <c r="Y60" s="37"/>
      <c r="Z60" s="37"/>
      <c r="AA60" s="37"/>
      <c r="AB60" s="37"/>
      <c r="AC60" s="37"/>
      <c r="AD60" s="37"/>
      <c r="AE60" s="37"/>
      <c r="AF60" s="37"/>
      <c r="AG60" s="37"/>
      <c r="AH60" s="37"/>
      <c r="AI60" s="37"/>
      <c r="AJ60" s="37"/>
      <c r="AK60" s="37"/>
      <c r="AL60" s="37"/>
      <c r="AM60" s="37"/>
      <c r="AN60" s="37"/>
      <c r="AO60" s="37"/>
      <c r="AP60" s="37"/>
      <c r="AQ60" s="37"/>
      <c r="AR60" s="37"/>
      <c r="AS60" s="37"/>
      <c r="AT60" s="37"/>
      <c r="AU60" s="37"/>
      <c r="AV60" s="37"/>
      <c r="AW60" s="37"/>
      <c r="AX60" s="37"/>
      <c r="AY60" s="37"/>
      <c r="AZ60" s="37"/>
      <c r="BA60" s="37"/>
      <c r="BB60" s="37"/>
      <c r="BC60" s="37"/>
      <c r="BD60" s="37"/>
      <c r="BE60" s="37"/>
      <c r="BF60" s="37"/>
      <c r="BG60" s="37"/>
      <c r="BH60" s="37"/>
      <c r="BI60" s="37"/>
      <c r="BJ60" s="37"/>
      <c r="BK60" s="37"/>
      <c r="BL60" s="37"/>
      <c r="BM60" s="37"/>
      <c r="BN60" s="37"/>
      <c r="BO60" s="37"/>
      <c r="BP60" s="37"/>
      <c r="BQ60" s="37"/>
      <c r="BR60" s="37"/>
      <c r="BS60" s="37"/>
      <c r="BT60" s="37"/>
      <c r="BU60" s="37"/>
      <c r="BV60" s="37"/>
      <c r="BW60" s="37"/>
      <c r="BX60" s="37"/>
      <c r="BY60" s="37"/>
      <c r="BZ60" s="37"/>
      <c r="CA60" s="37"/>
      <c r="CB60" s="37"/>
      <c r="CC60" s="37"/>
      <c r="CD60" s="37"/>
      <c r="CE60" s="37"/>
      <c r="CF60" s="37"/>
      <c r="CG60" s="37"/>
      <c r="CH60" s="37"/>
      <c r="CI60" s="37"/>
      <c r="CJ60" s="37"/>
      <c r="CK60" s="37"/>
      <c r="CL60" s="37"/>
      <c r="CM60" s="37"/>
      <c r="CN60" s="37"/>
      <c r="CO60" s="37"/>
      <c r="CP60" s="37"/>
      <c r="CQ60" s="37"/>
      <c r="CR60" s="37"/>
      <c r="CS60" s="37"/>
      <c r="CT60" s="37"/>
      <c r="CU60" s="37"/>
      <c r="CV60" s="37"/>
      <c r="CW60" s="37"/>
      <c r="CX60" s="37"/>
      <c r="CY60" s="37"/>
      <c r="CZ60" s="37"/>
      <c r="DA60" s="37"/>
      <c r="DB60" s="37"/>
      <c r="DC60" s="37"/>
      <c r="DD60" s="37"/>
      <c r="DE60" s="37"/>
      <c r="DF60" s="37"/>
      <c r="DG60" s="37"/>
      <c r="DH60" s="37"/>
      <c r="DI60" s="37"/>
      <c r="DJ60" s="37"/>
      <c r="DK60" s="37"/>
      <c r="DL60" s="37"/>
      <c r="DM60" s="37"/>
      <c r="DN60" s="37"/>
      <c r="DO60" s="37"/>
      <c r="DP60" s="37"/>
      <c r="DQ60" s="37"/>
      <c r="DR60" s="37"/>
      <c r="DS60" s="37"/>
      <c r="DT60" s="37"/>
      <c r="DU60" s="37"/>
      <c r="DV60" s="37"/>
      <c r="DW60" s="37"/>
      <c r="DX60" s="37"/>
      <c r="DY60" s="37"/>
      <c r="DZ60" s="37"/>
      <c r="EA60" s="37"/>
      <c r="EB60" s="37"/>
      <c r="EC60" s="37"/>
      <c r="ED60" s="37"/>
      <c r="EE60" s="37"/>
      <c r="EF60" s="37"/>
      <c r="EG60" s="37"/>
      <c r="EH60" s="37"/>
      <c r="EI60" s="37"/>
      <c r="EJ60" s="37"/>
      <c r="EK60" s="37"/>
      <c r="EL60" s="37"/>
      <c r="EM60" s="37"/>
      <c r="EN60" s="37"/>
      <c r="EO60" s="37"/>
      <c r="EP60" s="37"/>
      <c r="EQ60" s="37"/>
      <c r="ER60" s="37"/>
      <c r="ES60" s="37"/>
      <c r="ET60" s="37"/>
      <c r="EU60" s="37"/>
      <c r="EV60" s="37"/>
      <c r="EW60" s="37"/>
      <c r="EX60" s="37"/>
      <c r="EY60" s="37"/>
      <c r="EZ60" s="37"/>
      <c r="FA60" s="37"/>
      <c r="FB60" s="37"/>
      <c r="FC60" s="37"/>
      <c r="FD60" s="37"/>
      <c r="FE60" s="37"/>
      <c r="FF60" s="37"/>
      <c r="FG60" s="37"/>
      <c r="FH60" s="37"/>
      <c r="FI60" s="37"/>
      <c r="FJ60" s="37"/>
      <c r="FK60" s="37"/>
      <c r="FL60" s="37"/>
      <c r="FM60" s="37"/>
      <c r="FN60" s="37"/>
      <c r="FO60" s="37"/>
      <c r="FP60" s="37"/>
      <c r="FQ60" s="37"/>
      <c r="FR60" s="37"/>
      <c r="FS60" s="37"/>
      <c r="FT60" s="37"/>
      <c r="FU60" s="37"/>
      <c r="FV60" s="37"/>
      <c r="FW60" s="37"/>
      <c r="FX60" s="37"/>
      <c r="FY60" s="37"/>
      <c r="FZ60" s="37"/>
      <c r="GA60" s="37"/>
      <c r="GB60" s="37"/>
      <c r="GC60" s="37"/>
      <c r="GD60" s="37"/>
      <c r="GE60" s="37"/>
      <c r="GF60" s="37"/>
      <c r="GG60" s="37"/>
      <c r="GH60" s="37"/>
      <c r="GI60" s="37"/>
      <c r="GJ60" s="37"/>
      <c r="GK60" s="37"/>
      <c r="GL60" s="37"/>
      <c r="GM60" s="37"/>
      <c r="GN60" s="37"/>
      <c r="GO60" s="37"/>
      <c r="GP60" s="37"/>
      <c r="GQ60" s="37"/>
      <c r="GR60" s="37"/>
      <c r="GS60" s="37"/>
      <c r="GT60" s="37"/>
      <c r="GU60" s="37"/>
      <c r="GV60" s="37"/>
      <c r="GW60" s="37"/>
      <c r="GX60" s="37"/>
      <c r="GY60" s="37"/>
      <c r="GZ60" s="37"/>
      <c r="HA60" s="37"/>
      <c r="HB60" s="37"/>
      <c r="HC60" s="37"/>
      <c r="HD60" s="37"/>
      <c r="HE60" s="37"/>
      <c r="HF60" s="37"/>
      <c r="HG60" s="37"/>
      <c r="HH60" s="37"/>
      <c r="HI60" s="37"/>
      <c r="HJ60" s="37"/>
      <c r="HK60" s="37"/>
      <c r="HL60" s="37"/>
      <c r="HM60" s="37"/>
      <c r="HN60" s="37"/>
      <c r="HO60" s="37"/>
      <c r="HP60" s="37"/>
      <c r="HQ60" s="37"/>
      <c r="HR60" s="37"/>
      <c r="HS60" s="37"/>
      <c r="HT60" s="37"/>
      <c r="HU60" s="37"/>
      <c r="HV60" s="37"/>
      <c r="HW60" s="37"/>
      <c r="HX60" s="37"/>
      <c r="HY60" s="37"/>
      <c r="HZ60" s="37"/>
      <c r="IA60" s="37"/>
      <c r="IB60" s="37"/>
      <c r="IC60" s="37"/>
      <c r="ID60" s="37"/>
      <c r="IE60" s="37"/>
      <c r="IF60" s="37"/>
      <c r="IG60" s="37"/>
      <c r="IH60" s="37"/>
      <c r="II60" s="37"/>
      <c r="IJ60" s="37"/>
      <c r="IK60" s="37"/>
      <c r="IL60" s="37"/>
      <c r="IM60" s="37"/>
      <c r="IN60" s="37"/>
      <c r="IO60" s="37"/>
      <c r="IP60" s="37"/>
      <c r="IQ60" s="37"/>
      <c r="IR60" s="37"/>
      <c r="IS60" s="37"/>
      <c r="IT60" s="37"/>
      <c r="IU60" s="37"/>
      <c r="IV60" s="37"/>
    </row>
    <row r="61" spans="1:256" s="38" customFormat="1" x14ac:dyDescent="0.2">
      <c r="A61" s="150">
        <v>7.13</v>
      </c>
      <c r="B61" s="143" t="s">
        <v>51</v>
      </c>
      <c r="C61" s="144">
        <v>137</v>
      </c>
      <c r="D61" s="145" t="s">
        <v>10</v>
      </c>
      <c r="E61" s="141">
        <v>250</v>
      </c>
      <c r="F61" s="95">
        <f t="shared" si="7"/>
        <v>34250</v>
      </c>
      <c r="G61" s="37"/>
      <c r="H61" s="35"/>
      <c r="I61" s="92"/>
      <c r="J61" s="37"/>
      <c r="K61" s="103"/>
      <c r="L61" s="37"/>
      <c r="M61" s="37"/>
      <c r="N61" s="37"/>
      <c r="O61" s="37"/>
      <c r="P61" s="37"/>
      <c r="Q61" s="37"/>
      <c r="R61" s="37"/>
      <c r="S61" s="37"/>
      <c r="T61" s="37"/>
      <c r="U61" s="37"/>
      <c r="V61" s="37"/>
      <c r="W61" s="37"/>
      <c r="X61" s="37"/>
      <c r="Y61" s="37"/>
      <c r="Z61" s="37"/>
      <c r="AA61" s="37"/>
      <c r="AB61" s="37"/>
      <c r="AC61" s="37"/>
      <c r="AD61" s="37"/>
      <c r="AE61" s="37"/>
      <c r="AF61" s="37"/>
      <c r="AG61" s="37"/>
      <c r="AH61" s="37"/>
      <c r="AI61" s="37"/>
      <c r="AJ61" s="37"/>
      <c r="AK61" s="37"/>
      <c r="AL61" s="37"/>
      <c r="AM61" s="37"/>
      <c r="AN61" s="37"/>
      <c r="AO61" s="37"/>
      <c r="AP61" s="37"/>
      <c r="AQ61" s="37"/>
      <c r="AR61" s="37"/>
      <c r="AS61" s="37"/>
      <c r="AT61" s="37"/>
      <c r="AU61" s="37"/>
      <c r="AV61" s="37"/>
      <c r="AW61" s="37"/>
      <c r="AX61" s="37"/>
      <c r="AY61" s="37"/>
      <c r="AZ61" s="37"/>
      <c r="BA61" s="37"/>
      <c r="BB61" s="37"/>
      <c r="BC61" s="37"/>
      <c r="BD61" s="37"/>
      <c r="BE61" s="37"/>
      <c r="BF61" s="37"/>
      <c r="BG61" s="37"/>
      <c r="BH61" s="37"/>
      <c r="BI61" s="37"/>
      <c r="BJ61" s="37"/>
      <c r="BK61" s="37"/>
      <c r="BL61" s="37"/>
      <c r="BM61" s="37"/>
      <c r="BN61" s="37"/>
      <c r="BO61" s="37"/>
      <c r="BP61" s="37"/>
      <c r="BQ61" s="37"/>
      <c r="BR61" s="37"/>
      <c r="BS61" s="37"/>
      <c r="BT61" s="37"/>
      <c r="BU61" s="37"/>
      <c r="BV61" s="37"/>
      <c r="BW61" s="37"/>
      <c r="BX61" s="37"/>
      <c r="BY61" s="37"/>
      <c r="BZ61" s="37"/>
      <c r="CA61" s="37"/>
      <c r="CB61" s="37"/>
      <c r="CC61" s="37"/>
      <c r="CD61" s="37"/>
      <c r="CE61" s="37"/>
      <c r="CF61" s="37"/>
      <c r="CG61" s="37"/>
      <c r="CH61" s="37"/>
      <c r="CI61" s="37"/>
      <c r="CJ61" s="37"/>
      <c r="CK61" s="37"/>
      <c r="CL61" s="37"/>
      <c r="CM61" s="37"/>
      <c r="CN61" s="37"/>
      <c r="CO61" s="37"/>
      <c r="CP61" s="37"/>
      <c r="CQ61" s="37"/>
      <c r="CR61" s="37"/>
      <c r="CS61" s="37"/>
      <c r="CT61" s="37"/>
      <c r="CU61" s="37"/>
      <c r="CV61" s="37"/>
      <c r="CW61" s="37"/>
      <c r="CX61" s="37"/>
      <c r="CY61" s="37"/>
      <c r="CZ61" s="37"/>
      <c r="DA61" s="37"/>
      <c r="DB61" s="37"/>
      <c r="DC61" s="37"/>
      <c r="DD61" s="37"/>
      <c r="DE61" s="37"/>
      <c r="DF61" s="37"/>
      <c r="DG61" s="37"/>
      <c r="DH61" s="37"/>
      <c r="DI61" s="37"/>
      <c r="DJ61" s="37"/>
      <c r="DK61" s="37"/>
      <c r="DL61" s="37"/>
      <c r="DM61" s="37"/>
      <c r="DN61" s="37"/>
      <c r="DO61" s="37"/>
      <c r="DP61" s="37"/>
      <c r="DQ61" s="37"/>
      <c r="DR61" s="37"/>
      <c r="DS61" s="37"/>
      <c r="DT61" s="37"/>
      <c r="DU61" s="37"/>
      <c r="DV61" s="37"/>
      <c r="DW61" s="37"/>
      <c r="DX61" s="37"/>
      <c r="DY61" s="37"/>
      <c r="DZ61" s="37"/>
      <c r="EA61" s="37"/>
      <c r="EB61" s="37"/>
      <c r="EC61" s="37"/>
      <c r="ED61" s="37"/>
      <c r="EE61" s="37"/>
      <c r="EF61" s="37"/>
      <c r="EG61" s="37"/>
      <c r="EH61" s="37"/>
      <c r="EI61" s="37"/>
      <c r="EJ61" s="37"/>
      <c r="EK61" s="37"/>
      <c r="EL61" s="37"/>
      <c r="EM61" s="37"/>
      <c r="EN61" s="37"/>
      <c r="EO61" s="37"/>
      <c r="EP61" s="37"/>
      <c r="EQ61" s="37"/>
      <c r="ER61" s="37"/>
      <c r="ES61" s="37"/>
      <c r="ET61" s="37"/>
      <c r="EU61" s="37"/>
      <c r="EV61" s="37"/>
      <c r="EW61" s="37"/>
      <c r="EX61" s="37"/>
      <c r="EY61" s="37"/>
      <c r="EZ61" s="37"/>
      <c r="FA61" s="37"/>
      <c r="FB61" s="37"/>
      <c r="FC61" s="37"/>
      <c r="FD61" s="37"/>
      <c r="FE61" s="37"/>
      <c r="FF61" s="37"/>
      <c r="FG61" s="37"/>
      <c r="FH61" s="37"/>
      <c r="FI61" s="37"/>
      <c r="FJ61" s="37"/>
      <c r="FK61" s="37"/>
      <c r="FL61" s="37"/>
      <c r="FM61" s="37"/>
      <c r="FN61" s="37"/>
      <c r="FO61" s="37"/>
      <c r="FP61" s="37"/>
      <c r="FQ61" s="37"/>
      <c r="FR61" s="37"/>
      <c r="FS61" s="37"/>
      <c r="FT61" s="37"/>
      <c r="FU61" s="37"/>
      <c r="FV61" s="37"/>
      <c r="FW61" s="37"/>
      <c r="FX61" s="37"/>
      <c r="FY61" s="37"/>
      <c r="FZ61" s="37"/>
      <c r="GA61" s="37"/>
      <c r="GB61" s="37"/>
      <c r="GC61" s="37"/>
      <c r="GD61" s="37"/>
      <c r="GE61" s="37"/>
      <c r="GF61" s="37"/>
      <c r="GG61" s="37"/>
      <c r="GH61" s="37"/>
      <c r="GI61" s="37"/>
      <c r="GJ61" s="37"/>
      <c r="GK61" s="37"/>
      <c r="GL61" s="37"/>
      <c r="GM61" s="37"/>
      <c r="GN61" s="37"/>
      <c r="GO61" s="37"/>
      <c r="GP61" s="37"/>
      <c r="GQ61" s="37"/>
      <c r="GR61" s="37"/>
      <c r="GS61" s="37"/>
      <c r="GT61" s="37"/>
      <c r="GU61" s="37"/>
      <c r="GV61" s="37"/>
      <c r="GW61" s="37"/>
      <c r="GX61" s="37"/>
      <c r="GY61" s="37"/>
      <c r="GZ61" s="37"/>
      <c r="HA61" s="37"/>
      <c r="HB61" s="37"/>
      <c r="HC61" s="37"/>
      <c r="HD61" s="37"/>
      <c r="HE61" s="37"/>
      <c r="HF61" s="37"/>
      <c r="HG61" s="37"/>
      <c r="HH61" s="37"/>
      <c r="HI61" s="37"/>
      <c r="HJ61" s="37"/>
      <c r="HK61" s="37"/>
      <c r="HL61" s="37"/>
      <c r="HM61" s="37"/>
      <c r="HN61" s="37"/>
      <c r="HO61" s="37"/>
      <c r="HP61" s="37"/>
      <c r="HQ61" s="37"/>
      <c r="HR61" s="37"/>
      <c r="HS61" s="37"/>
      <c r="HT61" s="37"/>
      <c r="HU61" s="37"/>
      <c r="HV61" s="37"/>
      <c r="HW61" s="37"/>
      <c r="HX61" s="37"/>
      <c r="HY61" s="37"/>
      <c r="HZ61" s="37"/>
      <c r="IA61" s="37"/>
      <c r="IB61" s="37"/>
      <c r="IC61" s="37"/>
      <c r="ID61" s="37"/>
      <c r="IE61" s="37"/>
      <c r="IF61" s="37"/>
      <c r="IG61" s="37"/>
      <c r="IH61" s="37"/>
      <c r="II61" s="37"/>
      <c r="IJ61" s="37"/>
      <c r="IK61" s="37"/>
      <c r="IL61" s="37"/>
      <c r="IM61" s="37"/>
      <c r="IN61" s="37"/>
      <c r="IO61" s="37"/>
      <c r="IP61" s="37"/>
      <c r="IQ61" s="37"/>
      <c r="IR61" s="37"/>
      <c r="IS61" s="37"/>
      <c r="IT61" s="37"/>
      <c r="IU61" s="37"/>
      <c r="IV61" s="37"/>
    </row>
    <row r="62" spans="1:256" s="24" customFormat="1" x14ac:dyDescent="0.25">
      <c r="A62" s="13"/>
      <c r="B62" s="9"/>
      <c r="C62" s="11"/>
      <c r="D62" s="16"/>
      <c r="E62" s="11"/>
      <c r="F62" s="95"/>
      <c r="H62" s="35"/>
    </row>
    <row r="63" spans="1:256" x14ac:dyDescent="0.25">
      <c r="A63" s="13">
        <v>9</v>
      </c>
      <c r="B63" s="19" t="s">
        <v>22</v>
      </c>
      <c r="C63" s="95"/>
      <c r="D63" s="16"/>
      <c r="E63" s="11"/>
      <c r="F63" s="95"/>
      <c r="H63" s="35"/>
    </row>
    <row r="64" spans="1:256" ht="25.5" x14ac:dyDescent="0.25">
      <c r="A64" s="151">
        <v>9.1</v>
      </c>
      <c r="B64" s="21" t="s">
        <v>68</v>
      </c>
      <c r="C64" s="95">
        <v>2604.75</v>
      </c>
      <c r="D64" s="16" t="s">
        <v>12</v>
      </c>
      <c r="E64" s="95">
        <v>10.050000000000001</v>
      </c>
      <c r="F64" s="95">
        <f>ROUND(E64*C64,2)</f>
        <v>26177.74</v>
      </c>
      <c r="H64" s="35"/>
      <c r="J64" s="35"/>
      <c r="K64" s="99"/>
    </row>
    <row r="65" spans="1:13" ht="25.5" x14ac:dyDescent="0.25">
      <c r="A65" s="151">
        <v>9.1999999999999993</v>
      </c>
      <c r="B65" s="21" t="s">
        <v>74</v>
      </c>
      <c r="C65" s="95">
        <v>2848.15</v>
      </c>
      <c r="D65" s="16" t="s">
        <v>12</v>
      </c>
      <c r="E65" s="95">
        <v>16.760000000000002</v>
      </c>
      <c r="F65" s="95">
        <f>ROUND(E65*C65,2)</f>
        <v>47734.99</v>
      </c>
      <c r="H65" s="35"/>
      <c r="J65" s="35"/>
      <c r="K65" s="99"/>
    </row>
    <row r="66" spans="1:13" s="39" customFormat="1" ht="15" customHeight="1" x14ac:dyDescent="0.2">
      <c r="A66" s="152"/>
      <c r="B66" s="153"/>
      <c r="C66" s="95"/>
      <c r="D66" s="154"/>
      <c r="E66" s="95"/>
      <c r="F66" s="95"/>
      <c r="H66" s="35"/>
      <c r="J66" s="128"/>
    </row>
    <row r="67" spans="1:13" s="111" customFormat="1" ht="38.25" x14ac:dyDescent="0.25">
      <c r="A67" s="155">
        <v>10</v>
      </c>
      <c r="B67" s="23" t="s">
        <v>53</v>
      </c>
      <c r="C67" s="95">
        <v>5489.4</v>
      </c>
      <c r="D67" s="10" t="s">
        <v>12</v>
      </c>
      <c r="E67" s="95">
        <v>23.8</v>
      </c>
      <c r="F67" s="95">
        <f>ROUND(C67*E67,2)</f>
        <v>130647.72</v>
      </c>
      <c r="H67" s="107"/>
      <c r="M67" s="107"/>
    </row>
    <row r="68" spans="1:13" x14ac:dyDescent="0.25">
      <c r="A68" s="156">
        <v>11</v>
      </c>
      <c r="B68" s="23" t="s">
        <v>76</v>
      </c>
      <c r="C68" s="11">
        <v>1</v>
      </c>
      <c r="D68" s="10" t="s">
        <v>10</v>
      </c>
      <c r="E68" s="95">
        <v>4000</v>
      </c>
      <c r="F68" s="95">
        <f>ROUND(C68*E68,2)</f>
        <v>4000</v>
      </c>
      <c r="H68" s="35"/>
    </row>
    <row r="69" spans="1:13" x14ac:dyDescent="0.2">
      <c r="A69" s="124"/>
      <c r="B69" s="113" t="s">
        <v>67</v>
      </c>
      <c r="C69" s="125"/>
      <c r="D69" s="126"/>
      <c r="E69" s="127"/>
      <c r="F69" s="86">
        <f>SUM(F13:F68)</f>
        <v>9517322.8100000005</v>
      </c>
      <c r="H69" s="93"/>
    </row>
    <row r="70" spans="1:13" x14ac:dyDescent="0.25">
      <c r="A70" s="12"/>
      <c r="B70" s="9"/>
      <c r="C70" s="7"/>
      <c r="D70" s="7"/>
      <c r="E70" s="11"/>
      <c r="F70" s="18"/>
      <c r="H70" s="35"/>
      <c r="J70" s="35"/>
    </row>
    <row r="71" spans="1:13" ht="18" customHeight="1" x14ac:dyDescent="0.25">
      <c r="A71" s="119" t="s">
        <v>14</v>
      </c>
      <c r="B71" s="20" t="s">
        <v>15</v>
      </c>
      <c r="C71" s="7"/>
      <c r="D71" s="120"/>
      <c r="E71" s="11"/>
      <c r="F71" s="121"/>
      <c r="H71" s="35"/>
    </row>
    <row r="72" spans="1:13" ht="38.25" x14ac:dyDescent="0.25">
      <c r="A72" s="122">
        <v>1</v>
      </c>
      <c r="B72" s="28" t="s">
        <v>52</v>
      </c>
      <c r="C72" s="11">
        <v>5</v>
      </c>
      <c r="D72" s="1" t="s">
        <v>70</v>
      </c>
      <c r="E72" s="95">
        <f>35000+2500</f>
        <v>37500</v>
      </c>
      <c r="F72" s="95">
        <f>ROUND(C72*E72,2)</f>
        <v>187500</v>
      </c>
      <c r="H72" s="182"/>
    </row>
    <row r="73" spans="1:13" x14ac:dyDescent="0.25">
      <c r="A73" s="12"/>
      <c r="B73" s="28"/>
      <c r="C73" s="7"/>
      <c r="D73" s="7"/>
      <c r="E73" s="7"/>
      <c r="F73" s="32"/>
      <c r="H73" s="94"/>
    </row>
    <row r="74" spans="1:13" x14ac:dyDescent="0.2">
      <c r="A74" s="112"/>
      <c r="B74" s="113" t="s">
        <v>16</v>
      </c>
      <c r="C74" s="114"/>
      <c r="D74" s="114"/>
      <c r="E74" s="114"/>
      <c r="F74" s="86">
        <f>SUM(F72:F73)</f>
        <v>187500</v>
      </c>
    </row>
    <row r="75" spans="1:13" x14ac:dyDescent="0.25">
      <c r="A75" s="12"/>
      <c r="B75" s="17"/>
      <c r="C75" s="7"/>
      <c r="D75" s="7"/>
      <c r="E75" s="7"/>
      <c r="F75" s="32"/>
      <c r="H75" s="123"/>
    </row>
    <row r="76" spans="1:13" s="38" customFormat="1" x14ac:dyDescent="0.2">
      <c r="A76" s="75"/>
      <c r="B76" s="76" t="s">
        <v>64</v>
      </c>
      <c r="C76" s="77"/>
      <c r="D76" s="78"/>
      <c r="E76" s="79"/>
      <c r="F76" s="80">
        <f>+F69+F74</f>
        <v>9704822.8100000005</v>
      </c>
      <c r="H76" s="102"/>
    </row>
    <row r="77" spans="1:13" s="38" customFormat="1" x14ac:dyDescent="0.2">
      <c r="A77" s="81"/>
      <c r="B77" s="82" t="s">
        <v>64</v>
      </c>
      <c r="C77" s="83"/>
      <c r="D77" s="84"/>
      <c r="E77" s="85"/>
      <c r="F77" s="86">
        <f>F76</f>
        <v>9704822.8100000005</v>
      </c>
    </row>
    <row r="78" spans="1:13" s="2" customFormat="1" ht="10.5" customHeight="1" x14ac:dyDescent="0.2">
      <c r="A78" s="40"/>
      <c r="B78" s="41"/>
      <c r="C78" s="42"/>
      <c r="D78" s="43"/>
      <c r="E78" s="42"/>
      <c r="F78" s="44"/>
      <c r="G78" s="45"/>
    </row>
    <row r="79" spans="1:13" s="50" customFormat="1" ht="14.25" x14ac:dyDescent="0.2">
      <c r="A79" s="46"/>
      <c r="B79" s="161" t="s">
        <v>24</v>
      </c>
      <c r="C79" s="162"/>
      <c r="D79" s="4"/>
      <c r="E79" s="163"/>
      <c r="F79" s="4"/>
      <c r="G79" s="48"/>
      <c r="H79" s="49"/>
      <c r="I79" s="49"/>
      <c r="J79" s="49"/>
    </row>
    <row r="80" spans="1:13" s="50" customFormat="1" ht="14.25" x14ac:dyDescent="0.2">
      <c r="A80" s="46"/>
      <c r="B80" s="164" t="s">
        <v>25</v>
      </c>
      <c r="C80" s="165">
        <v>0.1</v>
      </c>
      <c r="D80" s="4"/>
      <c r="E80" s="163"/>
      <c r="F80" s="166">
        <f>+ROUND(F77*C80,2)</f>
        <v>970482.28</v>
      </c>
      <c r="G80" s="48"/>
      <c r="H80" s="96"/>
      <c r="I80" s="49"/>
      <c r="J80" s="51"/>
    </row>
    <row r="81" spans="1:10" s="50" customFormat="1" ht="14.25" x14ac:dyDescent="0.2">
      <c r="A81" s="46"/>
      <c r="B81" s="164" t="s">
        <v>27</v>
      </c>
      <c r="C81" s="165">
        <v>0.03</v>
      </c>
      <c r="D81" s="4"/>
      <c r="E81" s="163"/>
      <c r="F81" s="166">
        <f>+ROUND(F77*C81,2)</f>
        <v>291144.68</v>
      </c>
      <c r="G81" s="48"/>
      <c r="H81" s="96"/>
      <c r="I81" s="49"/>
      <c r="J81" s="51"/>
    </row>
    <row r="82" spans="1:10" s="50" customFormat="1" ht="14.25" x14ac:dyDescent="0.2">
      <c r="A82" s="46"/>
      <c r="B82" s="164" t="s">
        <v>54</v>
      </c>
      <c r="C82" s="165">
        <v>0.04</v>
      </c>
      <c r="D82" s="4"/>
      <c r="E82" s="163"/>
      <c r="F82" s="166">
        <f>+ROUND(F77*C82,2)</f>
        <v>388192.91</v>
      </c>
      <c r="G82" s="48"/>
      <c r="H82" s="96"/>
      <c r="I82" s="49"/>
      <c r="J82" s="51"/>
    </row>
    <row r="83" spans="1:10" s="50" customFormat="1" ht="14.25" x14ac:dyDescent="0.2">
      <c r="A83" s="46"/>
      <c r="B83" s="164" t="s">
        <v>55</v>
      </c>
      <c r="C83" s="165">
        <v>0.03</v>
      </c>
      <c r="D83" s="4"/>
      <c r="E83" s="163"/>
      <c r="F83" s="166">
        <f>+ROUND(F77*C83,2)</f>
        <v>291144.68</v>
      </c>
      <c r="G83" s="48"/>
      <c r="H83" s="96"/>
      <c r="I83" s="49"/>
      <c r="J83" s="51"/>
    </row>
    <row r="84" spans="1:10" s="50" customFormat="1" ht="14.25" x14ac:dyDescent="0.2">
      <c r="A84" s="46"/>
      <c r="B84" s="164" t="s">
        <v>26</v>
      </c>
      <c r="C84" s="165">
        <v>0.05</v>
      </c>
      <c r="D84" s="4"/>
      <c r="E84" s="163"/>
      <c r="F84" s="166">
        <f>+ROUND(F77*C84,)</f>
        <v>485241</v>
      </c>
      <c r="G84" s="48"/>
      <c r="H84" s="96"/>
      <c r="I84" s="49"/>
      <c r="J84" s="51"/>
    </row>
    <row r="85" spans="1:10" s="50" customFormat="1" ht="14.25" x14ac:dyDescent="0.2">
      <c r="A85" s="47"/>
      <c r="B85" s="164" t="s">
        <v>56</v>
      </c>
      <c r="C85" s="165">
        <v>0.01</v>
      </c>
      <c r="D85" s="4"/>
      <c r="E85" s="163"/>
      <c r="F85" s="166">
        <f>+ROUND(F77*C85,2)</f>
        <v>97048.23</v>
      </c>
      <c r="G85" s="48"/>
      <c r="H85" s="96"/>
      <c r="I85" s="49"/>
      <c r="J85" s="51"/>
    </row>
    <row r="86" spans="1:10" s="50" customFormat="1" ht="14.25" x14ac:dyDescent="0.2">
      <c r="A86" s="47"/>
      <c r="B86" s="164" t="s">
        <v>57</v>
      </c>
      <c r="C86" s="165">
        <v>0.18</v>
      </c>
      <c r="D86" s="4"/>
      <c r="E86" s="163"/>
      <c r="F86" s="166">
        <f>+ROUND(F80*C86,2)</f>
        <v>174686.81</v>
      </c>
      <c r="G86" s="48"/>
      <c r="H86" s="96"/>
      <c r="I86" s="49"/>
      <c r="J86" s="51"/>
    </row>
    <row r="87" spans="1:10" s="50" customFormat="1" ht="14.25" x14ac:dyDescent="0.2">
      <c r="A87" s="47"/>
      <c r="B87" s="164" t="s">
        <v>58</v>
      </c>
      <c r="C87" s="167">
        <v>1E-3</v>
      </c>
      <c r="D87" s="4"/>
      <c r="E87" s="4"/>
      <c r="F87" s="168">
        <f>+ROUND(F77*C87,2)</f>
        <v>9704.82</v>
      </c>
      <c r="G87" s="48"/>
      <c r="H87" s="96"/>
      <c r="I87" s="49"/>
      <c r="J87" s="51"/>
    </row>
    <row r="88" spans="1:10" s="50" customFormat="1" ht="14.25" x14ac:dyDescent="0.2">
      <c r="A88" s="47"/>
      <c r="B88" s="164" t="s">
        <v>59</v>
      </c>
      <c r="C88" s="165">
        <v>0.05</v>
      </c>
      <c r="D88" s="4"/>
      <c r="E88" s="163"/>
      <c r="F88" s="166">
        <f>+ROUND(F77*C88,2)</f>
        <v>485241.14</v>
      </c>
      <c r="G88" s="48"/>
      <c r="H88" s="96"/>
      <c r="I88" s="49"/>
      <c r="J88" s="51"/>
    </row>
    <row r="89" spans="1:10" s="50" customFormat="1" ht="15" customHeight="1" x14ac:dyDescent="0.2">
      <c r="A89" s="47"/>
      <c r="B89" s="164" t="s">
        <v>60</v>
      </c>
      <c r="C89" s="165">
        <v>0.1</v>
      </c>
      <c r="D89" s="4"/>
      <c r="E89" s="163"/>
      <c r="F89" s="166">
        <f>+ROUND(F77*C89,2)</f>
        <v>970482.28</v>
      </c>
      <c r="G89" s="48"/>
      <c r="H89" s="96"/>
      <c r="I89" s="49"/>
      <c r="J89" s="52"/>
    </row>
    <row r="90" spans="1:10" s="50" customFormat="1" ht="25.5" x14ac:dyDescent="0.2">
      <c r="A90" s="47"/>
      <c r="B90" s="169" t="s">
        <v>61</v>
      </c>
      <c r="C90" s="170">
        <v>0.03</v>
      </c>
      <c r="D90" s="171"/>
      <c r="E90" s="172"/>
      <c r="F90" s="147">
        <f>+ROUND(F77*C90,2)</f>
        <v>291144.68</v>
      </c>
      <c r="G90" s="48"/>
      <c r="H90" s="96"/>
      <c r="I90" s="49"/>
      <c r="J90" s="51"/>
    </row>
    <row r="91" spans="1:10" s="50" customFormat="1" ht="14.25" x14ac:dyDescent="0.2">
      <c r="A91" s="53"/>
      <c r="B91" s="173" t="s">
        <v>28</v>
      </c>
      <c r="C91" s="174">
        <v>1.4999999999999999E-2</v>
      </c>
      <c r="D91" s="175"/>
      <c r="E91" s="176"/>
      <c r="F91" s="177">
        <f>+F77*C91</f>
        <v>145572.34215000001</v>
      </c>
      <c r="G91" s="48"/>
      <c r="H91" s="96"/>
      <c r="I91" s="49"/>
      <c r="J91" s="51"/>
    </row>
    <row r="92" spans="1:10" s="50" customFormat="1" ht="14.25" x14ac:dyDescent="0.2">
      <c r="A92" s="54"/>
      <c r="B92" s="178" t="s">
        <v>29</v>
      </c>
      <c r="C92" s="179"/>
      <c r="D92" s="180"/>
      <c r="E92" s="179"/>
      <c r="F92" s="181">
        <f>SUM(F80:F91)</f>
        <v>4600085.8521499997</v>
      </c>
      <c r="G92" s="48"/>
      <c r="H92" s="97"/>
    </row>
    <row r="93" spans="1:10" s="50" customFormat="1" ht="14.25" x14ac:dyDescent="0.2">
      <c r="A93" s="55"/>
      <c r="B93" s="56"/>
      <c r="C93" s="57"/>
      <c r="D93" s="55"/>
      <c r="E93" s="58"/>
      <c r="F93" s="55"/>
      <c r="G93" s="48"/>
    </row>
    <row r="94" spans="1:10" s="50" customFormat="1" ht="15" x14ac:dyDescent="0.2">
      <c r="A94" s="59"/>
      <c r="B94" s="60" t="s">
        <v>62</v>
      </c>
      <c r="C94" s="61"/>
      <c r="D94" s="62"/>
      <c r="E94" s="61"/>
      <c r="F94" s="63">
        <f>+F77+F92</f>
        <v>14304908.662149999</v>
      </c>
      <c r="G94" s="48"/>
      <c r="H94" s="98"/>
    </row>
    <row r="95" spans="1:10" s="68" customFormat="1" ht="15" x14ac:dyDescent="0.25">
      <c r="A95" s="64"/>
      <c r="B95" s="65"/>
      <c r="C95" s="66"/>
      <c r="D95" s="66"/>
      <c r="E95" s="66"/>
      <c r="F95" s="67"/>
    </row>
    <row r="96" spans="1:10" s="68" customFormat="1" ht="14.25" x14ac:dyDescent="0.25">
      <c r="A96" s="194"/>
      <c r="B96" s="194"/>
      <c r="C96" s="194"/>
      <c r="D96" s="194"/>
      <c r="E96" s="194"/>
      <c r="F96" s="194"/>
    </row>
    <row r="97" spans="1:6" s="68" customFormat="1" ht="14.25" x14ac:dyDescent="0.25">
      <c r="A97" s="69"/>
      <c r="B97" s="70" t="s">
        <v>30</v>
      </c>
      <c r="C97" s="71" t="s">
        <v>31</v>
      </c>
      <c r="D97" s="71"/>
      <c r="E97" s="71"/>
      <c r="F97" s="71"/>
    </row>
    <row r="98" spans="1:6" s="68" customFormat="1" ht="14.25" x14ac:dyDescent="0.25">
      <c r="A98" s="69"/>
      <c r="B98" s="70"/>
      <c r="C98" s="71"/>
      <c r="D98" s="71" t="s">
        <v>32</v>
      </c>
      <c r="E98" s="71"/>
      <c r="F98" s="71"/>
    </row>
    <row r="99" spans="1:6" s="68" customFormat="1" ht="14.25" x14ac:dyDescent="0.25">
      <c r="A99" s="69"/>
      <c r="B99" s="70"/>
      <c r="C99" s="71"/>
      <c r="D99" s="71"/>
      <c r="E99" s="71"/>
      <c r="F99" s="71"/>
    </row>
    <row r="100" spans="1:6" s="68" customFormat="1" ht="14.25" x14ac:dyDescent="0.25">
      <c r="A100" s="69"/>
      <c r="B100" s="70"/>
      <c r="C100" s="157"/>
      <c r="D100" s="157"/>
      <c r="E100" s="157"/>
      <c r="F100" s="71"/>
    </row>
    <row r="101" spans="1:6" s="68" customFormat="1" ht="14.25" x14ac:dyDescent="0.2">
      <c r="A101" s="190" t="s">
        <v>63</v>
      </c>
      <c r="B101" s="190"/>
      <c r="C101" s="195" t="s">
        <v>91</v>
      </c>
      <c r="D101" s="195"/>
      <c r="E101" s="195"/>
      <c r="F101" s="195"/>
    </row>
    <row r="102" spans="1:6" s="68" customFormat="1" ht="14.25" x14ac:dyDescent="0.25">
      <c r="A102" s="190" t="s">
        <v>92</v>
      </c>
      <c r="B102" s="190"/>
      <c r="C102" s="158" t="s">
        <v>90</v>
      </c>
      <c r="D102" s="159"/>
      <c r="E102" s="160"/>
      <c r="F102" s="158"/>
    </row>
    <row r="103" spans="1:6" s="68" customFormat="1" ht="14.25" x14ac:dyDescent="0.25">
      <c r="A103" s="69"/>
      <c r="B103" s="72"/>
      <c r="C103" s="71"/>
      <c r="D103" s="71"/>
      <c r="E103" s="71"/>
      <c r="F103" s="71"/>
    </row>
    <row r="104" spans="1:6" s="68" customFormat="1" ht="14.25" x14ac:dyDescent="0.25">
      <c r="A104" s="69"/>
      <c r="B104" s="72"/>
      <c r="C104" s="71"/>
      <c r="D104" s="71"/>
      <c r="E104" s="71"/>
      <c r="F104" s="71"/>
    </row>
    <row r="105" spans="1:6" s="68" customFormat="1" ht="14.25" x14ac:dyDescent="0.25">
      <c r="A105" s="69"/>
      <c r="B105" s="72"/>
      <c r="C105" s="71"/>
      <c r="D105" s="71"/>
      <c r="E105" s="71"/>
      <c r="F105" s="71"/>
    </row>
    <row r="106" spans="1:6" s="68" customFormat="1" ht="14.25" x14ac:dyDescent="0.25">
      <c r="A106" s="69"/>
      <c r="B106" s="70" t="s">
        <v>33</v>
      </c>
      <c r="C106" s="71" t="s">
        <v>34</v>
      </c>
      <c r="D106" s="71"/>
      <c r="E106" s="71"/>
      <c r="F106" s="71"/>
    </row>
    <row r="107" spans="1:6" s="68" customFormat="1" ht="14.25" x14ac:dyDescent="0.25">
      <c r="A107" s="69"/>
      <c r="B107" s="70"/>
      <c r="C107" s="71"/>
      <c r="D107" s="71"/>
      <c r="E107" s="71"/>
      <c r="F107" s="71"/>
    </row>
    <row r="108" spans="1:6" s="68" customFormat="1" ht="14.25" x14ac:dyDescent="0.25">
      <c r="A108" s="69"/>
      <c r="B108" s="70"/>
      <c r="C108" s="71"/>
      <c r="D108" s="71"/>
      <c r="E108" s="71"/>
      <c r="F108" s="71"/>
    </row>
    <row r="109" spans="1:6" s="68" customFormat="1" ht="14.25" x14ac:dyDescent="0.25">
      <c r="A109" s="69"/>
      <c r="B109" s="70"/>
      <c r="C109" s="71"/>
      <c r="D109" s="71"/>
      <c r="E109" s="71"/>
      <c r="F109" s="71"/>
    </row>
    <row r="110" spans="1:6" s="68" customFormat="1" ht="14.25" x14ac:dyDescent="0.25">
      <c r="A110" s="188" t="s">
        <v>94</v>
      </c>
      <c r="B110" s="188"/>
      <c r="C110" s="189" t="s">
        <v>95</v>
      </c>
      <c r="D110" s="189"/>
      <c r="E110" s="189"/>
      <c r="F110" s="189"/>
    </row>
    <row r="111" spans="1:6" s="68" customFormat="1" ht="14.25" x14ac:dyDescent="0.25">
      <c r="A111" s="190" t="s">
        <v>93</v>
      </c>
      <c r="B111" s="190"/>
      <c r="C111" s="71"/>
      <c r="D111" s="71" t="s">
        <v>35</v>
      </c>
      <c r="E111" s="71"/>
      <c r="F111" s="71"/>
    </row>
    <row r="112" spans="1:6" s="68" customFormat="1" ht="14.25" x14ac:dyDescent="0.25">
      <c r="A112" s="64"/>
      <c r="B112" s="73"/>
      <c r="C112" s="66"/>
      <c r="D112" s="66"/>
      <c r="E112" s="66"/>
      <c r="F112" s="74"/>
    </row>
    <row r="116" spans="2:2" x14ac:dyDescent="0.25">
      <c r="B116" s="34"/>
    </row>
    <row r="117" spans="2:2" x14ac:dyDescent="0.25">
      <c r="B117" s="33"/>
    </row>
  </sheetData>
  <autoFilter ref="A11:F71"/>
  <mergeCells count="16">
    <mergeCell ref="A8:F8"/>
    <mergeCell ref="A1:F1"/>
    <mergeCell ref="A2:F2"/>
    <mergeCell ref="A3:F3"/>
    <mergeCell ref="A4:F4"/>
    <mergeCell ref="A7:F7"/>
    <mergeCell ref="A110:B110"/>
    <mergeCell ref="C110:F110"/>
    <mergeCell ref="A111:B111"/>
    <mergeCell ref="A9:B9"/>
    <mergeCell ref="D9:E9"/>
    <mergeCell ref="A10:F10"/>
    <mergeCell ref="A96:F96"/>
    <mergeCell ref="A101:B101"/>
    <mergeCell ref="A102:B102"/>
    <mergeCell ref="C101:F101"/>
  </mergeCells>
  <pageMargins left="0.19685039370078741" right="0.19685039370078741" top="0.19685039370078741" bottom="0.19685039370078741" header="0.19685039370078741" footer="0.19685039370078741"/>
  <pageSetup fitToHeight="0" orientation="portrait" horizontalDpi="4294967295" verticalDpi="4294967295" r:id="rId1"/>
  <rowBreaks count="2" manualBreakCount="2">
    <brk id="40" max="5" man="1"/>
    <brk id="76" max="5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0985447102D424781C1513C298CCA2F" ma:contentTypeVersion="0" ma:contentTypeDescription="Crear nuevo documento." ma:contentTypeScope="" ma:versionID="3aa3950e038d0c5a6438098ab6d2b929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5b2b1fa7a59e354d7f595b7732424404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D08F7363-0B45-4C07-8FD7-40D3E6FB0304}"/>
</file>

<file path=customXml/itemProps2.xml><?xml version="1.0" encoding="utf-8"?>
<ds:datastoreItem xmlns:ds="http://schemas.openxmlformats.org/officeDocument/2006/customXml" ds:itemID="{A8B798F0-2AB1-468F-B39B-60F692CB4757}"/>
</file>

<file path=customXml/itemProps3.xml><?xml version="1.0" encoding="utf-8"?>
<ds:datastoreItem xmlns:ds="http://schemas.openxmlformats.org/officeDocument/2006/customXml" ds:itemID="{1CCC543B-255E-4112-932D-BB3154B723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LOTE 20</vt:lpstr>
      <vt:lpstr>'LOTE 20'!Área_de_impresión</vt:lpstr>
      <vt:lpstr>'LOTE 20'!Títulos_a_imprimir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2021-01-14T16:33:14Z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0x010100E0985447102D424781C1513C298CCA2F</vt:lpwstr>
  </property>
</Properties>
</file>