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klin.morillo\Desktop\LISTO\+CONST. ALC. PLUVIAL ANT. CALLE 20\"/>
    </mc:Choice>
  </mc:AlternateContent>
  <bookViews>
    <workbookView xWindow="0" yWindow="0" windowWidth="28800" windowHeight="12180" tabRatio="597"/>
  </bookViews>
  <sheets>
    <sheet name="Listado Partida" sheetId="16" r:id="rId1"/>
    <sheet name="Sheet1" sheetId="18" state="hidden" r:id="rId2"/>
    <sheet name="APU" sheetId="1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S" localSheetId="0">#REF!</definedName>
    <definedName name="\S">#REF!</definedName>
    <definedName name="\w" localSheetId="0">#REF!</definedName>
    <definedName name="\w">#REF!</definedName>
    <definedName name="\z" localSheetId="0">#REF!</definedName>
    <definedName name="\z">#REF!</definedName>
    <definedName name="__________________qw1" localSheetId="0">comp [2]custo!$I$997:$J$997</definedName>
    <definedName name="__________________qw1">comp [2]custo!$I$997:$J$997</definedName>
    <definedName name="__________________ZC1" localSheetId="0">#REF!</definedName>
    <definedName name="__________________ZC1">#REF!</definedName>
    <definedName name="__________________ZE1" localSheetId="0">#REF!</definedName>
    <definedName name="__________________ZE1">#REF!</definedName>
    <definedName name="__________________ZE2" localSheetId="0">#REF!</definedName>
    <definedName name="__________________ZE2">#REF!</definedName>
    <definedName name="__________________ZE3" localSheetId="0">#REF!</definedName>
    <definedName name="__________________ZE3">#REF!</definedName>
    <definedName name="__________________ZE4" localSheetId="0">#REF!</definedName>
    <definedName name="__________________ZE4">#REF!</definedName>
    <definedName name="__________________ZE5" localSheetId="0">#REF!</definedName>
    <definedName name="__________________ZE5">#REF!</definedName>
    <definedName name="__________________ZE6" localSheetId="0">#REF!</definedName>
    <definedName name="__________________ZE6">#REF!</definedName>
    <definedName name="_________________ZC1" localSheetId="0">#REF!</definedName>
    <definedName name="_________________ZC1">#REF!</definedName>
    <definedName name="_________________ZE1" localSheetId="0">#REF!</definedName>
    <definedName name="_________________ZE1">#REF!</definedName>
    <definedName name="_________________ZE2" localSheetId="0">#REF!</definedName>
    <definedName name="_________________ZE2">#REF!</definedName>
    <definedName name="_________________ZE3" localSheetId="0">#REF!</definedName>
    <definedName name="_________________ZE3">#REF!</definedName>
    <definedName name="_________________ZE4" localSheetId="0">#REF!</definedName>
    <definedName name="_________________ZE4">#REF!</definedName>
    <definedName name="_________________ZE5" localSheetId="0">#REF!</definedName>
    <definedName name="_________________ZE5">#REF!</definedName>
    <definedName name="_________________ZE6" localSheetId="0">#REF!</definedName>
    <definedName name="_________________ZE6">#REF!</definedName>
    <definedName name="________________qw1" localSheetId="0">comp [2]custo!$I$997:$J$997</definedName>
    <definedName name="________________qw1">comp [2]custo!$I$997:$J$997</definedName>
    <definedName name="________________ZC1" localSheetId="0">#REF!</definedName>
    <definedName name="________________ZC1">#REF!</definedName>
    <definedName name="________________ZE1" localSheetId="0">#REF!</definedName>
    <definedName name="________________ZE1">#REF!</definedName>
    <definedName name="________________ZE2" localSheetId="0">#REF!</definedName>
    <definedName name="________________ZE2">#REF!</definedName>
    <definedName name="________________ZE3" localSheetId="0">#REF!</definedName>
    <definedName name="________________ZE3">#REF!</definedName>
    <definedName name="________________ZE4" localSheetId="0">#REF!</definedName>
    <definedName name="________________ZE4">#REF!</definedName>
    <definedName name="________________ZE5" localSheetId="0">#REF!</definedName>
    <definedName name="________________ZE5">#REF!</definedName>
    <definedName name="________________ZE6" localSheetId="0">#REF!</definedName>
    <definedName name="________________ZE6">#REF!</definedName>
    <definedName name="_______________qw1" localSheetId="0">comp [2]custo!$I$997:$J$997</definedName>
    <definedName name="_______________qw1">comp [2]custo!$I$997:$J$997</definedName>
    <definedName name="_______________ZC1" localSheetId="0">#REF!</definedName>
    <definedName name="_______________ZC1">#REF!</definedName>
    <definedName name="_______________ZE1" localSheetId="0">#REF!</definedName>
    <definedName name="_______________ZE1">#REF!</definedName>
    <definedName name="_______________ZE2" localSheetId="0">#REF!</definedName>
    <definedName name="_______________ZE2">#REF!</definedName>
    <definedName name="_______________ZE3" localSheetId="0">#REF!</definedName>
    <definedName name="_______________ZE3">#REF!</definedName>
    <definedName name="_______________ZE4" localSheetId="0">#REF!</definedName>
    <definedName name="_______________ZE4">#REF!</definedName>
    <definedName name="_______________ZE5" localSheetId="0">#REF!</definedName>
    <definedName name="_______________ZE5">#REF!</definedName>
    <definedName name="_______________ZE6" localSheetId="0">#REF!</definedName>
    <definedName name="_______________ZE6">#REF!</definedName>
    <definedName name="______________ZC1" localSheetId="0">#REF!</definedName>
    <definedName name="______________ZC1">#REF!</definedName>
    <definedName name="______________ZE1" localSheetId="0">#REF!</definedName>
    <definedName name="______________ZE1">#REF!</definedName>
    <definedName name="______________ZE2" localSheetId="0">#REF!</definedName>
    <definedName name="______________ZE2">#REF!</definedName>
    <definedName name="______________ZE3" localSheetId="0">#REF!</definedName>
    <definedName name="______________ZE3">#REF!</definedName>
    <definedName name="______________ZE4" localSheetId="0">#REF!</definedName>
    <definedName name="______________ZE4">#REF!</definedName>
    <definedName name="______________ZE5" localSheetId="0">#REF!</definedName>
    <definedName name="______________ZE5">#REF!</definedName>
    <definedName name="______________ZE6" localSheetId="0">#REF!</definedName>
    <definedName name="______________ZE6">#REF!</definedName>
    <definedName name="_____________ZC1" localSheetId="0">#REF!</definedName>
    <definedName name="_____________ZC1">#REF!</definedName>
    <definedName name="_____________ZE1" localSheetId="0">#REF!</definedName>
    <definedName name="_____________ZE1">#REF!</definedName>
    <definedName name="_____________ZE2" localSheetId="0">#REF!</definedName>
    <definedName name="_____________ZE2">#REF!</definedName>
    <definedName name="_____________ZE3" localSheetId="0">#REF!</definedName>
    <definedName name="_____________ZE3">#REF!</definedName>
    <definedName name="_____________ZE4" localSheetId="0">#REF!</definedName>
    <definedName name="_____________ZE4">#REF!</definedName>
    <definedName name="_____________ZE5" localSheetId="0">#REF!</definedName>
    <definedName name="_____________ZE5">#REF!</definedName>
    <definedName name="_____________ZE6" localSheetId="0">#REF!</definedName>
    <definedName name="_____________ZE6">#REF!</definedName>
    <definedName name="____________qw1" localSheetId="0">comp [2]custo!$I$997:$J$997</definedName>
    <definedName name="____________qw1">comp [2]custo!$I$997:$J$997</definedName>
    <definedName name="____________ZC1" localSheetId="0">#REF!</definedName>
    <definedName name="____________ZC1">#REF!</definedName>
    <definedName name="____________ZE1" localSheetId="0">#REF!</definedName>
    <definedName name="____________ZE1">#REF!</definedName>
    <definedName name="____________ZE2" localSheetId="0">#REF!</definedName>
    <definedName name="____________ZE2">#REF!</definedName>
    <definedName name="____________ZE3" localSheetId="0">#REF!</definedName>
    <definedName name="____________ZE3">#REF!</definedName>
    <definedName name="____________ZE4" localSheetId="0">#REF!</definedName>
    <definedName name="____________ZE4">#REF!</definedName>
    <definedName name="____________ZE5" localSheetId="0">#REF!</definedName>
    <definedName name="____________ZE5">#REF!</definedName>
    <definedName name="____________ZE6" localSheetId="0">#REF!</definedName>
    <definedName name="____________ZE6">#REF!</definedName>
    <definedName name="___________F" localSheetId="0">#REF!</definedName>
    <definedName name="___________F">#REF!</definedName>
    <definedName name="___________qw1" localSheetId="0">comp [2]custo!$I$997:$J$997</definedName>
    <definedName name="___________qw1">comp [2]custo!$I$997:$J$997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F" localSheetId="0">#REF!</definedName>
    <definedName name="__________F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F" localSheetId="0">#REF!</definedName>
    <definedName name="_________F">#REF!</definedName>
    <definedName name="_________qw1" localSheetId="0">comp [2]custo!$I$997:$J$997</definedName>
    <definedName name="_________qw1">comp [2]custo!$I$997:$J$997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F" localSheetId="0">#REF!</definedName>
    <definedName name="________F">#REF!</definedName>
    <definedName name="________PAG1" localSheetId="0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 localSheetId="0">#REF!</definedName>
    <definedName name="_______PAG1">#REF!</definedName>
    <definedName name="_______qw1" localSheetId="0">comp [2]custo!$I$997:$J$997</definedName>
    <definedName name="_______qw1">comp [2]custo!$I$997:$J$997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 localSheetId="0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 localSheetId="0">#REF!</definedName>
    <definedName name="_____PAG1">#REF!</definedName>
    <definedName name="_____qw1" localSheetId="0">comp [2]custo!$I$997:$J$997</definedName>
    <definedName name="_____qw1">comp [2]custo!$I$997:$J$997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C2" localSheetId="0">#REF!</definedName>
    <definedName name="___ZC2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C2" localSheetId="0">#REF!</definedName>
    <definedName name="__ZC2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 localSheetId="0">#REF!</definedName>
    <definedName name="_00_RESUMEN">#REF!</definedName>
    <definedName name="_01_Guadalupe" localSheetId="0">#REF!</definedName>
    <definedName name="_01_Guadalupe">#REF!</definedName>
    <definedName name="_02_Amarilla" localSheetId="0">#REF!</definedName>
    <definedName name="_02_Amarilla">#REF!</definedName>
    <definedName name="_03_Cocha" localSheetId="0">#REF!</definedName>
    <definedName name="_03_Cocha">#REF!</definedName>
    <definedName name="_04_Minadores" localSheetId="0">#REF!</definedName>
    <definedName name="_04_Minadores">#REF!</definedName>
    <definedName name="_05_Cabeno" localSheetId="0">#REF!</definedName>
    <definedName name="_05_Cabeno">#REF!</definedName>
    <definedName name="_06_Recodo" localSheetId="0">#REF!</definedName>
    <definedName name="_06_Recodo">#REF!</definedName>
    <definedName name="_07_Chingual" localSheetId="0">#REF!</definedName>
    <definedName name="_07_Chingual">#REF!</definedName>
    <definedName name="_08_Jordán" localSheetId="0">#REF!</definedName>
    <definedName name="_08_Jordán">#REF!</definedName>
    <definedName name="_09_Sabaleta" localSheetId="0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 localSheetId="0">#REF!</definedName>
    <definedName name="_13_Bijagual">#REF!</definedName>
    <definedName name="_14_Bicundo" localSheetId="0">#REF!</definedName>
    <definedName name="_14_Bicundo">#REF!</definedName>
    <definedName name="_15_Juntas" localSheetId="0">#REF!</definedName>
    <definedName name="_15_Juntas">#REF!</definedName>
    <definedName name="_16_Industria" localSheetId="0">#REF!</definedName>
    <definedName name="_16_Industria">#REF!</definedName>
    <definedName name="_17_Palmar" localSheetId="0">#REF!</definedName>
    <definedName name="_17_Palmar">#REF!</definedName>
    <definedName name="_18_Sucio" localSheetId="0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ER90" localSheetId="0">#REF!</definedName>
    <definedName name="_FER90">#REF!</definedName>
    <definedName name="_Fill" localSheetId="0" hidden="1">#REF!</definedName>
    <definedName name="_Fill" hidden="1">#REF!</definedName>
    <definedName name="_FIN50" localSheetId="0">#REF!</definedName>
    <definedName name="_FIN50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AL">[9]MOJornal!$D$31</definedName>
    <definedName name="_MOV02" localSheetId="0">#REF!</definedName>
    <definedName name="_MOV02">#REF!</definedName>
    <definedName name="_MOV03" localSheetId="0">#REF!</definedName>
    <definedName name="_MOV03">#REF!</definedName>
    <definedName name="_MUR100" localSheetId="0">#REF!</definedName>
    <definedName name="_MUR100">#REF!</definedName>
    <definedName name="_MUR12" localSheetId="0">#REF!</definedName>
    <definedName name="_MUR12">#REF!</definedName>
    <definedName name="_MUR14" localSheetId="0">#REF!</definedName>
    <definedName name="_MUR14">#REF!</definedName>
    <definedName name="_MUR36" localSheetId="0">#REF!</definedName>
    <definedName name="_MUR36">#REF!</definedName>
    <definedName name="_MUR90" localSheetId="0">#REF!</definedName>
    <definedName name="_MUR90">#REF!</definedName>
    <definedName name="_MZ1155">[8]Mezcla!$G$37</definedName>
    <definedName name="_mz125" localSheetId="0">[8]Mezcla!#REF!</definedName>
    <definedName name="_mz125">[8]Mezcla!#REF!</definedName>
    <definedName name="_MZ13" localSheetId="0">[8]Mezcla!#REF!</definedName>
    <definedName name="_MZ13">[8]Mezcla!#REF!</definedName>
    <definedName name="_MZ14" localSheetId="0">[8]Mezcla!#REF!</definedName>
    <definedName name="_MZ14">[8]Mezcla!#REF!</definedName>
    <definedName name="_MZ17" localSheetId="0">[8]Mezcla!#REF!</definedName>
    <definedName name="_MZ17">[8]Mezcla!#REF!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[10]MOJornal!$D$41</definedName>
    <definedName name="_OP2AL">[9]MOJornal!$D$51</definedName>
    <definedName name="_OP3AL">[10]MOJornal!$D$61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 localSheetId="0">#REF!</definedName>
    <definedName name="_PAG1">#REF!</definedName>
    <definedName name="_PAN101" localSheetId="0">#REF!</definedName>
    <definedName name="_PAN101">#REF!</definedName>
    <definedName name="_PAN11" localSheetId="0">#REF!</definedName>
    <definedName name="_PAN11">#REF!</definedName>
    <definedName name="_PAN36" localSheetId="0">#REF!</definedName>
    <definedName name="_PAN36">#REF!</definedName>
    <definedName name="_PAN51" localSheetId="0">#REF!</definedName>
    <definedName name="_PAN51">#REF!</definedName>
    <definedName name="_PAN71" localSheetId="0">#REF!</definedName>
    <definedName name="_PAN71">#REF!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2">[11]analisis!$G$2477</definedName>
    <definedName name="_pl316">[11]analisis!$G$2513</definedName>
    <definedName name="_pl38">[11]analisis!$G$2486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5">[12]Sheet5!$E:$E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tax1" localSheetId="0">[13]Factura!#REF!</definedName>
    <definedName name="_tax1">[13]Factura!#REF!</definedName>
    <definedName name="_tax2" localSheetId="0">[13]Factura!#REF!</definedName>
    <definedName name="_tax2">[13]Factura!#REF!</definedName>
    <definedName name="_tax3" localSheetId="0">[13]Factura!#REF!</definedName>
    <definedName name="_tax3">[13]Factura!#REF!</definedName>
    <definedName name="_tax4" localSheetId="0">[13]Factura!#REF!</definedName>
    <definedName name="_tax4">[13]Factura!#REF!</definedName>
    <definedName name="_TC110" localSheetId="0">#REF!</definedName>
    <definedName name="_TC110">#REF!</definedName>
    <definedName name="_TC220" localSheetId="0">#REF!</definedName>
    <definedName name="_TC220">#REF!</definedName>
    <definedName name="_TCAL">[9]MOJornal!$D$63</definedName>
    <definedName name="_VAR38">[14]Precio!$F$11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[15]PVC!#REF!</definedName>
    <definedName name="a">[15]PVC!#REF!</definedName>
    <definedName name="A.I.US" localSheetId="0">[16]Resumen!#REF!</definedName>
    <definedName name="A.I.US">[16]Resumen!#REF!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[17]M.O.!#REF!</definedName>
    <definedName name="AA">[17]M.O.!#REF!</definedName>
    <definedName name="aa_3">"$#REF!.$B$109"</definedName>
    <definedName name="AAG">[14]Precio!$F$20</definedName>
    <definedName name="ab" localSheetId="0">[18]Boletín!#REF!</definedName>
    <definedName name="ab">[18]Boletín!#REF!</definedName>
    <definedName name="AC">[3]insumo!$D$4</definedName>
    <definedName name="AC38G40">'[19]LISTADO INSUMOS DEL 2000'!$I$29</definedName>
    <definedName name="acarreo" localSheetId="0">'[20]Listado Equipos a utilizar'!#REF!</definedName>
    <definedName name="acarreo">'[20]Listado Equipos a utilizar'!#REF!</definedName>
    <definedName name="ACARREO12BLOCK12" localSheetId="0">#REF!</definedName>
    <definedName name="ACARREO12BLOCK12">#REF!</definedName>
    <definedName name="ACARREO12BLOCK6" localSheetId="0">#REF!</definedName>
    <definedName name="ACARREO12BLOCK6">#REF!</definedName>
    <definedName name="ACARREO12BLOCK8" localSheetId="0">#REF!</definedName>
    <definedName name="ACARREO12BLOCK8">#REF!</definedName>
    <definedName name="ACARREOADO50080" localSheetId="0">#REF!</definedName>
    <definedName name="ACARREOADO50080">#REF!</definedName>
    <definedName name="ACARREOADO511" localSheetId="0">#REF!</definedName>
    <definedName name="ACARREOADO511">#REF!</definedName>
    <definedName name="ACARREOADO604" localSheetId="0">#REF!</definedName>
    <definedName name="ACARREOADO604">#REF!</definedName>
    <definedName name="ACARREOBLINTEL6X8X8" localSheetId="0">#REF!</definedName>
    <definedName name="ACARREOBLINTEL6X8X8">#REF!</definedName>
    <definedName name="ACARREOBLINTEL8X8X8" localSheetId="0">#REF!</definedName>
    <definedName name="ACARREOBLINTEL8X8X8">#REF!</definedName>
    <definedName name="ACARREOBLOCALPER" localSheetId="0">#REF!</definedName>
    <definedName name="ACARREOBLOCALPER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6DEC" localSheetId="0">#REF!</definedName>
    <definedName name="ACARREOBLOCK6DEC">#REF!</definedName>
    <definedName name="ACARREOBLOCK6TEX" localSheetId="0">#REF!</definedName>
    <definedName name="ACARREOBLOCK6TEX">#REF!</definedName>
    <definedName name="ACARREOBLOCK8" localSheetId="0">#REF!</definedName>
    <definedName name="ACARREOBLOCK8">#REF!</definedName>
    <definedName name="ACARREOBLOCK8DEC" localSheetId="0">#REF!</definedName>
    <definedName name="ACARREOBLOCK8DEC">#REF!</definedName>
    <definedName name="ACARREOBLOCK8TEX" localSheetId="0">#REF!</definedName>
    <definedName name="ACARREOBLOCK8TEX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BLOVJE" localSheetId="0">#REF!</definedName>
    <definedName name="ACARREOBLOVJE">#REF!</definedName>
    <definedName name="ACARREOGRA3030" localSheetId="0">#REF!</definedName>
    <definedName name="ACARREOGRA3030">#REF!</definedName>
    <definedName name="ACARREOGRA4040" localSheetId="0">#REF!</definedName>
    <definedName name="ACARREOGRA4040">#REF!</definedName>
    <definedName name="ACARREOGRANITOVJE" localSheetId="0">#REF!</definedName>
    <definedName name="ACARREOGRANITOVJE">#REF!</definedName>
    <definedName name="ACARREOLAV1" localSheetId="0">#REF!</definedName>
    <definedName name="ACARREOLAV1">#REF!</definedName>
    <definedName name="ACARREOLAV2" localSheetId="0">#REF!</definedName>
    <definedName name="ACARREOLAV2">#REF!</definedName>
    <definedName name="ACARREOPISOS" localSheetId="0">#REF!</definedName>
    <definedName name="ACARREOPISOS">#REF!</definedName>
    <definedName name="ACARREOVER" localSheetId="0">#REF!</definedName>
    <definedName name="ACARREOVER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 localSheetId="0">#REF!</definedName>
    <definedName name="ACERA">#REF!</definedName>
    <definedName name="acero" localSheetId="0">#REF!</definedName>
    <definedName name="acero">#REF!</definedName>
    <definedName name="Acero.1er.Enrase.Villas" localSheetId="0">#REF!</definedName>
    <definedName name="Acero.1er.Enrase.Villas">#REF!</definedName>
    <definedName name="Acero.1er.Entrepiso.Villa" localSheetId="0">#REF!</definedName>
    <definedName name="Acero.1er.Entrepiso.Villa">#REF!</definedName>
    <definedName name="Acero.2do.Enrase.Villas" localSheetId="0">#REF!</definedName>
    <definedName name="Acero.2do.Enrase.Villas">#REF!</definedName>
    <definedName name="Acero.2do.Entrepiso.Villas" localSheetId="0">#REF!</definedName>
    <definedName name="Acero.2do.Entrepiso.Villas">#REF!</definedName>
    <definedName name="Acero.3erEnrase.Villas" localSheetId="0">#REF!</definedName>
    <definedName name="Acero.3erEnrase.Villas">#REF!</definedName>
    <definedName name="Acero.60" localSheetId="0">#REF!</definedName>
    <definedName name="Acero.60">#REF!</definedName>
    <definedName name="Acero.C1.1erN.Villa">'[21]Detalle Acero'!$H$26</definedName>
    <definedName name="Acero.C1.2doN.Villa" localSheetId="0">#REF!</definedName>
    <definedName name="Acero.C1.2doN.Villa">#REF!</definedName>
    <definedName name="Acero.C2.1erN.Villa">'[21]Detalle Acero'!$L$26</definedName>
    <definedName name="Acero.C3.2doN" localSheetId="0">#REF!</definedName>
    <definedName name="Acero.C3.2doN">#REF!</definedName>
    <definedName name="Acero.C4.1erN.Villa" localSheetId="0">#REF!</definedName>
    <definedName name="Acero.C4.1erN.Villa">#REF!</definedName>
    <definedName name="Acero.C4.2doN.Villas" localSheetId="0">#REF!</definedName>
    <definedName name="Acero.C4.2doN.Villas">#REF!</definedName>
    <definedName name="Acero.Losa.Techo.Villas" localSheetId="0">#REF!</definedName>
    <definedName name="Acero.Losa.Techo.Villas">#REF!</definedName>
    <definedName name="Acero.MA" localSheetId="0">#REF!</definedName>
    <definedName name="Acero.MA">#REF!</definedName>
    <definedName name="Acero.platea.Villa">'[21]Detalle Acero'!$D$26</definedName>
    <definedName name="Acero.V1E.Villas" localSheetId="0">#REF!</definedName>
    <definedName name="Acero.V1E.Villas">#REF!</definedName>
    <definedName name="Acero.V1T.Villas" localSheetId="0">#REF!</definedName>
    <definedName name="Acero.V1T.Villas">#REF!</definedName>
    <definedName name="Acero.V2E.Villas" localSheetId="0">#REF!</definedName>
    <definedName name="Acero.V2E.Villas">#REF!</definedName>
    <definedName name="Acero.V2T.Villas" localSheetId="0">#REF!</definedName>
    <definedName name="Acero.V2T.Villas">#REF!</definedName>
    <definedName name="Acero.V3E.Villas" localSheetId="0">#REF!</definedName>
    <definedName name="Acero.V3E.Villas">#REF!</definedName>
    <definedName name="Acero.V3T.Villas" localSheetId="0">#REF!</definedName>
    <definedName name="Acero.V3T.Villas">#REF!</definedName>
    <definedName name="Acero.V4E.Villas" localSheetId="0">#REF!</definedName>
    <definedName name="Acero.V4E.Villas">#REF!</definedName>
    <definedName name="Acero.V4T.Villas" localSheetId="0">#REF!</definedName>
    <definedName name="Acero.V4T.Villas">#REF!</definedName>
    <definedName name="Acero.V5E.Villas" localSheetId="0">#REF!</definedName>
    <definedName name="Acero.V5E.Villas">#REF!</definedName>
    <definedName name="Acero.Viga.Platea.Villa">'[21]Detalle Acero'!$F$26</definedName>
    <definedName name="Acero_1_2_____Grado_40">[22]Insumos!$B$6:$D$6</definedName>
    <definedName name="Acero_1_4______Grado_40">[22]Insumos!$B$7:$D$7</definedName>
    <definedName name="Acero_2">#N/A</definedName>
    <definedName name="Acero_3">#N/A</definedName>
    <definedName name="Acero_3_4__1_____Grado_40">[22]Insumos!$B$8:$D$8</definedName>
    <definedName name="Acero_3_8______Grado_40">[22]Insumos!$B$9:$D$9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'[23]LISTA DE PRECIO'!$C$6</definedName>
    <definedName name="Acero_QQ">[24]INSU!$D$9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12" localSheetId="0">#REF!</definedName>
    <definedName name="ACERO12">#REF!</definedName>
    <definedName name="ACERO1225" localSheetId="0">#REF!</definedName>
    <definedName name="ACERO1225">#REF!</definedName>
    <definedName name="ACERO14" localSheetId="0">#REF!</definedName>
    <definedName name="ACERO14">#REF!</definedName>
    <definedName name="ACERO34" localSheetId="0">#REF!</definedName>
    <definedName name="ACERO34">#REF!</definedName>
    <definedName name="ACERO38" localSheetId="0">#REF!</definedName>
    <definedName name="ACERO38">#REF!</definedName>
    <definedName name="ACERO3825" localSheetId="0">#REF!</definedName>
    <definedName name="ACERO3825">#REF!</definedName>
    <definedName name="ACERO40" localSheetId="0">#REF!</definedName>
    <definedName name="ACERO40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601" localSheetId="0">#REF!</definedName>
    <definedName name="ACERO601">#REF!</definedName>
    <definedName name="ACERO6012" localSheetId="0">#REF!</definedName>
    <definedName name="ACERO6012">#REF!</definedName>
    <definedName name="ACERO601225" localSheetId="0">#REF!</definedName>
    <definedName name="ACERO601225">#REF!</definedName>
    <definedName name="ACERO6034" localSheetId="0">#REF!</definedName>
    <definedName name="ACERO6034">#REF!</definedName>
    <definedName name="ACERO6038" localSheetId="0">#REF!</definedName>
    <definedName name="ACERO6038">#REF!</definedName>
    <definedName name="ACERO603825" localSheetId="0">#REF!</definedName>
    <definedName name="ACERO603825">#REF!</definedName>
    <definedName name="acerog40">[25]MATERIALES!$G$7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EROS" localSheetId="0">#REF!</definedName>
    <definedName name="ACEROS">#REF!</definedName>
    <definedName name="ACUEDUCTO" localSheetId="0">[26]INS!#REF!</definedName>
    <definedName name="ACUEDUCTO">[26]INS!#REF!</definedName>
    <definedName name="ACUEDUCTO_8" localSheetId="0">#REF!</definedName>
    <definedName name="ACUEDUCTO_8">#REF!</definedName>
    <definedName name="ADA" localSheetId="0">'[27]CUB-10181-3(Rescision)'!#REF!</definedName>
    <definedName name="ADA">'[27]CUB-10181-3(Rescision)'!#REF!</definedName>
    <definedName name="ADAMIOSIN" localSheetId="0">[8]Mezcla!#REF!</definedName>
    <definedName name="ADAMIOSIN">[8]Mezcla!#REF!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ICIONAL">#N/A</definedName>
    <definedName name="ADICIONAL_6">NA()</definedName>
    <definedName name="ADITIVO" localSheetId="0">#REF!</definedName>
    <definedName name="ADITIVO">#REF!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'[28]Resumen Precio Equipos'!$C$28</definedName>
    <definedName name="ADMINISTRATIVOS" localSheetId="0">#REF!</definedName>
    <definedName name="ADMINISTRATIVOS">#REF!</definedName>
    <definedName name="AG">[14]Precio!$F$21</definedName>
    <definedName name="Agregado_3">#N/A</definedName>
    <definedName name="AGREGADOS" localSheetId="0">#REF!</definedName>
    <definedName name="AGREGADOS">#REF!</definedName>
    <definedName name="agricola" localSheetId="0">'[20]Listado Equipos a utilizar'!#REF!</definedName>
    <definedName name="agricola">'[20]Listado Equipos a utilizar'!#REF!</definedName>
    <definedName name="Agua" localSheetId="0">#REF!</definedName>
    <definedName name="Agua">#REF!</definedName>
    <definedName name="Agua.MA" localSheetId="0">#REF!</definedName>
    <definedName name="Agua.MA">#REF!</definedName>
    <definedName name="Agua.Potable.1erN">[29]Análisis!$F$1816</definedName>
    <definedName name="Agua.Potable.3er.4toy5toN">[29]Análisis!$F$1956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IRE.ACONDICIONADO" localSheetId="0">#REF!</definedName>
    <definedName name="AIRE.ACONDICIONADO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4GALV" localSheetId="0">#REF!</definedName>
    <definedName name="AL14GALV">#REF!</definedName>
    <definedName name="AL18DUPLO" localSheetId="0">#REF!</definedName>
    <definedName name="AL18DUPLO">#REF!</definedName>
    <definedName name="AL18GALV" localSheetId="0">#REF!</definedName>
    <definedName name="AL18GALV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4C" localSheetId="0">#REF!</definedName>
    <definedName name="AL4C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8">[14]Precio!$F$15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[8]insumo!#REF!</definedName>
    <definedName name="ALAMBRE">[8]insumo!#REF!</definedName>
    <definedName name="Alambre_3">#N/A</definedName>
    <definedName name="Alambre_galvanizago__18">'[23]LISTA DE PRECIO'!$C$7</definedName>
    <definedName name="Alambre_No._18">[22]Insumos!$B$20:$D$20</definedName>
    <definedName name="Alambre_No.18_3">#N/A</definedName>
    <definedName name="Alambre_Varilla">[24]INSU!$D$17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.MA" localSheetId="0">#REF!</definedName>
    <definedName name="Alambre18.MA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>[17]M.O.!$C$12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i.Desde.Trans.Villas" localSheetId="0">#REF!</definedName>
    <definedName name="Ali.Desde.Trans.Villas">#REF!</definedName>
    <definedName name="Alim.a.Trnsf." localSheetId="0">#REF!</definedName>
    <definedName name="Alim.a.Trnsf.">#REF!</definedName>
    <definedName name="Alq._Madera_P_Rampa_____Incl._M_O">[22]Insumos!$B$127:$D$127</definedName>
    <definedName name="Alq._Madera_P_Viga_____Incl._M_O">[22]Insumos!$B$128:$D$128</definedName>
    <definedName name="Alq._Madera_P_Vigas_y_Columnas_Amarre____Incl._M_O">[22]Insumos!$B$129:$D$129</definedName>
    <definedName name="ALTATENSION" localSheetId="0">#REF!</definedName>
    <definedName name="ALTATENSION">#REF!</definedName>
    <definedName name="altura" localSheetId="0">[30]presupuesto!#REF!</definedName>
    <definedName name="altura">[30]presupuesto!#REF!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ACEROS" localSheetId="0">#REF!</definedName>
    <definedName name="ANAACEROS">#REF!</definedName>
    <definedName name="ANABLOQUESMUROS" localSheetId="0">#REF!</definedName>
    <definedName name="ANABLOQUESMUROS">#REF!</definedName>
    <definedName name="ANABORDILLOS" localSheetId="0">#REF!</definedName>
    <definedName name="ANABORDILLOS">#REF!</definedName>
    <definedName name="ANACASETAS" localSheetId="0">#REF!</definedName>
    <definedName name="ANACASETAS">#REF!</definedName>
    <definedName name="ANACONTEN" localSheetId="0">#REF!</definedName>
    <definedName name="ANACONTEN">#REF!</definedName>
    <definedName name="ANADESPLUV" localSheetId="0">#REF!</definedName>
    <definedName name="ANADESPLUV">#REF!</definedName>
    <definedName name="ANAEMPAÑETES" localSheetId="0">#REF!</definedName>
    <definedName name="ANAEMPAÑETES">#REF!</definedName>
    <definedName name="ANAESCALONES" localSheetId="0">#REF!</definedName>
    <definedName name="ANAESCALONES">#REF!</definedName>
    <definedName name="ANAHAANTEP" localSheetId="0">#REF!</definedName>
    <definedName name="ANAHAANTEP">#REF!</definedName>
    <definedName name="ANAHABADENES" localSheetId="0">#REF!</definedName>
    <definedName name="ANAHABADENES">#REF!</definedName>
    <definedName name="ANAHACOL" localSheetId="0">#REF!</definedName>
    <definedName name="ANAHACOL">#REF!</definedName>
    <definedName name="ANAHACOLAMA" localSheetId="0">#REF!</definedName>
    <definedName name="ANAHACOLAMA">#REF!</definedName>
    <definedName name="ANAHACOLCIR" localSheetId="0">#REF!</definedName>
    <definedName name="ANAHACOLCIR">#REF!</definedName>
    <definedName name="ANAHADINTELES" localSheetId="0">#REF!</definedName>
    <definedName name="ANAHADINTELES">#REF!</definedName>
    <definedName name="ANAHALOSASMONO" localSheetId="0">#REF!</definedName>
    <definedName name="ANAHALOSASMONO">#REF!</definedName>
    <definedName name="ANAHAMUROS" localSheetId="0">#REF!</definedName>
    <definedName name="ANAHAMUROS">#REF!</definedName>
    <definedName name="ANAHARAMPASESC" localSheetId="0">#REF!</definedName>
    <definedName name="ANAHARAMPASESC">#REF!</definedName>
    <definedName name="ANAHAVIGAS" localSheetId="0">#REF!</definedName>
    <definedName name="ANAHAVIGAS">#REF!</definedName>
    <definedName name="ANAHAVIGASAMA" localSheetId="0">#REF!</definedName>
    <definedName name="ANAHAVIGASAMA">#REF!</definedName>
    <definedName name="ANAHAVUELOS" localSheetId="0">#REF!</definedName>
    <definedName name="ANAHAVUELOS">#REF!</definedName>
    <definedName name="ANAHAZAPCOL1" localSheetId="0">#REF!</definedName>
    <definedName name="ANAHAZAPCOL1">#REF!</definedName>
    <definedName name="ANAHAZAPCOL2" localSheetId="0">#REF!</definedName>
    <definedName name="ANAHAZAPCOL2">#REF!</definedName>
    <definedName name="ANAHAZAPMUR1" localSheetId="0">#REF!</definedName>
    <definedName name="ANAHAZAPMUR1">#REF!</definedName>
    <definedName name="ANAHORMIND" localSheetId="0">#REF!</definedName>
    <definedName name="ANAHORMIND">#REF!</definedName>
    <definedName name="ANAHORMSIM" localSheetId="0">#REF!</definedName>
    <definedName name="ANAHORMSIM">#REF!</definedName>
    <definedName name="ANAIMPERMEABILIZA" localSheetId="0">#REF!</definedName>
    <definedName name="ANAIMPERMEABILIZA">#REF!</definedName>
    <definedName name="ANAINSTELECTACOM" localSheetId="0">#REF!</definedName>
    <definedName name="ANAINSTELECTACOM">#REF!</definedName>
    <definedName name="ANAINSTELECTSALIDAS" localSheetId="0">#REF!</definedName>
    <definedName name="ANAINSTELECTSALIDAS">#REF!</definedName>
    <definedName name="ANAINSTSANITAPATUBMO" localSheetId="0">#REF!</definedName>
    <definedName name="ANAINSTSANITAPATUBMO">#REF!</definedName>
    <definedName name="ANAINSTSANITCISTERNAS" localSheetId="0">#REF!</definedName>
    <definedName name="ANAINSTSANITCISTERNAS">#REF!</definedName>
    <definedName name="ANAINSTSANITCISTSEPT" localSheetId="0">#REF!</definedName>
    <definedName name="ANAINSTSANITCISTSEPT">#REF!</definedName>
    <definedName name="ANAINSTSANITCOLOCAPAR" localSheetId="0">#REF!</definedName>
    <definedName name="ANAINSTSANITCOLOCAPAR">#REF!</definedName>
    <definedName name="analiis" localSheetId="0">[31]M.O.!#REF!</definedName>
    <definedName name="analiis">[31]M.O.!#REF!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AMALLASCICL" localSheetId="0">#REF!</definedName>
    <definedName name="ANAMALLASCICL">#REF!</definedName>
    <definedName name="ANAMORTEROS" localSheetId="0">#REF!</definedName>
    <definedName name="ANAMORTEROS">#REF!</definedName>
    <definedName name="ANAMOVTIE" localSheetId="0">#REF!</definedName>
    <definedName name="ANAMOVTIE">#REF!</definedName>
    <definedName name="ANAPINTURAS" localSheetId="0">#REF!</definedName>
    <definedName name="ANAPINTURAS">#REF!</definedName>
    <definedName name="ANAPISOS" localSheetId="0">#REF!</definedName>
    <definedName name="ANAPISOS">#REF!</definedName>
    <definedName name="ANAPORTAJEMAD" localSheetId="0">#REF!</definedName>
    <definedName name="ANAPORTAJEMAD">#REF!</definedName>
    <definedName name="ANAREPLANTEO" localSheetId="0">#REF!</definedName>
    <definedName name="ANAREPLANTEO">#REF!</definedName>
    <definedName name="ANAREVEST" localSheetId="0">#REF!</definedName>
    <definedName name="ANAREVEST">#REF!</definedName>
    <definedName name="ANATECHOS" localSheetId="0">#REF!</definedName>
    <definedName name="ANATECHOS">#REF!</definedName>
    <definedName name="ANATECHOSTERM" localSheetId="0">#REF!</definedName>
    <definedName name="ANATECHOSTERM">#REF!</definedName>
    <definedName name="ANAVENTANAS" localSheetId="0">#REF!</definedName>
    <definedName name="ANAVENTANAS">#REF!</definedName>
    <definedName name="ANAVERJAS" localSheetId="0">#REF!</definedName>
    <definedName name="ANAVERJAS">#REF!</definedName>
    <definedName name="ANCHOS" localSheetId="0">#REF!</definedName>
    <definedName name="ANCHOS">#REF!</definedName>
    <definedName name="Anclaje_de_Pilotes_3">#N/A</definedName>
    <definedName name="Andamio" localSheetId="0">#REF!</definedName>
    <definedName name="Andamio">#REF!</definedName>
    <definedName name="Andamio.Goteros" localSheetId="0">#REF!</definedName>
    <definedName name="Andamio.Goteros">#REF!</definedName>
    <definedName name="Andamio.Panete" localSheetId="0">#REF!</definedName>
    <definedName name="Andamio.Panete">#REF!</definedName>
    <definedName name="Andamio.Pañete.pared.Exterior">[29]Insumos!$E$155</definedName>
    <definedName name="ANDAMIOS" localSheetId="0">#REF!</definedName>
    <definedName name="ANDAMIOS">#REF!</definedName>
    <definedName name="Andamios.Bloque" localSheetId="0">#REF!</definedName>
    <definedName name="Andamios.Bloque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f.LosasYvuelos" localSheetId="0">[32]Análisis!#REF!</definedName>
    <definedName name="Anf.LosasYvuelos">[32]Análisis!#REF!</definedName>
    <definedName name="Anfi.Zap.Col" localSheetId="0">[32]Análisis!#REF!</definedName>
    <definedName name="Anfi.Zap.Col">[32]Análisis!#REF!</definedName>
    <definedName name="Anfit.Col.C1" localSheetId="0">[32]Análisis!#REF!</definedName>
    <definedName name="Anfit.Col.C1">[32]Análisis!#REF!</definedName>
    <definedName name="Anfit.Col.CA" localSheetId="0">[32]Análisis!#REF!</definedName>
    <definedName name="Anfit.Col.CA">[32]Análisis!#REF!</definedName>
    <definedName name="ANFITEATRO" localSheetId="0">#REF!</definedName>
    <definedName name="ANFITEATRO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IMACION" localSheetId="0">#REF!</definedName>
    <definedName name="ANIMACION">#REF!</definedName>
    <definedName name="Antepecho">[29]Análisis!$D$1212</definedName>
    <definedName name="Antepecho..superior.incluye.losa">[29]Análisis!$D$658</definedName>
    <definedName name="antepecho.block.de.6" localSheetId="0">#REF!</definedName>
    <definedName name="antepecho.block.de.6">#REF!</definedName>
    <definedName name="AP" localSheetId="0">#REF!</definedName>
    <definedName name="AP">#REF!</definedName>
    <definedName name="APARATOS" localSheetId="0">#REF!</definedName>
    <definedName name="APARATOS">#REF!</definedName>
    <definedName name="AQUAPEL" localSheetId="0">#REF!</definedName>
    <definedName name="AQUAPEL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ANDELAPLAS" localSheetId="0">#REF!</definedName>
    <definedName name="ARANDELAPLAS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[30]presupuesto!#REF!</definedName>
    <definedName name="area">[30]presupuesto!#REF!</definedName>
    <definedName name="_xlnm.Extract" localSheetId="0">#REF!</definedName>
    <definedName name="_xlnm.Extract">#REF!</definedName>
    <definedName name="_xlnm.Print_Area" localSheetId="0">'Listado Partida'!$A$1:$F$139</definedName>
    <definedName name="_xlnm.Print_Area">#REF!</definedName>
    <definedName name="ARENA" localSheetId="0">#REF!</definedName>
    <definedName name="ARENA">#REF!</definedName>
    <definedName name="Arena.Horm.Visto">[21]Insumos!$E$16</definedName>
    <definedName name="Arena_Gruesa_Lavada">[22]Insumos!$B$16:$D$16</definedName>
    <definedName name="ARENA_LAV_CLASIF">'[33]MATERIALES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[8]insumo!#REF!</definedName>
    <definedName name="ARENAF">[8]insumo!#REF!</definedName>
    <definedName name="ARENAFINA">[8]insumo!$D$6</definedName>
    <definedName name="ARENAG" localSheetId="0">[8]insumo!#REF!</definedName>
    <definedName name="ARENAG">[8]insumo!#REF!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Altagracia.MA" localSheetId="0">#REF!</definedName>
    <definedName name="ArenaLaAltagracia.MA">#REF!</definedName>
    <definedName name="arenalavada">[25]MATERIALES!$G$13</definedName>
    <definedName name="ARENAMINA" localSheetId="0">#REF!</definedName>
    <definedName name="ARENAMINA">#REF!</definedName>
    <definedName name="ArenaOchoa.MA">[34]Insumos!$C$14</definedName>
    <definedName name="ArenaPanete.MA" localSheetId="0">#REF!</definedName>
    <definedName name="ArenaPanete.MA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'[20]Listado Equipos a utilizar'!#REF!</definedName>
    <definedName name="arranque">'[20]Listado Equipos a utilizar'!#REF!</definedName>
    <definedName name="as" localSheetId="0">[35]M.O.!#REF!</definedName>
    <definedName name="as">[35]M.O.!#REF!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CENSORES" localSheetId="0">#REF!</definedName>
    <definedName name="ASCENSORES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ugusto" localSheetId="0">#REF!</definedName>
    <definedName name="augusto">#REF!</definedName>
    <definedName name="AUMENTO_OCB" localSheetId="0">#REF!</definedName>
    <definedName name="AUMENTO_OCB">#REF!</definedName>
    <definedName name="AY" localSheetId="0">#REF!</definedName>
    <definedName name="AY">#REF!</definedName>
    <definedName name="AYAL">[10]MOJornal!$D$20</definedName>
    <definedName name="AYCARP" localSheetId="0">[36]INS!#REF!</definedName>
    <definedName name="AYCARP">[36]INS!#REF!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[25]OBRAMANO!$F$67</definedName>
    <definedName name="b" localSheetId="0">[37]ADDENDA!#REF!</definedName>
    <definedName name="b">[37]ADDENDA!#REF!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AUSTRES" localSheetId="0">#REF!</definedName>
    <definedName name="BALAUSTRES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[38]Insumos!$E$90</definedName>
    <definedName name="Baldosines.GraniMármol">[29]Insumos!$E$71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.blanca" localSheetId="0">#REF!</definedName>
    <definedName name="bañera.blanca">#REF!</definedName>
    <definedName name="BAÑERAHFBCA" localSheetId="0">#REF!</definedName>
    <definedName name="BAÑERAHFBCA">#REF!</definedName>
    <definedName name="BAÑERAHFCOL" localSheetId="0">#REF!</definedName>
    <definedName name="BAÑERAHFCOL">#REF!</definedName>
    <definedName name="BAÑERALIV" localSheetId="0">#REF!</definedName>
    <definedName name="BAÑERALIV">#REF!</definedName>
    <definedName name="BAÑOS" localSheetId="0">#REF!</definedName>
    <definedName name="BAÑOS">#REF!</definedName>
    <definedName name="Bar.Piscina" localSheetId="0">#REF!</definedName>
    <definedName name="Bar.Piscina">#REF!</definedName>
    <definedName name="Baranda.hierro" localSheetId="0">#REF!</definedName>
    <definedName name="Baranda.hierro">#REF!</definedName>
    <definedName name="Baranda.hierro.simple" localSheetId="0">#REF!</definedName>
    <definedName name="Baranda.hierro.simple">#REF!</definedName>
    <definedName name="BARANDILLA_3">#N/A</definedName>
    <definedName name="barra12">[11]analisis!$G$2860</definedName>
    <definedName name="BARRO" localSheetId="0">#REF!</definedName>
    <definedName name="BARRO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edestal" localSheetId="0">#REF!</definedName>
    <definedName name="base.pedestal">#REF!</definedName>
    <definedName name="Base.piso.Mármol">[29]Análisis!$D$471</definedName>
    <definedName name="base.sofa.cama" localSheetId="0">#REF!</definedName>
    <definedName name="base.sofa.cama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" localSheetId="0">#REF!</definedName>
    <definedName name="bbbb">#REF!</definedName>
    <definedName name="BBBBBBBBBBBBBBBB" localSheetId="0">#REF!</definedName>
    <definedName name="BBBBBBBBBBBBBBBB">#REF!</definedName>
    <definedName name="be" localSheetId="0">#REF!</definedName>
    <definedName name="be">#REF!</definedName>
    <definedName name="BENEFICIOS">'[23]LISTA DE PRECIO'!$C$18</definedName>
    <definedName name="BIDETBCO" localSheetId="0">#REF!</definedName>
    <definedName name="BIDETBCO">#REF!</definedName>
    <definedName name="BIDETBCOPVC" localSheetId="0">#REF!</definedName>
    <definedName name="BIDETBCOPVC">#REF!</definedName>
    <definedName name="BIDETCOL" localSheetId="0">#REF!</definedName>
    <definedName name="BIDETCOL">#REF!</definedName>
    <definedName name="BISAGRA" localSheetId="0">#REF!</definedName>
    <definedName name="BISAGRA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[3]insumo!$D$9</definedName>
    <definedName name="BLOCK0.20M">[3]insumo!$D$10</definedName>
    <definedName name="BLOCK12" localSheetId="0">#REF!</definedName>
    <definedName name="BLOCK12">#REF!</definedName>
    <definedName name="block4" localSheetId="0">[8]insumo!#REF!</definedName>
    <definedName name="block4">[8]insumo!#REF!</definedName>
    <definedName name="BLOCK5" localSheetId="0">#REF!</definedName>
    <definedName name="BLOCK5">#REF!</definedName>
    <definedName name="BLOCK6" localSheetId="0">[8]insumo!#REF!</definedName>
    <definedName name="BLOCK6">[8]insumo!#REF!</definedName>
    <definedName name="BLOCK640" localSheetId="0">#REF!</definedName>
    <definedName name="BLOCK640">#REF!</definedName>
    <definedName name="BLOCK6VIO2" localSheetId="0">#REF!</definedName>
    <definedName name="BLOCK6VIO2">#REF!</definedName>
    <definedName name="block8" localSheetId="0">[8]insumo!#REF!</definedName>
    <definedName name="block8">[8]insumo!#REF!</definedName>
    <definedName name="BLOCK820" localSheetId="0">#REF!</definedName>
    <definedName name="BLOCK820">#REF!</definedName>
    <definedName name="BLOCK840" localSheetId="0">#REF!</definedName>
    <definedName name="BLOCK840">#REF!</definedName>
    <definedName name="BLOCK840CLLENAS" localSheetId="0">#REF!</definedName>
    <definedName name="BLOCK840CLLENAS">#REF!</definedName>
    <definedName name="BLOCK8ESP" localSheetId="0">#REF!</definedName>
    <definedName name="BLOCK8ESP">#REF!</definedName>
    <definedName name="BLOCKCA" localSheetId="0">[8]insumo!#REF!</definedName>
    <definedName name="BLOCKCA">[8]insumo!#REF!</definedName>
    <definedName name="BLOCKCALAD666" localSheetId="0">#REF!</definedName>
    <definedName name="BLOCKCALAD666">#REF!</definedName>
    <definedName name="BLOCKCALAD886" localSheetId="0">#REF!</definedName>
    <definedName name="BLOCKCALAD886">#REF!</definedName>
    <definedName name="BLOCKCALADORN152040" localSheetId="0">#REF!</definedName>
    <definedName name="BLOCKCALADORN152040">#REF!</definedName>
    <definedName name="Bloque.12.M.A." localSheetId="0">#REF!</definedName>
    <definedName name="Bloque.12.M.A.">#REF!</definedName>
    <definedName name="Bloque.12.SNP.Villas">[29]Análisis!$D$1112</definedName>
    <definedName name="Bloque.4.Barpis" localSheetId="0">[32]Análisis!#REF!</definedName>
    <definedName name="Bloque.4.Barpis">[32]Análisis!#REF!</definedName>
    <definedName name="Bloque.4.MA" localSheetId="0">#REF!</definedName>
    <definedName name="Bloque.4.MA">#REF!</definedName>
    <definedName name="Bloque.4.SNP.Mezc.Antillana" localSheetId="0">[32]Análisis!#REF!</definedName>
    <definedName name="Bloque.4.SNP.Mezc.Antillana">[32]Análisis!#REF!</definedName>
    <definedName name="Bloque.4.SNP.Villas">[29]Análisis!$D$915</definedName>
    <definedName name="Bloque.4BNP.Mezc.Antillana" localSheetId="0">[32]Análisis!#REF!</definedName>
    <definedName name="Bloque.4BNP.Mezc.Antillana">[32]Análisis!#REF!</definedName>
    <definedName name="Bloque.6.BNP.Mezc.Antillana" localSheetId="0">[32]Análisis!#REF!</definedName>
    <definedName name="Bloque.6.BNP.Mezc.Antillana">[32]Análisis!#REF!</definedName>
    <definedName name="Bloque.6.BNP.Villas" localSheetId="0">#REF!</definedName>
    <definedName name="Bloque.6.BNP.Villas">#REF!</definedName>
    <definedName name="Bloque.6.MA" localSheetId="0">#REF!</definedName>
    <definedName name="Bloque.6.MA">#REF!</definedName>
    <definedName name="Bloque.6.SNP.Mezc.Antillana" localSheetId="0">[32]Análisis!#REF!</definedName>
    <definedName name="Bloque.6.SNP.Mezc.Antillana">[32]Análisis!#REF!</definedName>
    <definedName name="Bloque.6.SNP.Villas" localSheetId="0">#REF!</definedName>
    <definedName name="Bloque.6.SNP.Villas">#REF!</definedName>
    <definedName name="Bloque.8.BNP.Villas" localSheetId="0">#REF!</definedName>
    <definedName name="Bloque.8.BNP.Villas">#REF!</definedName>
    <definedName name="Bloque.8.MA" localSheetId="0">#REF!</definedName>
    <definedName name="Bloque.8.MA">#REF!</definedName>
    <definedName name="Bloque.8.SNP.Villas" localSheetId="0">#REF!</definedName>
    <definedName name="Bloque.8.SNP.Villas">#REF!</definedName>
    <definedName name="Bloque.8.SNP.Villas.A0.8" localSheetId="0">#REF!</definedName>
    <definedName name="Bloque.8.SNP.Villas.A0.8">#REF!</definedName>
    <definedName name="Bloque.8SNP.Villas" localSheetId="0">#REF!</definedName>
    <definedName name="Bloque.8SNP.Villas">#REF!</definedName>
    <definedName name="Bloque.Med.Luna.8.MA" localSheetId="0">[29]Insumos!#REF!</definedName>
    <definedName name="Bloque.Med.Luna.8.MA">[29]Insumos!#REF!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" localSheetId="0">#REF!</definedName>
    <definedName name="BLOQUES">#REF!</definedName>
    <definedName name="Bloques.8.BNTN.Mezc.Antillana" localSheetId="0">[32]Análisis!#REF!</definedName>
    <definedName name="Bloques.8.BNTN.Mezc.Antillana">[32]Análisis!#REF!</definedName>
    <definedName name="Bloques.8.SNP.Mezc.Antillana" localSheetId="0">[32]Análisis!#REF!</definedName>
    <definedName name="Bloques.8.SNP.Mezc.Antillana">[32]Análisis!#REF!</definedName>
    <definedName name="Bloques.8.SNPT">[29]Análisis!$D$306</definedName>
    <definedName name="bloques.calados" localSheetId="0">#REF!</definedName>
    <definedName name="bloques.calados">#REF!</definedName>
    <definedName name="Bloques_de_6">[22]Insumos!$B$22:$D$22</definedName>
    <definedName name="Bloques_de_8">[22]Insumos!$B$23:$D$23</definedName>
    <definedName name="bloques4" localSheetId="0">[25]MATERIALES!#REF!</definedName>
    <definedName name="bloques4">[25]MATERIALES!#REF!</definedName>
    <definedName name="bloques6" localSheetId="0">[25]MATERIALES!#REF!</definedName>
    <definedName name="bloques6">[25]MATERIALES!#REF!</definedName>
    <definedName name="bloques8" localSheetId="0">[25]MATERIALES!#REF!</definedName>
    <definedName name="bloques8">[25]MATERIALES!#REF!</definedName>
    <definedName name="BLOQUESVID" localSheetId="0">#REF!</definedName>
    <definedName name="BLOQUESVID">#REF!</definedName>
    <definedName name="BOMBA" localSheetId="0">#REF!</definedName>
    <definedName name="BOMBA">#REF!</definedName>
    <definedName name="Bomba.Arrastre">[29]Insumos!$E$142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AS" localSheetId="0">#REF!</definedName>
    <definedName name="BOMBAS">#REF!</definedName>
    <definedName name="BOMBILLAS_1500W">[39]INSU!$B$42</definedName>
    <definedName name="BOMVAC" localSheetId="0">#REF!</definedName>
    <definedName name="BOMVAC">#REF!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e.marmol.A" localSheetId="0">[29]Insumos!#REF!</definedName>
    <definedName name="Borde.marmol.A">[29]Insumos!#REF!</definedName>
    <definedName name="Bordillo.Granito.Lavado" localSheetId="0">#REF!</definedName>
    <definedName name="Bordillo.Granito.Lavado">#REF!</definedName>
    <definedName name="BORDILLO4" localSheetId="0">#REF!</definedName>
    <definedName name="BORDILLO4">#REF!</definedName>
    <definedName name="BORDILLO6" localSheetId="0">#REF!</definedName>
    <definedName name="BORDILLO6">#REF!</definedName>
    <definedName name="BORDILLO8" localSheetId="0">#REF!</definedName>
    <definedName name="BORDILLO8">#REF!</definedName>
    <definedName name="Borrar_Esc.">[40]Escalera!$J$9:$M$9,[40]Escalera!$J$10:$R$10,[40]Escalera!$AL$14:$AM$14,[40]Escalera!$AL$16:$AM$16,[40]Escalera!$I$16:$M$16,[40]Escalera!$B$19:$AE$32,[40]Escalera!$AN$19:$AQ$32</definedName>
    <definedName name="Borrar_Muros">[40]Muros!$W$15:$Z$15,[40]Muros!$AA$15:$AD$15,[40]Muros!$AF$13,[40]Muros!$K$20:$L$20,[40]Muros!$O$26:$P$26</definedName>
    <definedName name="Borrar_Precio">'[41]Cotz.'!$F$23:$F$800,'[41]Cotz.'!$K$280:$K$800</definedName>
    <definedName name="Borrar_V.C1">[42]qqVgas!$J$9:$M$9,[42]qqVgas!$J$10:$R$10,[42]qqVgas!$AJ$11:$AK$11,[42]qqVgas!$AR$11:$AS$11,[42]qqVgas!$AG$13:$AH$13,[42]qqVgas!$AP$13:$AQ$13,[42]qqVgas!$D$16:$AC$195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 localSheetId="0">#REF!</definedName>
    <definedName name="BOTONTIMBRE">#REF!</definedName>
    <definedName name="BOVFOAM" localSheetId="0">#REF!</definedName>
    <definedName name="BOVFOAM">#REF!</definedName>
    <definedName name="boxes" localSheetId="0">[13]Factura!#REF!</definedName>
    <definedName name="boxes">[13]Factura!#REF!</definedName>
    <definedName name="BREAKER15" localSheetId="0">#REF!</definedName>
    <definedName name="BREAKER15">#REF!</definedName>
    <definedName name="BREAKER2P40" localSheetId="0">#REF!</definedName>
    <definedName name="BREAKER2P40">#REF!</definedName>
    <definedName name="BREAKER2P60" localSheetId="0">#REF!</definedName>
    <definedName name="BREAKER2P60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[17]M.O.!$C$9</definedName>
    <definedName name="BRIGADATOPOGRAFICA_6" localSheetId="0">#REF!</definedName>
    <definedName name="BRIGADATOPOGRAFICA_6">#REF!</definedName>
    <definedName name="Brillado.Marmol">[29]Insumos!$E$134</definedName>
    <definedName name="Brillado_pisos" localSheetId="0">#REF!</definedName>
    <definedName name="Brillado_pisos">#REF!</definedName>
    <definedName name="brochas" localSheetId="0">#REF!</definedName>
    <definedName name="brochas">#REF!</definedName>
    <definedName name="button_area_1" localSheetId="0">#REF!</definedName>
    <definedName name="button_area_1">#REF!</definedName>
    <definedName name="BVNBVNBV" localSheetId="0">[43]M.O.!#REF!</definedName>
    <definedName name="BVNBVNBV">[43]M.O.!#REF!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.Piscina.C1" localSheetId="0">[32]Análisis!#REF!</definedName>
    <definedName name="C.Piscina.C1">[32]Análisis!#REF!</definedName>
    <definedName name="C.Piscina.C2" localSheetId="0">[32]Análisis!#REF!</definedName>
    <definedName name="C.Piscina.C2">[32]Análisis!#REF!</definedName>
    <definedName name="C.Piscina.C3" localSheetId="0">[32]Análisis!#REF!</definedName>
    <definedName name="C.Piscina.C3">[32]Análisis!#REF!</definedName>
    <definedName name="C.Piscina.C4" localSheetId="0">[32]Análisis!#REF!</definedName>
    <definedName name="C.Piscina.C4">[32]Análisis!#REF!</definedName>
    <definedName name="C.Piscina.C5" localSheetId="0">[32]Análisis!#REF!</definedName>
    <definedName name="C.Piscina.C5">[32]Análisis!#REF!</definedName>
    <definedName name="C.Piscina.Cc" localSheetId="0">[32]Análisis!#REF!</definedName>
    <definedName name="C.Piscina.Cc">[32]Análisis!#REF!</definedName>
    <definedName name="C.Piscina.Losa" localSheetId="0">[32]Análisis!#REF!</definedName>
    <definedName name="C.Piscina.Losa">[32]Análisis!#REF!</definedName>
    <definedName name="C.Piscina.V1" localSheetId="0">[32]Análisis!#REF!</definedName>
    <definedName name="C.Piscina.V1">[32]Análisis!#REF!</definedName>
    <definedName name="C.Piscina.V2" localSheetId="0">[32]Análisis!#REF!</definedName>
    <definedName name="C.Piscina.V2">[32]Análisis!#REF!</definedName>
    <definedName name="C.Piscina.V3" localSheetId="0">[32]Análisis!#REF!</definedName>
    <definedName name="C.Piscina.V3">[32]Análisis!#REF!</definedName>
    <definedName name="C.Piscina.V4" localSheetId="0">[32]Análisis!#REF!</definedName>
    <definedName name="C.Piscina.V4">[32]Análisis!#REF!</definedName>
    <definedName name="C.Piscina.V5" localSheetId="0">[32]Análisis!#REF!</definedName>
    <definedName name="C.Piscina.V5">[32]Análisis!#REF!</definedName>
    <definedName name="C.Piscina.V6" localSheetId="0">[32]Análisis!#REF!</definedName>
    <definedName name="C.Piscina.V6">[32]Análisis!#REF!</definedName>
    <definedName name="C.Piscina.ZC1" localSheetId="0">[32]Análisis!#REF!</definedName>
    <definedName name="C.Piscina.ZC1">[32]Análisis!#REF!</definedName>
    <definedName name="C.Piscina.ZC2" localSheetId="0">[32]Análisis!#REF!</definedName>
    <definedName name="C.Piscina.ZC2">[32]Análisis!#REF!</definedName>
    <definedName name="C.Piscina.ZC3" localSheetId="0">[32]Análisis!#REF!</definedName>
    <definedName name="C.Piscina.ZC3">[32]Análisis!#REF!</definedName>
    <definedName name="C.Piscina.ZC4" localSheetId="0">[32]Análisis!#REF!</definedName>
    <definedName name="C.Piscina.ZC4">[32]Análisis!#REF!</definedName>
    <definedName name="C.Piscina.ZC5" localSheetId="0">[32]Análisis!#REF!</definedName>
    <definedName name="C.Piscina.ZC5">[32]Análisis!#REF!</definedName>
    <definedName name="C.Piscina.ZCc" localSheetId="0">[32]Análisis!#REF!</definedName>
    <definedName name="C.Piscina.ZCc">[32]Análisis!#REF!</definedName>
    <definedName name="C.Tennis.C1" localSheetId="0">[32]Análisis!#REF!</definedName>
    <definedName name="C.Tennis.C1">[32]Análisis!#REF!</definedName>
    <definedName name="C.Tennis.C2yC5" localSheetId="0">[32]Análisis!#REF!</definedName>
    <definedName name="C.Tennis.C2yC5">[32]Análisis!#REF!</definedName>
    <definedName name="C.Tennis.C4" localSheetId="0">[32]Análisis!#REF!</definedName>
    <definedName name="C.Tennis.C4">[32]Análisis!#REF!</definedName>
    <definedName name="C.Tennis.V1" localSheetId="0">[32]Análisis!#REF!</definedName>
    <definedName name="C.Tennis.V1">[32]Análisis!#REF!</definedName>
    <definedName name="C.Tennis.V10" localSheetId="0">[32]Análisis!#REF!</definedName>
    <definedName name="C.Tennis.V10">[32]Análisis!#REF!</definedName>
    <definedName name="C.Tennis.V2" localSheetId="0">[32]Análisis!#REF!</definedName>
    <definedName name="C.Tennis.V2">[32]Análisis!#REF!</definedName>
    <definedName name="C.Tennis.V3" localSheetId="0">[32]Análisis!#REF!</definedName>
    <definedName name="C.Tennis.V3">[32]Análisis!#REF!</definedName>
    <definedName name="C.Tennis.V4" localSheetId="0">[32]Análisis!#REF!</definedName>
    <definedName name="C.Tennis.V4">[32]Análisis!#REF!</definedName>
    <definedName name="C.Tennis.V5" localSheetId="0">[32]Análisis!#REF!</definedName>
    <definedName name="C.Tennis.V5">[32]Análisis!#REF!</definedName>
    <definedName name="C.Tennis.V6" localSheetId="0">[32]Análisis!#REF!</definedName>
    <definedName name="C.Tennis.V6">[32]Análisis!#REF!</definedName>
    <definedName name="C.Tennis.V7" localSheetId="0">[32]Análisis!#REF!</definedName>
    <definedName name="C.Tennis.V7">[32]Análisis!#REF!</definedName>
    <definedName name="C.Tennis.V8" localSheetId="0">[32]Análisis!#REF!</definedName>
    <definedName name="C.Tennis.V8">[32]Análisis!#REF!</definedName>
    <definedName name="C.Tennis.V9" localSheetId="0">[32]Análisis!#REF!</definedName>
    <definedName name="C.Tennis.V9">[32]Análisis!#REF!</definedName>
    <definedName name="C.Tennis.ZC1" localSheetId="0">[32]Análisis!#REF!</definedName>
    <definedName name="C.Tennis.ZC1">[32]Análisis!#REF!</definedName>
    <definedName name="C.Tennis.Zc2" localSheetId="0">[32]Análisis!#REF!</definedName>
    <definedName name="C.Tennis.Zc2">[32]Análisis!#REF!</definedName>
    <definedName name="C.Tennis.ZC3" localSheetId="0">[32]Análisis!#REF!</definedName>
    <definedName name="C.Tennis.ZC3">[32]Análisis!#REF!</definedName>
    <definedName name="C.Tennis.ZC4" localSheetId="0">[32]Análisis!#REF!</definedName>
    <definedName name="C.Tennis.ZC4">[32]Análisis!#REF!</definedName>
    <definedName name="C.Tennis.ZC5" localSheetId="0">[32]Análisis!#REF!</definedName>
    <definedName name="C.Tennis.ZC5">[32]Análisis!#REF!</definedName>
    <definedName name="C1.1erN.Villa" localSheetId="0">[29]Análisis!#REF!</definedName>
    <definedName name="C1.1erN.Villa">[29]Análisis!#REF!</definedName>
    <definedName name="C1.2doN.Villas" localSheetId="0">[29]Análisis!#REF!</definedName>
    <definedName name="C1.2doN.Villas">[29]Análisis!#REF!</definedName>
    <definedName name="C2.1erN.Villa" localSheetId="0">[29]Análisis!#REF!</definedName>
    <definedName name="C2.1erN.Villa">[29]Análisis!#REF!</definedName>
    <definedName name="C3.2do.N.Villa" localSheetId="0">[29]Análisis!#REF!</definedName>
    <definedName name="C3.2do.N.Villa">[29]Análisis!#REF!</definedName>
    <definedName name="Caareteo.2do.N" localSheetId="0">#REF!</definedName>
    <definedName name="Caareteo.2do.N">#REF!</definedName>
    <definedName name="caballete.tejas.hispaniola" localSheetId="0">#REF!</definedName>
    <definedName name="caballete.tejas.hispaniola">#REF!</definedName>
    <definedName name="caballeteasbecto" localSheetId="0">[44]precios!#REF!</definedName>
    <definedName name="caballeteasbecto">[44]precios!#REF!</definedName>
    <definedName name="caballeteasbecto_8" localSheetId="0">#REF!</definedName>
    <definedName name="caballeteasbecto_8">#REF!</definedName>
    <definedName name="caballeteasbeto" localSheetId="0">[44]precios!#REF!</definedName>
    <definedName name="caballeteasbeto">[44]precios!#REF!</definedName>
    <definedName name="caballeteasbeto_8" localSheetId="0">#REF!</definedName>
    <definedName name="caballeteasbeto_8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añas.Ejecutivas">'[29]Cabañas Ejecutivas'!$G$109</definedName>
    <definedName name="Cabañas.Presidenciales">'[29]Cabañas Presidenciales '!$G$161</definedName>
    <definedName name="cabañas.simpleI">'[29]Cabañas simple Tipo I'!$G$106</definedName>
    <definedName name="cabañas.simpleII">'[29]Cabañas simple Tipo 2'!$G$106</definedName>
    <definedName name="cabañas.simpleIII">'[29]Cabañas simple Tipo 3'!$G$107</definedName>
    <definedName name="Cabañas.Vice.Presidenciales">'[29]Cabañas Vice Presidenciales'!$G$157</definedName>
    <definedName name="Cable_de_Postensado_3">#N/A</definedName>
    <definedName name="CABTEJAASFINST" localSheetId="0">#REF!</definedName>
    <definedName name="CABTEJAASFINST">#REF!</definedName>
    <definedName name="CACERO" localSheetId="0">#REF!</definedName>
    <definedName name="CACERO">#REF!</definedName>
    <definedName name="cadeneros" localSheetId="0">'[28]O.M. y Salarios'!#REF!</definedName>
    <definedName name="cadeneros">'[28]O.M.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.Hidratada">[29]Insumos!$E$21</definedName>
    <definedName name="Cal.Hidratada.Perla" localSheetId="0">#REF!</definedName>
    <definedName name="Cal.Hidratada.Perla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'[29]Calles, aceras y contenes'!$G$77</definedName>
    <definedName name="CAMARACAL" localSheetId="0">#REF!</definedName>
    <definedName name="CAMARACAL">#REF!</definedName>
    <definedName name="CAMARAROC" localSheetId="0">#REF!</definedName>
    <definedName name="CAMARAROC">#REF!</definedName>
    <definedName name="CAMARATIE" localSheetId="0">#REF!</definedName>
    <definedName name="CAMARATIE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'[20]Listado Equipos a utilizar'!#REF!</definedName>
    <definedName name="camioncama">'[20]Listado Equipos a utilizar'!#REF!</definedName>
    <definedName name="camioneta" localSheetId="0">'[20]Listado Equipos a utilizar'!#REF!</definedName>
    <definedName name="camioneta">'[20]Listado Equipos a utilizar'!#REF!</definedName>
    <definedName name="CAMIONVOLTEO">[25]EQUIPOS!$I$19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" localSheetId="0">#REF!</definedName>
    <definedName name="CANTO">#REF!</definedName>
    <definedName name="Canto.Antillano" localSheetId="0">[32]Análisis!#REF!</definedName>
    <definedName name="Canto.Antillano">[32]Análisis!#REF!</definedName>
    <definedName name="Cantos">[45]Análisis!$N$957</definedName>
    <definedName name="Cantos.1erN" localSheetId="0">#REF!</definedName>
    <definedName name="Cantos.1erN">#REF!</definedName>
    <definedName name="Cantos.2doN" localSheetId="0">#REF!</definedName>
    <definedName name="Cantos.2doN">#REF!</definedName>
    <definedName name="Cantos.3erN" localSheetId="0">#REF!</definedName>
    <definedName name="Cantos.3erN">#REF!</definedName>
    <definedName name="Cantos.4toN" localSheetId="0">#REF!</definedName>
    <definedName name="Cantos.4toN">#REF!</definedName>
    <definedName name="Cantos.Villas" localSheetId="0">#REF!</definedName>
    <definedName name="Cantos.Villas">#REF!</definedName>
    <definedName name="cantp_3">"$#REF!.$J$1:$J$65534"</definedName>
    <definedName name="cantpre_3">"$#REF!.$D$1:$D$65534"</definedName>
    <definedName name="cantt_3">"$#REF!.$L$1:$L$65534"</definedName>
    <definedName name="CAOBA" localSheetId="0">#REF!</definedName>
    <definedName name="CAOBA">#REF!</definedName>
    <definedName name="Cap.col.20x30" localSheetId="0">#REF!</definedName>
    <definedName name="Cap.col.20x30">#REF!</definedName>
    <definedName name="Cap.col.30x40" localSheetId="0">#REF!</definedName>
    <definedName name="Cap.col.30x40">#REF!</definedName>
    <definedName name="Cap.col.40x40" localSheetId="0">#REF!</definedName>
    <definedName name="Cap.col.40x40">#REF!</definedName>
    <definedName name="Cap.col.redonda" localSheetId="0">#REF!</definedName>
    <definedName name="Cap.col.redonda">#REF!</definedName>
    <definedName name="Cap.col.tapaytapa1cara" localSheetId="0">#REF!</definedName>
    <definedName name="Cap.col.tapaytapa1cara">#REF!</definedName>
    <definedName name="Cap.col.tapaytapa2caras" localSheetId="0">#REF!</definedName>
    <definedName name="Cap.col.tapaytapa2caras">#REF!</definedName>
    <definedName name="caparodadura" localSheetId="0">#REF!</definedName>
    <definedName name="caparodadura">#REF!</definedName>
    <definedName name="Capatazequipo">[25]OBRAMANO!$F$81</definedName>
    <definedName name="CAR.SOC">'[46]Cargas Sociales'!$G$23</definedName>
    <definedName name="CARACOL" localSheetId="0">[31]M.O.!#REF!</definedName>
    <definedName name="CARACOL">[31]M.O.!#REF!</definedName>
    <definedName name="CARANTEPECHO" localSheetId="0">[17]M.O.!#REF!</definedName>
    <definedName name="CARANTEPECHO">[17]M.O.!#REF!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[17]M.O.!#REF!</definedName>
    <definedName name="CARCOL30">[17]M.O.!#REF!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[17]M.O.!#REF!</definedName>
    <definedName name="CARCOL50">[17]M.O.!#REF!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[31]M.O.!#REF!</definedName>
    <definedName name="CARCOL51">[31]M.O.!#REF!</definedName>
    <definedName name="CARCOLAMARRE" localSheetId="0">[17]M.O.!#REF!</definedName>
    <definedName name="CARCOLAMARRE">[17]M.O.!#REF!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[45]Análisis!$N$890</definedName>
    <definedName name="careteo.3erN" localSheetId="0">#REF!</definedName>
    <definedName name="careteo.3erN">#REF!</definedName>
    <definedName name="careteo.4to.N" localSheetId="0">#REF!</definedName>
    <definedName name="careteo.4to.N">#REF!</definedName>
    <definedName name="Careteo.Antillano" localSheetId="0">[32]Análisis!#REF!</definedName>
    <definedName name="Careteo.Antillano">[32]Análisis!#REF!</definedName>
    <definedName name="careteo.Villas" localSheetId="0">#REF!</definedName>
    <definedName name="careteo.Villas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'[20]Listado Equipos a utilizar'!#REF!</definedName>
    <definedName name="cargador">'[20]Listado Equipos a utilizar'!#REF!</definedName>
    <definedName name="CARGADORB">[47]EQUIPOS!$D$13</definedName>
    <definedName name="CARLOSAPLA" localSheetId="0">[17]M.O.!#REF!</definedName>
    <definedName name="CARLOSAPLA">[17]M.O.!#REF!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[17]M.O.!#REF!</definedName>
    <definedName name="CARLOSAVARIASAGUAS">[17]M.O.!#REF!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[17]M.O.!#REF!</definedName>
    <definedName name="CARMURO">[17]M.O.!#REF!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[38]Insumos!$E$225</definedName>
    <definedName name="Carp.Atc.Vigas.25x50" localSheetId="0">#REF!</definedName>
    <definedName name="Carp.Atc.Vigas.25x50">#REF!</definedName>
    <definedName name="Carp.Col.25x25">[38]Insumos!$E$199</definedName>
    <definedName name="Carp.Col.30x30">[38]Insumos!$E$200</definedName>
    <definedName name="Carp.Col.35x35">[38]Insumos!$E$201</definedName>
    <definedName name="Carp.Col.45x45">[38]Insumos!$E$203</definedName>
    <definedName name="Carp.Col.50x50">[38]Insumos!$E$204</definedName>
    <definedName name="Carp.Col.55x55">[38]Insumos!$E$205</definedName>
    <definedName name="Carp.Col.60x60">[38]Insumos!$E$206</definedName>
    <definedName name="Carp.Col.Ø25cm">[38]Insumos!$E$208</definedName>
    <definedName name="Carp.Col.Ø30">[38]Insumos!$E$209</definedName>
    <definedName name="Carp.Col.Ø35" localSheetId="0">#REF!</definedName>
    <definedName name="Carp.Col.Ø35">#REF!</definedName>
    <definedName name="Carp.Col.Ø40">[38]Insumos!$E$211</definedName>
    <definedName name="Carp.Col.Ø45">[38]Insumos!$E$212</definedName>
    <definedName name="Carp.Col.Ø65" localSheetId="0">#REF!</definedName>
    <definedName name="Carp.Col.Ø65">#REF!</definedName>
    <definedName name="Carp.Col.Ø90">[38]Insumos!$E$217</definedName>
    <definedName name="Carp.col.tapaytapa">[38]Insumos!$E$198</definedName>
    <definedName name="carp.Col40x40">[38]Insumos!$E$202</definedName>
    <definedName name="Carp.Colm.Redonda.30cm" localSheetId="0">[29]Insumos!#REF!</definedName>
    <definedName name="Carp.Colm.Redonda.30cm">[29]Insumos!#REF!</definedName>
    <definedName name="Carp.ColØ60">[38]Insumos!$E$213</definedName>
    <definedName name="Carp.ColØ70">[38]Insumos!$E$215</definedName>
    <definedName name="Carp.ColØ80">[38]Insumos!$E$216</definedName>
    <definedName name="Carp.colum.Redon.60cm" localSheetId="0">[29]Insumos!#REF!</definedName>
    <definedName name="Carp.colum.Redon.60cm">[29]Insumos!#REF!</definedName>
    <definedName name="Carp.Column.atc" localSheetId="0">#REF!</definedName>
    <definedName name="Carp.Column.atc">#REF!</definedName>
    <definedName name="Carp.Dintel">[38]Insumos!$E$235</definedName>
    <definedName name="Carp.Escal.atc" localSheetId="0">#REF!</definedName>
    <definedName name="Carp.Escal.atc">#REF!</definedName>
    <definedName name="Carp.Losa.Aligeradas.atc">[29]Insumos!$E$164</definedName>
    <definedName name="Carp.losa.Horm.Visto">[29]Insumos!$E$162</definedName>
    <definedName name="Carp.Losa.Horz.atc" localSheetId="0">#REF!</definedName>
    <definedName name="Carp.Losa.Horz.atc">#REF!</definedName>
    <definedName name="Carp.Losa.Incl.atc" localSheetId="0">#REF!</definedName>
    <definedName name="Carp.Losa.Incl.atc">#REF!</definedName>
    <definedName name="Carp.Muros.atc">[29]Insumos!$E$167</definedName>
    <definedName name="Carp.Platea.Zap.atc">[29]Insumos!$E$168</definedName>
    <definedName name="Carp.Viga.20x30">[38]Insumos!$E$218</definedName>
    <definedName name="Carp.Viga.20x40">[38]Insumos!$E$219</definedName>
    <definedName name="Carp.viga.20x50" localSheetId="0">#REF!</definedName>
    <definedName name="Carp.viga.20x50">#REF!</definedName>
    <definedName name="Carp.Viga.25x35">[38]Insumos!$E$222</definedName>
    <definedName name="Carp.Viga.25x40">[38]Insumos!$E$223</definedName>
    <definedName name="CArp.Viga.25x45" localSheetId="0">#REF!</definedName>
    <definedName name="CArp.Viga.25x45">#REF!</definedName>
    <definedName name="Carp.viga.25x50" localSheetId="0">#REF!</definedName>
    <definedName name="Carp.viga.25x50">#REF!</definedName>
    <definedName name="CArp.Viga.25x60">[38]Insumos!$E$226</definedName>
    <definedName name="Carp.Viga.25x65">[38]Insumos!$E$227</definedName>
    <definedName name="Carp.Viga.25x70">[38]Insumos!$E$230</definedName>
    <definedName name="Carp.Viga.25x80">[38]Insumos!$E$231</definedName>
    <definedName name="Carp.viga.30x50" localSheetId="0">#REF!</definedName>
    <definedName name="Carp.viga.30x50">#REF!</definedName>
    <definedName name="Carp.Viga.30x60atc" localSheetId="0">#REF!</definedName>
    <definedName name="Carp.Viga.30x60atc">#REF!</definedName>
    <definedName name="Carp.Viga.30x80">[38]Insumos!$E$229</definedName>
    <definedName name="Carp.viga.amarre" localSheetId="0">#REF!</definedName>
    <definedName name="Carp.viga.amarre">#REF!</definedName>
    <definedName name="Carp.Viga.Curva.20x50">[38]Insumos!$E$232</definedName>
    <definedName name="Carp.Vigas.atc" localSheetId="0">#REF!</definedName>
    <definedName name="Carp.Vigas.atc">#REF!</definedName>
    <definedName name="Carp.Vigas.Curvas.30x70">[38]Insumos!$E$233</definedName>
    <definedName name="CARP1" localSheetId="0">[36]INS!#REF!</definedName>
    <definedName name="CARP1">[36]INS!#REF!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[36]INS!#REF!</definedName>
    <definedName name="CARP2">[36]INS!#REF!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[17]M.O.!#REF!</definedName>
    <definedName name="CARPDINTEL">[17]M.O.!#REF!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.Colum.redon.40" localSheetId="0">[29]Insumos!#REF!</definedName>
    <definedName name="Carpin.Colum.redon.40">[29]Insumos!#REF!</definedName>
    <definedName name="Carpint.Columna.Redon.50cm" localSheetId="0">[29]Insumos!#REF!</definedName>
    <definedName name="Carpint.Columna.Redon.50cm">[29]Insumos!#REF!</definedName>
    <definedName name="Carpintería.vigas.20x32">[29]Insumos!$E$172</definedName>
    <definedName name="Carpintería__Puntales_y_M.O.">'[23]LISTA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[29]Insumos!$E$170</definedName>
    <definedName name="Carpintería_de_Vigas_15x40">[29]Insumos!$E$171</definedName>
    <definedName name="Carpintería_de_Vigas_20x130">[29]Insumos!$E$177</definedName>
    <definedName name="Carpintería_de_Vigas_20x20">[29]Insumos!$E$173</definedName>
    <definedName name="Carpintería_de_Vigas_20x30">[29]Insumos!$E$175</definedName>
    <definedName name="Carpintería_de_Vigas_20x40">[29]Insumos!$E$174</definedName>
    <definedName name="Carpintería_de_Vigas_20x60">[29]Insumos!$E$176</definedName>
    <definedName name="Carpintería_de_Vigas_40x40">[29]Insumos!$E$178</definedName>
    <definedName name="Carpintería_de_Vigas_40x50">[29]Insumos!$E$179</definedName>
    <definedName name="Carpintería_de_Vigas_40x70">[29]Insumos!$E$180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[17]M.O.!#REF!</definedName>
    <definedName name="CARPVIGA2040">[17]M.O.!#REF!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[17]M.O.!#REF!</definedName>
    <definedName name="CARPVIGA3050">[17]M.O.!#REF!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[17]M.O.!#REF!</definedName>
    <definedName name="CARPVIGA3060">[17]M.O.!#REF!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[17]M.O.!#REF!</definedName>
    <definedName name="CARPVIGA4080">[17]M.O.!#REF!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[17]M.O.!#REF!</definedName>
    <definedName name="CARRAMPA">[17]M.O.!#REF!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[31]M.O.!#REF!</definedName>
    <definedName name="CASABE">[31]M.O.!#REF!</definedName>
    <definedName name="CASABE_8" localSheetId="0">#REF!</definedName>
    <definedName name="CASABE_8">#REF!</definedName>
    <definedName name="CASBESTO" localSheetId="0">[17]M.O.!#REF!</definedName>
    <definedName name="CASBESTO">[17]M.O.!#REF!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CAJO" localSheetId="0">#REF!</definedName>
    <definedName name="CASCAJO">#REF!</definedName>
    <definedName name="Caseta.Control" localSheetId="0">#REF!</definedName>
    <definedName name="Caseta.Control">#REF!</definedName>
    <definedName name="caseta.planta.electrica">[29]Resumen!$D$26</definedName>
    <definedName name="Caseta.Playa" localSheetId="0">#REF!</definedName>
    <definedName name="Caseta.Playa">#REF!</definedName>
    <definedName name="CASETA_DE_PLANTA_ELECTRICA">'[29]Caseta de planta'!$H$71</definedName>
    <definedName name="CASETA200" localSheetId="0">#REF!</definedName>
    <definedName name="CASETA200">#REF!</definedName>
    <definedName name="CASETA200M2" localSheetId="0">#REF!</definedName>
    <definedName name="CASETA200M2">#REF!</definedName>
    <definedName name="CASETA500" localSheetId="0">#REF!</definedName>
    <definedName name="CASETA500">#REF!</definedName>
    <definedName name="CASETAM2" localSheetId="0">#REF!</definedName>
    <definedName name="CASETAM2">#REF!</definedName>
    <definedName name="casino" localSheetId="0">#REF!</definedName>
    <definedName name="casino">#REF!</definedName>
    <definedName name="Casino.Col.C" localSheetId="0">[32]Análisis!#REF!</definedName>
    <definedName name="Casino.Col.C">[32]Análisis!#REF!</definedName>
    <definedName name="Casino.Col.C1" localSheetId="0">[32]Análisis!#REF!</definedName>
    <definedName name="Casino.Col.C1">[32]Análisis!#REF!</definedName>
    <definedName name="Casino.Col.C2" localSheetId="0">[32]Análisis!#REF!</definedName>
    <definedName name="Casino.Col.C2">[32]Análisis!#REF!</definedName>
    <definedName name="Casino.Col.C3" localSheetId="0">[32]Análisis!#REF!</definedName>
    <definedName name="Casino.Col.C3">[32]Análisis!#REF!</definedName>
    <definedName name="Casino.Col.C4" localSheetId="0">[32]Análisis!#REF!</definedName>
    <definedName name="Casino.Col.C4">[32]Análisis!#REF!</definedName>
    <definedName name="Casino.Col.C5" localSheetId="0">[32]Análisis!#REF!</definedName>
    <definedName name="Casino.Col.C5">[32]Análisis!#REF!</definedName>
    <definedName name="Casino.Losa" localSheetId="0">[32]Análisis!#REF!</definedName>
    <definedName name="Casino.Losa">[32]Análisis!#REF!</definedName>
    <definedName name="Casino.V1" localSheetId="0">[32]Análisis!#REF!</definedName>
    <definedName name="Casino.V1">[32]Análisis!#REF!</definedName>
    <definedName name="Casino.V2" localSheetId="0">[32]Análisis!#REF!</definedName>
    <definedName name="Casino.V2">[32]Análisis!#REF!</definedName>
    <definedName name="Casino.V3" localSheetId="0">[32]Análisis!#REF!</definedName>
    <definedName name="Casino.V3">[32]Análisis!#REF!</definedName>
    <definedName name="Casino.V4" localSheetId="0">[32]Análisis!#REF!</definedName>
    <definedName name="Casino.V4">[32]Análisis!#REF!</definedName>
    <definedName name="Casino.V5" localSheetId="0">[32]Análisis!#REF!</definedName>
    <definedName name="Casino.V5">[32]Análisis!#REF!</definedName>
    <definedName name="Casino.V6" localSheetId="0">[32]Análisis!#REF!</definedName>
    <definedName name="Casino.V6">[32]Análisis!#REF!</definedName>
    <definedName name="Casino.Vp" localSheetId="0">[32]Análisis!#REF!</definedName>
    <definedName name="Casino.Vp">[32]Análisis!#REF!</definedName>
    <definedName name="Casino.Zap.C2" localSheetId="0">[32]Análisis!#REF!</definedName>
    <definedName name="Casino.Zap.C2">[32]Análisis!#REF!</definedName>
    <definedName name="Casino.Zap.Z3" localSheetId="0">[32]Análisis!#REF!</definedName>
    <definedName name="Casino.Zap.Z3">[32]Análisis!#REF!</definedName>
    <definedName name="Casino.Zap.Z4" localSheetId="0">[32]Análisis!#REF!</definedName>
    <definedName name="Casino.Zap.Z4">[32]Análisis!#REF!</definedName>
    <definedName name="Casino.Zap.Zc1" localSheetId="0">[32]Análisis!#REF!</definedName>
    <definedName name="Casino.Zap.Zc1">[32]Análisis!#REF!</definedName>
    <definedName name="Casting_Bed_3">#N/A</definedName>
    <definedName name="CAT214BFT">[25]EQUIPOS!$I$15</definedName>
    <definedName name="Cat950B">[25]EQUIPOS!$I$14</definedName>
    <definedName name="CAVOSC" localSheetId="0">[8]insumo!#REF!</definedName>
    <definedName name="CAVOSC">[8]insumo!#REF!</definedName>
    <definedName name="CB" localSheetId="0">#REF!</definedName>
    <definedName name="CB">#REF!</definedName>
    <definedName name="CBLOCK10" localSheetId="0">[36]INS!#REF!</definedName>
    <definedName name="CBLOCK10">[36]INS!#REF!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[48]M.O.!$C$26</definedName>
    <definedName name="cbxc" localSheetId="0">#REF!</definedName>
    <definedName name="cbxc">#REF!</definedName>
    <definedName name="CC">[13]Personalizar!$G$22:$G$25</definedName>
    <definedName name="CCT" localSheetId="0">[13]Factura!#REF!</definedName>
    <definedName name="CCT">[13]Factura!#REF!</definedName>
    <definedName name="CEDRO" localSheetId="0">#REF!</definedName>
    <definedName name="CEDRO">#REF!</definedName>
    <definedName name="cell">'[49]LISTADO INSUMOS DEL 2000'!$I$29</definedName>
    <definedName name="celltips_area" localSheetId="0">#REF!</definedName>
    <definedName name="celltips_area">#REF!</definedName>
    <definedName name="cem">[14]Precio!$F$9</definedName>
    <definedName name="Cem.Bco.Cisne.90Lb" localSheetId="0">#REF!</definedName>
    <definedName name="Cem.Bco.Cisne.90Lb">#REF!</definedName>
    <definedName name="Cem.Bco.Rigas.88lb">[29]Insumos!$E$25</definedName>
    <definedName name="Cem.Gris.Portland" localSheetId="0">#REF!</definedName>
    <definedName name="Cem.Gris.Portland">#REF!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Granel" localSheetId="0">[29]Insumos!#REF!</definedName>
    <definedName name="Cemento.Granel">[29]Insumos!#REF!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[25]MATERIALES!#REF!</definedName>
    <definedName name="cementoblanco">[25]MATERIALES!#REF!</definedName>
    <definedName name="CEMENTOG" localSheetId="0">[8]insumo!#REF!</definedName>
    <definedName name="CEMENTOG">[8]insumo!#REF!</definedName>
    <definedName name="cementogris">[25]MATERIALES!$G$17</definedName>
    <definedName name="CEMENTOP">[3]insumo!$D$13</definedName>
    <definedName name="CEMENTOPVCCANOPINTA" localSheetId="0">#REF!</definedName>
    <definedName name="CEMENTOPVCCANOPINTA">#REF!</definedName>
    <definedName name="CEMENTOS" localSheetId="0">#REF!</definedName>
    <definedName name="CEMENTOS">#REF!</definedName>
    <definedName name="CEN" localSheetId="0">#REF!</definedName>
    <definedName name="CEN">#REF!</definedName>
    <definedName name="cenefa.decorativas" localSheetId="0">#REF!</definedName>
    <definedName name="cenefa.decorativas">#REF!</definedName>
    <definedName name="Ceram.Boston.45x45" localSheetId="0">#REF!</definedName>
    <definedName name="Ceram.Boston.45x45">#REF!</definedName>
    <definedName name="Ceram.criolla.pared15x15">[29]Insumos!$E$66</definedName>
    <definedName name="Ceram.Etrusco.30x30">[29]Insumos!$E$63</definedName>
    <definedName name="Ceram.Gres.piso">[38]Insumos!$E$78</definedName>
    <definedName name="ceram.imp.pared" localSheetId="0">#REF!</definedName>
    <definedName name="ceram.imp.pared">#REF!</definedName>
    <definedName name="Ceram.Imperial.45x45">[29]Insumos!$E$60</definedName>
    <definedName name="Ceram.Import." localSheetId="0">#REF!</definedName>
    <definedName name="Ceram.Import.">#REF!</definedName>
    <definedName name="Ceram.Ines.Gris30x30">[29]Insumos!$E$61</definedName>
    <definedName name="Ceram.Nevada.33x33">[29]Insumos!$E$64</definedName>
    <definedName name="Ceram.Ultra.Blanco.33x33">[29]Insumos!$E$62</definedName>
    <definedName name="ceramcr33" localSheetId="0">[25]MATERIALES!#REF!</definedName>
    <definedName name="ceramcr33">[25]MATERIALES!#REF!</definedName>
    <definedName name="ceramcriolla" localSheetId="0">[25]MATERIALES!#REF!</definedName>
    <definedName name="ceramcriolla">[25]MATERIALES!#REF!</definedName>
    <definedName name="CERAMICA" localSheetId="0">#REF!</definedName>
    <definedName name="CERAMICA">#REF!</definedName>
    <definedName name="Cerámica.para.Piso">[38]Insumos!$E$79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[25]MATERIALES!#REF!</definedName>
    <definedName name="ceramicaitalia">[25]MATERIALES!#REF!</definedName>
    <definedName name="ceramicaitaliapared" localSheetId="0">[25]MATERIALES!#REF!</definedName>
    <definedName name="ceramicaitaliapared">[25]MATERIALES!#REF!</definedName>
    <definedName name="ceramicaitalipared" localSheetId="0">[25]MATERIALES!#REF!</definedName>
    <definedName name="ceramicaitalipared">[25]MATERIALES!#REF!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eramicapp" localSheetId="0">[8]insumo!#REF!</definedName>
    <definedName name="ceramicapp">[8]insumo!#REF!</definedName>
    <definedName name="CERAMICAS" localSheetId="0">#REF!</definedName>
    <definedName name="CERAMICAS">#REF!</definedName>
    <definedName name="cerm15x15pared" localSheetId="0">#REF!</definedName>
    <definedName name="cerm15x15pared">#REF!</definedName>
    <definedName name="CERRAJERIA" localSheetId="0">#REF!</definedName>
    <definedName name="CERRAJERIA">#REF!</definedName>
    <definedName name="CESCHCH">[48]M.O.!$C$126</definedName>
    <definedName name="cfrontal">'[28]Resumen Precio Equipos'!$I$16</definedName>
    <definedName name="CG" localSheetId="0">#REF!</definedName>
    <definedName name="CG">#REF!</definedName>
    <definedName name="CHAZO">[39]INSU!$B$104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AZOZOCALO" localSheetId="0">#REF!</definedName>
    <definedName name="CHAZOZOCALO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[25]OBRAMANO!$F$79</definedName>
    <definedName name="cinta.sheetrock">[50]Insumos!$L$41</definedName>
    <definedName name="CINTAPELIGRO" localSheetId="0">#REF!</definedName>
    <definedName name="CINTAPELIGRO">#REF!</definedName>
    <definedName name="cisterna">'[20]Listado Equipos a utilizar'!$I$11</definedName>
    <definedName name="CISTERNA4CAL" localSheetId="0">#REF!</definedName>
    <definedName name="CISTERNA4CAL">#REF!</definedName>
    <definedName name="CISTERNA4ROC" localSheetId="0">#REF!</definedName>
    <definedName name="CISTERNA4ROC">#REF!</definedName>
    <definedName name="CISTERNA8TIE" localSheetId="0">#REF!</definedName>
    <definedName name="CISTERNA8TIE">#REF!</definedName>
    <definedName name="CISTSDIS" localSheetId="0">#REF!</definedName>
    <definedName name="CISTSDIS">#REF!</definedName>
    <definedName name="CLAVO" localSheetId="0">#REF!</definedName>
    <definedName name="CLAVO">#REF!</definedName>
    <definedName name="Clavo.Acero" localSheetId="0">#REF!</definedName>
    <definedName name="Clavo.Acero">#REF!</definedName>
    <definedName name="Clavo.Dulce" localSheetId="0">#REF!</definedName>
    <definedName name="Clavo.Dulce">#REF!</definedName>
    <definedName name="CLAVO_ACERO">[24]INSU!$D$130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>[24]INSU!$D$131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.con.fulminantes">[50]Insumos!$L$36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" localSheetId="0">[8]insumo!#REF!</definedName>
    <definedName name="CLAVOSAC">[8]insumo!#REF!</definedName>
    <definedName name="CLAVOSACERO">[8]insumo!$D$18</definedName>
    <definedName name="CLAVOSCORRIENTES">[3]insumo!$D$19</definedName>
    <definedName name="CLAVOZINC">[51]INS!$D$767</definedName>
    <definedName name="Clear">[29]Insumos!$E$70</definedName>
    <definedName name="Cloro" localSheetId="0">[29]Insumos!#REF!</definedName>
    <definedName name="Cloro">[29]Insumos!#REF!</definedName>
    <definedName name="Clu.Ejec.Viga.V6T" localSheetId="0">[32]Análisis!#REF!</definedName>
    <definedName name="Clu.Ejec.Viga.V6T">[32]Análisis!#REF!</definedName>
    <definedName name="Club.de.Playa" localSheetId="0">#REF!</definedName>
    <definedName name="Club.de.Playa">#REF!</definedName>
    <definedName name="CLUB.DE.TENNIS" localSheetId="0">#REF!</definedName>
    <definedName name="CLUB.DE.TENNIS">#REF!</definedName>
    <definedName name="Club.Ejec.Col.C" localSheetId="0">[32]Análisis!#REF!</definedName>
    <definedName name="Club.Ejec.Col.C">[32]Análisis!#REF!</definedName>
    <definedName name="Club.Ejec.Col.Cc1" localSheetId="0">[32]Análisis!#REF!</definedName>
    <definedName name="Club.Ejec.Col.Cc1">[32]Análisis!#REF!</definedName>
    <definedName name="Club.Ejec.Losa.2do.Entrepiso" localSheetId="0">[32]Análisis!#REF!</definedName>
    <definedName name="Club.Ejec.Losa.2do.Entrepiso">[32]Análisis!#REF!</definedName>
    <definedName name="Club.Ejec.V10E" localSheetId="0">[32]Análisis!#REF!</definedName>
    <definedName name="Club.Ejec.V10E">[32]Análisis!#REF!</definedName>
    <definedName name="Club.Ejec.V12E" localSheetId="0">[32]Análisis!#REF!</definedName>
    <definedName name="Club.Ejec.V12E">[32]Análisis!#REF!</definedName>
    <definedName name="Club.Ejec.V13E" localSheetId="0">[32]Análisis!#REF!</definedName>
    <definedName name="Club.Ejec.V13E">[32]Análisis!#REF!</definedName>
    <definedName name="Club.Ejec.V1E" localSheetId="0">[32]Análisis!#REF!</definedName>
    <definedName name="Club.Ejec.V1E">[32]Análisis!#REF!</definedName>
    <definedName name="Club.Ejec.V2E" localSheetId="0">[32]Análisis!#REF!</definedName>
    <definedName name="Club.Ejec.V2E">[32]Análisis!#REF!</definedName>
    <definedName name="Club.Ejec.V3E" localSheetId="0">[32]Análisis!#REF!</definedName>
    <definedName name="Club.Ejec.V3E">[32]Análisis!#REF!</definedName>
    <definedName name="Club.Ejec.V3T" localSheetId="0">[32]Análisis!#REF!</definedName>
    <definedName name="Club.Ejec.V3T">[32]Análisis!#REF!</definedName>
    <definedName name="Club.Ejec.V4E" localSheetId="0">[32]Análisis!#REF!</definedName>
    <definedName name="Club.Ejec.V4E">[32]Análisis!#REF!</definedName>
    <definedName name="Club.Ejec.V6E" localSheetId="0">[32]Análisis!#REF!</definedName>
    <definedName name="Club.Ejec.V6E">[32]Análisis!#REF!</definedName>
    <definedName name="Club.Ejec.V7E" localSheetId="0">[32]Análisis!#REF!</definedName>
    <definedName name="Club.Ejec.V7E">[32]Análisis!#REF!</definedName>
    <definedName name="Club.Ejec.V9E" localSheetId="0">[32]Análisis!#REF!</definedName>
    <definedName name="Club.Ejec.V9E">[32]Análisis!#REF!</definedName>
    <definedName name="Club.Ejec.Viga.V10T" localSheetId="0">[32]Análisis!#REF!</definedName>
    <definedName name="Club.Ejec.Viga.V10T">[32]Análisis!#REF!</definedName>
    <definedName name="Club.Ejec.Viga.V11T" localSheetId="0">[32]Análisis!#REF!</definedName>
    <definedName name="Club.Ejec.Viga.V11T">[32]Análisis!#REF!</definedName>
    <definedName name="Club.Ejec.Viga.V1T" localSheetId="0">[32]Análisis!#REF!</definedName>
    <definedName name="Club.Ejec.Viga.V1T">[32]Análisis!#REF!</definedName>
    <definedName name="Club.Ejec.Viga.V2T" localSheetId="0">[32]Análisis!#REF!</definedName>
    <definedName name="Club.Ejec.Viga.V2T">[32]Análisis!#REF!</definedName>
    <definedName name="Club.Ejec.Viga.V4T" localSheetId="0">[32]Análisis!#REF!</definedName>
    <definedName name="Club.Ejec.Viga.V4T">[32]Análisis!#REF!</definedName>
    <definedName name="Club.Ejec.Viga.V5T" localSheetId="0">[32]Análisis!#REF!</definedName>
    <definedName name="Club.Ejec.Viga.V5T">[32]Análisis!#REF!</definedName>
    <definedName name="Club.Ejec.Viga.V7T" localSheetId="0">[32]Análisis!#REF!</definedName>
    <definedName name="Club.Ejec.Viga.V7T">[32]Análisis!#REF!</definedName>
    <definedName name="Club.Ejec.Viga.V8T" localSheetId="0">[32]Análisis!#REF!</definedName>
    <definedName name="Club.Ejec.Viga.V8T">[32]Análisis!#REF!</definedName>
    <definedName name="Club.Ejec.Viga.V9T" localSheetId="0">[32]Análisis!#REF!</definedName>
    <definedName name="Club.Ejec.Viga.V9T">[32]Análisis!#REF!</definedName>
    <definedName name="Club.Ejec.Zc." localSheetId="0">[32]Análisis!#REF!</definedName>
    <definedName name="Club.Ejec.Zc.">[32]Análisis!#REF!</definedName>
    <definedName name="Club.Ejec.Zcc" localSheetId="0">[32]Análisis!#REF!</definedName>
    <definedName name="Club.Ejec.Zcc">[32]Análisis!#REF!</definedName>
    <definedName name="Club.Ejec.ZCc1" localSheetId="0">[32]Análisis!#REF!</definedName>
    <definedName name="Club.Ejec.ZCc1">[32]Análisis!#REF!</definedName>
    <definedName name="CLUB.EJECUTIVO" localSheetId="0">#REF!</definedName>
    <definedName name="CLUB.EJECUTIVO">#REF!</definedName>
    <definedName name="Club.Ejecutivo.Losa.1er.entrepiso" localSheetId="0">[32]Análisis!#REF!</definedName>
    <definedName name="Club.Ejecutivo.Losa.1er.entrepiso">[32]Análisis!#REF!</definedName>
    <definedName name="CLUB.PISCINA" localSheetId="0">#REF!</definedName>
    <definedName name="CLUB.PISCINA">#REF!</definedName>
    <definedName name="Club.pla.Zap.ZC" localSheetId="0">[32]Análisis!#REF!</definedName>
    <definedName name="Club.pla.Zap.ZC">[32]Análisis!#REF!</definedName>
    <definedName name="Club.play.Col.C1" localSheetId="0">[32]Análisis!#REF!</definedName>
    <definedName name="Club.play.Col.C1">[32]Análisis!#REF!</definedName>
    <definedName name="Club.playa.Col.C2" localSheetId="0">[32]Análisis!#REF!</definedName>
    <definedName name="Club.playa.Col.C2">[32]Análisis!#REF!</definedName>
    <definedName name="Club.playa.Col.C3" localSheetId="0">[32]Análisis!#REF!</definedName>
    <definedName name="Club.playa.Col.C3">[32]Análisis!#REF!</definedName>
    <definedName name="Club.playa.Viga.VH" localSheetId="0">[32]Análisis!#REF!</definedName>
    <definedName name="Club.playa.Viga.VH">[32]Análisis!#REF!</definedName>
    <definedName name="Club.playa.Viga.Vh2" localSheetId="0">[32]Análisis!#REF!</definedName>
    <definedName name="Club.playa.Viga.Vh2">[32]Análisis!#REF!</definedName>
    <definedName name="Club.playa.Zap.ZC3" localSheetId="0">[32]Análisis!#REF!</definedName>
    <definedName name="Club.playa.Zap.ZC3">[32]Análisis!#REF!</definedName>
    <definedName name="ClubPla.zap.Zc1" localSheetId="0">[32]Análisis!#REF!</definedName>
    <definedName name="ClubPla.zap.Zc1">[32]Análisis!#REF!</definedName>
    <definedName name="Clubplaya.Col.C" localSheetId="0">[32]Análisis!#REF!</definedName>
    <definedName name="Clubplaya.Col.C">[32]Análisis!#REF!</definedName>
    <definedName name="Cocina" localSheetId="0">#REF!</definedName>
    <definedName name="Cocina">#REF!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 localSheetId="0">#REF!</definedName>
    <definedName name="CODO_ACERO_16x45">#REF!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 localSheetId="0">#REF!</definedName>
    <definedName name="CODO_ACERO_6x25a70">#REF!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E" localSheetId="0">#REF!</definedName>
    <definedName name="CODO4E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5X90" localSheetId="0">#REF!</definedName>
    <definedName name="CODOHG125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5X90" localSheetId="0">#REF!</definedName>
    <definedName name="CODONHG125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DREN6X90" localSheetId="0">#REF!</definedName>
    <definedName name="CODOPVCDREN6X90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l.1erN" localSheetId="0">#REF!</definedName>
    <definedName name="Col.1erN">#REF!</definedName>
    <definedName name="Col.20.20.2nivel">[52]Análisis!$D$261</definedName>
    <definedName name="Col.20X20" localSheetId="0">#REF!</definedName>
    <definedName name="Col.20X20">#REF!</definedName>
    <definedName name="col.20x20.area.noble" localSheetId="0">#REF!</definedName>
    <definedName name="col.20x20.area.noble">#REF!</definedName>
    <definedName name="col.20x20.plastbau" localSheetId="0">#REF!</definedName>
    <definedName name="col.20x20.plastbau">#REF!</definedName>
    <definedName name="col.25cm.diam.">[53]Análisis!$D$324</definedName>
    <definedName name="col.30x30.lobby" localSheetId="0">#REF!</definedName>
    <definedName name="col.30x30.lobby">#REF!</definedName>
    <definedName name="col.50cm">[53]Análisis!$D$345</definedName>
    <definedName name="Col.Ama.2do.N.Mod.II" localSheetId="0">#REF!</definedName>
    <definedName name="Col.Ama.2do.N.Mod.II">#REF!</definedName>
    <definedName name="Col.Ama.3erN.Mod.II" localSheetId="0">#REF!</definedName>
    <definedName name="Col.Ama.3erN.Mod.II">#REF!</definedName>
    <definedName name="Col.amarre.20x20.2doN" localSheetId="0">#REF!</definedName>
    <definedName name="Col.amarre.20x20.2doN">#REF!</definedName>
    <definedName name="Col.amarre.3erN" localSheetId="0">#REF!</definedName>
    <definedName name="Col.amarre.3erN">#REF!</definedName>
    <definedName name="Col.C1.1erN.Mod.I" localSheetId="0">#REF!</definedName>
    <definedName name="Col.C1.1erN.Mod.I">#REF!</definedName>
    <definedName name="Col.C1.1erN.Mod.II" localSheetId="0">#REF!</definedName>
    <definedName name="Col.C1.1erN.Mod.II">#REF!</definedName>
    <definedName name="Col.C1.25x25.1erN" localSheetId="0">#REF!</definedName>
    <definedName name="Col.C1.25x25.1erN">#REF!</definedName>
    <definedName name="Col.C1.25x25.2doN" localSheetId="0">#REF!</definedName>
    <definedName name="Col.C1.25x25.2doN">#REF!</definedName>
    <definedName name="Col.C1.25x25.3erN" localSheetId="0">#REF!</definedName>
    <definedName name="Col.C1.25x25.3erN">#REF!</definedName>
    <definedName name="Col.C1.2do.N.Mod.II" localSheetId="0">#REF!</definedName>
    <definedName name="Col.C1.2do.N.Mod.II">#REF!</definedName>
    <definedName name="Col.C1.3erN.Mod.I" localSheetId="0">#REF!</definedName>
    <definedName name="Col.C1.3erN.Mod.I">#REF!</definedName>
    <definedName name="Col.C1.3erN.Mod.II" localSheetId="0">#REF!</definedName>
    <definedName name="Col.C1.3erN.Mod.II">#REF!</definedName>
    <definedName name="Col.C1.4toN.Mod.I" localSheetId="0">#REF!</definedName>
    <definedName name="Col.C1.4toN.Mod.I">#REF!</definedName>
    <definedName name="Col.C1.4toN.Mod.II" localSheetId="0">#REF!</definedName>
    <definedName name="Col.C1.4toN.Mod.II">#REF!</definedName>
    <definedName name="Col.C11.edif.Oficinas">[29]Análisis!$D$775</definedName>
    <definedName name="Col.C12do.N.Mod.I" localSheetId="0">#REF!</definedName>
    <definedName name="Col.C12do.N.Mod.I">#REF!</definedName>
    <definedName name="Col.C2.1erN.Mod.I" localSheetId="0">#REF!</definedName>
    <definedName name="Col.C2.1erN.Mod.I">#REF!</definedName>
    <definedName name="Col.C2.1erN.mod.II" localSheetId="0">#REF!</definedName>
    <definedName name="Col.C2.1erN.mod.II">#REF!</definedName>
    <definedName name="Col.C2.2do.N.Mod.I" localSheetId="0">#REF!</definedName>
    <definedName name="Col.C2.2do.N.Mod.I">#REF!</definedName>
    <definedName name="Col.C2.2doN.Mod.II" localSheetId="0">#REF!</definedName>
    <definedName name="Col.C2.2doN.Mod.II">#REF!</definedName>
    <definedName name="Col.C2.3erN.Mod.II" localSheetId="0">#REF!</definedName>
    <definedName name="Col.C2.3erN.Mod.II">#REF!</definedName>
    <definedName name="Col.C2.4toN.Mod.II" localSheetId="0">#REF!</definedName>
    <definedName name="Col.C2.4toN.Mod.II">#REF!</definedName>
    <definedName name="Col.C2y3.3erN.Mod.I" localSheetId="0">#REF!</definedName>
    <definedName name="Col.C2y3.3erN.Mod.I">#REF!</definedName>
    <definedName name="Col.C2y3.4toN.Mod.I" localSheetId="0">#REF!</definedName>
    <definedName name="Col.C2y3.4toN.Mod.I">#REF!</definedName>
    <definedName name="Col.C3.1erN.Mod.II" localSheetId="0">#REF!</definedName>
    <definedName name="Col.C3.1erN.Mod.II">#REF!</definedName>
    <definedName name="Col.C31erN.Mod.I" localSheetId="0">#REF!</definedName>
    <definedName name="Col.C31erN.Mod.I">#REF!</definedName>
    <definedName name="Col.C4.1erN.Mod.II" localSheetId="0">#REF!</definedName>
    <definedName name="Col.C4.1erN.Mod.II">#REF!</definedName>
    <definedName name="Col.C4.1erN.ModI" localSheetId="0">#REF!</definedName>
    <definedName name="Col.C4.1erN.ModI">#REF!</definedName>
    <definedName name="Col.C4.1erN.Villas" localSheetId="0">[29]Análisis!#REF!</definedName>
    <definedName name="Col.C4.1erN.Villas">[29]Análisis!#REF!</definedName>
    <definedName name="Col.C4.2doN.Mod.I" localSheetId="0">#REF!</definedName>
    <definedName name="Col.C4.2doN.Mod.I">#REF!</definedName>
    <definedName name="Col.C4.2doN.Mod.II" localSheetId="0">#REF!</definedName>
    <definedName name="Col.C4.2doN.Mod.II">#REF!</definedName>
    <definedName name="Col.C4.2doN.Villas" localSheetId="0">#REF!</definedName>
    <definedName name="Col.C4.2doN.Villas">#REF!</definedName>
    <definedName name="Col.C4.3erN.Mod.I" localSheetId="0">#REF!</definedName>
    <definedName name="Col.C4.3erN.Mod.I">#REF!</definedName>
    <definedName name="Col.C4.3erN.Mod.II" localSheetId="0">#REF!</definedName>
    <definedName name="Col.C4.3erN.Mod.II">#REF!</definedName>
    <definedName name="Col.C4.4toN.Mod.I" localSheetId="0">#REF!</definedName>
    <definedName name="Col.C4.4toN.Mod.I">#REF!</definedName>
    <definedName name="Col.C4.4toN.Mod.II" localSheetId="0">#REF!</definedName>
    <definedName name="Col.C4.4toN.Mod.II">#REF!</definedName>
    <definedName name="Col.C5.triangular">[29]Análisis!$D$765</definedName>
    <definedName name="Col.Camarre.4toN.Mod.II" localSheetId="0">#REF!</definedName>
    <definedName name="Col.Camarre.4toN.Mod.II">#REF!</definedName>
    <definedName name="col.GFRC.red.25">[53]Insumos!$C$65</definedName>
    <definedName name="col.red.30cm" localSheetId="0">#REF!</definedName>
    <definedName name="col.red.30cm">#REF!</definedName>
    <definedName name="Col.Redon.30cm.BNP.Administración" localSheetId="0">[29]Análisis!#REF!</definedName>
    <definedName name="Col.Redon.30cm.BNP.Administración">[29]Análisis!#REF!</definedName>
    <definedName name="Col.Redon.30cmSNP.Administración" localSheetId="0">[29]Análisis!#REF!</definedName>
    <definedName name="Col.Redon.30cmSNP.Administración">[29]Análisis!#REF!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AEXTLAV" localSheetId="0">#REF!</definedName>
    <definedName name="COLAEXTLAV">#REF!</definedName>
    <definedName name="Colc.Bloque.10cm">[29]Insumos!$E$84</definedName>
    <definedName name="Colc.Hormigón.Grua">[29]Análisis!$D$49</definedName>
    <definedName name="colc.marmolpared" localSheetId="0">#REF!</definedName>
    <definedName name="colc.marmolpared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Bloq.8.BNPT" localSheetId="0">#REF!</definedName>
    <definedName name="Coloc.Bloq.8.BNPT">#REF!</definedName>
    <definedName name="Coloc.Bloque.12" localSheetId="0">#REF!</definedName>
    <definedName name="Coloc.Bloque.12">#REF!</definedName>
    <definedName name="Coloc.ceramica.pared" localSheetId="0">#REF!</definedName>
    <definedName name="Coloc.ceramica.pared">#REF!</definedName>
    <definedName name="Coloc.Ceramica.Pisos">'[54]Costos Mano de Obra'!$O$46</definedName>
    <definedName name="Coloc.Hormigón" localSheetId="0">#REF!</definedName>
    <definedName name="Coloc.Hormigón">#REF!</definedName>
    <definedName name="Coloc.piso" localSheetId="0">#REF!</definedName>
    <definedName name="Coloc.piso">#REF!</definedName>
    <definedName name="Coloc.Quary.Tile" localSheetId="0">#REF!</definedName>
    <definedName name="Coloc.Quary.Tile">#REF!</definedName>
    <definedName name="Coloc.Zocalo" localSheetId="0">#REF!</definedName>
    <definedName name="Coloc.Zocalo">#REF!</definedName>
    <definedName name="Coloc.Zócalo" localSheetId="0">#REF!</definedName>
    <definedName name="Coloc.Zócalo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[29]Insumos!$E$69</definedName>
    <definedName name="Colum.60cm.Espectaculos">[29]Análisis!$D$1004</definedName>
    <definedName name="Colum.C.1" localSheetId="0">#REF!</definedName>
    <definedName name="Colum.C.1">#REF!</definedName>
    <definedName name="Colum.C.3" localSheetId="0">#REF!</definedName>
    <definedName name="Colum.C.3">#REF!</definedName>
    <definedName name="Colum.Cuad.Edif.Oficinas">[29]Análisis!$D$755</definedName>
    <definedName name="Colum.Horm.Convenc.Espectaculos">[29]Análisis!$D$1018</definedName>
    <definedName name="Colum.Ø45.Edif.Oficina">[29]Análisis!$D$785</definedName>
    <definedName name="Colum.Red40.Discot" localSheetId="0">#REF!</definedName>
    <definedName name="Colum.Red40.Discot">#REF!</definedName>
    <definedName name="Colum.Red50.Casino" localSheetId="0">#REF!</definedName>
    <definedName name="Colum.Red50.Casino">#REF!</definedName>
    <definedName name="Colum.redon.40.Area.Novle" localSheetId="0">[29]Análisis!#REF!</definedName>
    <definedName name="Colum.redon.40.Area.Novle">[29]Análisis!#REF!</definedName>
    <definedName name="Colum.redonda.40.Comedor" localSheetId="0">[29]Análisis!#REF!</definedName>
    <definedName name="Colum.redonda.40.Comedor">[29]Análisis!#REF!</definedName>
    <definedName name="Column.horm.Administracion" localSheetId="0">[29]Análisis!#REF!</definedName>
    <definedName name="Column.horm.Administracion">[29]Análisis!#REF!</definedName>
    <definedName name="Columna.C1.15x20">[29]Análisis!$D$148</definedName>
    <definedName name="Columna.Cc.20x20">[29]Análisis!$D$156</definedName>
    <definedName name="Columna.Cocina" localSheetId="0">[29]Análisis!#REF!</definedName>
    <definedName name="Columna.Cocina">[29]Análisis!#REF!</definedName>
    <definedName name="Columna.Convenc.Villas" localSheetId="0">#REF!</definedName>
    <definedName name="Columna.Convenc.Villas">#REF!</definedName>
    <definedName name="Columna.Cr">[29]Análisis!$D$182</definedName>
    <definedName name="Columna.Horm.Area.Noble" localSheetId="0">[29]Análisis!#REF!</definedName>
    <definedName name="Columna.Horm.Area.Noble">[29]Análisis!#REF!</definedName>
    <definedName name="Columna.Lavanderia">[29]Análisis!$D$933</definedName>
    <definedName name="columna.pergolado">[55]Análisis!$D$1625</definedName>
    <definedName name="Columna.Redon.50.Area.Noble" localSheetId="0">[29]Análisis!#REF!</definedName>
    <definedName name="Columna.Redon.50.Area.Noble">[29]Análisis!#REF!</definedName>
    <definedName name="Columna.redonda.30.villas" localSheetId="0">#REF!</definedName>
    <definedName name="Columna.redonda.30.villas">#REF!</definedName>
    <definedName name="Columna30x30" localSheetId="0">#REF!</definedName>
    <definedName name="Columna30x30">#REF!</definedName>
    <definedName name="Columnas.C1s.C2s">[29]Análisis!$D$164</definedName>
    <definedName name="Columnas.Redonda.30cm">[29]Análisis!$D$173</definedName>
    <definedName name="Com.Personal" localSheetId="0">#REF!</definedName>
    <definedName name="Com.Personal">#REF!</definedName>
    <definedName name="COMBUSTIBLES" localSheetId="0">#REF!</definedName>
    <definedName name="COMBUSTIBLES">#REF!</definedName>
    <definedName name="COMPENS" localSheetId="0">#REF!</definedName>
    <definedName name="COMPENS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[25]EQUIPOS!$I$28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.Zap.ZC5" localSheetId="0">[32]Análisis!#REF!</definedName>
    <definedName name="Con.Zap.ZC5">[32]Análisis!#REF!</definedName>
    <definedName name="concreto.nivelacion">[53]Análisis!$D$207</definedName>
    <definedName name="concreto.pobre" localSheetId="0">#REF!</definedName>
    <definedName name="concreto.pobre">#REF!</definedName>
    <definedName name="Concreto.pobre.bajo.zapata" localSheetId="0">[29]Análisis!#REF!</definedName>
    <definedName name="Concreto.pobre.bajo.zapata">[29]Análisis!#REF!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ENTELFORDM" localSheetId="0">#REF!</definedName>
    <definedName name="CONTENTELFORDM">#REF!</definedName>
    <definedName name="CONTENTELFORDM3" localSheetId="0">#REF!</definedName>
    <definedName name="CONTENTELFORDM3">#REF!</definedName>
    <definedName name="ContraHuella.Marmol" localSheetId="0">#REF!</definedName>
    <definedName name="ContraHuella.Marmol">#REF!</definedName>
    <definedName name="CONTRATO2" localSheetId="0">#REF!</definedName>
    <definedName name="CONTRATO2">#REF!</definedName>
    <definedName name="CONTROL" localSheetId="0">#REF!</definedName>
    <definedName name="CONTROL">#REF!</definedName>
    <definedName name="control_3">"$#REF!.$#REF!$#REF!:#REF!#REF!"</definedName>
    <definedName name="CONTROLADM" localSheetId="0">#REF!</definedName>
    <definedName name="CONTROLADM">#REF!</definedName>
    <definedName name="CONTROLCOC" localSheetId="0">#REF!</definedName>
    <definedName name="CONTROLCOC">#REF!</definedName>
    <definedName name="CONTROLCOME" localSheetId="0">#REF!</definedName>
    <definedName name="CONTROLCOME">#REF!</definedName>
    <definedName name="CONTROLLAV" localSheetId="0">#REF!</definedName>
    <definedName name="CONTROLLAV">#REF!</definedName>
    <definedName name="Conv.Col.C1" localSheetId="0">[32]Análisis!#REF!</definedName>
    <definedName name="Conv.Col.C1">[32]Análisis!#REF!</definedName>
    <definedName name="Conv.Col.C5" localSheetId="0">[32]Análisis!#REF!</definedName>
    <definedName name="Conv.Col.C5">[32]Análisis!#REF!</definedName>
    <definedName name="Conv.Col.C6" localSheetId="0">[32]Análisis!#REF!</definedName>
    <definedName name="Conv.Col.C6">[32]Análisis!#REF!</definedName>
    <definedName name="Conv.Col.C7" localSheetId="0">[32]Análisis!#REF!</definedName>
    <definedName name="Conv.Col.C7">[32]Análisis!#REF!</definedName>
    <definedName name="Conv.Col.C8" localSheetId="0">[32]Análisis!#REF!</definedName>
    <definedName name="Conv.Col.C8">[32]Análisis!#REF!</definedName>
    <definedName name="Conv.Losa" localSheetId="0">[32]Análisis!#REF!</definedName>
    <definedName name="Conv.Losa">[32]Análisis!#REF!</definedName>
    <definedName name="Conv.V2" localSheetId="0">[32]Análisis!#REF!</definedName>
    <definedName name="Conv.V2">[32]Análisis!#REF!</definedName>
    <definedName name="Conv.V3" localSheetId="0">[32]Análisis!#REF!</definedName>
    <definedName name="Conv.V3">[32]Análisis!#REF!</definedName>
    <definedName name="Conv.V4" localSheetId="0">[32]Análisis!#REF!</definedName>
    <definedName name="Conv.V4">[32]Análisis!#REF!</definedName>
    <definedName name="Conv.V5" localSheetId="0">[32]Análisis!#REF!</definedName>
    <definedName name="Conv.V5">[32]Análisis!#REF!</definedName>
    <definedName name="Conv.V7" localSheetId="0">[32]Análisis!#REF!</definedName>
    <definedName name="Conv.V7">[32]Análisis!#REF!</definedName>
    <definedName name="Conv.V8" localSheetId="0">[32]Análisis!#REF!</definedName>
    <definedName name="Conv.V8">[32]Análisis!#REF!</definedName>
    <definedName name="Conv.Viga.V1" localSheetId="0">[32]Análisis!#REF!</definedName>
    <definedName name="Conv.Viga.V1">[32]Análisis!#REF!</definedName>
    <definedName name="Conv.Zap.ZC1" localSheetId="0">[32]Análisis!#REF!</definedName>
    <definedName name="Conv.Zap.ZC1">[32]Análisis!#REF!</definedName>
    <definedName name="Conv.Zap.ZC2" localSheetId="0">[32]Análisis!#REF!</definedName>
    <definedName name="Conv.Zap.ZC2">[32]Análisis!#REF!</definedName>
    <definedName name="Conv.Zap.Zc3" localSheetId="0">[32]Análisis!#REF!</definedName>
    <definedName name="Conv.Zap.Zc3">[32]Análisis!#REF!</definedName>
    <definedName name="Conv.Zap.Zc4" localSheetId="0">[32]Análisis!#REF!</definedName>
    <definedName name="Conv.Zap.Zc4">[32]Análisis!#REF!</definedName>
    <definedName name="Conv.Zap.ZC6" localSheetId="0">[32]Análisis!#REF!</definedName>
    <definedName name="Conv.Zap.ZC6">[32]Análisis!#REF!</definedName>
    <definedName name="Conv.Zap.ZC7" localSheetId="0">[32]Análisis!#REF!</definedName>
    <definedName name="Conv.Zap.ZC7">[32]Análisis!#REF!</definedName>
    <definedName name="Conv.Zap.ZC8" localSheetId="0">[32]Análisis!#REF!</definedName>
    <definedName name="Conv.Zap.ZC8">[32]Análisis!#REF!</definedName>
    <definedName name="COPIA" localSheetId="0">[26]INS!#REF!</definedName>
    <definedName name="COPIA">[26]INS!#REF!</definedName>
    <definedName name="COPIA_8" localSheetId="0">#REF!</definedName>
    <definedName name="COPIA_8">#REF!</definedName>
    <definedName name="corniza.2.62pies">'[56]Cornisa de 2.62 pie'!$E$60</definedName>
    <definedName name="corniza.2pies">'[56]Cornisa de 2 pie'!$E$60</definedName>
    <definedName name="Corte.Chazos" localSheetId="0">#REF!</definedName>
    <definedName name="Corte.Chazos">#REF!</definedName>
    <definedName name="costocapataz">'[46]Analisis Unit. '!$G$3</definedName>
    <definedName name="costoobrero">'[46]Analisis Unit. '!$G$5</definedName>
    <definedName name="costotecesp">'[46]Analisis Unit. '!$G$4</definedName>
    <definedName name="COUPLING112HG" localSheetId="0">#REF!</definedName>
    <definedName name="COUPLING112HG">#REF!</definedName>
    <definedName name="COUPLING12HG" localSheetId="0">#REF!</definedName>
    <definedName name="COUPLING12HG">#REF!</definedName>
    <definedName name="COUPLING1HG" localSheetId="0">#REF!</definedName>
    <definedName name="COUPLING1HG">#REF!</definedName>
    <definedName name="COUPLING212HG" localSheetId="0">#REF!</definedName>
    <definedName name="COUPLING212HG">#REF!</definedName>
    <definedName name="COUPLING2HG" localSheetId="0">#REF!</definedName>
    <definedName name="COUPLING2HG">#REF!</definedName>
    <definedName name="COUPLING34HG" localSheetId="0">#REF!</definedName>
    <definedName name="COUPLING34HG">#REF!</definedName>
    <definedName name="COUPLING3HG" localSheetId="0">#REF!</definedName>
    <definedName name="COUPLING3HG">#REF!</definedName>
    <definedName name="COUPLING4HG" localSheetId="0">#REF!</definedName>
    <definedName name="COUPLING4HG">#REF!</definedName>
    <definedName name="cprestamo">[47]EQUIPOS!$D$27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avilla3.4" localSheetId="0">#REF!</definedName>
    <definedName name="Cravilla3.4">#REF!</definedName>
    <definedName name="Crhist" localSheetId="0">#REF!</definedName>
    <definedName name="Crhist">#REF!</definedName>
    <definedName name="Cristalizado.marmol">[29]Insumos!$E$136</definedName>
    <definedName name="CRONOGRAMA" localSheetId="0">#REF!</definedName>
    <definedName name="CRONOGRAMA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[37]ADDENDA!#REF!</definedName>
    <definedName name="cuadro">[37]ADDENDA!#REF!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 localSheetId="0">#REF!</definedName>
    <definedName name="cubierta.patinillo">#REF!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.Resane.Horm.Visto">[29]Insumos!$E$137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[17]M.O.!#REF!</definedName>
    <definedName name="CZINC">[17]M.O.!#REF!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[25]EQUIPOS!$I$9</definedName>
    <definedName name="D8K">[25]EQUIPOS!$I$8</definedName>
    <definedName name="d8r" localSheetId="0">'[20]Listado Equipos a utilizar'!#REF!</definedName>
    <definedName name="d8r">'[20]Listado Equipos a utilizar'!#REF!</definedName>
    <definedName name="D8T">'[28]Resumen Precio Equipos'!$I$13</definedName>
    <definedName name="data14" localSheetId="0">[13]Factura!#REF!</definedName>
    <definedName name="data14">[13]Factura!#REF!</definedName>
    <definedName name="data15" localSheetId="0">[13]Factura!#REF!</definedName>
    <definedName name="data15">[13]Factura!#REF!</definedName>
    <definedName name="data16" localSheetId="0">[13]Factura!#REF!</definedName>
    <definedName name="data16">[13]Factura!#REF!</definedName>
    <definedName name="data17" localSheetId="0">[13]Factura!#REF!</definedName>
    <definedName name="data17">[13]Factura!#REF!</definedName>
    <definedName name="data18" localSheetId="0">[13]Factura!#REF!</definedName>
    <definedName name="data18">[13]Factura!#REF!</definedName>
    <definedName name="data19" localSheetId="0">[13]Factura!#REF!</definedName>
    <definedName name="data19">[13]Factura!#REF!</definedName>
    <definedName name="data20" localSheetId="0">[13]Factura!#REF!</definedName>
    <definedName name="data20">[13]Factura!#REF!</definedName>
    <definedName name="data21" localSheetId="0">[13]Factura!#REF!</definedName>
    <definedName name="data21">[13]Factura!#REF!</definedName>
    <definedName name="data22" localSheetId="0">[13]Factura!#REF!</definedName>
    <definedName name="data22">[13]Factura!#REF!</definedName>
    <definedName name="data23" localSheetId="0">[13]Factura!#REF!</definedName>
    <definedName name="data23">[13]Factura!#REF!</definedName>
    <definedName name="data24" localSheetId="0">[13]Factura!#REF!</definedName>
    <definedName name="data24">[13]Factura!#REF!</definedName>
    <definedName name="data25" localSheetId="0">[13]Factura!#REF!</definedName>
    <definedName name="data25">[13]Factura!#REF!</definedName>
    <definedName name="data26" localSheetId="0">[13]Factura!#REF!</definedName>
    <definedName name="data26">[13]Factura!#REF!</definedName>
    <definedName name="data27" localSheetId="0">[13]Factura!#REF!</definedName>
    <definedName name="data27">[13]Factura!#REF!</definedName>
    <definedName name="data28" localSheetId="0">[13]Factura!#REF!</definedName>
    <definedName name="data28">[13]Factura!#REF!</definedName>
    <definedName name="data29" localSheetId="0">[13]Factura!#REF!</definedName>
    <definedName name="data29">[13]Factura!#REF!</definedName>
    <definedName name="data30" localSheetId="0">[13]Factura!#REF!</definedName>
    <definedName name="data30">[13]Factura!#REF!</definedName>
    <definedName name="data31" localSheetId="0">[13]Factura!#REF!</definedName>
    <definedName name="data31">[13]Factura!#REF!</definedName>
    <definedName name="data32" localSheetId="0">[13]Factura!#REF!</definedName>
    <definedName name="data32">[13]Factura!#REF!</definedName>
    <definedName name="data33" localSheetId="0">[13]Factura!#REF!</definedName>
    <definedName name="data33">[13]Factura!#REF!</definedName>
    <definedName name="data34" localSheetId="0">[13]Factura!#REF!</definedName>
    <definedName name="data34">[13]Factura!#REF!</definedName>
    <definedName name="data35" localSheetId="0">[13]Factura!#REF!</definedName>
    <definedName name="data35">[13]Factura!#REF!</definedName>
    <definedName name="data36" localSheetId="0">[13]Factura!#REF!</definedName>
    <definedName name="data36">[13]Factura!#REF!</definedName>
    <definedName name="data37" localSheetId="0">[13]Factura!#REF!</definedName>
    <definedName name="data37">[13]Factura!#REF!</definedName>
    <definedName name="data38" localSheetId="0">[13]Factura!#REF!</definedName>
    <definedName name="data38">[13]Factura!#REF!</definedName>
    <definedName name="data39" localSheetId="0">[13]Factura!#REF!</definedName>
    <definedName name="data39">[13]Factura!#REF!</definedName>
    <definedName name="data40" localSheetId="0">[13]Factura!#REF!</definedName>
    <definedName name="data40">[13]Factura!#REF!</definedName>
    <definedName name="data41" localSheetId="0">[13]Factura!#REF!</definedName>
    <definedName name="data41">[13]Factura!#REF!</definedName>
    <definedName name="data42" localSheetId="0">[13]Factura!#REF!</definedName>
    <definedName name="data42">[13]Factura!#REF!</definedName>
    <definedName name="data43" localSheetId="0">[13]Factura!#REF!</definedName>
    <definedName name="data43">[13]Factura!#REF!</definedName>
    <definedName name="data44" localSheetId="0">[13]Factura!#REF!</definedName>
    <definedName name="data44">[13]Factura!#REF!</definedName>
    <definedName name="data45" localSheetId="0">[13]Factura!#REF!</definedName>
    <definedName name="data45">[13]Factura!#REF!</definedName>
    <definedName name="data46" localSheetId="0">[13]Factura!#REF!</definedName>
    <definedName name="data46">[13]Factura!#REF!</definedName>
    <definedName name="data48" localSheetId="0">[13]Factura!#REF!</definedName>
    <definedName name="data48">[13]Factura!#REF!</definedName>
    <definedName name="data50" localSheetId="0">[13]Factura!#REF!</definedName>
    <definedName name="data50">[13]Factura!#REF!</definedName>
    <definedName name="data51" localSheetId="0">[13]Factura!#REF!</definedName>
    <definedName name="data51">[13]Factura!#REF!</definedName>
    <definedName name="data52" localSheetId="0">[13]Factura!#REF!</definedName>
    <definedName name="data52">[13]Factura!#REF!</definedName>
    <definedName name="data62" localSheetId="0">[13]Factura!#REF!</definedName>
    <definedName name="data62">[13]Factura!#REF!</definedName>
    <definedName name="data63" localSheetId="0">[13]Factura!#REF!</definedName>
    <definedName name="data63">[13]Factura!#REF!</definedName>
    <definedName name="data64" localSheetId="0">[13]Factura!#REF!</definedName>
    <definedName name="data64">[13]Factura!#REF!</definedName>
    <definedName name="data65" localSheetId="0">[13]Factura!#REF!</definedName>
    <definedName name="data65">[13]Factura!#REF!</definedName>
    <definedName name="data66" localSheetId="0">[13]Factura!#REF!</definedName>
    <definedName name="data66">[13]Factura!#REF!</definedName>
    <definedName name="data67" localSheetId="0">[13]Factura!#REF!</definedName>
    <definedName name="data67">[13]Factura!#REF!</definedName>
    <definedName name="data68" localSheetId="0">[13]Factura!#REF!</definedName>
    <definedName name="data68">[13]Factura!#REF!</definedName>
    <definedName name="data69" localSheetId="0">[13]Factura!#REF!</definedName>
    <definedName name="data69">[13]Factura!#REF!</definedName>
    <definedName name="data70" localSheetId="0">[13]Factura!#REF!</definedName>
    <definedName name="data70">[13]Factura!#REF!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_3">"$#REF!.$M$62"</definedName>
    <definedName name="derop" localSheetId="0">[35]M.O.!#REF!</definedName>
    <definedName name="derop">[35]M.O.!#REF!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CEMBLANCO" localSheetId="0">[8]insumo!#REF!</definedName>
    <definedName name="DERRCEMBLANCO">[8]insumo!#REF!</definedName>
    <definedName name="DERRCEMGRIS" localSheetId="0">[8]insumo!#REF!</definedName>
    <definedName name="DERRCEMGRIS">[8]insumo!#REF!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CO" localSheetId="0">#REF!</definedName>
    <definedName name="DERRETIDOBCO">#REF!</definedName>
    <definedName name="DERRETIDOBLANCO">[8]insumo!$D$20</definedName>
    <definedName name="derretidocrema" localSheetId="0">[8]insumo!#REF!</definedName>
    <definedName name="derretidocrema">[8]insumo!#REF!</definedName>
    <definedName name="DERRETIDOGRIS" localSheetId="0">#REF!</definedName>
    <definedName name="DERRETIDOGRIS">#REF!</definedName>
    <definedName name="DERRETIDOVER" localSheetId="0">#REF!</definedName>
    <definedName name="DERRETIDOVER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>[24]MO!$B$256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P24" localSheetId="0">#REF!</definedName>
    <definedName name="DESP24">#REF!</definedName>
    <definedName name="DESP34" localSheetId="0">#REF!</definedName>
    <definedName name="DESP34">#REF!</definedName>
    <definedName name="DESP44" localSheetId="0">#REF!</definedName>
    <definedName name="DESP44">#REF!</definedName>
    <definedName name="DESP46" localSheetId="0">#REF!</definedName>
    <definedName name="DESP46">#REF!</definedName>
    <definedName name="DESPLU3" localSheetId="0">#REF!</definedName>
    <definedName name="DESPLU3">#REF!</definedName>
    <definedName name="DESPLU4" localSheetId="0">#REF!</definedName>
    <definedName name="DESPLU4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ff" localSheetId="0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.20x15" localSheetId="0">#REF!</definedName>
    <definedName name="Dinte.20x15">#REF!</definedName>
    <definedName name="Dintel.Casino" localSheetId="0">#REF!</definedName>
    <definedName name="Dintel.Casino">#REF!</definedName>
    <definedName name="Dintel.Cocina" localSheetId="0">[29]Análisis!#REF!</definedName>
    <definedName name="Dintel.Cocina">[29]Análisis!#REF!</definedName>
    <definedName name="dintel.curvo" localSheetId="0">#REF!</definedName>
    <definedName name="dintel.curvo">#REF!</definedName>
    <definedName name="Dintel.D.1erN" localSheetId="0">#REF!</definedName>
    <definedName name="Dintel.D.1erN">#REF!</definedName>
    <definedName name="Dintel.D.2doN" localSheetId="0">#REF!</definedName>
    <definedName name="Dintel.D.2doN">#REF!</definedName>
    <definedName name="Dintel.D.3erN" localSheetId="0">#REF!</definedName>
    <definedName name="Dintel.D.3erN">#REF!</definedName>
    <definedName name="Dintel.D.4toN" localSheetId="0">#REF!</definedName>
    <definedName name="Dintel.D.4toN">#REF!</definedName>
    <definedName name="Dintel.D1.15x40" localSheetId="0">[32]Análisis!#REF!</definedName>
    <definedName name="Dintel.D1.15x40">[32]Análisis!#REF!</definedName>
    <definedName name="Dintel.D1.1erN" localSheetId="0">#REF!</definedName>
    <definedName name="Dintel.D1.1erN">#REF!</definedName>
    <definedName name="Dintel.D1.2doN" localSheetId="0">#REF!</definedName>
    <definedName name="Dintel.D1.2doN">#REF!</definedName>
    <definedName name="Dintel.D1.3erN" localSheetId="0">#REF!</definedName>
    <definedName name="Dintel.D1.3erN">#REF!</definedName>
    <definedName name="Dintel.D1.4toN" localSheetId="0">#REF!</definedName>
    <definedName name="Dintel.D1.4toN">#REF!</definedName>
    <definedName name="Dintel.D120x40" localSheetId="0">[32]Análisis!#REF!</definedName>
    <definedName name="Dintel.D120x40">[32]Análisis!#REF!</definedName>
    <definedName name="Dintel.D2.15x40" localSheetId="0">[32]Análisis!#REF!</definedName>
    <definedName name="Dintel.D2.15x40">[32]Análisis!#REF!</definedName>
    <definedName name="Dintel.D2.1erN" localSheetId="0">#REF!</definedName>
    <definedName name="Dintel.D2.1erN">#REF!</definedName>
    <definedName name="Dintel.D2.20x40" localSheetId="0">[32]Análisis!#REF!</definedName>
    <definedName name="Dintel.D2.20x40">[32]Análisis!#REF!</definedName>
    <definedName name="Dintel.D2.2doN" localSheetId="0">#REF!</definedName>
    <definedName name="Dintel.D2.2doN">#REF!</definedName>
    <definedName name="Dintel.D2.3erN" localSheetId="0">#REF!</definedName>
    <definedName name="Dintel.D2.3erN">#REF!</definedName>
    <definedName name="Dintel.D2.4toN" localSheetId="0">#REF!</definedName>
    <definedName name="Dintel.D2.4toN">#REF!</definedName>
    <definedName name="Dintel.DC.1erN" localSheetId="0">#REF!</definedName>
    <definedName name="Dintel.DC.1erN">#REF!</definedName>
    <definedName name="Dintel.DC.2doN" localSheetId="0">#REF!</definedName>
    <definedName name="Dintel.DC.2doN">#REF!</definedName>
    <definedName name="Dintel.DC.3erN" localSheetId="0">#REF!</definedName>
    <definedName name="Dintel.DC.3erN">#REF!</definedName>
    <definedName name="Dintel.DC.4toN" localSheetId="0">#REF!</definedName>
    <definedName name="Dintel.DC.4toN">#REF!</definedName>
    <definedName name="Dintel.DN" localSheetId="0">[32]Análisis!#REF!</definedName>
    <definedName name="Dintel.DN">[32]Análisis!#REF!</definedName>
    <definedName name="Dintel.Horm.Conven.Villas" localSheetId="0">#REF!</definedName>
    <definedName name="Dintel.Horm.Conven.Villas">#REF!</definedName>
    <definedName name="Dintel.Lavanderia" localSheetId="0">#REF!</definedName>
    <definedName name="Dintel.Lavanderia">#REF!</definedName>
    <definedName name="Dintel10x20" localSheetId="0">#REF!</definedName>
    <definedName name="Dintel10x20">#REF!</definedName>
    <definedName name="Dintel20x20" localSheetId="0">#REF!</definedName>
    <definedName name="Dintel20x20">#REF!</definedName>
    <definedName name="Dintel20x20.ml">[53]Análisis!$D$557</definedName>
    <definedName name="Dintel20x40">[29]Análisis!$D$230</definedName>
    <definedName name="DIOS" localSheetId="0">#REF!</definedName>
    <definedName name="DIOS">#REF!</definedName>
    <definedName name="Disc.Co.Cc2" localSheetId="0">[32]Análisis!#REF!</definedName>
    <definedName name="Disc.Co.Cc2">[32]Análisis!#REF!</definedName>
    <definedName name="Disc.Col.C" localSheetId="0">[32]Análisis!#REF!</definedName>
    <definedName name="Disc.Col.C">[32]Análisis!#REF!</definedName>
    <definedName name="Disc.Col.C1" localSheetId="0">[32]Análisis!#REF!</definedName>
    <definedName name="Disc.Col.C1">[32]Análisis!#REF!</definedName>
    <definedName name="Disc.Col.C2.45x45" localSheetId="0">[32]Análisis!#REF!</definedName>
    <definedName name="Disc.Col.C2.45x45">[32]Análisis!#REF!</definedName>
    <definedName name="Disc.Col.CA" localSheetId="0">[32]Análisis!#REF!</definedName>
    <definedName name="Disc.Col.CA">[32]Análisis!#REF!</definedName>
    <definedName name="Disc.Col.Cc1" localSheetId="0">[32]Análisis!#REF!</definedName>
    <definedName name="Disc.Col.Cc1">[32]Análisis!#REF!</definedName>
    <definedName name="Disc.Losa.techo" localSheetId="0">[32]Análisis!#REF!</definedName>
    <definedName name="Disc.Losa.techo">[32]Análisis!#REF!</definedName>
    <definedName name="Disc.Muro.MH" localSheetId="0">[32]Análisis!#REF!</definedName>
    <definedName name="Disc.Muro.MH">[32]Análisis!#REF!</definedName>
    <definedName name="Disc.V3" localSheetId="0">[32]Análisis!#REF!</definedName>
    <definedName name="Disc.V3">[32]Análisis!#REF!</definedName>
    <definedName name="Disc.Viga.Curva.30x70" localSheetId="0">[32]Análisis!#REF!</definedName>
    <definedName name="Disc.Viga.Curva.30x70">[32]Análisis!#REF!</definedName>
    <definedName name="Disc.Viga.Curva.Vcc1" localSheetId="0">[32]Análisis!#REF!</definedName>
    <definedName name="Disc.Viga.Curva.Vcc1">[32]Análisis!#REF!</definedName>
    <definedName name="Disc.Viga.V1" localSheetId="0">[32]Análisis!#REF!</definedName>
    <definedName name="Disc.Viga.V1">[32]Análisis!#REF!</definedName>
    <definedName name="Disc.Viga.V10" localSheetId="0">[32]Análisis!#REF!</definedName>
    <definedName name="Disc.Viga.V10">[32]Análisis!#REF!</definedName>
    <definedName name="Disc.Viga.V2" localSheetId="0">[32]Análisis!#REF!</definedName>
    <definedName name="Disc.Viga.V2">[32]Análisis!#REF!</definedName>
    <definedName name="Disc.Viga.V4" localSheetId="0">[32]Análisis!#REF!</definedName>
    <definedName name="Disc.Viga.V4">[32]Análisis!#REF!</definedName>
    <definedName name="Disc.Viga.V5" localSheetId="0">[32]Análisis!#REF!</definedName>
    <definedName name="Disc.Viga.V5">[32]Análisis!#REF!</definedName>
    <definedName name="Disc.Viga.V6" localSheetId="0">[32]Análisis!#REF!</definedName>
    <definedName name="Disc.Viga.V6">[32]Análisis!#REF!</definedName>
    <definedName name="Disc.Viga.V7" localSheetId="0">[32]Análisis!#REF!</definedName>
    <definedName name="Disc.Viga.V7">[32]Análisis!#REF!</definedName>
    <definedName name="Disc.Viga.V7B" localSheetId="0">[32]Análisis!#REF!</definedName>
    <definedName name="Disc.Viga.V7B">[32]Análisis!#REF!</definedName>
    <definedName name="Disc.Viga.V8" localSheetId="0">[32]Análisis!#REF!</definedName>
    <definedName name="Disc.Viga.V8">[32]Análisis!#REF!</definedName>
    <definedName name="Disc.Viga.V9" localSheetId="0">[32]Análisis!#REF!</definedName>
    <definedName name="Disc.Viga.V9">[32]Análisis!#REF!</definedName>
    <definedName name="Disc.Zap.Muro.HA" localSheetId="0">[32]Análisis!#REF!</definedName>
    <definedName name="Disc.Zap.Muro.HA">[32]Análisis!#REF!</definedName>
    <definedName name="Disc.Zap.ZC" localSheetId="0">[32]Análisis!#REF!</definedName>
    <definedName name="Disc.Zap.ZC">[32]Análisis!#REF!</definedName>
    <definedName name="Disc.ZC1" localSheetId="0">[32]Análisis!#REF!</definedName>
    <definedName name="Disc.ZC1">[32]Análisis!#REF!</definedName>
    <definedName name="Disc.ZC2" localSheetId="0">[32]Análisis!#REF!</definedName>
    <definedName name="Disc.ZC2">[32]Análisis!#REF!</definedName>
    <definedName name="Disc.ZCA" localSheetId="0">[32]Análisis!#REF!</definedName>
    <definedName name="Disc.ZCA">[32]Análisis!#REF!</definedName>
    <definedName name="Disc.ZCc1" localSheetId="0">[32]Análisis!#REF!</definedName>
    <definedName name="Disc.ZCc1">[32]Análisis!#REF!</definedName>
    <definedName name="Disc.ZCc2" localSheetId="0">[32]Análisis!#REF!</definedName>
    <definedName name="Disc.ZCc2">[32]Análisis!#REF!</definedName>
    <definedName name="Disco.Col.Cc" localSheetId="0">[32]Análisis!#REF!</definedName>
    <definedName name="Disco.Col.Cc">[32]Análisis!#REF!</definedName>
    <definedName name="Discoteca" localSheetId="0">#REF!</definedName>
    <definedName name="Discoteca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'[20]Listado Equipos a utilizar'!$I$12</definedName>
    <definedName name="DIVISAS" localSheetId="0">#REF!</definedName>
    <definedName name="DIVISAS">#REF!</definedName>
    <definedName name="dolar" localSheetId="0">#REF!</definedName>
    <definedName name="dolar">#REF!</definedName>
    <definedName name="donatelo" localSheetId="0">[57]INS!#REF!</definedName>
    <definedName name="donatelo">[57]INS!#REF!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.Pluvial" localSheetId="0">#REF!</definedName>
    <definedName name="Drenaje.Pluvial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'[28]Resumen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CHAFRIAHG" localSheetId="0">#REF!</definedName>
    <definedName name="DUCHAFRIAHG">#REF!</definedName>
    <definedName name="dulce" localSheetId="0">#REF!</definedName>
    <definedName name="dulce">#REF!</definedName>
    <definedName name="DYNACA25">[25]EQUIPOS!$I$13</definedName>
    <definedName name="e" localSheetId="0">#REF!</definedName>
    <definedName name="e">#REF!</definedName>
    <definedName name="e214bft" localSheetId="0">'[20]Listado Equipos a utilizar'!#REF!</definedName>
    <definedName name="e214bft">'[20]Listado Equipos a utilizar'!#REF!</definedName>
    <definedName name="e320b" localSheetId="0">'[20]Listado Equipos a utilizar'!#REF!</definedName>
    <definedName name="e320b">'[20]Listado Equipos a utilizar'!#REF!</definedName>
    <definedName name="EBANISTERIA" localSheetId="0">#REF!</definedName>
    <definedName name="EBANISTERIA">#REF!</definedName>
    <definedName name="Edi.Hab.Viga.V6" localSheetId="0">[32]Análisis!#REF!</definedName>
    <definedName name="Edi.Hab.Viga.V6">[32]Análisis!#REF!</definedName>
    <definedName name="Edif.Direc." localSheetId="0">#REF!</definedName>
    <definedName name="Edif.Direc.">#REF!</definedName>
    <definedName name="Edif.Ejec.Losa.Techo" localSheetId="0">[32]Análisis!#REF!</definedName>
    <definedName name="Edif.Ejec.Losa.Techo">[32]Análisis!#REF!</definedName>
    <definedName name="Edif.Hab.Col.C1" localSheetId="0">[32]Análisis!#REF!</definedName>
    <definedName name="Edif.Hab.Col.C1">[32]Análisis!#REF!</definedName>
    <definedName name="Edif.Hab.Col.C1.2doN" localSheetId="0">[32]Análisis!#REF!</definedName>
    <definedName name="Edif.Hab.Col.C1.2doN">[32]Análisis!#REF!</definedName>
    <definedName name="Edif.Hab.Col.C1.3erN" localSheetId="0">[32]Análisis!#REF!</definedName>
    <definedName name="Edif.Hab.Col.C1.3erN">[32]Análisis!#REF!</definedName>
    <definedName name="Edif.Hab.Col.C2" localSheetId="0">[32]Análisis!#REF!</definedName>
    <definedName name="Edif.Hab.Col.C2">[32]Análisis!#REF!</definedName>
    <definedName name="Edif.Hab.Col.C2.2doN" localSheetId="0">[32]Análisis!#REF!</definedName>
    <definedName name="Edif.Hab.Col.C2.2doN">[32]Análisis!#REF!</definedName>
    <definedName name="Edif.Hab.Col.C2.3erN" localSheetId="0">[32]Análisis!#REF!</definedName>
    <definedName name="Edif.Hab.Col.C2.3erN">[32]Análisis!#REF!</definedName>
    <definedName name="Edif.Hab.Col.C3.1erN" localSheetId="0">[32]Análisis!#REF!</definedName>
    <definedName name="Edif.Hab.Col.C3.1erN">[32]Análisis!#REF!</definedName>
    <definedName name="Edif.Hab.Col.C3.2doN" localSheetId="0">[32]Análisis!#REF!</definedName>
    <definedName name="Edif.Hab.Col.C3.2doN">[32]Análisis!#REF!</definedName>
    <definedName name="Edif.Hab.Col.C4.2doN" localSheetId="0">[32]Análisis!#REF!</definedName>
    <definedName name="Edif.Hab.Col.C4.2doN">[32]Análisis!#REF!</definedName>
    <definedName name="Edif.Hab.Col.CF" localSheetId="0">[32]Análisis!#REF!</definedName>
    <definedName name="Edif.Hab.Col.CF">[32]Análisis!#REF!</definedName>
    <definedName name="Edif.Hab.Col4.1eN" localSheetId="0">[32]Análisis!#REF!</definedName>
    <definedName name="Edif.Hab.Col4.1eN">[32]Análisis!#REF!</definedName>
    <definedName name="Edif.Hab.Losa.Entrepiso" localSheetId="0">[32]Análisis!#REF!</definedName>
    <definedName name="Edif.Hab.Losa.Entrepiso">[32]Análisis!#REF!</definedName>
    <definedName name="Edif.Hab.Losa.Techo" localSheetId="0">[32]Análisis!#REF!</definedName>
    <definedName name="Edif.Hab.Losa.Techo">[32]Análisis!#REF!</definedName>
    <definedName name="Edif.Hab.Platea" localSheetId="0">[32]Análisis!#REF!</definedName>
    <definedName name="Edif.Hab.Platea">[32]Análisis!#REF!</definedName>
    <definedName name="Edif.Hab.Viga.V1" localSheetId="0">[32]Análisis!#REF!</definedName>
    <definedName name="Edif.Hab.Viga.V1">[32]Análisis!#REF!</definedName>
    <definedName name="Edif.Hab.Viga.V10" localSheetId="0">[32]Análisis!#REF!</definedName>
    <definedName name="Edif.Hab.Viga.V10">[32]Análisis!#REF!</definedName>
    <definedName name="Edif.Hab.Viga.V3" localSheetId="0">[32]Análisis!#REF!</definedName>
    <definedName name="Edif.Hab.Viga.V3">[32]Análisis!#REF!</definedName>
    <definedName name="Edif.Hab.Viga.V4" localSheetId="0">[32]Análisis!#REF!</definedName>
    <definedName name="Edif.Hab.Viga.V4">[32]Análisis!#REF!</definedName>
    <definedName name="Edif.Hab.Viga.V5" localSheetId="0">[32]Análisis!#REF!</definedName>
    <definedName name="Edif.Hab.Viga.V5">[32]Análisis!#REF!</definedName>
    <definedName name="Edif.Hab.Viga.V5b" localSheetId="0">[32]Análisis!#REF!</definedName>
    <definedName name="Edif.Hab.Viga.V5b">[32]Análisis!#REF!</definedName>
    <definedName name="Edif.Hab.Viga.V8" localSheetId="0">[32]Análisis!#REF!</definedName>
    <definedName name="Edif.Hab.Viga.V8">[32]Análisis!#REF!</definedName>
    <definedName name="Edif.Hab.VigaV2" localSheetId="0">[32]Análisis!#REF!</definedName>
    <definedName name="Edif.Hab.VigaV2">[32]Análisis!#REF!</definedName>
    <definedName name="Edif.Hab.VigaV9" localSheetId="0">[32]Análisis!#REF!</definedName>
    <definedName name="Edif.Hab.VigaV9">[32]Análisis!#REF!</definedName>
    <definedName name="Edif.Hab.Zap.Col.CF" localSheetId="0">[32]Análisis!#REF!</definedName>
    <definedName name="Edif.Hab.Zap.Col.CF">[32]Análisis!#REF!</definedName>
    <definedName name="Edif.Hab.Zap.Escalera" localSheetId="0">[32]Análisis!#REF!</definedName>
    <definedName name="Edif.Hab.Zap.Escalera">[32]Análisis!#REF!</definedName>
    <definedName name="Edif.Hab.Zap.Zc3" localSheetId="0">[32]Análisis!#REF!</definedName>
    <definedName name="Edif.Hab.Zap.Zc3">[32]Análisis!#REF!</definedName>
    <definedName name="Edif.Hab.Zap.Zc4" localSheetId="0">[32]Análisis!#REF!</definedName>
    <definedName name="Edif.Hab.Zap.Zc4">[32]Análisis!#REF!</definedName>
    <definedName name="EDIF.HABIT.PLATEA" localSheetId="0">#REF!</definedName>
    <definedName name="EDIF.HABIT.PLATEA">#REF!</definedName>
    <definedName name="EDIF.HABITACIONES" localSheetId="0">#REF!</definedName>
    <definedName name="EDIF.HABITACIONES">#REF!</definedName>
    <definedName name="Edif.Personal" localSheetId="0">#REF!</definedName>
    <definedName name="Edif.Personal">#REF!</definedName>
    <definedName name="Edif.Serv.Col.C" localSheetId="0">[32]Análisis!#REF!</definedName>
    <definedName name="Edif.Serv.Col.C">[32]Análisis!#REF!</definedName>
    <definedName name="Edif.Serv.Col.C1" localSheetId="0">[32]Análisis!#REF!</definedName>
    <definedName name="Edif.Serv.Col.C1">[32]Análisis!#REF!</definedName>
    <definedName name="Edif.Serv.Losa.Entrepiso" localSheetId="0">[32]Análisis!#REF!</definedName>
    <definedName name="Edif.Serv.Losa.Entrepiso">[32]Análisis!#REF!</definedName>
    <definedName name="Edif.Serv.Losa.Techo" localSheetId="0">[32]Análisis!#REF!</definedName>
    <definedName name="Edif.Serv.Losa.Techo">[32]Análisis!#REF!</definedName>
    <definedName name="Edif.Serv.V1" localSheetId="0">[32]Análisis!#REF!</definedName>
    <definedName name="Edif.Serv.V1">[32]Análisis!#REF!</definedName>
    <definedName name="Edif.Serv.V10" localSheetId="0">[32]Análisis!#REF!</definedName>
    <definedName name="Edif.Serv.V10">[32]Análisis!#REF!</definedName>
    <definedName name="Edif.Serv.V11" localSheetId="0">[32]Análisis!#REF!</definedName>
    <definedName name="Edif.Serv.V11">[32]Análisis!#REF!</definedName>
    <definedName name="Edif.Serv.V12" localSheetId="0">[32]Análisis!#REF!</definedName>
    <definedName name="Edif.Serv.V12">[32]Análisis!#REF!</definedName>
    <definedName name="Edif.Serv.V13" localSheetId="0">[32]Análisis!#REF!</definedName>
    <definedName name="Edif.Serv.V13">[32]Análisis!#REF!</definedName>
    <definedName name="Edif.Serv.V14" localSheetId="0">[32]Análisis!#REF!</definedName>
    <definedName name="Edif.Serv.V14">[32]Análisis!#REF!</definedName>
    <definedName name="Edif.Serv.V15" localSheetId="0">[32]Análisis!#REF!</definedName>
    <definedName name="Edif.Serv.V15">[32]Análisis!#REF!</definedName>
    <definedName name="Edif.Serv.V2" localSheetId="0">[32]Análisis!#REF!</definedName>
    <definedName name="Edif.Serv.V2">[32]Análisis!#REF!</definedName>
    <definedName name="Edif.Serv.V3" localSheetId="0">[32]Análisis!#REF!</definedName>
    <definedName name="Edif.Serv.V3">[32]Análisis!#REF!</definedName>
    <definedName name="Edif.Serv.V4" localSheetId="0">[32]Análisis!#REF!</definedName>
    <definedName name="Edif.Serv.V4">[32]Análisis!#REF!</definedName>
    <definedName name="Edif.Serv.V5" localSheetId="0">[32]Análisis!#REF!</definedName>
    <definedName name="Edif.Serv.V5">[32]Análisis!#REF!</definedName>
    <definedName name="Edif.Serv.V6" localSheetId="0">[32]Análisis!#REF!</definedName>
    <definedName name="Edif.Serv.V6">[32]Análisis!#REF!</definedName>
    <definedName name="Edif.Serv.V7" localSheetId="0">[32]Análisis!#REF!</definedName>
    <definedName name="Edif.Serv.V7">[32]Análisis!#REF!</definedName>
    <definedName name="Edif.Serv.V8" localSheetId="0">[32]Análisis!#REF!</definedName>
    <definedName name="Edif.Serv.V8">[32]Análisis!#REF!</definedName>
    <definedName name="Edif.Serv.V9" localSheetId="0">[32]Análisis!#REF!</definedName>
    <definedName name="Edif.Serv.V9">[32]Análisis!#REF!</definedName>
    <definedName name="Edif.Serv.VA" localSheetId="0">[32]Análisis!#REF!</definedName>
    <definedName name="Edif.Serv.VA">[32]Análisis!#REF!</definedName>
    <definedName name="Edif.Serv.Zap.ZC" localSheetId="0">[32]Análisis!#REF!</definedName>
    <definedName name="Edif.Serv.Zap.ZC">[32]Análisis!#REF!</definedName>
    <definedName name="Edif.Serv.Zap.ZC1" localSheetId="0">[32]Análisis!#REF!</definedName>
    <definedName name="Edif.Serv.Zap.ZC1">[32]Análisis!#REF!</definedName>
    <definedName name="Edificio.Administracion">'[29]Edificio Administracion'!$G$112</definedName>
    <definedName name="Edificio.de.Entrada">'[29]Edificio de Entrada'!$G$77</definedName>
    <definedName name="EDIFICIO.DE.SERVICIOS" localSheetId="0">#REF!</definedName>
    <definedName name="EDIFICIO.DE.SERVICIOS">#REF!</definedName>
    <definedName name="EEEEEEEEEEEEEEEEEEEE" localSheetId="0">#REF!</definedName>
    <definedName name="EEEEEEEEEEEEEEEEEEEE">#REF!</definedName>
    <definedName name="ELECTRICAS" localSheetId="0">#REF!</definedName>
    <definedName name="ELECTRICAS">#REF!</definedName>
    <definedName name="ELECTRICIDAD" localSheetId="0">#REF!</definedName>
    <definedName name="ELECTRICIDAD">#REF!</definedName>
    <definedName name="ELECTRICO" localSheetId="0">#REF!</definedName>
    <definedName name="ELECTRICO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MPCOL" localSheetId="0">#REF!</definedName>
    <definedName name="EMPCOL">#REF!</definedName>
    <definedName name="EMPEXTMA" localSheetId="0">#REF!</definedName>
    <definedName name="EMPEXTMA">#REF!</definedName>
    <definedName name="EMPINTMA" localSheetId="0">#REF!</definedName>
    <definedName name="EMPINTMA">#REF!</definedName>
    <definedName name="EMPPULSCOL" localSheetId="0">#REF!</definedName>
    <definedName name="EMPPULSCOL">#REF!</definedName>
    <definedName name="EMPRAS" localSheetId="0">#REF!</definedName>
    <definedName name="EMPRAS">#REF!</definedName>
    <definedName name="EMPRUS" localSheetId="0">#REF!</definedName>
    <definedName name="EMPRUS">#REF!</definedName>
    <definedName name="EMPTECHO" localSheetId="0">#REF!</definedName>
    <definedName name="EMPTECHO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erado.Marmol" localSheetId="0">#REF!</definedName>
    <definedName name="Encerado.Marmol">#REF!</definedName>
    <definedName name="ENCOF_COLS_1">[24]MO!$B$247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.Batching.Plant.50yd3.hr" localSheetId="0">#REF!</definedName>
    <definedName name="EQ.Batching.Plant.50yd3.hr">#REF!</definedName>
    <definedName name="EQ.Camion.Trompo.Ligador.7m3" localSheetId="0">#REF!</definedName>
    <definedName name="EQ.Camion.Trompo.Ligador.7m3">#REF!</definedName>
    <definedName name="EQ.Grua.PH40.Boom80" localSheetId="0">#REF!</definedName>
    <definedName name="EQ.Grua.PH40.Boom80">#REF!</definedName>
    <definedName name="EQ.Pala.Cargadora.CAT930" localSheetId="0">#REF!</definedName>
    <definedName name="EQ.Pala.Cargadora.CAT930">#REF!</definedName>
    <definedName name="EQ.Planta.electrica50KVA" localSheetId="0">#REF!</definedName>
    <definedName name="EQ.Planta.electrica50KVA">#REF!</definedName>
    <definedName name="eqacero" localSheetId="0">'[20]Listado Equipos a utilizar'!#REF!</definedName>
    <definedName name="eqacero">'[20]Listado Equipos a utilizar'!#REF!</definedName>
    <definedName name="EQUIPOS" localSheetId="0">#REF!</definedName>
    <definedName name="EQUIPOS">#REF!</definedName>
    <definedName name="Escalera" localSheetId="0">#REF!</definedName>
    <definedName name="Escalera">#REF!</definedName>
    <definedName name="ESCALERAS" localSheetId="0">#REF!</definedName>
    <definedName name="ESCALERAS">#REF!</definedName>
    <definedName name="ESCALERAS_AN" localSheetId="0">#REF!</definedName>
    <definedName name="ESCALERAS_AN">#REF!</definedName>
    <definedName name="escalon.Ceramica" localSheetId="0">#REF!</definedName>
    <definedName name="escalon.Ceramica">#REF!</definedName>
    <definedName name="Escalón.Ceramica" localSheetId="0">#REF!</definedName>
    <definedName name="Escalón.Ceramica">#REF!</definedName>
    <definedName name="escalon.de1.0">[55]Análisis!$D$1354</definedName>
    <definedName name="escalon.de1.2">[55]Análisis!$D$1344</definedName>
    <definedName name="escalon.de1.6">[55]Análisis!$D$1334</definedName>
    <definedName name="escalon.de1.8">[55]Análisis!$D$1324</definedName>
    <definedName name="escalon.de2.0">[55]Análisis!$D$1314</definedName>
    <definedName name="escalon.de30">[55]Análisis!$D$1293</definedName>
    <definedName name="escalon.de60">[55]Análisis!$D$1304</definedName>
    <definedName name="Escalón.Marmol" localSheetId="0">#REF!</definedName>
    <definedName name="Escalón.Marmol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.antideslizante" localSheetId="0">#REF!</definedName>
    <definedName name="escalone.antideslizante">#REF!</definedName>
    <definedName name="ESCALONES" localSheetId="0">#REF!</definedName>
    <definedName name="ESCALONES">#REF!</definedName>
    <definedName name="escalones.ant.60cm">[55]Análisis!$D$1278</definedName>
    <definedName name="escalones.ceramica">[53]Análisis!$D$1340</definedName>
    <definedName name="Escalones.Hormigon" localSheetId="0">#REF!</definedName>
    <definedName name="Escalones.Hormigon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 localSheetId="0">#REF!</definedName>
    <definedName name="ESCGRA23B">#REF!</definedName>
    <definedName name="ESCMARAGLPR" localSheetId="0">#REF!</definedName>
    <definedName name="ESCMARAGLPR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'[20]Listado Equipos a utilizar'!#REF!</definedName>
    <definedName name="escobillones">'[20]Listado Equipos a utilizar'!#REF!</definedName>
    <definedName name="ESCSUPCHAB" localSheetId="0">#REF!</definedName>
    <definedName name="ESCSUPCHAB">#REF!</definedName>
    <definedName name="ESCVIBG" localSheetId="0">#REF!</definedName>
    <definedName name="ESCVIBG">#REF!</definedName>
    <definedName name="Eslingas_3">#N/A</definedName>
    <definedName name="espejo.cristaluz" localSheetId="0">#REF!</definedName>
    <definedName name="espejo.cristaluz">#REF!</definedName>
    <definedName name="espejo.pulido" localSheetId="0">#REF!</definedName>
    <definedName name="espejo.pulido">#REF!</definedName>
    <definedName name="esquineros">[50]Insumos!$L$43</definedName>
    <definedName name="Est.terminal.patinillo" localSheetId="0">#REF!</definedName>
    <definedName name="Est.terminal.patinillo">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ANQUES" localSheetId="0">#REF!</definedName>
    <definedName name="ESTANQUES">#REF!</definedName>
    <definedName name="ESTMET" localSheetId="0">#REF!</definedName>
    <definedName name="ESTMET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STRIA" localSheetId="0">#REF!</definedName>
    <definedName name="ESTRIA">#REF!</definedName>
    <definedName name="ESTRIAS" localSheetId="0">#REF!</definedName>
    <definedName name="ESTRIAS">#REF!</definedName>
    <definedName name="Estrias.Villas" localSheetId="0">#REF!</definedName>
    <definedName name="Estrias.Villas">#REF!</definedName>
    <definedName name="ESTRUCTMET" localSheetId="0">#REF!</definedName>
    <definedName name="ESTRUCTMET">#REF!</definedName>
    <definedName name="Estucado" localSheetId="0">#REF!</definedName>
    <definedName name="Estucado">#REF!</definedName>
    <definedName name="ETAPA3" localSheetId="0">#REF!</definedName>
    <definedName name="ETAPA3">#REF!</definedName>
    <definedName name="EURO" localSheetId="0">#REF!</definedName>
    <definedName name="EURO">#REF!</definedName>
    <definedName name="ex320b" localSheetId="0">'[20]Listado Equipos a utilizar'!#REF!</definedName>
    <definedName name="ex320b">'[20]Listado Equipos a utilizar'!#REF!</definedName>
    <definedName name="Exc.Arena.Densa" localSheetId="0">#REF!</definedName>
    <definedName name="Exc.Arena.Densa">#REF!</definedName>
    <definedName name="EXC_NO_CLASIF" localSheetId="0">#REF!</definedName>
    <definedName name="EXC_NO_CLASIF">#REF!</definedName>
    <definedName name="Excav.Mecanic.Arena" localSheetId="0">#REF!</definedName>
    <definedName name="Excav.Mecanic.Arena">#REF!</definedName>
    <definedName name="Excav.Mecanic.Roca" localSheetId="0">#REF!</definedName>
    <definedName name="Excav.Mecanic.Roca">#REF!</definedName>
    <definedName name="Excav.Tierra" localSheetId="0">#REF!</definedName>
    <definedName name="Excav.Tierra">#REF!</definedName>
    <definedName name="EXCAVACION" localSheetId="0">#REF!</definedName>
    <definedName name="EXCAVACION">#REF!</definedName>
    <definedName name="Excavacion.en.Roca" localSheetId="0">#REF!</definedName>
    <definedName name="Excavacion.en.Roca">#REF!</definedName>
    <definedName name="excavadora" localSheetId="0">'[20]Listado Equipos a utilizar'!#REF!</definedName>
    <definedName name="excavadora">'[20]Listado Equipos a utilizar'!#REF!</definedName>
    <definedName name="excavadora235">[25]EQUIPOS!$I$16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ansiones.3.8">[50]Insumos!$L$35</definedName>
    <definedName name="expl" localSheetId="0">[37]ADDENDA!#REF!</definedName>
    <definedName name="expl">[37]ADDENDA!#REF!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[29]Resumen!$F$32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Extractores.de.Aire" localSheetId="0">#REF!</definedName>
    <definedName name="Extractores.de.Aire">#REF!</definedName>
    <definedName name="Fabricacion.Horm.Ind." localSheetId="0">#REF!</definedName>
    <definedName name="Fabricacion.Horm.Ind.">#REF!</definedName>
    <definedName name="Fac.optimi.obras.arte">'[58]ANALISIS A USAR'!$J$17</definedName>
    <definedName name="fachada.madera" localSheetId="0">#REF!</definedName>
    <definedName name="fachada.madera">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E">'[59]med.mov.de tierras2'!$D$12</definedName>
    <definedName name="FECHACREACION" localSheetId="0">#REF!</definedName>
    <definedName name="FECHACREACION">#REF!</definedName>
    <definedName name="FF" localSheetId="0" hidden="1">#REF!</definedName>
    <definedName name="FF" hidden="1">#REF!</definedName>
    <definedName name="FFFFF" localSheetId="0">#REF!</definedName>
    <definedName name="FFFFF">#REF!</definedName>
    <definedName name="FFFFFFFFFFFFFFFFFFFF" localSheetId="0">#REF!</definedName>
    <definedName name="FFFFFFFFFFFFFFFFFFFF">#REF!</definedName>
    <definedName name="fino">[29]Insumos!$E$108</definedName>
    <definedName name="Fino.Inclinado" localSheetId="0">#REF!</definedName>
    <definedName name="Fino.Inclinado">#REF!</definedName>
    <definedName name="Fino.Normal" localSheetId="0">#REF!</definedName>
    <definedName name="Fino.Normal">#REF!</definedName>
    <definedName name="Fino.Techo.bermuda">[29]Análisis!$D$1202</definedName>
    <definedName name="fino.tipo.bermuda" localSheetId="0">#REF!</definedName>
    <definedName name="fino.tipo.bermuda">#REF!</definedName>
    <definedName name="FINOTECHOBER" localSheetId="0">#REF!</definedName>
    <definedName name="FINOTECHOBER">#REF!</definedName>
    <definedName name="FINOTECHOINCL" localSheetId="0">#REF!</definedName>
    <definedName name="FINOTECHOINCL">#REF!</definedName>
    <definedName name="FINOTECHOPLA" localSheetId="0">#REF!</definedName>
    <definedName name="FINOTECHOPLA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o" localSheetId="0">#REF!</definedName>
    <definedName name="fo">#REF!</definedName>
    <definedName name="FORMALETA" localSheetId="0">#REF!</definedName>
    <definedName name="FORMALETA">#REF!</definedName>
    <definedName name="FRAGUA" localSheetId="0">#REF!</definedName>
    <definedName name="FRAGUA">#REF!</definedName>
    <definedName name="fraguache">[53]Análisis!$D$1042</definedName>
    <definedName name="FREG1HG" localSheetId="0">#REF!</definedName>
    <definedName name="FREG1HG">#REF!</definedName>
    <definedName name="FREG2HG" localSheetId="0">#REF!</definedName>
    <definedName name="FREG2HG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DOBLE" localSheetId="0">[8]insumo!#REF!</definedName>
    <definedName name="FREGDOBLE">[8]insumo!#REF!</definedName>
    <definedName name="FREGRADERODOBLE">[8]insumo!$D$21</definedName>
    <definedName name="Fridel" localSheetId="0">#REF!</definedName>
    <definedName name="Fridel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[29]Resumen!$D$21</definedName>
    <definedName name="FUNCION">[60]FUNCION!$C$16</definedName>
    <definedName name="FZ" localSheetId="0">#REF!</definedName>
    <definedName name="FZ">#REF!</definedName>
    <definedName name="g" localSheetId="0">#REF!</definedName>
    <definedName name="g">#REF!</definedName>
    <definedName name="GABCONINC01" localSheetId="0">#REF!</definedName>
    <definedName name="GABCONINC01">#REF!</definedName>
    <definedName name="Gabinete.pared.cocina.caoba" localSheetId="0">#REF!</definedName>
    <definedName name="Gabinete.pared.cocina.caoba">#REF!</definedName>
    <definedName name="Gabinete.piso.baño.caoba" localSheetId="0">#REF!</definedName>
    <definedName name="Gabinete.piso.baño.caoba">#REF!</definedName>
    <definedName name="Gabinete.piso.cocina.caoba" localSheetId="0">#REF!</definedName>
    <definedName name="Gabinete.piso.cocina.caoba">#REF!</definedName>
    <definedName name="gabinetesandiroba">[61]INSUMOS!$F$303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rita" localSheetId="0">#REF!</definedName>
    <definedName name="Garita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" localSheetId="0">[8]insumo!#REF!</definedName>
    <definedName name="GASOI">[8]insumo!#REF!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[36]INS!$D$561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CION" localSheetId="0">#REF!</definedName>
    <definedName name="GENERACION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lpintura">'[46]Analisis Unit. '!$F$49</definedName>
    <definedName name="Gotero.Colgante" localSheetId="0">#REF!</definedName>
    <definedName name="Gotero.Colgante">#REF!</definedName>
    <definedName name="GOTEROCOL" localSheetId="0">#REF!</definedName>
    <definedName name="GOTEROCOL">#REF!</definedName>
    <definedName name="GOTERORAN" localSheetId="0">#REF!</definedName>
    <definedName name="GOTERORAN">#REF!</definedName>
    <definedName name="GRADER12G">[25]EQUIPOS!$I$11</definedName>
    <definedName name="graderm" localSheetId="0">'[20]Listado Equipos a utilizar'!#REF!</definedName>
    <definedName name="graderm">'[20]Listado Equipos a utilizar'!#REF!</definedName>
    <definedName name="granito.Blaco.piso" localSheetId="0">#REF!</definedName>
    <definedName name="granito.Blaco.piso">#REF!</definedName>
    <definedName name="Granito.Blanco" localSheetId="0">#REF!</definedName>
    <definedName name="Granito.Blanco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nzote" localSheetId="0">#REF!</definedName>
    <definedName name="Granzote">#REF!</definedName>
    <definedName name="GRANZOTEF" localSheetId="0">#REF!</definedName>
    <definedName name="GRANZOTEF">#REF!</definedName>
    <definedName name="GRANZOTEG" localSheetId="0">#REF!</definedName>
    <definedName name="GRANZOTEG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avilla3.8" localSheetId="0">#REF!</definedName>
    <definedName name="Gravilla3.8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[17]M.O.!#REF!</definedName>
    <definedName name="H">[17]M.O.!#REF!</definedName>
    <definedName name="HAANT4015124238" localSheetId="0">#REF!</definedName>
    <definedName name="HAANT4015124238">#REF!</definedName>
    <definedName name="HAANT4015180238" localSheetId="0">#REF!</definedName>
    <definedName name="HAANT4015180238">#REF!</definedName>
    <definedName name="HAANT4015210238" localSheetId="0">#REF!</definedName>
    <definedName name="HAANT4015210238">#REF!</definedName>
    <definedName name="HAANT4015240238" localSheetId="0">#REF!</definedName>
    <definedName name="HAANT4015240238">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COL20201244041238A20LIG" localSheetId="0">#REF!</definedName>
    <definedName name="HACOL20201244041238A20LIG">#REF!</definedName>
    <definedName name="HACOL20201244041238A20MANO" localSheetId="0">#REF!</definedName>
    <definedName name="HACOL20201244041238A20MANO">#REF!</definedName>
    <definedName name="HACOL20201244043814A20LIG" localSheetId="0">#REF!</definedName>
    <definedName name="HACOL20201244043814A20LIG">#REF!</definedName>
    <definedName name="HACOL20201244043814A20MANO" localSheetId="0">#REF!</definedName>
    <definedName name="HACOL20201244043814A20MANO">#REF!</definedName>
    <definedName name="HACOL2020180404122538A20" localSheetId="0">#REF!</definedName>
    <definedName name="HACOL2020180404122538A20">#REF!</definedName>
    <definedName name="HACOL20201804041238A20" localSheetId="0">#REF!</definedName>
    <definedName name="HACOL20201804041238A20">#REF!</definedName>
    <definedName name="HACOL2020180604122538A20" localSheetId="0">#REF!</definedName>
    <definedName name="HACOL2020180604122538A20">#REF!</definedName>
    <definedName name="HACOL20201806041238A20" localSheetId="0">#REF!</definedName>
    <definedName name="HACOL20201806041238A20">#REF!</definedName>
    <definedName name="HACOL20301244041238A20LIG" localSheetId="0">#REF!</definedName>
    <definedName name="HACOL20301244041238A20LIG">#REF!</definedName>
    <definedName name="HACOL20301244041238A20MANO" localSheetId="0">#REF!</definedName>
    <definedName name="HACOL20301244041238A20MANO">#REF!</definedName>
    <definedName name="HACOL2030180604122538A20" localSheetId="0">#REF!</definedName>
    <definedName name="HACOL2030180604122538A20">#REF!</definedName>
    <definedName name="HACOL20301806041238A20" localSheetId="0">#REF!</definedName>
    <definedName name="HACOL20301806041238A20">#REF!</definedName>
    <definedName name="HACOL30301244081238A20LIG" localSheetId="0">#REF!</definedName>
    <definedName name="HACOL30301244081238A20LIG">#REF!</definedName>
    <definedName name="HACOL30301244081238A20MANO" localSheetId="0">#REF!</definedName>
    <definedName name="HACOL30301244081238A20MANO">#REF!</definedName>
    <definedName name="HACOL3030180408122538A30" localSheetId="0">#REF!</definedName>
    <definedName name="HACOL3030180408122538A30">#REF!</definedName>
    <definedName name="HACOL3030180408122538A30PORT" localSheetId="0">#REF!</definedName>
    <definedName name="HACOL3030180408122538A30PORT">#REF!</definedName>
    <definedName name="HACOL30301804081238A30" localSheetId="0">#REF!</definedName>
    <definedName name="HACOL30301804081238A30">#REF!</definedName>
    <definedName name="HACOL30301804081238A30PORT" localSheetId="0">#REF!</definedName>
    <definedName name="HACOL30301804081238A30PORT">#REF!</definedName>
    <definedName name="HACOL3030180608122538A30" localSheetId="0">#REF!</definedName>
    <definedName name="HACOL3030180608122538A30">#REF!</definedName>
    <definedName name="HACOL3030180608122538A30PORT" localSheetId="0">#REF!</definedName>
    <definedName name="HACOL3030180608122538A30PORT">#REF!</definedName>
    <definedName name="HACOL30301806081238A30" localSheetId="0">#REF!</definedName>
    <definedName name="HACOL30301806081238A30">#REF!</definedName>
    <definedName name="HACOL30301806081238A30PORT" localSheetId="0">#REF!</definedName>
    <definedName name="HACOL30301806081238A30PORT">#REF!</definedName>
    <definedName name="HACOL30302104043438A30" localSheetId="0">#REF!</definedName>
    <definedName name="HACOL30302104043438A30">#REF!</definedName>
    <definedName name="HACOL30302104043438A30PORT" localSheetId="0">#REF!</definedName>
    <definedName name="HACOL30302104043438A30PORT">#REF!</definedName>
    <definedName name="HACOL30302106043438A30" localSheetId="0">#REF!</definedName>
    <definedName name="HACOL30302106043438A30">#REF!</definedName>
    <definedName name="HACOL30302106043438A30PORT" localSheetId="0">#REF!</definedName>
    <definedName name="HACOL30302106043438A30PORT">#REF!</definedName>
    <definedName name="HACOL30302404043438A30" localSheetId="0">#REF!</definedName>
    <definedName name="HACOL30302404043438A30">#REF!</definedName>
    <definedName name="HACOL30302404043438A30PORT" localSheetId="0">#REF!</definedName>
    <definedName name="HACOL30302404043438A30PORT">#REF!</definedName>
    <definedName name="HACOL30302406043438A30" localSheetId="0">#REF!</definedName>
    <definedName name="HACOL30302406043438A30">#REF!</definedName>
    <definedName name="HACOL30302406043438A30PORT" localSheetId="0">#REF!</definedName>
    <definedName name="HACOL30302406043438A30PORT">#REF!</definedName>
    <definedName name="HACOL30401244043438A30LIG" localSheetId="0">#REF!</definedName>
    <definedName name="HACOL30401244043438A30LIG">#REF!</definedName>
    <definedName name="HACOL30401244043438A30MANO" localSheetId="0">#REF!</definedName>
    <definedName name="HACOL30401244043438A30MANO">#REF!</definedName>
    <definedName name="HACOL30401804043438A30" localSheetId="0">#REF!</definedName>
    <definedName name="HACOL30401804043438A30">#REF!</definedName>
    <definedName name="HACOL30401804043438A30PORT" localSheetId="0">#REF!</definedName>
    <definedName name="HACOL30401804043438A30PORT">#REF!</definedName>
    <definedName name="HACOL30401806043438A30" localSheetId="0">#REF!</definedName>
    <definedName name="HACOL30401806043438A30">#REF!</definedName>
    <definedName name="HACOL30401806043438A30PORT" localSheetId="0">#REF!</definedName>
    <definedName name="HACOL30401806043438A30PORT">#REF!</definedName>
    <definedName name="HACOL30402104043438A30" localSheetId="0">#REF!</definedName>
    <definedName name="HACOL30402104043438A30">#REF!</definedName>
    <definedName name="HACOL30402104043438A30PORT" localSheetId="0">#REF!</definedName>
    <definedName name="HACOL30402104043438A30PORT">#REF!</definedName>
    <definedName name="HACOL30402106043438A30" localSheetId="0">#REF!</definedName>
    <definedName name="HACOL30402106043438A30">#REF!</definedName>
    <definedName name="HACOL30402106043438A30PORT" localSheetId="0">#REF!</definedName>
    <definedName name="HACOL30402106043438A30PORT">#REF!</definedName>
    <definedName name="HACOL30402404043438A30" localSheetId="0">#REF!</definedName>
    <definedName name="HACOL30402404043438A30">#REF!</definedName>
    <definedName name="HACOL30402404043438A30PORT" localSheetId="0">#REF!</definedName>
    <definedName name="HACOL30402404043438A30PORT">#REF!</definedName>
    <definedName name="HACOL30402406043438A30" localSheetId="0">#REF!</definedName>
    <definedName name="HACOL30402406043438A30">#REF!</definedName>
    <definedName name="HACOL30402406043438A30PORT" localSheetId="0">#REF!</definedName>
    <definedName name="HACOL30402406043438A30PORT">#REF!</definedName>
    <definedName name="HACOL40401244041243438A20LIG" localSheetId="0">#REF!</definedName>
    <definedName name="HACOL40401244041243438A20LIG">#REF!</definedName>
    <definedName name="HACOL40401244041243438A20MANO" localSheetId="0">#REF!</definedName>
    <definedName name="HACOL40401244041243438A20MANO">#REF!</definedName>
    <definedName name="HACOL4040180404124342538A20" localSheetId="0">#REF!</definedName>
    <definedName name="HACOL4040180404124342538A20">#REF!</definedName>
    <definedName name="HACOL4040180404124342538A20PORT" localSheetId="0">#REF!</definedName>
    <definedName name="HACOL4040180404124342538A20PORT">#REF!</definedName>
    <definedName name="HACOL40401804041243438A20" localSheetId="0">#REF!</definedName>
    <definedName name="HACOL40401804041243438A20">#REF!</definedName>
    <definedName name="HACOL40401804041243438A20PORT" localSheetId="0">#REF!</definedName>
    <definedName name="HACOL40401804041243438A20PORT">#REF!</definedName>
    <definedName name="HACOL4040180604124342538A30" localSheetId="0">#REF!</definedName>
    <definedName name="HACOL4040180604124342538A30">#REF!</definedName>
    <definedName name="HACOL4040180604124342538A30PORT" localSheetId="0">#REF!</definedName>
    <definedName name="HACOL4040180604124342538A30PORT">#REF!</definedName>
    <definedName name="HACOL40401806041243438A30" localSheetId="0">#REF!</definedName>
    <definedName name="HACOL40401806041243438A30">#REF!</definedName>
    <definedName name="HACOL40401806041243438A30PORT" localSheetId="0">#REF!</definedName>
    <definedName name="HACOL40401806041243438A30PORT">#REF!</definedName>
    <definedName name="HACOL4040210404122543438A20" localSheetId="0">#REF!</definedName>
    <definedName name="HACOL4040210404122543438A20">#REF!</definedName>
    <definedName name="HACOL4040210404122543438A20PORT" localSheetId="0">#REF!</definedName>
    <definedName name="HACOL4040210404122543438A20PORT">#REF!</definedName>
    <definedName name="HACOL40402104041243438A20" localSheetId="0">#REF!</definedName>
    <definedName name="HACOL40402104041243438A20">#REF!</definedName>
    <definedName name="HACOL40402104041243438A20PORT" localSheetId="0">#REF!</definedName>
    <definedName name="HACOL40402104041243438A20PORT">#REF!</definedName>
    <definedName name="HACOL4040210604122543438A30" localSheetId="0">#REF!</definedName>
    <definedName name="HACOL4040210604122543438A30">#REF!</definedName>
    <definedName name="HACOL4040210604122543438A30PORT" localSheetId="0">#REF!</definedName>
    <definedName name="HACOL4040210604122543438A30PORT">#REF!</definedName>
    <definedName name="HACOL40402106041243438A30" localSheetId="0">#REF!</definedName>
    <definedName name="HACOL40402106041243438A30">#REF!</definedName>
    <definedName name="HACOL40402106041243438A30PORT" localSheetId="0">#REF!</definedName>
    <definedName name="HACOL40402106041243438A30PORT">#REF!</definedName>
    <definedName name="HACOL4040240404122543438A20" localSheetId="0">#REF!</definedName>
    <definedName name="HACOL4040240404122543438A20">#REF!</definedName>
    <definedName name="HACOL4040240404122543438A20PORT" localSheetId="0">#REF!</definedName>
    <definedName name="HACOL4040240404122543438A20PORT">#REF!</definedName>
    <definedName name="HACOL40402404041243438A20" localSheetId="0">#REF!</definedName>
    <definedName name="HACOL40402404041243438A20">#REF!</definedName>
    <definedName name="HACOL40402404041243438A20PORT" localSheetId="0">#REF!</definedName>
    <definedName name="HACOL40402404041243438A20PORT">#REF!</definedName>
    <definedName name="HACOL4040240604122543438A30" localSheetId="0">#REF!</definedName>
    <definedName name="HACOL4040240604122543438A30">#REF!</definedName>
    <definedName name="HACOL4040240604122543438A30PORT" localSheetId="0">#REF!</definedName>
    <definedName name="HACOL4040240604122543438A30PORT">#REF!</definedName>
    <definedName name="HACOL40402406041243438A30" localSheetId="0">#REF!</definedName>
    <definedName name="HACOL40402406041243438A30">#REF!</definedName>
    <definedName name="HACOL40402406041243438A30PORT" localSheetId="0">#REF!</definedName>
    <definedName name="HACOL40402406041243438A30PORT">#REF!</definedName>
    <definedName name="HACOL5050124404344138A20LIG" localSheetId="0">#REF!</definedName>
    <definedName name="HACOL5050124404344138A20LIG">#REF!</definedName>
    <definedName name="HACOL5050124404344138A20MANO" localSheetId="0">#REF!</definedName>
    <definedName name="HACOL5050124404344138A20MANO">#REF!</definedName>
    <definedName name="HACOL5050180404344138A20" localSheetId="0">#REF!</definedName>
    <definedName name="HACOL5050180404344138A20">#REF!</definedName>
    <definedName name="HACOL5050180404344138A20PORT" localSheetId="0">#REF!</definedName>
    <definedName name="HACOL5050180404344138A20PORT">#REF!</definedName>
    <definedName name="HACOL5050180604344138A20" localSheetId="0">#REF!</definedName>
    <definedName name="HACOL5050180604344138A20">#REF!</definedName>
    <definedName name="HACOL5050180604344138A20PORT" localSheetId="0">#REF!</definedName>
    <definedName name="HACOL5050180604344138A20PORT">#REF!</definedName>
    <definedName name="HACOL5050210404344138A20" localSheetId="0">#REF!</definedName>
    <definedName name="HACOL5050210404344138A20">#REF!</definedName>
    <definedName name="HACOL5050210404344138A20PORT" localSheetId="0">#REF!</definedName>
    <definedName name="HACOL5050210404344138A20PORT">#REF!</definedName>
    <definedName name="HACOL5050210604344138A20" localSheetId="0">#REF!</definedName>
    <definedName name="HACOL5050210604344138A20">#REF!</definedName>
    <definedName name="HACOL5050210604344138A20PORT" localSheetId="0">#REF!</definedName>
    <definedName name="HACOL5050210604344138A20PORT">#REF!</definedName>
    <definedName name="HACOL5050240404344138A20" localSheetId="0">#REF!</definedName>
    <definedName name="HACOL5050240404344138A20">#REF!</definedName>
    <definedName name="HACOL5050240404344138A20PORT" localSheetId="0">#REF!</definedName>
    <definedName name="HACOL5050240404344138A20PORT">#REF!</definedName>
    <definedName name="HACOL5050240604344138A20" localSheetId="0">#REF!</definedName>
    <definedName name="HACOL5050240604344138A20">#REF!</definedName>
    <definedName name="HACOL5050240604344138A20PORT" localSheetId="0">#REF!</definedName>
    <definedName name="HACOL5050240604344138A20PORT">#REF!</definedName>
    <definedName name="HACOL60601244012138A20LIG" localSheetId="0">#REF!</definedName>
    <definedName name="HACOL60601244012138A20LIG">#REF!</definedName>
    <definedName name="HACOL60601244012138A20MANO" localSheetId="0">#REF!</definedName>
    <definedName name="HACOL60601244012138A20MANO">#REF!</definedName>
    <definedName name="HACOL60601804012138A20" localSheetId="0">#REF!</definedName>
    <definedName name="HACOL60601804012138A20">#REF!</definedName>
    <definedName name="HACOL60601804012138A30PORT" localSheetId="0">#REF!</definedName>
    <definedName name="HACOL60601804012138A30PORT">#REF!</definedName>
    <definedName name="HACOL60601806012138A30" localSheetId="0">#REF!</definedName>
    <definedName name="HACOL60601806012138A30">#REF!</definedName>
    <definedName name="HACOL60601806012138A30PORT" localSheetId="0">#REF!</definedName>
    <definedName name="HACOL60601806012138A30PORT">#REF!</definedName>
    <definedName name="HACOL60602104012138A20" localSheetId="0">#REF!</definedName>
    <definedName name="HACOL60602104012138A20">#REF!</definedName>
    <definedName name="HACOL60602104012138A30PORT" localSheetId="0">#REF!</definedName>
    <definedName name="HACOL60602104012138A30PORT">#REF!</definedName>
    <definedName name="HACOL60602106012138A30" localSheetId="0">#REF!</definedName>
    <definedName name="HACOL60602106012138A30">#REF!</definedName>
    <definedName name="HACOL60602106012138A30PORT" localSheetId="0">#REF!</definedName>
    <definedName name="HACOL60602106012138A30PORT">#REF!</definedName>
    <definedName name="HACOL60602404012138A20" localSheetId="0">#REF!</definedName>
    <definedName name="HACOL60602404012138A20">#REF!</definedName>
    <definedName name="HACOL60602404012138A20PORT" localSheetId="0">#REF!</definedName>
    <definedName name="HACOL60602404012138A20PORT">#REF!</definedName>
    <definedName name="HACOL60602406012138A20" localSheetId="0">#REF!</definedName>
    <definedName name="HACOL60602406012138A20">#REF!</definedName>
    <definedName name="HACOL60602406012138A20PORT" localSheetId="0">#REF!</definedName>
    <definedName name="HACOL60602406012138A20PORT">#REF!</definedName>
    <definedName name="HACOLA15201244043814A20LIG" localSheetId="0">#REF!</definedName>
    <definedName name="HACOLA15201244043814A20LIG">#REF!</definedName>
    <definedName name="HACOLA15201244043814A20MANO" localSheetId="0">#REF!</definedName>
    <definedName name="HACOLA15201244043814A20MANO">#REF!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 localSheetId="0">#REF!</definedName>
    <definedName name="HACOLA20201244043814A20LIG">#REF!</definedName>
    <definedName name="HACOLA20201244043814A20MANO" localSheetId="0">#REF!</definedName>
    <definedName name="HACOLA20201244043814A20MANO">#REF!</definedName>
    <definedName name="HADIN10201244023821214A20LIG" localSheetId="0">#REF!</definedName>
    <definedName name="HADIN10201244023821214A20LIG">#REF!</definedName>
    <definedName name="HADIN10201244023821214A20MANO" localSheetId="0">#REF!</definedName>
    <definedName name="HADIN10201244023821214A20MANO">#REF!</definedName>
    <definedName name="HADIN10201804023821214A20" localSheetId="0">#REF!</definedName>
    <definedName name="HADIN10201804023821214A20">#REF!</definedName>
    <definedName name="HADIN15201244023831214A20LIG" localSheetId="0">#REF!</definedName>
    <definedName name="HADIN15201244023831214A20LIG">#REF!</definedName>
    <definedName name="HADIN15201244023831214A20MANO" localSheetId="0">#REF!</definedName>
    <definedName name="HADIN15201244023831214A20MANO">#REF!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 localSheetId="0">#REF!</definedName>
    <definedName name="HADIN15201804023831214A20">#REF!</definedName>
    <definedName name="HADIN20201244023831238A20LIG" localSheetId="0">#REF!</definedName>
    <definedName name="HADIN20201244023831238A20LIG">#REF!</definedName>
    <definedName name="HADIN20201244023831238A20MANO" localSheetId="0">#REF!</definedName>
    <definedName name="HADIN20201244023831238A20MANO">#REF!</definedName>
    <definedName name="HADIN20201804023831238A20" localSheetId="0">#REF!</definedName>
    <definedName name="HADIN20201804023831238A20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 localSheetId="0">#REF!</definedName>
    <definedName name="HALOS10124403825A25LIGW">#REF!</definedName>
    <definedName name="HALOS101244038A25LIGW" localSheetId="0">#REF!</definedName>
    <definedName name="HALOS101244038A25LIGW">#REF!</definedName>
    <definedName name="HALOS10124603825A25LIGW" localSheetId="0">#REF!</definedName>
    <definedName name="HALOS10124603825A25LIGW">#REF!</definedName>
    <definedName name="HALOS101246038A25LIGW" localSheetId="0">#REF!</definedName>
    <definedName name="HALOS101246038A25LIGW">#REF!</definedName>
    <definedName name="HALOS10180403825A25" localSheetId="0">#REF!</definedName>
    <definedName name="HALOS10180403825A25">#REF!</definedName>
    <definedName name="HALOS101804038A25" localSheetId="0">#REF!</definedName>
    <definedName name="HALOS101804038A25">#REF!</definedName>
    <definedName name="HALOS10180603825A25" localSheetId="0">#REF!</definedName>
    <definedName name="HALOS10180603825A25">#REF!</definedName>
    <definedName name="HALOS101806038A25" localSheetId="0">#REF!</definedName>
    <definedName name="HALOS101806038A25">#REF!</definedName>
    <definedName name="HALOS12124403825A25LIGW" localSheetId="0">#REF!</definedName>
    <definedName name="HALOS12124403825A25LIGW">#REF!</definedName>
    <definedName name="HALOS121244038A25LIGW" localSheetId="0">#REF!</definedName>
    <definedName name="HALOS121244038A25LIGW">#REF!</definedName>
    <definedName name="HALOS12124603825A25LIGW" localSheetId="0">#REF!</definedName>
    <definedName name="HALOS12124603825A25LIGW">#REF!</definedName>
    <definedName name="HALOS121246038A25LIGW" localSheetId="0">#REF!</definedName>
    <definedName name="HALOS121246038A25LIGW">#REF!</definedName>
    <definedName name="HALOS12180403825A25" localSheetId="0">#REF!</definedName>
    <definedName name="HALOS12180403825A25">#REF!</definedName>
    <definedName name="HALOS121804038A25" localSheetId="0">#REF!</definedName>
    <definedName name="HALOS121804038A25">#REF!</definedName>
    <definedName name="HALOS12180603825A25" localSheetId="0">#REF!</definedName>
    <definedName name="HALOS12180603825A25">#REF!</definedName>
    <definedName name="HALOS121806038A25" localSheetId="0">#REF!</definedName>
    <definedName name="HALOS121806038A25">#REF!</definedName>
    <definedName name="HAMUR15180403825A20X202CAR" localSheetId="0">#REF!</definedName>
    <definedName name="HAMUR15180403825A20X202CAR">#REF!</definedName>
    <definedName name="HAMUR151804038A20X202CAR" localSheetId="0">#REF!</definedName>
    <definedName name="HAMUR151804038A20X202CAR">#REF!</definedName>
    <definedName name="HAMUR15180603825A20X202CAR" localSheetId="0">#REF!</definedName>
    <definedName name="HAMUR15180603825A20X202CAR">#REF!</definedName>
    <definedName name="HAMUR151806038A20X202CAR" localSheetId="0">#REF!</definedName>
    <definedName name="HAMUR151806038A20X202CAR">#REF!</definedName>
    <definedName name="HAMUR15210403825A20X202CAR" localSheetId="0">#REF!</definedName>
    <definedName name="HAMUR15210403825A20X202CAR">#REF!</definedName>
    <definedName name="HAMUR152104038A20X202CAR" localSheetId="0">#REF!</definedName>
    <definedName name="HAMUR152104038A20X202CAR">#REF!</definedName>
    <definedName name="HAMUR15210603825A20X202CAR" localSheetId="0">#REF!</definedName>
    <definedName name="HAMUR15210603825A20X202CAR">#REF!</definedName>
    <definedName name="HAMUR152106038A20X202CAR" localSheetId="0">#REF!</definedName>
    <definedName name="HAMUR152106038A20X202CAR">#REF!</definedName>
    <definedName name="HAMUR15240403825A20X202CAR" localSheetId="0">#REF!</definedName>
    <definedName name="HAMUR15240403825A20X202CAR">#REF!</definedName>
    <definedName name="HAMUR152404038A20X202CAR" localSheetId="0">#REF!</definedName>
    <definedName name="HAMUR152404038A20X202CAR">#REF!</definedName>
    <definedName name="HAMUR15240603825A20X202CAR" localSheetId="0">#REF!</definedName>
    <definedName name="HAMUR15240603825A20X202CAR">#REF!</definedName>
    <definedName name="HAMUR152406038A20X202CAR" localSheetId="0">#REF!</definedName>
    <definedName name="HAMUR152406038A20X202CAR">#REF!</definedName>
    <definedName name="HAMUR20180403825A20X202CAR" localSheetId="0">#REF!</definedName>
    <definedName name="HAMUR20180403825A20X202CAR">#REF!</definedName>
    <definedName name="HAMUR201804038A20X202CAR" localSheetId="0">#REF!</definedName>
    <definedName name="HAMUR201804038A20X202CAR">#REF!</definedName>
    <definedName name="HAMUR20180603825A20X202CAR" localSheetId="0">#REF!</definedName>
    <definedName name="HAMUR20180603825A20X202CAR">#REF!</definedName>
    <definedName name="HAMUR201806038A20X202CAR" localSheetId="0">#REF!</definedName>
    <definedName name="HAMUR201806038A20X202CAR">#REF!</definedName>
    <definedName name="HAMUR20210401225A10X102CAR" localSheetId="0">#REF!</definedName>
    <definedName name="HAMUR20210401225A10X102CAR">#REF!</definedName>
    <definedName name="HAMUR20210401225A20X202CAR" localSheetId="0">#REF!</definedName>
    <definedName name="HAMUR20210401225A20X202CAR">#REF!</definedName>
    <definedName name="HAMUR202104012A10X102CAR" localSheetId="0">#REF!</definedName>
    <definedName name="HAMUR202104012A10X102CAR">#REF!</definedName>
    <definedName name="HAMUR202104012A20X202CAR" localSheetId="0">#REF!</definedName>
    <definedName name="HAMUR202104012A20X202CAR">#REF!</definedName>
    <definedName name="HAMUR20210403825A20X202CAR" localSheetId="0">#REF!</definedName>
    <definedName name="HAMUR20210403825A20X202CAR">#REF!</definedName>
    <definedName name="HAMUR202104038A20X202CAR" localSheetId="0">#REF!</definedName>
    <definedName name="HAMUR202104038A20X202CAR">#REF!</definedName>
    <definedName name="HAMUR20210601225A10X102CAR" localSheetId="0">#REF!</definedName>
    <definedName name="HAMUR20210601225A10X102CAR">#REF!</definedName>
    <definedName name="HAMUR20210601225A20X202CAR" localSheetId="0">#REF!</definedName>
    <definedName name="HAMUR20210601225A20X202CAR">#REF!</definedName>
    <definedName name="HAMUR202106012A10X102CAR" localSheetId="0">#REF!</definedName>
    <definedName name="HAMUR202106012A10X102CAR">#REF!</definedName>
    <definedName name="HAMUR202106012A20X202CAR" localSheetId="0">#REF!</definedName>
    <definedName name="HAMUR202106012A20X202CAR">#REF!</definedName>
    <definedName name="HAMUR20210603825A20X202CAR" localSheetId="0">#REF!</definedName>
    <definedName name="HAMUR20210603825A20X202CAR">#REF!</definedName>
    <definedName name="HAMUR202106038A20X202CAR" localSheetId="0">#REF!</definedName>
    <definedName name="HAMUR202106038A20X202CAR">#REF!</definedName>
    <definedName name="HAMUR20240401225A10X102CAR" localSheetId="0">#REF!</definedName>
    <definedName name="HAMUR20240401225A10X102CAR">#REF!</definedName>
    <definedName name="HAMUR20240401225A20X202CAR" localSheetId="0">#REF!</definedName>
    <definedName name="HAMUR20240401225A20X202CAR">#REF!</definedName>
    <definedName name="HAMUR202404012A10X102CAR" localSheetId="0">#REF!</definedName>
    <definedName name="HAMUR202404012A10X102CAR">#REF!</definedName>
    <definedName name="HAMUR202404012A20X202CAR" localSheetId="0">#REF!</definedName>
    <definedName name="HAMUR202404012A20X202CAR">#REF!</definedName>
    <definedName name="HAMUR20240601225A10X102CAR" localSheetId="0">#REF!</definedName>
    <definedName name="HAMUR20240601225A10X102CAR">#REF!</definedName>
    <definedName name="HAMUR20240601225A20X202CAR" localSheetId="0">#REF!</definedName>
    <definedName name="HAMUR20240601225A20X202CAR">#REF!</definedName>
    <definedName name="HAMUR202406012A10X102CAR" localSheetId="0">#REF!</definedName>
    <definedName name="HAMUR202406012A10X102CAR">#REF!</definedName>
    <definedName name="HAMUR202406012A20X202CAR" localSheetId="0">#REF!</definedName>
    <definedName name="HAMUR202406012A20X202CAR">#REF!</definedName>
    <definedName name="HAPISO38A20AD124ESP10" localSheetId="0">#REF!</definedName>
    <definedName name="HAPISO38A20AD124ESP10">#REF!</definedName>
    <definedName name="HAPISO38A20AD124ESP12" localSheetId="0">#REF!</definedName>
    <definedName name="HAPISO38A20AD124ESP12">#REF!</definedName>
    <definedName name="HAPISO38A20AD124ESP15" localSheetId="0">#REF!</definedName>
    <definedName name="HAPISO38A20AD124ESP15">#REF!</definedName>
    <definedName name="HAPISO38A20AD124ESP20" localSheetId="0">#REF!</definedName>
    <definedName name="HAPISO38A20AD124ESP20">#REF!</definedName>
    <definedName name="HAPISO38A20AD140ESP10" localSheetId="0">#REF!</definedName>
    <definedName name="HAPISO38A20AD140ESP10">#REF!</definedName>
    <definedName name="HAPISO38A20AD140ESP12" localSheetId="0">#REF!</definedName>
    <definedName name="HAPISO38A20AD140ESP12">#REF!</definedName>
    <definedName name="HAPISO38A20AD140ESP15" localSheetId="0">#REF!</definedName>
    <definedName name="HAPISO38A20AD140ESP15">#REF!</definedName>
    <definedName name="HAPISO38A20AD140ESP20" localSheetId="0">#REF!</definedName>
    <definedName name="HAPISO38A20AD140ESP20">#REF!</definedName>
    <definedName name="HAPISO38A20AD180ESP10" localSheetId="0">#REF!</definedName>
    <definedName name="HAPISO38A20AD180ESP10">#REF!</definedName>
    <definedName name="HAPISO38A20AD180ESP12" localSheetId="0">#REF!</definedName>
    <definedName name="HAPISO38A20AD180ESP12">#REF!</definedName>
    <definedName name="HAPISO38A20AD180ESP15" localSheetId="0">#REF!</definedName>
    <definedName name="HAPISO38A20AD180ESP15">#REF!</definedName>
    <definedName name="HAPISO38A20AD180ESP20" localSheetId="0">#REF!</definedName>
    <definedName name="HAPISO38A20AD180ESP20">#REF!</definedName>
    <definedName name="HAPISO38A20AD210ESP10" localSheetId="0">#REF!</definedName>
    <definedName name="HAPISO38A20AD210ESP10">#REF!</definedName>
    <definedName name="HAPISO38A20AD210ESP12" localSheetId="0">#REF!</definedName>
    <definedName name="HAPISO38A20AD210ESP12">#REF!</definedName>
    <definedName name="HAPISO38A20AD210ESP15" localSheetId="0">#REF!</definedName>
    <definedName name="HAPISO38A20AD210ESP15">#REF!</definedName>
    <definedName name="HAPISO38A20AD210ESP20" localSheetId="0">#REF!</definedName>
    <definedName name="HAPISO38A20AD210ESP20">#REF!</definedName>
    <definedName name="HARAMPA12124401225A2038A20LIGWIN" localSheetId="0">#REF!</definedName>
    <definedName name="HARAMPA12124401225A2038A20LIGWIN">#REF!</definedName>
    <definedName name="HARAMPA12124401225A2038A20MANO" localSheetId="0">#REF!</definedName>
    <definedName name="HARAMPA12124401225A2038A20MANO">#REF!</definedName>
    <definedName name="HARAMPA121244012A2038A20LIGWIN" localSheetId="0">#REF!</definedName>
    <definedName name="HARAMPA121244012A2038A20LIGWIN">#REF!</definedName>
    <definedName name="HARAMPA121244012A2038A20MANO" localSheetId="0">#REF!</definedName>
    <definedName name="HARAMPA121244012A2038A20MANO">#REF!</definedName>
    <definedName name="HARAMPA12124601225A2038A20LIGWIN" localSheetId="0">#REF!</definedName>
    <definedName name="HARAMPA12124601225A2038A20LIGWIN">#REF!</definedName>
    <definedName name="HARAMPA12124601225A2038A20MANO" localSheetId="0">#REF!</definedName>
    <definedName name="HARAMPA12124601225A2038A20MANO">#REF!</definedName>
    <definedName name="HARAMPA121246012A2038A20LIGWIN" localSheetId="0">#REF!</definedName>
    <definedName name="HARAMPA121246012A2038A20LIGWIN">#REF!</definedName>
    <definedName name="HARAMPA121246012A2038A20MANO" localSheetId="0">#REF!</definedName>
    <definedName name="HARAMPA121246012A2038A20MANO">#REF!</definedName>
    <definedName name="HARAMPA12180401225A2038A20" localSheetId="0">#REF!</definedName>
    <definedName name="HARAMPA12180401225A2038A20">#REF!</definedName>
    <definedName name="HARAMPA121804012A2038A20" localSheetId="0">#REF!</definedName>
    <definedName name="HARAMPA121804012A2038A20">#REF!</definedName>
    <definedName name="HARAMPA12180601225A2038A20" localSheetId="0">#REF!</definedName>
    <definedName name="HARAMPA12180601225A2038A20">#REF!</definedName>
    <definedName name="HARAMPA121806012A2038A20" localSheetId="0">#REF!</definedName>
    <definedName name="HARAMPA121806012A2038A20">#REF!</definedName>
    <definedName name="HARAMPA12210401225A2038A20" localSheetId="0">#REF!</definedName>
    <definedName name="HARAMPA12210401225A2038A20">#REF!</definedName>
    <definedName name="HARAMPA122104012A2038A20" localSheetId="0">#REF!</definedName>
    <definedName name="HARAMPA122104012A2038A20">#REF!</definedName>
    <definedName name="HARAMPA12210601225A2038A20" localSheetId="0">#REF!</definedName>
    <definedName name="HARAMPA12210601225A2038A20">#REF!</definedName>
    <definedName name="HARAMPA122106012A2038A20" localSheetId="0">#REF!</definedName>
    <definedName name="HARAMPA122106012A2038A20">#REF!</definedName>
    <definedName name="HARAMPA12240401225A2038A20" localSheetId="0">#REF!</definedName>
    <definedName name="HARAMPA12240401225A2038A20">#REF!</definedName>
    <definedName name="HARAMPA122404012A2038A20" localSheetId="0">#REF!</definedName>
    <definedName name="HARAMPA122404012A2038A20">#REF!</definedName>
    <definedName name="HARAMPA12240601225A2038A20" localSheetId="0">#REF!</definedName>
    <definedName name="HARAMPA12240601225A2038A20">#REF!</definedName>
    <definedName name="HARAMPA122406012A2038A20" localSheetId="0">#REF!</definedName>
    <definedName name="HARAMPA122406012A2038A20">#REF!</definedName>
    <definedName name="HAVA15201244043814A20LIG" localSheetId="0">#REF!</definedName>
    <definedName name="HAVA15201244043814A20LIG">#REF!</definedName>
    <definedName name="HAVA15201244043814A20MANO" localSheetId="0">#REF!</definedName>
    <definedName name="HAVA15201244043814A20MANO">#REF!</definedName>
    <definedName name="HAVA20201244043838A20LIG" localSheetId="0">#REF!</definedName>
    <definedName name="HAVA20201244043838A20LIG">#REF!</definedName>
    <definedName name="HAVA20201244043838A20MANO" localSheetId="0">#REF!</definedName>
    <definedName name="HAVA20201244043838A20MANO">#REF!</definedName>
    <definedName name="HAVIGA20401244033423838A20LIGWIN" localSheetId="0">#REF!</definedName>
    <definedName name="HAVIGA20401244033423838A20LIGWIN">#REF!</definedName>
    <definedName name="HAVIGA20401246033423838A20LIGWIN" localSheetId="0">#REF!</definedName>
    <definedName name="HAVIGA20401246033423838A20LIGWIN">#REF!</definedName>
    <definedName name="HAVIGA20401804033423838A20" localSheetId="0">#REF!</definedName>
    <definedName name="HAVIGA20401804033423838A20">#REF!</definedName>
    <definedName name="HAVIGA20401804033423838A20POR" localSheetId="0">#REF!</definedName>
    <definedName name="HAVIGA20401804033423838A20POR">#REF!</definedName>
    <definedName name="HAVIGA20401806033423838A20" localSheetId="0">#REF!</definedName>
    <definedName name="HAVIGA20401806033423838A20">#REF!</definedName>
    <definedName name="HAVIGA20401806033423838A20POR" localSheetId="0">#REF!</definedName>
    <definedName name="HAVIGA20401806033423838A20POR">#REF!</definedName>
    <definedName name="HAVIGA20402104033423838A20" localSheetId="0">#REF!</definedName>
    <definedName name="HAVIGA20402104033423838A20">#REF!</definedName>
    <definedName name="HAVIGA20402104033423838A20POR" localSheetId="0">#REF!</definedName>
    <definedName name="HAVIGA20402104033423838A20POR">#REF!</definedName>
    <definedName name="HAVIGA20402106033423838A20" localSheetId="0">#REF!</definedName>
    <definedName name="HAVIGA20402106033423838A20">#REF!</definedName>
    <definedName name="HAVIGA20402106033423838A20POR" localSheetId="0">#REF!</definedName>
    <definedName name="HAVIGA20402106033423838A20POR">#REF!</definedName>
    <definedName name="HAVIGA20402404033423838A20" localSheetId="0">#REF!</definedName>
    <definedName name="HAVIGA20402404033423838A20">#REF!</definedName>
    <definedName name="HAVIGA20402404033423838A20POR" localSheetId="0">#REF!</definedName>
    <definedName name="HAVIGA20402404033423838A20POR">#REF!</definedName>
    <definedName name="HAVIGA20402406033423838A20" localSheetId="0">#REF!</definedName>
    <definedName name="HAVIGA20402406033423838A20">#REF!</definedName>
    <definedName name="HAVIGA20402406033423838A20POR" localSheetId="0">#REF!</definedName>
    <definedName name="HAVIGA20402406033423838A20POR">#REF!</definedName>
    <definedName name="HAVIGA25501244043423838A25LIGWIN" localSheetId="0">#REF!</definedName>
    <definedName name="HAVIGA25501244043423838A25LIGWIN">#REF!</definedName>
    <definedName name="HAVIGA25501246043423838A25LIGWIN" localSheetId="0">#REF!</definedName>
    <definedName name="HAVIGA25501246043423838A25LIGWIN">#REF!</definedName>
    <definedName name="HAVIGA25501804043423838A25" localSheetId="0">#REF!</definedName>
    <definedName name="HAVIGA25501804043423838A25">#REF!</definedName>
    <definedName name="HAVIGA25501804043423838A25POR" localSheetId="0">#REF!</definedName>
    <definedName name="HAVIGA25501804043423838A25POR">#REF!</definedName>
    <definedName name="HAVIGA25501806043423838A25" localSheetId="0">#REF!</definedName>
    <definedName name="HAVIGA25501806043423838A25">#REF!</definedName>
    <definedName name="HAVIGA25501806043423838A25POR" localSheetId="0">#REF!</definedName>
    <definedName name="HAVIGA25501806043423838A25POR">#REF!</definedName>
    <definedName name="HAVIGA25502104043423838A25" localSheetId="0">#REF!</definedName>
    <definedName name="HAVIGA25502104043423838A25">#REF!</definedName>
    <definedName name="HAVIGA25502104043423838A25POR" localSheetId="0">#REF!</definedName>
    <definedName name="HAVIGA25502104043423838A25POR">#REF!</definedName>
    <definedName name="HAVIGA25502106043423838A25" localSheetId="0">#REF!</definedName>
    <definedName name="HAVIGA25502106043423838A25">#REF!</definedName>
    <definedName name="HAVIGA25502106043423838A25POR" localSheetId="0">#REF!</definedName>
    <definedName name="HAVIGA25502106043423838A25POR">#REF!</definedName>
    <definedName name="HAVIGA25502404043423838A25" localSheetId="0">#REF!</definedName>
    <definedName name="HAVIGA25502404043423838A25">#REF!</definedName>
    <definedName name="HAVIGA25502404043423838A25POR" localSheetId="0">#REF!</definedName>
    <definedName name="HAVIGA25502404043423838A25POR">#REF!</definedName>
    <definedName name="HAVIGA25502406043423838A25" localSheetId="0">#REF!</definedName>
    <definedName name="HAVIGA25502406043423838A25">#REF!</definedName>
    <definedName name="HAVIGA25502406043423838A25POR" localSheetId="0">#REF!</definedName>
    <definedName name="HAVIGA25502406043423838A25POR">#REF!</definedName>
    <definedName name="HAVIGA3060124404123838A25LIGWIN" localSheetId="0">#REF!</definedName>
    <definedName name="HAVIGA3060124404123838A25LIGWIN">#REF!</definedName>
    <definedName name="HAVIGA3060124604123838A25LIGWIN" localSheetId="0">#REF!</definedName>
    <definedName name="HAVIGA3060124604123838A25LIGWIN">#REF!</definedName>
    <definedName name="HAVIGA3060180404123838A25" localSheetId="0">#REF!</definedName>
    <definedName name="HAVIGA3060180404123838A25">#REF!</definedName>
    <definedName name="HAVIGA3060180404123838A25POR" localSheetId="0">#REF!</definedName>
    <definedName name="HAVIGA3060180404123838A25POR">#REF!</definedName>
    <definedName name="HAVIGA3060180604123838A25" localSheetId="0">#REF!</definedName>
    <definedName name="HAVIGA3060180604123838A25">#REF!</definedName>
    <definedName name="HAVIGA3060180604123838A25POR" localSheetId="0">#REF!</definedName>
    <definedName name="HAVIGA3060180604123838A25POR">#REF!</definedName>
    <definedName name="HAVIGA3060210404123838A25" localSheetId="0">#REF!</definedName>
    <definedName name="HAVIGA3060210404123838A25">#REF!</definedName>
    <definedName name="HAVIGA3060210404123838A25POR" localSheetId="0">#REF!</definedName>
    <definedName name="HAVIGA3060210404123838A25POR">#REF!</definedName>
    <definedName name="HAVIGA3060210604123838A25" localSheetId="0">#REF!</definedName>
    <definedName name="HAVIGA3060210604123838A25">#REF!</definedName>
    <definedName name="HAVIGA3060210604123838A25POR" localSheetId="0">#REF!</definedName>
    <definedName name="HAVIGA3060210604123838A25POR">#REF!</definedName>
    <definedName name="HAVIGA3060240404123838A25" localSheetId="0">#REF!</definedName>
    <definedName name="HAVIGA3060240404123838A25">#REF!</definedName>
    <definedName name="HAVIGA3060240404123838A25POR" localSheetId="0">#REF!</definedName>
    <definedName name="HAVIGA3060240404123838A25POR">#REF!</definedName>
    <definedName name="HAVIGA3060240604123838A25" localSheetId="0">#REF!</definedName>
    <definedName name="HAVIGA3060240604123838A25">#REF!</definedName>
    <definedName name="HAVIGA3060240604123838A25POR" localSheetId="0">#REF!</definedName>
    <definedName name="HAVIGA3060240604123838A25POR">#REF!</definedName>
    <definedName name="HAVIGA408012440512122538A25LIGWIN" localSheetId="0">#REF!</definedName>
    <definedName name="HAVIGA408012440512122538A25LIGWIN">#REF!</definedName>
    <definedName name="HAVIGA4080124405121238A25LIGWIN" localSheetId="0">#REF!</definedName>
    <definedName name="HAVIGA4080124405121238A25LIGWIN">#REF!</definedName>
    <definedName name="HAVIGA4080124605121238A25LIGWIN" localSheetId="0">#REF!</definedName>
    <definedName name="HAVIGA4080124605121238A25LIGWIN">#REF!</definedName>
    <definedName name="HAVIGA4080180405121238A25" localSheetId="0">#REF!</definedName>
    <definedName name="HAVIGA4080180405121238A25">#REF!</definedName>
    <definedName name="HAVIGA4080180405121238A25POR" localSheetId="0">#REF!</definedName>
    <definedName name="HAVIGA4080180405121238A25POR">#REF!</definedName>
    <definedName name="HAVIGA408018060512122538A25" localSheetId="0">#REF!</definedName>
    <definedName name="HAVIGA408018060512122538A25">#REF!</definedName>
    <definedName name="HAVIGA408018060512122538A25POR" localSheetId="0">#REF!</definedName>
    <definedName name="HAVIGA408018060512122538A25POR">#REF!</definedName>
    <definedName name="HAVIGA4080180605121238A25" localSheetId="0">#REF!</definedName>
    <definedName name="HAVIGA4080180605121238A25">#REF!</definedName>
    <definedName name="HAVIGA4080180605121238A25POR" localSheetId="0">#REF!</definedName>
    <definedName name="HAVIGA4080180605121238A25POR">#REF!</definedName>
    <definedName name="HAVIGA4080210405121238A25" localSheetId="0">#REF!</definedName>
    <definedName name="HAVIGA4080210405121238A25">#REF!</definedName>
    <definedName name="HAVIGA4080210405121238A25por" localSheetId="0">#REF!</definedName>
    <definedName name="HAVIGA4080210405121238A25por">#REF!</definedName>
    <definedName name="HAVIGA408021060512122538A25" localSheetId="0">#REF!</definedName>
    <definedName name="HAVIGA408021060512122538A25">#REF!</definedName>
    <definedName name="HAVIGA408021060512122538A25POR" localSheetId="0">#REF!</definedName>
    <definedName name="HAVIGA408021060512122538A25POR">#REF!</definedName>
    <definedName name="HAVIGA4080210605121238A25" localSheetId="0">#REF!</definedName>
    <definedName name="HAVIGA4080210605121238A25">#REF!</definedName>
    <definedName name="HAVIGA4080210605121238A25POR" localSheetId="0">#REF!</definedName>
    <definedName name="HAVIGA4080210605121238A25POR">#REF!</definedName>
    <definedName name="HAVIGA4080240405121238A25" localSheetId="0">#REF!</definedName>
    <definedName name="HAVIGA4080240405121238A25">#REF!</definedName>
    <definedName name="HAVIGA4080240405121238A25POR" localSheetId="0">#REF!</definedName>
    <definedName name="HAVIGA4080240405121238A25POR">#REF!</definedName>
    <definedName name="HAVIGA408024060512122538A25" localSheetId="0">#REF!</definedName>
    <definedName name="HAVIGA408024060512122538A25">#REF!</definedName>
    <definedName name="HAVIGA408024060512122538A25PORT" localSheetId="0">#REF!</definedName>
    <definedName name="HAVIGA408024060512122538A25PORT">#REF!</definedName>
    <definedName name="HAVIGA4080240605121238A25" localSheetId="0">#REF!</definedName>
    <definedName name="HAVIGA4080240605121238A25">#REF!</definedName>
    <definedName name="HAVIGA4080240605121238A25POR" localSheetId="0">#REF!</definedName>
    <definedName name="HAVIGA4080240605121238A25POR">#REF!</definedName>
    <definedName name="HAVUE4010124402383825A20LIGWIN" localSheetId="0">#REF!</definedName>
    <definedName name="HAVUE4010124402383825A20LIGWIN">#REF!</definedName>
    <definedName name="HAVUE40101244023838A20LIGWIN" localSheetId="0">#REF!</definedName>
    <definedName name="HAVUE40101244023838A20LIGWIN">#REF!</definedName>
    <definedName name="HAVUE4010124602383825A20LIGWIN" localSheetId="0">#REF!</definedName>
    <definedName name="HAVUE4010124602383825A20LIGWIN">#REF!</definedName>
    <definedName name="HAVUE40101246023838A20LIGWIN" localSheetId="0">#REF!</definedName>
    <definedName name="HAVUE40101246023838A20LIGWIN">#REF!</definedName>
    <definedName name="HAVUE4010180402383825A20" localSheetId="0">#REF!</definedName>
    <definedName name="HAVUE4010180402383825A20">#REF!</definedName>
    <definedName name="HAVUE40101804023838A20" localSheetId="0">#REF!</definedName>
    <definedName name="HAVUE40101804023838A20">#REF!</definedName>
    <definedName name="HAVUE40101806023838A20" localSheetId="0">#REF!</definedName>
    <definedName name="HAVUE40101806023838A20">#REF!</definedName>
    <definedName name="HAVUE4012124402383825A20LIGWIN" localSheetId="0">#REF!</definedName>
    <definedName name="HAVUE4012124402383825A20LIGWIN">#REF!</definedName>
    <definedName name="HAVUE40121244023838A20LIGWIN" localSheetId="0">#REF!</definedName>
    <definedName name="HAVUE40121244023838A20LIGWIN">#REF!</definedName>
    <definedName name="HAVUE4012124602383825A20LIGWIN" localSheetId="0">#REF!</definedName>
    <definedName name="HAVUE4012124602383825A20LIGWIN">#REF!</definedName>
    <definedName name="HAVUE40121246023838A20LIGWIN" localSheetId="0">#REF!</definedName>
    <definedName name="HAVUE40121246023838A20LIGWIN">#REF!</definedName>
    <definedName name="HAVUE4012180402383825A20" localSheetId="0">#REF!</definedName>
    <definedName name="HAVUE4012180402383825A20">#REF!</definedName>
    <definedName name="HAVUE40121804023838A20" localSheetId="0">#REF!</definedName>
    <definedName name="HAVUE40121804023838A20">#REF!</definedName>
    <definedName name="HAVUE4012180602383825A20" localSheetId="0">#REF!</definedName>
    <definedName name="HAVUE4012180602383825A20">#REF!</definedName>
    <definedName name="HAVUE40121806023838A20" localSheetId="0">#REF!</definedName>
    <definedName name="HAVUE40121806023838A20">#REF!</definedName>
    <definedName name="HAZCH301354081225C634ADLIG" localSheetId="0">#REF!</definedName>
    <definedName name="HAZCH301354081225C634ADLIG">#REF!</definedName>
    <definedName name="HAZCH3013540812C634ADLIG" localSheetId="0">#REF!</definedName>
    <definedName name="HAZCH3013540812C634ADLIG">#REF!</definedName>
    <definedName name="HAZCH301356081225C634ADLIG" localSheetId="0">#REF!</definedName>
    <definedName name="HAZCH301356081225C634ADLIG">#REF!</definedName>
    <definedName name="HAZCH3013560812C634ADLIG" localSheetId="0">#REF!</definedName>
    <definedName name="HAZCH3013560812C634ADLIG">#REF!</definedName>
    <definedName name="HAZCH301404081225C634AD" localSheetId="0">#REF!</definedName>
    <definedName name="HAZCH301404081225C634AD">#REF!</definedName>
    <definedName name="HAZCH3014040812C634AD" localSheetId="0">#REF!</definedName>
    <definedName name="HAZCH3014040812C634AD">#REF!</definedName>
    <definedName name="HAZCH301406081225C634AD" localSheetId="0">#REF!</definedName>
    <definedName name="HAZCH301406081225C634AD">#REF!</definedName>
    <definedName name="HAZCH3014060812C634AD" localSheetId="0">#REF!</definedName>
    <definedName name="HAZCH3014060812C634AD">#REF!</definedName>
    <definedName name="HAZCH301804081225C634AD" localSheetId="0">#REF!</definedName>
    <definedName name="HAZCH301804081225C634AD">#REF!</definedName>
    <definedName name="HAZCH3018040812C634AD" localSheetId="0">#REF!</definedName>
    <definedName name="HAZCH3018040812C634AD">#REF!</definedName>
    <definedName name="HAZCH301806081225C634AD" localSheetId="0">#REF!</definedName>
    <definedName name="HAZCH301806081225C634AD">#REF!</definedName>
    <definedName name="HAZCH3018060812C634AD" localSheetId="0">#REF!</definedName>
    <definedName name="HAZCH3018060812C634AD">#REF!</definedName>
    <definedName name="HAZCH302104081225C634AD" localSheetId="0">#REF!</definedName>
    <definedName name="HAZCH302104081225C634AD">#REF!</definedName>
    <definedName name="HAZCH3021040812C634AD" localSheetId="0">#REF!</definedName>
    <definedName name="HAZCH3021040812C634AD">#REF!</definedName>
    <definedName name="HAZCH302106081225C634AD" localSheetId="0">#REF!</definedName>
    <definedName name="HAZCH302106081225C634AD">#REF!</definedName>
    <definedName name="HAZCH3021060812C634AD" localSheetId="0">#REF!</definedName>
    <definedName name="HAZCH3021060812C634AD">#REF!</definedName>
    <definedName name="HAZCH302404081225C634AD" localSheetId="0">#REF!</definedName>
    <definedName name="HAZCH302404081225C634AD">#REF!</definedName>
    <definedName name="HAZCH3024040812C634AD" localSheetId="0">#REF!</definedName>
    <definedName name="HAZCH3024040812C634AD">#REF!</definedName>
    <definedName name="HAZCH302406081225C634AD" localSheetId="0">#REF!</definedName>
    <definedName name="HAZCH302406081225C634AD">#REF!</definedName>
    <definedName name="HAZCH3024060812C634AD" localSheetId="0">#REF!</definedName>
    <definedName name="HAZCH3024060812C634AD">#REF!</definedName>
    <definedName name="HAZCH35180401225A15ADC18342CAM" localSheetId="0">#REF!</definedName>
    <definedName name="HAZCH35180401225A15ADC18342CAM">#REF!</definedName>
    <definedName name="HAZCH351804012A15ADC18342CAM" localSheetId="0">#REF!</definedName>
    <definedName name="HAZCH351804012A15ADC18342CAM">#REF!</definedName>
    <definedName name="HAZCH35180601225A15ADC18342CAM" localSheetId="0">#REF!</definedName>
    <definedName name="HAZCH35180601225A15ADC18342CAM">#REF!</definedName>
    <definedName name="HAZCH351806012A15ADC18342CAM" localSheetId="0">#REF!</definedName>
    <definedName name="HAZCH351806012A15ADC18342CAM">#REF!</definedName>
    <definedName name="HAZCH35210401225A15ADC18342CAM" localSheetId="0">#REF!</definedName>
    <definedName name="HAZCH35210401225A15ADC18342CAM">#REF!</definedName>
    <definedName name="HAZCH352104012A15ADC18342CAM" localSheetId="0">#REF!</definedName>
    <definedName name="HAZCH352104012A15ADC18342CAM">#REF!</definedName>
    <definedName name="HAZCH35210601225A15ADC18342CAM" localSheetId="0">#REF!</definedName>
    <definedName name="HAZCH35210601225A15ADC18342CAM">#REF!</definedName>
    <definedName name="HAZCH352106012A15ADC18342CAM" localSheetId="0">#REF!</definedName>
    <definedName name="HAZCH352106012A15ADC18342CAM">#REF!</definedName>
    <definedName name="HAZCH35240401225A15ADC18342CAM" localSheetId="0">#REF!</definedName>
    <definedName name="HAZCH35240401225A15ADC18342CAM">#REF!</definedName>
    <definedName name="HAZCH352404012A15ADC18342CAM" localSheetId="0">#REF!</definedName>
    <definedName name="HAZCH352404012A15ADC18342CAM">#REF!</definedName>
    <definedName name="HAZCH35240601225A15ADC18342CAM" localSheetId="0">#REF!</definedName>
    <definedName name="HAZCH35240601225A15ADC18342CAM">#REF!</definedName>
    <definedName name="HAZCH352406012A15ADC18342CAM" localSheetId="0">#REF!</definedName>
    <definedName name="HAZCH352406012A15ADC18342CAM">#REF!</definedName>
    <definedName name="HAZCH4013540812C634ADLIG" localSheetId="0">#REF!</definedName>
    <definedName name="HAZCH4013540812C634ADLIG">#REF!</definedName>
    <definedName name="HAZCH4013560812C634ADLIG" localSheetId="0">#REF!</definedName>
    <definedName name="HAZCH4013560812C634ADLIG">#REF!</definedName>
    <definedName name="HAZCH401404081225C634AD" localSheetId="0">#REF!</definedName>
    <definedName name="HAZCH401404081225C634AD">#REF!</definedName>
    <definedName name="HAZCH4014040812C634AD" localSheetId="0">#REF!</definedName>
    <definedName name="HAZCH4014040812C634AD">#REF!</definedName>
    <definedName name="HAZCH401804081225C634AD" localSheetId="0">#REF!</definedName>
    <definedName name="HAZCH401804081225C634AD">#REF!</definedName>
    <definedName name="HAZCH4018040812C634AD" localSheetId="0">#REF!</definedName>
    <definedName name="HAZCH4018040812C634AD">#REF!</definedName>
    <definedName name="HAZCH402104081225C634AD" localSheetId="0">#REF!</definedName>
    <definedName name="HAZCH402104081225C634AD">#REF!</definedName>
    <definedName name="HAZCH4021040812C634AD" localSheetId="0">#REF!</definedName>
    <definedName name="HAZCH4021040812C634AD">#REF!</definedName>
    <definedName name="HAZCH402404081225C634AD" localSheetId="0">#REF!</definedName>
    <definedName name="HAZCH402404081225C634AD">#REF!</definedName>
    <definedName name="HAZCH4024040812C634AD" localSheetId="0">#REF!</definedName>
    <definedName name="HAZCH4024040812C634AD">#REF!</definedName>
    <definedName name="HAZCH402406081225C634AD" localSheetId="0">#REF!</definedName>
    <definedName name="HAZCH402406081225C634AD">#REF!</definedName>
    <definedName name="HAZCH4024060812C634AD" localSheetId="0">#REF!</definedName>
    <definedName name="HAZCH4024060812C634AD">#REF!</definedName>
    <definedName name="HAZCH601356081225C634ADLIG" localSheetId="0">#REF!</definedName>
    <definedName name="HAZCH601356081225C634ADLIG">#REF!</definedName>
    <definedName name="HAZCH6013560812C634ADLIG" localSheetId="0">#REF!</definedName>
    <definedName name="HAZCH6013560812C634ADLIG">#REF!</definedName>
    <definedName name="HAZCH601406081225C634AD" localSheetId="0">#REF!</definedName>
    <definedName name="HAZCH601406081225C634AD">#REF!</definedName>
    <definedName name="HAZCH6014060812C634AD" localSheetId="0">#REF!</definedName>
    <definedName name="HAZCH6014060812C634AD">#REF!</definedName>
    <definedName name="HAZCH601806081225C634AD" localSheetId="0">#REF!</definedName>
    <definedName name="HAZCH601806081225C634AD">#REF!</definedName>
    <definedName name="HAZCH6018060812C634AD" localSheetId="0">#REF!</definedName>
    <definedName name="HAZCH6018060812C634AD">#REF!</definedName>
    <definedName name="HAZCH602106081225C634AD" localSheetId="0">#REF!</definedName>
    <definedName name="HAZCH602106081225C634AD">#REF!</definedName>
    <definedName name="HAZCH6021060812C634AD" localSheetId="0">#REF!</definedName>
    <definedName name="HAZCH6021060812C634AD">#REF!</definedName>
    <definedName name="HAZM201512423838A30LIG" localSheetId="0">#REF!</definedName>
    <definedName name="HAZM201512423838A30LIG">#REF!</definedName>
    <definedName name="HAZM301512423838A30LIG" localSheetId="0">#REF!</definedName>
    <definedName name="HAZM301512423838A30LIG">#REF!</definedName>
    <definedName name="HAZM302012423838A25LIG" localSheetId="0">#REF!</definedName>
    <definedName name="HAZM302012423838A25LIG">#REF!</definedName>
    <definedName name="HAZM302013523838A25LIG" localSheetId="0">#REF!</definedName>
    <definedName name="HAZM302013523838A25LIG">#REF!</definedName>
    <definedName name="HAZM302014023838A25" localSheetId="0">#REF!</definedName>
    <definedName name="HAZM302014023838A25">#REF!</definedName>
    <definedName name="HAZM30X20180" localSheetId="0">#REF!</definedName>
    <definedName name="HAZM30X20180">#REF!</definedName>
    <definedName name="HAZM401512423838A30LIG" localSheetId="0">#REF!</definedName>
    <definedName name="HAZM401512423838A30LIG">#REF!</definedName>
    <definedName name="HAZM452012433838A25LIG" localSheetId="0">#REF!</definedName>
    <definedName name="HAZM452012433838A25LIG">#REF!</definedName>
    <definedName name="HAZM452013533838A25LIG" localSheetId="0">#REF!</definedName>
    <definedName name="HAZM452013533838A25LIG">#REF!</definedName>
    <definedName name="HAZM452014033838A25" localSheetId="0">#REF!</definedName>
    <definedName name="HAZM452014033838A25">#REF!</definedName>
    <definedName name="HAZM452018033838A25" localSheetId="0">#REF!</definedName>
    <definedName name="HAZM452018033838A25">#REF!</definedName>
    <definedName name="HAZM452512433838A25LIG" localSheetId="0">#REF!</definedName>
    <definedName name="HAZM452512433838A25LIG">#REF!</definedName>
    <definedName name="HAZM452513533838A25LIG" localSheetId="0">#REF!</definedName>
    <definedName name="HAZM452513533838A25LIG">#REF!</definedName>
    <definedName name="HAZM452514033838A25" localSheetId="0">#REF!</definedName>
    <definedName name="HAZM452514033838A25">#REF!</definedName>
    <definedName name="HAZM452521033838A25" localSheetId="0">#REF!</definedName>
    <definedName name="HAZM452521033838A25">#REF!</definedName>
    <definedName name="HAZM452524033838A25" localSheetId="0">#REF!</definedName>
    <definedName name="HAZM452524033838A25">#REF!</definedName>
    <definedName name="HAZM45X25180" localSheetId="0">#REF!</definedName>
    <definedName name="HAZM45X25180">#REF!</definedName>
    <definedName name="HAZM602512433838A25LIG" localSheetId="0">#REF!</definedName>
    <definedName name="HAZM602512433838A25LIG">#REF!</definedName>
    <definedName name="HAZM602513533838A25LIG" localSheetId="0">#REF!</definedName>
    <definedName name="HAZM602513533838A25LIG">#REF!</definedName>
    <definedName name="HAZM602514033838A25" localSheetId="0">#REF!</definedName>
    <definedName name="HAZM602514033838A25">#REF!</definedName>
    <definedName name="HAZM602521033838A25" localSheetId="0">#REF!</definedName>
    <definedName name="HAZM602521033838A25">#REF!</definedName>
    <definedName name="HAZM602524033838A25" localSheetId="0">#REF!</definedName>
    <definedName name="HAZM602524033838A25">#REF!</definedName>
    <definedName name="HAZM60X25180" localSheetId="0">#REF!</definedName>
    <definedName name="HAZM60X25180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ERRERIA" localSheetId="0">#REF!</definedName>
    <definedName name="HERRERIA">#REF!</definedName>
    <definedName name="HGON100">[62]Mezcla!$G$81</definedName>
    <definedName name="HGON140">[62]Mezcla!$G$106</definedName>
    <definedName name="HGON180">[62]Mezcla!$G$131</definedName>
    <definedName name="HGON210">[62]Mezcla!$G$156</definedName>
    <definedName name="HidrofugoSXPEL.32oz" localSheetId="0">#REF!</definedName>
    <definedName name="HidrofugoSXPEL.32oz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[3]insumo!$D$36</definedName>
    <definedName name="hligadora" localSheetId="0">#REF!</definedName>
    <definedName name="hligadora">#REF!</definedName>
    <definedName name="HOJASEGUETA" localSheetId="0">#REF!</definedName>
    <definedName name="HOJASEGUETA">#REF!</definedName>
    <definedName name="HORACIO_3">"$#REF!.$L$66:$W$66"</definedName>
    <definedName name="horind100" localSheetId="0">[8]insumo!#REF!</definedName>
    <definedName name="horind100">[8]insumo!#REF!</definedName>
    <definedName name="horind140" localSheetId="0">[8]insumo!#REF!</definedName>
    <definedName name="horind140">[8]insumo!#REF!</definedName>
    <definedName name="horind180" localSheetId="0">[8]insumo!#REF!</definedName>
    <definedName name="horind180">[8]insumo!#REF!</definedName>
    <definedName name="horind210" localSheetId="0">[8]insumo!#REF!</definedName>
    <definedName name="horind210">[8]insumo!#REF!</definedName>
    <definedName name="horm.1.3">'[46]Analisis Unit. '!$F$74</definedName>
    <definedName name="horm.1.3.5">'[46]Analisis Unit. '!$F$64</definedName>
    <definedName name="Horm.1.3.5.llenado.Bloques" localSheetId="0">#REF!</definedName>
    <definedName name="Horm.1.3.5.llenado.Bloques">#REF!</definedName>
    <definedName name="Horm.100" localSheetId="0">#REF!</definedName>
    <definedName name="Horm.100">#REF!</definedName>
    <definedName name="Horm.140" localSheetId="0">#REF!</definedName>
    <definedName name="Horm.140">#REF!</definedName>
    <definedName name="Horm.180" localSheetId="0">#REF!</definedName>
    <definedName name="Horm.180">#REF!</definedName>
    <definedName name="Horm.180.Aditivo" localSheetId="0">#REF!</definedName>
    <definedName name="Horm.180.Aditivo">#REF!</definedName>
    <definedName name="Horm.210" localSheetId="0">#REF!</definedName>
    <definedName name="Horm.210">#REF!</definedName>
    <definedName name="Horm.210.Adit." localSheetId="0">#REF!</definedName>
    <definedName name="Horm.210.Adit.">#REF!</definedName>
    <definedName name="Horm.210.Aditivos" localSheetId="0">#REF!</definedName>
    <definedName name="Horm.210.Aditivos">#REF!</definedName>
    <definedName name="Horm.210.Visto.Aditivos" localSheetId="0">#REF!</definedName>
    <definedName name="Horm.210.Visto.Aditivos">#REF!</definedName>
    <definedName name="Horm.280" localSheetId="0">#REF!</definedName>
    <definedName name="Horm.280">#REF!</definedName>
    <definedName name="Horm.Ind.100" localSheetId="0">#REF!</definedName>
    <definedName name="Horm.Ind.100">#REF!</definedName>
    <definedName name="Horm.Ind.140" localSheetId="0">#REF!</definedName>
    <definedName name="Horm.Ind.140">#REF!</definedName>
    <definedName name="Horm.Ind.140.Sin.Bomba">[29]Insumos!$E$35</definedName>
    <definedName name="Horm.Ind.160" localSheetId="0">#REF!</definedName>
    <definedName name="Horm.Ind.160">#REF!</definedName>
    <definedName name="Horm.Ind.180" localSheetId="0">#REF!</definedName>
    <definedName name="Horm.Ind.180">#REF!</definedName>
    <definedName name="Horm.Ind.180.Sin.Bomba">[29]Insumos!$E$37</definedName>
    <definedName name="Horm.Ind.210" localSheetId="0">#REF!</definedName>
    <definedName name="Horm.Ind.210">#REF!</definedName>
    <definedName name="Horm.Ind.210.Sin.Bomba">[29]Insumos!$E$39</definedName>
    <definedName name="Horm.Ind.240" localSheetId="0">#REF!</definedName>
    <definedName name="Horm.Ind.240">#REF!</definedName>
    <definedName name="Horm.Ind.250" localSheetId="0">#REF!</definedName>
    <definedName name="Horm.Ind.250">#REF!</definedName>
    <definedName name="Horm.Visto.Blanco.Aditivos" localSheetId="0">#REF!</definedName>
    <definedName name="Horm.Visto.Blanco.Aditivos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 localSheetId="0">#REF!</definedName>
    <definedName name="HORM_140">#REF!</definedName>
    <definedName name="HORM_180" localSheetId="0">#REF!</definedName>
    <definedName name="HORM_180">#REF!</definedName>
    <definedName name="HORM_210" localSheetId="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24" localSheetId="0">#REF!</definedName>
    <definedName name="HORM124">#REF!</definedName>
    <definedName name="HORM124LIGADORA" localSheetId="0">#REF!</definedName>
    <definedName name="HORM124LIGADORA">#REF!</definedName>
    <definedName name="HORM124LIGAWINCHE" localSheetId="0">#REF!</definedName>
    <definedName name="HORM124LIGAWINCHE">#REF!</definedName>
    <definedName name="HORM135" localSheetId="0">#REF!</definedName>
    <definedName name="HORM135">#REF!</definedName>
    <definedName name="HORM135_MANUAL">'[51]HORM. Y MORTEROS.'!$H$212</definedName>
    <definedName name="HORM135LIGADORA" localSheetId="0">#REF!</definedName>
    <definedName name="HORM135LIGADORA">#REF!</definedName>
    <definedName name="HORM135LIGAWINCHE" localSheetId="0">#REF!</definedName>
    <definedName name="HORM135LIGAWINCHE">#REF!</definedName>
    <definedName name="HORM140" localSheetId="0">#REF!</definedName>
    <definedName name="HORM140">#REF!</definedName>
    <definedName name="HORM160" localSheetId="0">#REF!</definedName>
    <definedName name="HORM160">#REF!</definedName>
    <definedName name="HORM180" localSheetId="0">#REF!</definedName>
    <definedName name="HORM180">#REF!</definedName>
    <definedName name="HORM210" localSheetId="0">#REF!</definedName>
    <definedName name="HORM210">#REF!</definedName>
    <definedName name="HORM240" localSheetId="0">#REF!</definedName>
    <definedName name="HORM240">#REF!</definedName>
    <definedName name="HORM250" localSheetId="0">#REF!</definedName>
    <definedName name="HORM250">#REF!</definedName>
    <definedName name="HORM260" localSheetId="0">#REF!</definedName>
    <definedName name="HORM260">#REF!</definedName>
    <definedName name="HORM280" localSheetId="0">#REF!</definedName>
    <definedName name="HORM280">#REF!</definedName>
    <definedName name="HORM300" localSheetId="0">#REF!</definedName>
    <definedName name="HORM300">#REF!</definedName>
    <definedName name="HORM315" localSheetId="0">[63]Ana!#REF!</definedName>
    <definedName name="HORM315">[63]Ana!#REF!</definedName>
    <definedName name="HORM350" localSheetId="0">#REF!</definedName>
    <definedName name="HORM350">#REF!</definedName>
    <definedName name="HORM400" localSheetId="0">#REF!</definedName>
    <definedName name="HORM400">#REF!</definedName>
    <definedName name="HORMFROT" localSheetId="0">#REF!</definedName>
    <definedName name="HORMFROT">#REF!</definedName>
    <definedName name="Hormigon" localSheetId="0">#REF!</definedName>
    <definedName name="Hormigon">#REF!</definedName>
    <definedName name="Hormigón_210_kg_cm2_con_aditivos">'[23]LISTA DE PRECIO'!$C$10</definedName>
    <definedName name="HORMIGON_AN" localSheetId="0">#REF!</definedName>
    <definedName name="HORMIGON_AN">#REF!</definedName>
    <definedName name="Hormigón_Industrial_210_Kg_cm2">[64]Insumos!$B$71:$D$71</definedName>
    <definedName name="Hormigón_Industrial_210_Kg_cm2_1">[64]Insumos!$B$71:$D$71</definedName>
    <definedName name="Hormigón_Industrial_210_Kg_cm2_2">[64]Insumos!$B$71:$D$71</definedName>
    <definedName name="Hormigón_Industrial_210_Kg_cm2_3">[64]Insumos!$B$71:$D$71</definedName>
    <definedName name="hormigon1.3.5" localSheetId="0">#REF!</definedName>
    <definedName name="hormigon1.3.5">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10V" localSheetId="0">#REF!</definedName>
    <definedName name="HORMIGON210V">#REF!</definedName>
    <definedName name="HORMIGON210VSC" localSheetId="0">#REF!</definedName>
    <definedName name="HORMIGON210VSC">#REF!</definedName>
    <definedName name="Hormigon240i" localSheetId="0">[25]MATERIALES!#REF!</definedName>
    <definedName name="Hormigon240i">[25]MATERIALES!#REF!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ORMINDUS" localSheetId="0">#REF!</definedName>
    <definedName name="HORMINDUS">#REF!</definedName>
    <definedName name="Hormsimple" localSheetId="0">#REF!</definedName>
    <definedName name="Hormsimple">#REF!</definedName>
    <definedName name="HuellaMarmol" localSheetId="0">#REF!</definedName>
    <definedName name="HuellaMarmol">#REF!</definedName>
    <definedName name="hwinche" localSheetId="0">#REF!</definedName>
    <definedName name="hwinche">#REF!</definedName>
    <definedName name="i" localSheetId="0">[26]INS!#REF!</definedName>
    <definedName name="i">[26]INS!#REF!</definedName>
    <definedName name="ilma" localSheetId="0">[31]M.O.!#REF!</definedName>
    <definedName name="ilma">[31]M.O.!#REF!</definedName>
    <definedName name="ILO" localSheetId="0">#REF!</definedName>
    <definedName name="ILO">#REF!</definedName>
    <definedName name="imocolocjuntas">[61]INSUMOS!$F$261</definedName>
    <definedName name="Impermeabilizante">[29]Insumos!$E$48</definedName>
    <definedName name="Impermeabilizante.Fibra.Vidrio.Siliconizer" localSheetId="0">#REF!</definedName>
    <definedName name="Impermeabilizante.Fibra.Vidrio.Siliconizer">#REF!</definedName>
    <definedName name="impermeabilizante.impertecho" localSheetId="0">#REF!</definedName>
    <definedName name="impermeabilizante.impertecho">#REF!</definedName>
    <definedName name="IMPERMEABILIZANTES" localSheetId="0">#REF!</definedName>
    <definedName name="IMPERMEABILIZANTES">#REF!</definedName>
    <definedName name="IMPEST" localSheetId="0">#REF!</definedName>
    <definedName name="IMPEST">#REF!</definedName>
    <definedName name="impresion_2" localSheetId="0">[65]Directos!#REF!</definedName>
    <definedName name="impresion_2">[65]Directos!#REF!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CREM" localSheetId="0">#REF!</definedName>
    <definedName name="INCREM">#REF!</definedName>
    <definedName name="INCREMENTO" localSheetId="0">#REF!</definedName>
    <definedName name="INCREMENTO">#REF!</definedName>
    <definedName name="INCREMENTO_GRAL" localSheetId="0">#REF!</definedName>
    <definedName name="INCREMENTO_GRAL">#REF!</definedName>
    <definedName name="INCREMENTO1" localSheetId="0">#REF!</definedName>
    <definedName name="INCREMENTO1">#REF!</definedName>
    <definedName name="INCREMENTO2" localSheetId="0">#REF!</definedName>
    <definedName name="INCREMENTO2">#REF!</definedName>
    <definedName name="INCREMENTO3" localSheetId="0">#REF!</definedName>
    <definedName name="INCREMENTO3">#REF!</definedName>
    <definedName name="INDIRECTOS" localSheetId="0">#REF!</definedName>
    <definedName name="INDIRECTOS">#REF!</definedName>
    <definedName name="ingeniera">[35]M.O.!$C$10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 localSheetId="0">#REF!</definedName>
    <definedName name="INOALARBCO">#REF!</definedName>
    <definedName name="INOALARCOL" localSheetId="0">#REF!</definedName>
    <definedName name="INOALARCOL">#REF!</definedName>
    <definedName name="INOBCOSER" localSheetId="0">#REF!</definedName>
    <definedName name="INOBCOSER">#REF!</definedName>
    <definedName name="INOBCOTAPASER" localSheetId="0">#REF!</definedName>
    <definedName name="INOBCOTAPASER">#REF!</definedName>
    <definedName name="inodoro" localSheetId="0">#REF!</definedName>
    <definedName name="inodoro">#REF!</definedName>
    <definedName name="Inodoro.Royal.Alargado" localSheetId="0">#REF!</definedName>
    <definedName name="Inodoro.Royal.Alargado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odorosimplex" localSheetId="0">[8]insumo!#REF!</definedName>
    <definedName name="inodorosimplex">[8]insumo!#REF!</definedName>
    <definedName name="INS_HORMIGON_124">[66]HORM_MOR!$A$7:$D$7</definedName>
    <definedName name="INST.ELECTRICA.EXTERIOR" localSheetId="0">#REF!</definedName>
    <definedName name="INST.ELECTRICA.EXTERIOR">#REF!</definedName>
    <definedName name="Inst.Sanitaria.1erN" localSheetId="0">#REF!</definedName>
    <definedName name="Inst.Sanitaria.1erN">#REF!</definedName>
    <definedName name="Inst.Sanitaria.1erN." localSheetId="0">#REF!</definedName>
    <definedName name="Inst.Sanitaria.1erN.">#REF!</definedName>
    <definedName name="Inst.Sanitaria.2do.3ery4toN" localSheetId="0">#REF!</definedName>
    <definedName name="Inst.Sanitaria.2do.3ery4toN">#REF!</definedName>
    <definedName name="Inst.sanitaria3er.4toy5toN" localSheetId="0">#REF!</definedName>
    <definedName name="Inst.sanitaria3er.4toy5toN">#REF!</definedName>
    <definedName name="instalacion.electrica.principal">[29]Resumen!$D$23</definedName>
    <definedName name="Instalacion.sanitaria.Entrepiso" localSheetId="0">#REF!</definedName>
    <definedName name="Instalacion.sanitaria.Entrepiso">#REF!</definedName>
    <definedName name="INSUMO_1">'[67]AC. LOS LIMONES ACERO '!$D$2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SUMOS" localSheetId="0">#REF!</definedName>
    <definedName name="INSUMOS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NTERRUPTOR3VIAS" localSheetId="0">#REF!</definedName>
    <definedName name="INTERRUPTOR3VIAS">#REF!</definedName>
    <definedName name="INTERRUPTOR4VIAS" localSheetId="0">#REF!</definedName>
    <definedName name="INTERRUPTOR4VIAS">#REF!</definedName>
    <definedName name="INTERRUPTORDOBLE" localSheetId="0">#REF!</definedName>
    <definedName name="INTERRUPTORDOBLE">#REF!</definedName>
    <definedName name="INTERRUPTORPILOTO" localSheetId="0">#REF!</definedName>
    <definedName name="INTERRUPTORPILOTO">#REF!</definedName>
    <definedName name="INTERRUPTORSENCILLO" localSheetId="0">#REF!</definedName>
    <definedName name="INTERRUPTORSENCILLO">#REF!</definedName>
    <definedName name="INTERRUPTORTRIPLE" localSheetId="0">#REF!</definedName>
    <definedName name="INTERRUPTORTRIPLE">#REF!</definedName>
    <definedName name="itabo" localSheetId="0">#REF!</definedName>
    <definedName name="itabo">#REF!</definedName>
    <definedName name="ITBIS">[68]Insumos!$G$2</definedName>
    <definedName name="ITBS" localSheetId="0">#REF!</definedName>
    <definedName name="ITBS">#REF!</definedName>
    <definedName name="Izado_de_Tabletas_3">#N/A</definedName>
    <definedName name="IZAJE_3">"$#REF!.$#REF!$#REF!"</definedName>
    <definedName name="Izaje_de_Vigas_Postensadas_3">#N/A</definedName>
    <definedName name="J" localSheetId="0">'[27]CUB-10181-3(Rescision)'!#REF!</definedName>
    <definedName name="J">'[27]CUB-10181-3(Rescision)'!#REF!</definedName>
    <definedName name="Jamba.caoba" localSheetId="0">#REF!</definedName>
    <definedName name="Jamba.caoba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.water.stop">[55]Análisis!$D$1570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 localSheetId="0">#REF!</definedName>
    <definedName name="JUNTA_DRESSER_16">#REF!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 localSheetId="0">#REF!</definedName>
    <definedName name="JUNTA_DRESSER_6">#REF!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JUNTACERA" localSheetId="0">#REF!</definedName>
    <definedName name="JUNTACERA">#REF!</definedName>
    <definedName name="k" localSheetId="0">[31]M.O.!#REF!</definedName>
    <definedName name="k">[31]M.O.!#REF!</definedName>
    <definedName name="kerosene" localSheetId="0">#REF!</definedName>
    <definedName name="kerosene">#REF!</definedName>
    <definedName name="Kilometro">[25]EQUIPOS!$I$25</definedName>
    <definedName name="komatsu" localSheetId="0">'[20]Listado Equipos a utilizar'!#REF!</definedName>
    <definedName name="komatsu">'[20]Listado Equipos a utilizar'!#REF!</definedName>
    <definedName name="Kurt" localSheetId="0">#REF!</definedName>
    <definedName name="Kurt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BORATORIO" localSheetId="0">#REF!</definedName>
    <definedName name="LABORATORIO">#REF!</definedName>
    <definedName name="Ladrillos.2x4x8pulg.">[29]Insumos!$E$112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" localSheetId="0">#REF!</definedName>
    <definedName name="LAMPARAS">#REF!</definedName>
    <definedName name="LAMPARAS_DE_1500W_220V">[39]INSU!$B$41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TEX" localSheetId="0">#REF!</definedName>
    <definedName name="LATEX">#REF!</definedName>
    <definedName name="Lav.American.Standar.Saona" localSheetId="0">#REF!</definedName>
    <definedName name="Lav.American.Standar.Saona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DEROS" localSheetId="0">#REF!</definedName>
    <definedName name="LAVADEROS">#REF!</definedName>
    <definedName name="LAVADEROSENCILLO" localSheetId="0">[8]insumo!#REF!</definedName>
    <definedName name="LAVADEROSENCILLO">[8]insumo!#REF!</definedName>
    <definedName name="Lavado.Marmol" localSheetId="0">#REF!</definedName>
    <definedName name="Lavado.Marmol">#REF!</definedName>
    <definedName name="lavamano.rondalyn" localSheetId="0">#REF!</definedName>
    <definedName name="lavamano.rondalyn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AVGRA1BCO" localSheetId="0">#REF!</definedName>
    <definedName name="LAVGRA1BCO">#REF!</definedName>
    <definedName name="LAVGRA2BCO" localSheetId="0">#REF!</definedName>
    <definedName name="LAVGRA2BCO">#REF!</definedName>
    <definedName name="LAVM1917BCO" localSheetId="0">#REF!</definedName>
    <definedName name="LAVM1917BCO">#REF!</definedName>
    <definedName name="LAVM1917COL" localSheetId="0">#REF!</definedName>
    <definedName name="LAVM1917COL">#REF!</definedName>
    <definedName name="LAVMOVABCO" localSheetId="0">#REF!</definedName>
    <definedName name="LAVMOVABCO">#REF!</definedName>
    <definedName name="LAVMOVACOL" localSheetId="0">#REF!</definedName>
    <definedName name="LAVMOVACOL">#REF!</definedName>
    <definedName name="LAVMSERBCO" localSheetId="0">#REF!</definedName>
    <definedName name="LAVMSERBCO">#REF!</definedName>
    <definedName name="Liga_y_Vac_manual" localSheetId="0">#REF!</definedName>
    <definedName name="Liga_y_Vac_manual">#REF!</definedName>
    <definedName name="Liga_y_Vac_Trompo" localSheetId="0">#REF!</definedName>
    <definedName name="Liga_y_Vac_Trompo">#REF!</definedName>
    <definedName name="Ligado_y_vaciado_3">#N/A</definedName>
    <definedName name="Ligado_y_Vaciado_a_Mano">[22]Insumos!$B$136:$D$136</definedName>
    <definedName name="ligadohormigon" localSheetId="0">[25]OBRAMANO!#REF!</definedName>
    <definedName name="ligadohormigon">[25]OBRAMANO!#REF!</definedName>
    <definedName name="ligadora" localSheetId="0">'[20]Listado Equipos a utilizar'!#REF!</definedName>
    <definedName name="ligadora">'[20]Listado Equipos a utilizar'!#REF!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GALIGA" localSheetId="0">#REF!</definedName>
    <definedName name="LIGALIGA">#REF!</definedName>
    <definedName name="ligawinche" localSheetId="0">#REF!</definedName>
    <definedName name="ligawinche">#REF!</definedName>
    <definedName name="limpi" localSheetId="0">#REF!</definedName>
    <definedName name="limpi">#REF!</definedName>
    <definedName name="Limpieza" localSheetId="0">#REF!</definedName>
    <definedName name="Limpieza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nea.Conex.Acueducto" localSheetId="0">#REF!</definedName>
    <definedName name="Linea.Conex.Acueducto">#REF!</definedName>
    <definedName name="linea.impulsion.drenaje.sanitario">[29]Resumen!$D$29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ANGULAR" localSheetId="0">#REF!</definedName>
    <definedName name="LLAVEANGULAR">#REF!</definedName>
    <definedName name="LLAVEEMPOTRAR12" localSheetId="0">#REF!</definedName>
    <definedName name="LLAVEEMPOTRAR12">#REF!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_3">#N/A</definedName>
    <definedName name="LLAVIN" localSheetId="0">#REF!</definedName>
    <definedName name="LLAVIN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AVINCOR" localSheetId="0">#REF!</definedName>
    <definedName name="LLAVINCOR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MEMBAJADOR" localSheetId="0">[8]insumo!#REF!</definedName>
    <definedName name="LMEMBAJADOR">[8]insumo!#REF!</definedName>
    <definedName name="LOBBY" localSheetId="0">#REF!</definedName>
    <definedName name="LOBBY">#REF!</definedName>
    <definedName name="Lobby.Col.C1" localSheetId="0">[32]Análisis!#REF!</definedName>
    <definedName name="Lobby.Col.C1">[32]Análisis!#REF!</definedName>
    <definedName name="Lobby.Col.C2" localSheetId="0">[32]Análisis!#REF!</definedName>
    <definedName name="Lobby.Col.C2">[32]Análisis!#REF!</definedName>
    <definedName name="Lobby.Col.C3" localSheetId="0">[32]Análisis!#REF!</definedName>
    <definedName name="Lobby.Col.C3">[32]Análisis!#REF!</definedName>
    <definedName name="Lobby.Col.C4" localSheetId="0">[32]Análisis!#REF!</definedName>
    <definedName name="Lobby.Col.C4">[32]Análisis!#REF!</definedName>
    <definedName name="Lobby.losa.estrepiso" localSheetId="0">[32]Análisis!#REF!</definedName>
    <definedName name="Lobby.losa.estrepiso">[32]Análisis!#REF!</definedName>
    <definedName name="Lobby.Viga.V1" localSheetId="0">[32]Análisis!#REF!</definedName>
    <definedName name="Lobby.Viga.V1">[32]Análisis!#REF!</definedName>
    <definedName name="Lobby.Viga.V10" localSheetId="0">[32]Análisis!#REF!</definedName>
    <definedName name="Lobby.Viga.V10">[32]Análisis!#REF!</definedName>
    <definedName name="Lobby.Viga.V11" localSheetId="0">[32]Análisis!#REF!</definedName>
    <definedName name="Lobby.Viga.V11">[32]Análisis!#REF!</definedName>
    <definedName name="Lobby.Viga.V1A" localSheetId="0">[32]Análisis!#REF!</definedName>
    <definedName name="Lobby.Viga.V1A">[32]Análisis!#REF!</definedName>
    <definedName name="Lobby.Viga.V2." localSheetId="0">[32]Análisis!#REF!</definedName>
    <definedName name="Lobby.Viga.V2.">[32]Análisis!#REF!</definedName>
    <definedName name="Lobby.Viga.V3" localSheetId="0">[32]Análisis!#REF!</definedName>
    <definedName name="Lobby.Viga.V3">[32]Análisis!#REF!</definedName>
    <definedName name="Lobby.viga.V4" localSheetId="0">[32]Análisis!#REF!</definedName>
    <definedName name="Lobby.viga.V4">[32]Análisis!#REF!</definedName>
    <definedName name="Lobby.Viga.V4A" localSheetId="0">[32]Análisis!#REF!</definedName>
    <definedName name="Lobby.Viga.V4A">[32]Análisis!#REF!</definedName>
    <definedName name="Lobby.Viga.V6" localSheetId="0">[32]Análisis!#REF!</definedName>
    <definedName name="Lobby.Viga.V6">[32]Análisis!#REF!</definedName>
    <definedName name="Lobby.Viga.V7" localSheetId="0">[32]Análisis!#REF!</definedName>
    <definedName name="Lobby.Viga.V7">[32]Análisis!#REF!</definedName>
    <definedName name="Lobby.Viga.V8" localSheetId="0">[32]Análisis!#REF!</definedName>
    <definedName name="Lobby.Viga.V8">[32]Análisis!#REF!</definedName>
    <definedName name="Lobby.Viga.V9" localSheetId="0">[32]Análisis!#REF!</definedName>
    <definedName name="Lobby.Viga.V9">[32]Análisis!#REF!</definedName>
    <definedName name="Lobby.Viga.V9A" localSheetId="0">[32]Análisis!#REF!</definedName>
    <definedName name="Lobby.Viga.V9A">[32]Análisis!#REF!</definedName>
    <definedName name="Lobby.Zap.Zc1" localSheetId="0">[32]Análisis!#REF!</definedName>
    <definedName name="Lobby.Zap.Zc1">[32]Análisis!#REF!</definedName>
    <definedName name="Lobby.Zap.Zc2" localSheetId="0">[32]Análisis!#REF!</definedName>
    <definedName name="Lobby.Zap.Zc2">[32]Análisis!#REF!</definedName>
    <definedName name="Lobby.Zap.Zc3" localSheetId="0">[32]Análisis!#REF!</definedName>
    <definedName name="Lobby.Zap.Zc3">[32]Análisis!#REF!</definedName>
    <definedName name="Lobby.Zap.Zc4" localSheetId="0">[32]Análisis!#REF!</definedName>
    <definedName name="Lobby.Zap.Zc4">[32]Análisis!#REF!</definedName>
    <definedName name="Lobby.Zap.Zc9" localSheetId="0">[32]Análisis!#REF!</definedName>
    <definedName name="Lobby.Zap.Zc9">[32]Análisis!#REF!</definedName>
    <definedName name="Losa.1er.Entrepiso.Villas" localSheetId="0">#REF!</definedName>
    <definedName name="Losa.1er.Entrepiso.Villas">#REF!</definedName>
    <definedName name="Losa.1erN" localSheetId="0">#REF!</definedName>
    <definedName name="Losa.1erN">#REF!</definedName>
    <definedName name="Losa.1erN.Mod.I" localSheetId="0">#REF!</definedName>
    <definedName name="Losa.1erN.Mod.I">#REF!</definedName>
    <definedName name="Losa.2do.Entrepiso.Villas" localSheetId="0">#REF!</definedName>
    <definedName name="Losa.2do.Entrepiso.Villas">#REF!</definedName>
    <definedName name="Losa.2doN" localSheetId="0">#REF!</definedName>
    <definedName name="Losa.2doN">#REF!</definedName>
    <definedName name="Losa.2doN.Mod.I" localSheetId="0">#REF!</definedName>
    <definedName name="Losa.2doN.Mod.I">#REF!</definedName>
    <definedName name="Losa.3erN" localSheetId="0">#REF!</definedName>
    <definedName name="Losa.3erN">#REF!</definedName>
    <definedName name="Losa.3erN.Mod.I" localSheetId="0">#REF!</definedName>
    <definedName name="Losa.3erN.Mod.I">#REF!</definedName>
    <definedName name="Losa.4toN.Mod.I" localSheetId="0">#REF!</definedName>
    <definedName name="Losa.4toN.Mod.I">#REF!</definedName>
    <definedName name="Losa.Aligerada" localSheetId="0">#REF!</definedName>
    <definedName name="Losa.Aligerada">#REF!</definedName>
    <definedName name="losa.Cierre.Columnas.Villas" localSheetId="0">#REF!</definedName>
    <definedName name="losa.Cierre.Columnas.Villas">#REF!</definedName>
    <definedName name="Losa.Cierre.encimeras.Villas" localSheetId="0">#REF!</definedName>
    <definedName name="Losa.Cierre.encimeras.Villas">#REF!</definedName>
    <definedName name="losa.de.piso.10cm.m2">[53]Análisis!$D$242</definedName>
    <definedName name="losa.edif.Oficinas" localSheetId="0">#REF!</definedName>
    <definedName name="losa.edif.Oficinas">#REF!</definedName>
    <definedName name="losa.edif.parqueo" localSheetId="0">#REF!</definedName>
    <definedName name="losa.edif.parqueo">#REF!</definedName>
    <definedName name="losa.entrepiso.villas" localSheetId="0">#REF!</definedName>
    <definedName name="losa.entrepiso.villas">#REF!</definedName>
    <definedName name="Losa.Fondo">[29]Análisis!$D$241</definedName>
    <definedName name="losa.fundacion.15cm" localSheetId="0">#REF!</definedName>
    <definedName name="losa.fundacion.15cm">#REF!</definedName>
    <definedName name="losa.fundacion.20cm">[53]Análisis!$D$503</definedName>
    <definedName name="Losa.Horm.Arm.Administracion" localSheetId="0">#REF!</definedName>
    <definedName name="Losa.Horm.Arm.Administracion">#REF!</definedName>
    <definedName name="Losa.Horm.Arm.Piso.Estanque" localSheetId="0">#REF!</definedName>
    <definedName name="Losa.Horm.Arm.Piso.Estanque">#REF!</definedName>
    <definedName name="Losa.horm.Visto.Area.Noble" localSheetId="0">#REF!</definedName>
    <definedName name="Losa.horm.Visto.Area.Noble">#REF!</definedName>
    <definedName name="Losa.Horm.Visto.Comedor" localSheetId="0">#REF!</definedName>
    <definedName name="Losa.Horm.Visto.Comedor">#REF!</definedName>
    <definedName name="Losa.Horm.Visto.Espectaculos" localSheetId="0">#REF!</definedName>
    <definedName name="Losa.Horm.Visto.Espectaculos">#REF!</definedName>
    <definedName name="Losa.Maciza.12cm.3.8a25AD" localSheetId="0">#REF!</definedName>
    <definedName name="Losa.Maciza.12cm.3.8a25AD">#REF!</definedName>
    <definedName name="Losa.Piso.0.08">[29]Análisis!$D$274</definedName>
    <definedName name="Losa.Piso.10cm" localSheetId="0">#REF!</definedName>
    <definedName name="Losa.Piso.10cm">#REF!</definedName>
    <definedName name="Losa.Piso.15cm.Cocina" localSheetId="0">#REF!</definedName>
    <definedName name="Losa.Piso.15cm.Cocina">#REF!</definedName>
    <definedName name="Losa.piso.8cm">[45]Análisis!$N$439</definedName>
    <definedName name="Losa.plana.12cm" localSheetId="0">[32]Análisis!#REF!</definedName>
    <definedName name="Losa.plana.12cm">[32]Análisis!#REF!</definedName>
    <definedName name="losa.plasbau.panel10.8" localSheetId="0">#REF!</definedName>
    <definedName name="losa.plasbau.panel10.8">#REF!</definedName>
    <definedName name="losa.plasbau.panel10.8.sin.malla" localSheetId="0">#REF!</definedName>
    <definedName name="losa.plasbau.panel10.8.sin.malla">#REF!</definedName>
    <definedName name="losa.plasbau.panel10.8.sin.malla.en.techo.incl" localSheetId="0">#REF!</definedName>
    <definedName name="losa.plasbau.panel10.8.sin.malla.en.techo.incl">#REF!</definedName>
    <definedName name="losa.plasbau.panel14.4" localSheetId="0">#REF!</definedName>
    <definedName name="losa.plasbau.panel14.4">#REF!</definedName>
    <definedName name="losa.plasbau.panel14.4sin.malla" localSheetId="0">#REF!</definedName>
    <definedName name="losa.plasbau.panel14.4sin.malla">#REF!</definedName>
    <definedName name="Losa.techo.Cocina" localSheetId="0">#REF!</definedName>
    <definedName name="Losa.techo.Cocina">#REF!</definedName>
    <definedName name="Losa.techo.Inclinada">[29]Análisis!$D$256</definedName>
    <definedName name="losa.techo.Villa" localSheetId="0">#REF!</definedName>
    <definedName name="losa.techo.Villa">#REF!</definedName>
    <definedName name="Losa.Techo.Villas" localSheetId="0">#REF!</definedName>
    <definedName name="Losa.Techo.Villas">#REF!</definedName>
    <definedName name="losa.vuelo" localSheetId="0">#REF!</definedName>
    <definedName name="losa.vuelo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1erN.Mod.II" localSheetId="0">#REF!</definedName>
    <definedName name="Losa1erN.Mod.II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2doN.Mod.II" localSheetId="0">#REF!</definedName>
    <definedName name="Losa2doN.Mod.II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osa3erN.Mod.II" localSheetId="0">#REF!</definedName>
    <definedName name="Losa3erN.Mod.II">#REF!</definedName>
    <definedName name="Losa4toN.Mod.II" localSheetId="0">#REF!</definedName>
    <definedName name="Losa4toN.Mod.II">#REF!</definedName>
    <definedName name="Loseta.cemento.25x25" localSheetId="0">#REF!</definedName>
    <definedName name="Loseta.cemento.25x25">#REF!</definedName>
    <definedName name="Loseta.Quary.Tile" localSheetId="0">#REF!</definedName>
    <definedName name="Loseta.Quary.Tile">#REF!</definedName>
    <definedName name="LUBRICANTE" localSheetId="0">#REF!</definedName>
    <definedName name="LUBRICANTE">#REF!</definedName>
    <definedName name="lubricantes">[69]Materiales!$K$15</definedName>
    <definedName name="Luces.Camino" localSheetId="0">#REF!</definedName>
    <definedName name="Luces.Camino">#REF!</definedName>
    <definedName name="LUZCENITAL" localSheetId="0">#REF!</definedName>
    <definedName name="LUZCENITAL">#REF!</definedName>
    <definedName name="m" localSheetId="0">#REF!</definedName>
    <definedName name="m">#REF!</definedName>
    <definedName name="M.O._acero">'[23]LISTA DE PRECIO'!$C$12</definedName>
    <definedName name="M.O._acero_malla">'[23]LISTA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Acero.Escalera" localSheetId="0">#REF!</definedName>
    <definedName name="M.O.Acero.Escalera">#REF!</definedName>
    <definedName name="M.O.Acero.losa.Aligerada" localSheetId="0">#REF!</definedName>
    <definedName name="M.O.Acero.losa.Aligerada">#REF!</definedName>
    <definedName name="M.O.acero.Viga.Amarre" localSheetId="0">#REF!</definedName>
    <definedName name="M.O.acero.Viga.Amarre">#REF!</definedName>
    <definedName name="M.O.acero.vigasydinteles" localSheetId="0">#REF!</definedName>
    <definedName name="M.O.acero.vigasydinteles">#REF!</definedName>
    <definedName name="M.O.acero.zap.Muro" localSheetId="0">#REF!</definedName>
    <definedName name="M.O.acero.zap.Muro">#REF!</definedName>
    <definedName name="M.O.Colc.Mármol30x60" localSheetId="0">#REF!</definedName>
    <definedName name="M.O.Colc.Mármol30x60">#REF!</definedName>
    <definedName name="M.O.colo.Malla" localSheetId="0">#REF!</definedName>
    <definedName name="M.O.colo.Malla">#REF!</definedName>
    <definedName name="M.O.Coloc.Piso.cemento25x25" localSheetId="0">#REF!</definedName>
    <definedName name="M.O.Coloc.Piso.cemento25x25">#REF!</definedName>
    <definedName name="M.O.Coloc.Zocalo.cem.7x25cem." localSheetId="0">#REF!</definedName>
    <definedName name="M.O.Coloc.Zocalo.cem.7x25cem.">#REF!</definedName>
    <definedName name="M.O.Colocacion_de_Panel_Plastbau">'[23]LISTA DE PRECIO'!$C$14</definedName>
    <definedName name="M.O.Estrias" localSheetId="0">#REF!</definedName>
    <definedName name="M.O.Estrias">#REF!</definedName>
    <definedName name="M.O.Excavación.en.cal." localSheetId="0">#REF!</definedName>
    <definedName name="M.O.Excavación.en.cal.">#REF!</definedName>
    <definedName name="M.o.granito.en.piso">[29]Insumos!$E$91</definedName>
    <definedName name="M.O.Panete.pared.exterior" localSheetId="0">#REF!</definedName>
    <definedName name="M.O.Panete.pared.exterior">#REF!</definedName>
    <definedName name="M.O.Panete.techo.inclinado" localSheetId="0">#REF!</definedName>
    <definedName name="M.O.Panete.techo.inclinado">#REF!</definedName>
    <definedName name="M.O.Pañete.exterior" localSheetId="0">#REF!</definedName>
    <definedName name="M.O.Pañete.exterior">#REF!</definedName>
    <definedName name="M.O.Pintura.Exteriores" localSheetId="0">#REF!</definedName>
    <definedName name="M.O.Pintura.Exteriores">#REF!</definedName>
    <definedName name="M.O.Pintura.Int.">'[54]Costos Mano de Obra'!$O$52</definedName>
    <definedName name="M.O.Quicio.cem.7x25cm" localSheetId="0">#REF!</definedName>
    <definedName name="M.O.Quicio.cem.7x25cm">#REF!</definedName>
    <definedName name="M.O.vaciado.columnas" localSheetId="0">#REF!</definedName>
    <definedName name="M.O.vaciado.columnas">#REF!</definedName>
    <definedName name="M.O.vaciado.dinteles" localSheetId="0">#REF!</definedName>
    <definedName name="M.O.vaciado.dinteles">#REF!</definedName>
    <definedName name="M.O.vaciado.vigas" localSheetId="0">#REF!</definedName>
    <definedName name="M.O.vaciado.vigas">#REF!</definedName>
    <definedName name="M.O.vaciado.zapata" localSheetId="0">#REF!</definedName>
    <definedName name="M.O.vaciado.zapata">#REF!</definedName>
    <definedName name="M_O_Armadura_Columna">[22]Insumos!$B$78:$D$78</definedName>
    <definedName name="M_O_Armadura_Dintel_y_Viga">[22]Insumos!$B$79:$D$79</definedName>
    <definedName name="M_O_Cantos">[22]Insumos!$B$99:$D$99</definedName>
    <definedName name="M_O_Carpintero_2da._Categoría">[22]Insumos!$B$96:$D$96</definedName>
    <definedName name="M_O_Cerámica_Italiana_en_Pared">[22]Insumos!$B$102:$D$102</definedName>
    <definedName name="M_O_Colocación_Adoquines">[22]Insumos!$B$104:$D$104</definedName>
    <definedName name="M_O_Colocación_de_Bloques_de_4">[22]Insumos!$B$105:$D$105</definedName>
    <definedName name="M_O_Colocación_de_Bloques_de_6">[22]Insumos!$B$106:$D$106</definedName>
    <definedName name="M_O_Colocación_de_Bloques_de_8">[22]Insumos!$B$107:$D$107</definedName>
    <definedName name="M_O_Colocación_Listelos">[22]Insumos!$B$114:$D$114</definedName>
    <definedName name="M_O_Colocación_Piso_Cerámica_Criolla">[22]Insumos!$B$108:$D$108</definedName>
    <definedName name="M_O_Colocación_Piso_de_Granito_40_X_40">[22]Insumos!$B$111:$D$111</definedName>
    <definedName name="M_O_Colocación_Zócalos_de_Cerámica">[22]Insumos!$B$113:$D$113</definedName>
    <definedName name="M_O_Confección_de_Andamios">[22]Insumos!$B$115:$D$115</definedName>
    <definedName name="M_O_Construcción_Acera_Frotada_y_Violinada">[22]Insumos!$B$116:$D$116</definedName>
    <definedName name="M_O_Corte_y_Amarre_de_Varilla">[22]Insumos!$B$119:$D$119</definedName>
    <definedName name="M_O_Elaboración_Trampa_de_Grasa">[22]Insumos!$B$121:$D$121</definedName>
    <definedName name="M_O_Fino_de_Techo_Inclinado">[22]Insumos!$B$83:$D$83</definedName>
    <definedName name="M_O_Fino_de_Techo_Plano">[22]Insumos!$B$84:$D$84</definedName>
    <definedName name="M_O_Llenado_de_huecos">[22]Insumos!$B$86:$D$86</definedName>
    <definedName name="M_O_Maestro">[22]Insumos!$B$87:$D$87</definedName>
    <definedName name="M_O_Pañete_Maestreado_Exterior">[22]Insumos!$B$91:$D$91</definedName>
    <definedName name="M_O_Pañete_Maestreado_Interior">[22]Insumos!$B$92:$D$92</definedName>
    <definedName name="M_O_Preparación_del_Terreno">[22]Insumos!$B$94:$D$94</definedName>
    <definedName name="M_O_Quintal_Trabajado">[22]Insumos!$B$77:$D$77</definedName>
    <definedName name="M_O_Regado__Compactación__Mojado__Trasl.Mat.__A_M">[22]Insumos!$B$132:$D$132</definedName>
    <definedName name="M_O_Subida_de_Materiales">[22]Insumos!$B$95:$D$95</definedName>
    <definedName name="M_O_Técnico_Calificado">[22]Insumos!$B$149:$D$149</definedName>
    <definedName name="M_O_Zabaletas">[22]Insumos!$B$98:$D$98</definedName>
    <definedName name="M2.Carp.Viga.Horm.Visto" localSheetId="0">#REF!</definedName>
    <definedName name="M2.Carp.Viga.Horm.Visto">#REF!</definedName>
    <definedName name="M2.Carpint.Columna.Conven." localSheetId="0">#REF!</definedName>
    <definedName name="M2.Carpint.Columna.Conven.">#REF!</definedName>
    <definedName name="M2.carpint.Columna.Horm.Visto" localSheetId="0">#REF!</definedName>
    <definedName name="M2.carpint.Columna.Horm.Visto">#REF!</definedName>
    <definedName name="M2.Carpint.Viga.Conven." localSheetId="0">#REF!</definedName>
    <definedName name="M2.Carpint.Viga.Conven.">#REF!</definedName>
    <definedName name="m2ceramica">'[46]Analisis Unit. '!$F$47</definedName>
    <definedName name="m3arena">'[46]Analisis Unit. '!$F$41</definedName>
    <definedName name="m3arepanete">'[46]Analisis Unit. '!$F$44</definedName>
    <definedName name="m3grava">'[46]Analisis Unit. '!$F$42</definedName>
    <definedName name="MA">[17]M.O.!$C$10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[10]MOJornal!$D$31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" localSheetId="0">[8]insumo!#REF!</definedName>
    <definedName name="MADERA">[8]insumo!#REF!</definedName>
    <definedName name="Madera_3">#N/A</definedName>
    <definedName name="Madera_P2">[24]INSU!$D$132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DERAS" localSheetId="0">#REF!</definedName>
    <definedName name="MADERAS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[36]INS!#REF!</definedName>
    <definedName name="MAESTROCARP">[36]INS!#REF!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" localSheetId="0">#REF!</definedName>
    <definedName name="MALLA">#REF!</definedName>
    <definedName name="malla.elec.2.3x2.3.20x20" localSheetId="0">#REF!</definedName>
    <definedName name="malla.elec.2.3x2.3.20x20">#REF!</definedName>
    <definedName name="malla.elec.2.3x2.3.20x20.m2" localSheetId="0">#REF!</definedName>
    <definedName name="malla.elec.2.3x2.3.20x20.m2">#REF!</definedName>
    <definedName name="Malla.Elect.W2.3.15x15" localSheetId="0">#REF!</definedName>
    <definedName name="Malla.Elect.W2.3.15x15">#REF!</definedName>
    <definedName name="Malla.Elect.W2.3.15x15m2" localSheetId="0">#REF!</definedName>
    <definedName name="Malla.Elect.W2.3.15x15m2">#REF!</definedName>
    <definedName name="Malla.Elect.W2.5x20" localSheetId="0">#REF!</definedName>
    <definedName name="Malla.Elect.W2.5x20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'[23]LISTA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LLACICL6HG" localSheetId="0">#REF!</definedName>
    <definedName name="MALLACICL6HG">#REF!</definedName>
    <definedName name="MALLAS" localSheetId="0">#REF!</definedName>
    <definedName name="MALLAS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G34NEGRACALENT" localSheetId="0">#REF!</definedName>
    <definedName name="MANG34NEGRACALENT">#REF!</definedName>
    <definedName name="Mano_de_Obra_Acero_3">#N/A</definedName>
    <definedName name="Mano_de_Obra_Madera_3">#N/A</definedName>
    <definedName name="MANOBRA" localSheetId="0">#REF!</definedName>
    <definedName name="MANOBRA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'[20]Listado Equipos a utilizar'!#REF!</definedName>
    <definedName name="maquito">'[20]Listado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mol" localSheetId="0">#REF!</definedName>
    <definedName name="Marmol">#REF!</definedName>
    <definedName name="Mármol.30x60" localSheetId="0">#REF!</definedName>
    <definedName name="Mármol.30x60">#REF!</definedName>
    <definedName name="Marmol.30x60.pared" localSheetId="0">#REF!</definedName>
    <definedName name="Marmol.30x60.pared">#REF!</definedName>
    <definedName name="Marmol.A.20x40" localSheetId="0">#REF!</definedName>
    <definedName name="Marmol.A.20x40">#REF!</definedName>
    <definedName name="marmol.A.40x40" localSheetId="0">#REF!</definedName>
    <definedName name="marmol.A.40x40">#REF!</definedName>
    <definedName name="marmol.B.40x40" localSheetId="0">#REF!</definedName>
    <definedName name="marmol.B.40x40">#REF!</definedName>
    <definedName name="Marmolina" localSheetId="0">#REF!</definedName>
    <definedName name="Marmolina">#REF!</definedName>
    <definedName name="marmolpiso" localSheetId="0">[8]insumo!#REF!</definedName>
    <definedName name="marmolpiso">[8]insumo!#REF!</definedName>
    <definedName name="martillo" localSheetId="0">#REF!</definedName>
    <definedName name="martillo">#REF!</definedName>
    <definedName name="masilla.sheetrock">[50]Insumos!$L$40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ATINST" localSheetId="0">#REF!</definedName>
    <definedName name="MATINST">#REF!</definedName>
    <definedName name="MATOCO" localSheetId="0">#REF!</definedName>
    <definedName name="MATOCO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énsula.2doN" localSheetId="0">#REF!</definedName>
    <definedName name="Ménsula.2doN">#REF!</definedName>
    <definedName name="Ménsula.3er.nivel" localSheetId="0">#REF!</definedName>
    <definedName name="Ménsula.3er.nivel">#REF!</definedName>
    <definedName name="Ménsula.piso" localSheetId="0">#REF!</definedName>
    <definedName name="Ménsula.piso">#REF!</definedName>
    <definedName name="Meseta.10cm" localSheetId="0">#REF!</definedName>
    <definedName name="Meseta.10cm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[38]Insumos!$E$30</definedName>
    <definedName name="Mez.Antillana.Pañete">[38]Insumos!$E$31</definedName>
    <definedName name="Mez.Antillana.Pisos">[38]Insumos!$E$32</definedName>
    <definedName name="MEZCALAREPMOR" localSheetId="0">#REF!</definedName>
    <definedName name="MEZCALAREPMOR">#REF!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.1.4.Pisos" localSheetId="0">#REF!</definedName>
    <definedName name="Mezcla.1.4.Pisos">#REF!</definedName>
    <definedName name="Mezcla.Careteo" localSheetId="0">#REF!</definedName>
    <definedName name="Mezcla.Careteo">#REF!</definedName>
    <definedName name="Mezcla.Marmolina" localSheetId="0">#REF!</definedName>
    <definedName name="Mezcla.Marmolina">#REF!</definedName>
    <definedName name="mezcla.Panete" localSheetId="0">#REF!</definedName>
    <definedName name="mezcla.Panete">#REF!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.3.Bloque.panete" localSheetId="0">#REF!</definedName>
    <definedName name="Mezcla1.3.Bloque.panete">#REF!</definedName>
    <definedName name="MEZCLA125">[8]Mezcla!$G$45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EZCLAV" localSheetId="0">#REF!</definedName>
    <definedName name="MEZCLAV">#REF!</definedName>
    <definedName name="MEZEMP" localSheetId="0">#REF!</definedName>
    <definedName name="MEZEMP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M" localSheetId="0">#REF!</definedName>
    <definedName name="MM">#REF!</definedName>
    <definedName name="MmExcelLinker_1BE3E522_E4EF_4F83_8B09_7C9149A66141" localSheetId="0">comp [2]custo!$I$997:$J$997</definedName>
    <definedName name="MmExcelLinker_1BE3E522_E4EF_4F83_8B09_7C9149A66141">comp [2]custo!$I$997:$J$997</definedName>
    <definedName name="mmmm" localSheetId="0">#REF!</definedName>
    <definedName name="mmmm">#REF!</definedName>
    <definedName name="MN" localSheetId="0">#REF!</definedName>
    <definedName name="MN">#REF!</definedName>
    <definedName name="MO.Acero.Col.Vig.Horm.Visto" localSheetId="0">#REF!</definedName>
    <definedName name="MO.Acero.Col.Vig.Horm.Visto">#REF!</definedName>
    <definedName name="MO.Acero.General" localSheetId="0">#REF!</definedName>
    <definedName name="MO.Acero.General">#REF!</definedName>
    <definedName name="MO.Acero.Zap.Colum.Vigas" localSheetId="0">#REF!</definedName>
    <definedName name="MO.Acero.Zap.Colum.Vigas">#REF!</definedName>
    <definedName name="MO.Ayudante" localSheetId="0">#REF!</definedName>
    <definedName name="MO.Ayudante">#REF!</definedName>
    <definedName name="MO.Cantos" localSheetId="0">#REF!</definedName>
    <definedName name="MO.Cantos">#REF!</definedName>
    <definedName name="MO.Careteo.Fraguache" localSheetId="0">#REF!</definedName>
    <definedName name="MO.Careteo.Fraguache">#REF!</definedName>
    <definedName name="MO.ceram.Pisos" localSheetId="0">#REF!</definedName>
    <definedName name="MO.ceram.Pisos">#REF!</definedName>
    <definedName name="MO.Col.Bloques" localSheetId="0">#REF!</definedName>
    <definedName name="MO.Col.Bloques">#REF!</definedName>
    <definedName name="MO.Col.Horm" localSheetId="0">#REF!</definedName>
    <definedName name="MO.Col.Horm">#REF!</definedName>
    <definedName name="MO.Compactacion.material" localSheetId="0">#REF!</definedName>
    <definedName name="MO.Compactacion.material">#REF!</definedName>
    <definedName name="MO.Deck.Madera" localSheetId="0">#REF!</definedName>
    <definedName name="MO.Deck.Madera">#REF!</definedName>
    <definedName name="MO.Escalon.Ceramica" localSheetId="0">#REF!</definedName>
    <definedName name="MO.Escalon.Ceramica">#REF!</definedName>
    <definedName name="MO.Escalon.Madera" localSheetId="0">#REF!</definedName>
    <definedName name="MO.Escalon.Madera">#REF!</definedName>
    <definedName name="MO.Fino.Bermuda" localSheetId="0">#REF!</definedName>
    <definedName name="MO.Fino.Bermuda">#REF!</definedName>
    <definedName name="MO.Fino.Normal" localSheetId="0">#REF!</definedName>
    <definedName name="MO.Fino.Normal">#REF!</definedName>
    <definedName name="MO.Gotero.Colgante" localSheetId="0">#REF!</definedName>
    <definedName name="MO.Gotero.Colgante">#REF!</definedName>
    <definedName name="MO.Horm.Estampado" localSheetId="0">#REF!</definedName>
    <definedName name="MO.Horm.Estampado">#REF!</definedName>
    <definedName name="MO.Malla.Electrosoldada" localSheetId="0">#REF!</definedName>
    <definedName name="MO.Malla.Electrosoldada">#REF!</definedName>
    <definedName name="MO.Mochetas" localSheetId="0">#REF!</definedName>
    <definedName name="MO.Mochetas">#REF!</definedName>
    <definedName name="MO.Muro.Piedra" localSheetId="0">#REF!</definedName>
    <definedName name="MO.Muro.Piedra">#REF!</definedName>
    <definedName name="MO.Panete.Paredes" localSheetId="0">#REF!</definedName>
    <definedName name="MO.Panete.Paredes">#REF!</definedName>
    <definedName name="MO.Panete.Techo.Horizontal" localSheetId="0">#REF!</definedName>
    <definedName name="MO.Panete.Techo.Horizontal">#REF!</definedName>
    <definedName name="MO.Pintura.2manos" localSheetId="0">#REF!</definedName>
    <definedName name="MO.Pintura.2manos">#REF!</definedName>
    <definedName name="MO.Piso.Cem.Pulido" localSheetId="0">#REF!</definedName>
    <definedName name="MO.Piso.Cem.Pulido">#REF!</definedName>
    <definedName name="MO.Violines" localSheetId="0">#REF!</definedName>
    <definedName name="MO.Violines">#REF!</definedName>
    <definedName name="MO.Zabaletas" localSheetId="0">#REF!</definedName>
    <definedName name="MO.Zabaletas">#REF!</definedName>
    <definedName name="MO.Zoc.Ceramica" localSheetId="0">#REF!</definedName>
    <definedName name="MO.Zoc.Ceramica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>[24]MO!$B$612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[48]M.O.!$C$203</definedName>
    <definedName name="MOCeram.Paredes" localSheetId="0">#REF!</definedName>
    <definedName name="MOCeram.Paredes">#REF!</definedName>
    <definedName name="Mocheta" localSheetId="0">#REF!</definedName>
    <definedName name="Mocheta">#REF!</definedName>
    <definedName name="Mocheta.95x.65.h.a" localSheetId="0">#REF!</definedName>
    <definedName name="Mocheta.95x.65.h.a">#REF!</definedName>
    <definedName name="Mocheta.caoba" localSheetId="0">#REF!</definedName>
    <definedName name="Mocheta.caoba">#REF!</definedName>
    <definedName name="Mocheta.Mezcla.Antillana" localSheetId="0">[32]Análisis!#REF!</definedName>
    <definedName name="Mocheta.Mezcla.Antillana">[32]Análisis!#REF!</definedName>
    <definedName name="mochetas" localSheetId="0">#REF!</definedName>
    <definedName name="mochetas">#REF!</definedName>
    <definedName name="mochetas.8cm.h.a" localSheetId="0">#REF!</definedName>
    <definedName name="mochetas.8cm.h.a">#REF!</definedName>
    <definedName name="MOCONTEN553015">[48]M.O.!$C$216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ldura.caoba" localSheetId="0">#REF!</definedName>
    <definedName name="Moldura.caoba">#REF!</definedName>
    <definedName name="MOPISOCERAMICA" localSheetId="0">[36]INS!#REF!</definedName>
    <definedName name="MOPISOCERAMICA">[36]INS!#REF!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'[46]Analisis Unit. '!$F$85</definedName>
    <definedName name="Mortero.1.2.Impermeabilizante" localSheetId="0">#REF!</definedName>
    <definedName name="Mortero.1.2.Impermeabilizante">#REF!</definedName>
    <definedName name="mortero.1.4.pañete">'[54]Ana. Horm mexc mort'!$D$85</definedName>
    <definedName name="Mortero.Marmolina" localSheetId="0">#REF!</definedName>
    <definedName name="Mortero.Marmolina">#REF!</definedName>
    <definedName name="mortero.para.piso" localSheetId="0">#REF!</definedName>
    <definedName name="mortero.para.piso">#REF!</definedName>
    <definedName name="Mortero.Pulido" localSheetId="0">#REF!</definedName>
    <definedName name="Mortero.Pulido">#REF!</definedName>
    <definedName name="Mortero1.4Panete" localSheetId="0">#REF!</definedName>
    <definedName name="Mortero1.4Panete">#REF!</definedName>
    <definedName name="MORTERO110" localSheetId="0">#REF!</definedName>
    <definedName name="MORTERO110">#REF!</definedName>
    <definedName name="MORTERO12" localSheetId="0">#REF!</definedName>
    <definedName name="MORTERO12">#REF!</definedName>
    <definedName name="MORTERO13" localSheetId="0">#REF!</definedName>
    <definedName name="MORTERO13">#REF!</definedName>
    <definedName name="MORTERO14" localSheetId="0">#REF!</definedName>
    <definedName name="MORTERO14">#REF!</definedName>
    <definedName name="mosbotichinorojo" localSheetId="0">[8]insumo!#REF!</definedName>
    <definedName name="mosbotichinorojo">[8]insumo!#REF!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ozaicoFG" localSheetId="0">[8]insumo!#REF!</definedName>
    <definedName name="mozaicoFG">[8]insumo!#REF!</definedName>
    <definedName name="Muro.6.4toN" localSheetId="0">#REF!</definedName>
    <definedName name="Muro.6.4toN">#REF!</definedName>
    <definedName name="Muro.8.3erN" localSheetId="0">#REF!</definedName>
    <definedName name="Muro.8.3erN">#REF!</definedName>
    <definedName name="Muro.Bloq.4.BNP.Cocina" localSheetId="0">#REF!</definedName>
    <definedName name="Muro.Bloq.4.BNP.Cocina">#REF!</definedName>
    <definedName name="Muro.Bloq.4.SNP.Cocina" localSheetId="0">#REF!</definedName>
    <definedName name="Muro.Bloq.4.SNP.Cocina">#REF!</definedName>
    <definedName name="Muro.Bloq.6.BNP.Cocina" localSheetId="0">#REF!</definedName>
    <definedName name="Muro.Bloq.6.BNP.Cocina">#REF!</definedName>
    <definedName name="Muro.Bloq.6.SNP.Cocina" localSheetId="0">#REF!</definedName>
    <definedName name="Muro.Bloq.6.SNP.Cocina">#REF!</definedName>
    <definedName name="Muro.Bloqe.4.2doN" localSheetId="0">#REF!</definedName>
    <definedName name="Muro.Bloqe.4.2doN">#REF!</definedName>
    <definedName name="Muro.bloqu.8.SNP.Cocina" localSheetId="0">#REF!</definedName>
    <definedName name="Muro.bloqu.8.SNP.Cocina">#REF!</definedName>
    <definedName name="Muro.bloque.2doN" localSheetId="0">#REF!</definedName>
    <definedName name="Muro.bloque.2doN">#REF!</definedName>
    <definedName name="Muro.Bloque.4.1erN" localSheetId="0">#REF!</definedName>
    <definedName name="Muro.Bloque.4.1erN">#REF!</definedName>
    <definedName name="Muro.Bloque.4.3erN" localSheetId="0">#REF!</definedName>
    <definedName name="Muro.Bloque.4.3erN">#REF!</definedName>
    <definedName name="Muro.Bloque.4.4toN" localSheetId="0">#REF!</definedName>
    <definedName name="Muro.Bloque.4.4toN">#REF!</definedName>
    <definedName name="Muro.Bloque.4cm.SNP">[45]Análisis!$N$845</definedName>
    <definedName name="Muro.Bloque.6cm.BNP">[45]Análisis!$N$821</definedName>
    <definedName name="Muro.Bloque.6cm.SNPT">[45]Análisis!$N$808</definedName>
    <definedName name="Muro.Bloque.8.1erN" localSheetId="0">#REF!</definedName>
    <definedName name="Muro.Bloque.8.1erN">#REF!</definedName>
    <definedName name="Muro.Bloque.8.BNP.Cocina" localSheetId="0">#REF!</definedName>
    <definedName name="Muro.Bloque.8.BNP.Cocina">#REF!</definedName>
    <definedName name="Muro.Bloque.8.SNPT.40" localSheetId="0">#REF!</definedName>
    <definedName name="Muro.Bloque.8.SNPT.40">#REF!</definedName>
    <definedName name="Muro.Bloque.8.SNPT.80" localSheetId="0">#REF!</definedName>
    <definedName name="Muro.Bloque.8.SNPT.80">#REF!</definedName>
    <definedName name="Muro.Bloque.8BNP.Comedor" localSheetId="0">#REF!</definedName>
    <definedName name="Muro.Bloque.8BNP.Comedor">#REF!</definedName>
    <definedName name="Muro.Bloque.Vidrio.Area.Noble" localSheetId="0">#REF!</definedName>
    <definedName name="Muro.Bloque.Vidrio.Area.Noble">#REF!</definedName>
    <definedName name="Muro.bloque8.2doN" localSheetId="0">#REF!</definedName>
    <definedName name="Muro.bloque8.2doN">#REF!</definedName>
    <definedName name="Muro.Bloques.10cm" localSheetId="0">#REF!</definedName>
    <definedName name="Muro.Bloques.10cm">#REF!</definedName>
    <definedName name="Muro.Bloques.20cm.40" localSheetId="0">#REF!</definedName>
    <definedName name="Muro.Bloques.20cm.40">#REF!</definedName>
    <definedName name="muro.h.a.20cm">[55]Análisis!$D$729</definedName>
    <definedName name="Muro.Hor.Arm.Inclinado" localSheetId="0">#REF!</definedName>
    <definedName name="Muro.Hor.Arm.Inclinado">#REF!</definedName>
    <definedName name="Muro.Horm.Arm.edif.oficina" localSheetId="0">#REF!</definedName>
    <definedName name="Muro.Horm.Arm.edif.oficina">#REF!</definedName>
    <definedName name="Muro.Horm.Arm.Edif.Parqueo" localSheetId="0">#REF!</definedName>
    <definedName name="Muro.Horm.Arm.Edif.Parqueo">#REF!</definedName>
    <definedName name="Muro.Hormigon.Armado.de20">[29]Análisis!$D$286</definedName>
    <definedName name="Muro.Hormigón.Estanque" localSheetId="0">#REF!</definedName>
    <definedName name="Muro.Hormigón.Estanque">#REF!</definedName>
    <definedName name="Muro.protector.parqueo" localSheetId="0">#REF!</definedName>
    <definedName name="Muro.protector.parqueo">#REF!</definedName>
    <definedName name="muro.shee.ambas.caras">'[56]Muros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" localSheetId="0">#REF!</definedName>
    <definedName name="MUROS">#REF!</definedName>
    <definedName name="muros.plycem.ambas.caras">'[56]MurosInt.h=2.8 m Plycem 2 lados'!$E$64</definedName>
    <definedName name="muros.una.cshee.plycem">'[56]MurosInt.h=2.8 m U C con plycem'!$E$64</definedName>
    <definedName name="MUROS_AN" localSheetId="0">#REF!</definedName>
    <definedName name="MUROS_AN">#REF!</definedName>
    <definedName name="n" localSheetId="0">#REF!</definedName>
    <definedName name="n">#REF!</definedName>
    <definedName name="NADA" localSheetId="0">[70]Insumos!#REF!</definedName>
    <definedName name="NADA">[70]Insumos!#REF!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ATILLA" localSheetId="0">#REF!</definedName>
    <definedName name="NATILLA">#REF!</definedName>
    <definedName name="Nave" localSheetId="0">#REF!</definedName>
    <definedName name="Nave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h" localSheetId="0">#REF!</definedName>
    <definedName name="nh">#REF!</definedName>
    <definedName name="NINGUNA" localSheetId="0">[70]Insumos!#REF!</definedName>
    <definedName name="NINGUNA">[70]Insumos!#REF!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PLE112X4HG" localSheetId="0">#REF!</definedName>
    <definedName name="NIPLE112X4HG">#REF!</definedName>
    <definedName name="NIPLE112X6HG" localSheetId="0">#REF!</definedName>
    <definedName name="NIPLE112X6HG">#REF!</definedName>
    <definedName name="NIPLE112X8HG" localSheetId="0">#REF!</definedName>
    <definedName name="NIPLE112X8HG">#REF!</definedName>
    <definedName name="NIPLE125X4HG" localSheetId="0">#REF!</definedName>
    <definedName name="NIPLE125X4HG">#REF!</definedName>
    <definedName name="NIPLE12X4HG" localSheetId="0">#REF!</definedName>
    <definedName name="NIPLE12X4HG">#REF!</definedName>
    <definedName name="NIPLE1X4HG" localSheetId="0">#REF!</definedName>
    <definedName name="NIPLE1X4HG">#REF!</definedName>
    <definedName name="NIPLE212X4HG" localSheetId="0">#REF!</definedName>
    <definedName name="NIPLE212X4HG">#REF!</definedName>
    <definedName name="NIPLE2X4HG" localSheetId="0">#REF!</definedName>
    <definedName name="NIPLE2X4HG">#REF!</definedName>
    <definedName name="NIPLE2X6HG" localSheetId="0">#REF!</definedName>
    <definedName name="NIPLE2X6HG">#REF!</definedName>
    <definedName name="NIPLE34X4HG" localSheetId="0">#REF!</definedName>
    <definedName name="NIPLE34X4HG">#REF!</definedName>
    <definedName name="NIPLE3X12HG" localSheetId="0">#REF!</definedName>
    <definedName name="NIPLE3X12HG">#REF!</definedName>
    <definedName name="NIPLE3X312HG" localSheetId="0">#REF!</definedName>
    <definedName name="NIPLE3X312HG">#REF!</definedName>
    <definedName name="NIPLE3X4HG" localSheetId="0">#REF!</definedName>
    <definedName name="NIPLE3X4HG">#REF!</definedName>
    <definedName name="NIPLE3X6HG" localSheetId="0">#REF!</definedName>
    <definedName name="NIPLE3X6HG">#REF!</definedName>
    <definedName name="NIPLE4X4HG" localSheetId="0">#REF!</definedName>
    <definedName name="NIPLE4X4HG">#REF!</definedName>
    <definedName name="NIPLECROM38X212" localSheetId="0">#REF!</definedName>
    <definedName name="NIPLECROM38X212">#REF!</definedName>
    <definedName name="nissan" localSheetId="0">'[20]Listado Equipos a utilizar'!#REF!</definedName>
    <definedName name="nissan">'[20]Listado Equipos a utilizar'!#REF!</definedName>
    <definedName name="no" localSheetId="0">#REF!</definedName>
    <definedName name="no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[26]INS!#REF!</definedName>
    <definedName name="o">[26]INS!#REF!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.Civil.Ext." localSheetId="0">#REF!</definedName>
    <definedName name="Obra.Civil.Ext.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'[28]O.M. y Salarios'!#REF!</definedName>
    <definedName name="omencofrado">'[28]O.M. y Salarios'!#REF!</definedName>
    <definedName name="opala">[69]Salarios!$D$16</definedName>
    <definedName name="Opc.2" localSheetId="0">#REF!</definedName>
    <definedName name="Opc.2">#REF!</definedName>
    <definedName name="Operador.Tipo.1" localSheetId="0">#REF!</definedName>
    <definedName name="Operador.Tipo.1">#REF!</definedName>
    <definedName name="Operador.Tipo.2" localSheetId="0">#REF!</definedName>
    <definedName name="Operador.Tipo.2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[25]OBRAMANO!$F$74</definedName>
    <definedName name="operadorpala">[25]OBRAMANO!$F$72</definedName>
    <definedName name="operadorretro">[25]OBRAMANO!$F$77</definedName>
    <definedName name="operadorrodillo">[25]OBRAMANO!$F$75</definedName>
    <definedName name="operadortractor">[25]OBRAMANO!$F$76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[51]SALARIOS!$C$10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 localSheetId="0">#REF!</definedName>
    <definedName name="ORI12FBCO">#REF!</definedName>
    <definedName name="ORI12FBCOFLUX" localSheetId="0">#REF!</definedName>
    <definedName name="ORI12FBCOFLUX">#REF!</definedName>
    <definedName name="ORI1FBCO" localSheetId="0">#REF!</definedName>
    <definedName name="ORI1FBCO">#REF!</definedName>
    <definedName name="ORI1FBCOFLUX" localSheetId="0">#REF!</definedName>
    <definedName name="ORI1FBCOFLUX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[8]insumo!#REF!</definedName>
    <definedName name="ORINALSENCILLO">[8]insumo!#REF!</definedName>
    <definedName name="ORIPEQBCO" localSheetId="0">#REF!</definedName>
    <definedName name="ORIPEQBCO">#REF!</definedName>
    <definedName name="otractor">[69]Salarios!$D$14</definedName>
    <definedName name="OXIDOROJO" localSheetId="0">#REF!</definedName>
    <definedName name="OXIDOROJO">#REF!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[71]peso!#REF!</definedName>
    <definedName name="p">[71]peso!#REF!</definedName>
    <definedName name="P.U.Amercoat_385ASA_2">#N/A</definedName>
    <definedName name="P.U.Amercoat_385ASA_3">#N/A</definedName>
    <definedName name="P.U.Dimecote9">[72]Insumos!$E$13</definedName>
    <definedName name="P.U.Dimecote9_2">#N/A</definedName>
    <definedName name="P.U.Dimecote9_3">#N/A</definedName>
    <definedName name="P.U.Thinner1000">[72]Insumos!$E$12</definedName>
    <definedName name="P.U.Thinner1000_2">#N/A</definedName>
    <definedName name="P.U.Thinner1000_3">#N/A</definedName>
    <definedName name="P.U.Urethane_Acrilico">[72]Insumos!$E$17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[9]Ins!$E$337</definedName>
    <definedName name="P_CLAVO">[9]Ins!$E$909</definedName>
    <definedName name="P_HILO">[9]Herram!$E$24</definedName>
    <definedName name="P_PINO1x4x12BR">[9]Ins!$E$917</definedName>
    <definedName name="P01ago96" localSheetId="0">[18]Boletín!#REF!</definedName>
    <definedName name="P01ago96">[18]Boletín!#REF!</definedName>
    <definedName name="P02sep96" localSheetId="0">[18]Boletín!#REF!</definedName>
    <definedName name="P02sep96">[18]Boletín!#REF!</definedName>
    <definedName name="P03oct96" localSheetId="0">[18]Boletín!#REF!</definedName>
    <definedName name="P03oct96">[18]Boletín!#REF!</definedName>
    <definedName name="P04nov96" localSheetId="0">[18]Boletín!#REF!</definedName>
    <definedName name="P04nov96">[18]Boletín!#REF!</definedName>
    <definedName name="P05dic96" localSheetId="0">[18]Boletín!#REF!</definedName>
    <definedName name="P05dic96">[18]Boletín!#REF!</definedName>
    <definedName name="P06ene97" localSheetId="0">[18]Boletín!#REF!</definedName>
    <definedName name="P06ene97">[18]Boletín!#REF!</definedName>
    <definedName name="P07feb97" localSheetId="0">[18]Boletín!#REF!</definedName>
    <definedName name="P07feb97">[18]Boletín!#REF!</definedName>
    <definedName name="P08mar97" localSheetId="0">[18]Boletín!#REF!</definedName>
    <definedName name="P08mar97">[18]Boletín!#REF!</definedName>
    <definedName name="P09abr97" localSheetId="0">[18]Boletín!#REF!</definedName>
    <definedName name="P09abr97">[18]Boletín!#REF!</definedName>
    <definedName name="P10may97" localSheetId="0">[18]Boletín!#REF!</definedName>
    <definedName name="P10may97">[18]Boletín!#REF!</definedName>
    <definedName name="P11jun97" localSheetId="0">[18]Boletín!#REF!</definedName>
    <definedName name="P11jun97">[18]Boletín!#REF!</definedName>
    <definedName name="P12BLOCK12" localSheetId="0">#REF!</definedName>
    <definedName name="P12BLOCK12">#REF!</definedName>
    <definedName name="P12BLOCK6" localSheetId="0">#REF!</definedName>
    <definedName name="P12BLOCK6">#REF!</definedName>
    <definedName name="P12BLOCK8" localSheetId="0">#REF!</definedName>
    <definedName name="P12BLOCK8">#REF!</definedName>
    <definedName name="P12jul97" localSheetId="0">[18]Boletín!#REF!</definedName>
    <definedName name="P12jul97">[18]Boletín!#REF!</definedName>
    <definedName name="P13ago97" localSheetId="0">[18]Boletín!#REF!</definedName>
    <definedName name="P13ago97">[18]Boletín!#REF!</definedName>
    <definedName name="P14sep96" localSheetId="0">[18]Boletín!#REF!</definedName>
    <definedName name="P14sep96">[18]Boletín!#REF!</definedName>
    <definedName name="P15oct97" localSheetId="0">[18]Boletín!#REF!</definedName>
    <definedName name="P15oct97">[18]Boletín!#REF!</definedName>
    <definedName name="P16nov97" localSheetId="0">[18]Boletín!#REF!</definedName>
    <definedName name="P16nov97">[18]Boletín!#REF!</definedName>
    <definedName name="P17dic97" localSheetId="0">[18]Boletín!#REF!</definedName>
    <definedName name="P17dic97">[18]Boletín!#REF!</definedName>
    <definedName name="P18ene98" localSheetId="0">[18]Boletín!#REF!</definedName>
    <definedName name="P18ene98">[18]Boletín!#REF!</definedName>
    <definedName name="P19feb98" localSheetId="0">[18]Boletín!#REF!</definedName>
    <definedName name="P19feb98">[18]Boletín!#REF!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0mar98" localSheetId="0">[18]Boletín!#REF!</definedName>
    <definedName name="P20mar98">[18]Boletín!#REF!</definedName>
    <definedName name="P21abr98" localSheetId="0">[18]Boletín!#REF!</definedName>
    <definedName name="P21abr98">[18]Boletín!#REF!</definedName>
    <definedName name="P22may98" localSheetId="0">[18]Boletín!#REF!</definedName>
    <definedName name="P22may98">[18]Boletín!#REF!</definedName>
    <definedName name="P23jun98" localSheetId="0">[18]Boletín!#REF!</definedName>
    <definedName name="P23jun98">[18]Boletín!#REF!</definedName>
    <definedName name="P24jul98" localSheetId="0">[18]Boletín!#REF!</definedName>
    <definedName name="P24jul98">[18]Boletín!#REF!</definedName>
    <definedName name="P25ago98" localSheetId="0">[18]Boletín!#REF!</definedName>
    <definedName name="P25ago98">[18]Boletín!#REF!</definedName>
    <definedName name="P26sep98" localSheetId="0">[18]Boletín!#REF!</definedName>
    <definedName name="P26sep98">[18]Boletín!#REF!</definedName>
    <definedName name="P27oct98" localSheetId="0">[18]Boletín!#REF!</definedName>
    <definedName name="P27oct98">[18]Boletín!#REF!</definedName>
    <definedName name="P28nov98" localSheetId="0">[18]Boletín!#REF!</definedName>
    <definedName name="P28nov98">[18]Boletín!#REF!</definedName>
    <definedName name="P29dic98" localSheetId="0">[18]Boletín!#REF!</definedName>
    <definedName name="P29dic98">[18]Boletín!#REF!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CEROMALLA23150" localSheetId="0">#REF!</definedName>
    <definedName name="PACEROMALLA23150">#REF!</definedName>
    <definedName name="PACEROMALLA23200" localSheetId="0">#REF!</definedName>
    <definedName name="PACEROMALLA23200">#REF!</definedName>
    <definedName name="PADO50080G" localSheetId="0">#REF!</definedName>
    <definedName name="PADO50080G">#REF!</definedName>
    <definedName name="PADO50080R" localSheetId="0">#REF!</definedName>
    <definedName name="PADO50080R">#REF!</definedName>
    <definedName name="PADO511G" localSheetId="0">#REF!</definedName>
    <definedName name="PADO511G">#REF!</definedName>
    <definedName name="PADO511R" localSheetId="0">#REF!</definedName>
    <definedName name="PADO511R">#REF!</definedName>
    <definedName name="PADO604G" localSheetId="0">#REF!</definedName>
    <definedName name="PADO604G">#REF!</definedName>
    <definedName name="PADO604R" localSheetId="0">#REF!</definedName>
    <definedName name="PADO604R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BN" localSheetId="0">#REF!</definedName>
    <definedName name="PANBN">#REF!</definedName>
    <definedName name="PANBN03" localSheetId="0">#REF!</definedName>
    <definedName name="PANBN03">#REF!</definedName>
    <definedName name="PANBN11" localSheetId="0">#REF!</definedName>
    <definedName name="PANBN11">#REF!</definedName>
    <definedName name="PANBN17" localSheetId="0">#REF!</definedName>
    <definedName name="PANBN17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'[23]LISTA DE PRECIO'!$C$9</definedName>
    <definedName name="PANEL12CIR" localSheetId="0">#REF!</definedName>
    <definedName name="PANEL12CIR">#REF!</definedName>
    <definedName name="PANEL16CIR" localSheetId="0">#REF!</definedName>
    <definedName name="PANEL16CIR">#REF!</definedName>
    <definedName name="PANEL24CIR" localSheetId="0">#REF!</definedName>
    <definedName name="PANEL24CIR">#REF!</definedName>
    <definedName name="PANEL2CIR" localSheetId="0">#REF!</definedName>
    <definedName name="PANEL2CIR">#REF!</definedName>
    <definedName name="PANEL4CIR" localSheetId="0">#REF!</definedName>
    <definedName name="PANEL4CIR">#REF!</definedName>
    <definedName name="PANEL6CIR" localSheetId="0">#REF!</definedName>
    <definedName name="PANEL6CIR">#REF!</definedName>
    <definedName name="PANEL8CIR" localSheetId="0">#REF!</definedName>
    <definedName name="PANEL8CIR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nete.Coloreado" localSheetId="0">#REF!</definedName>
    <definedName name="Panete.Coloreado">#REF!</definedName>
    <definedName name="Panete.Marmolina" localSheetId="0">#REF!</definedName>
    <definedName name="Panete.Marmolina">#REF!</definedName>
    <definedName name="Panete.Pared.Ext.Villas" localSheetId="0">#REF!</definedName>
    <definedName name="Panete.Pared.Ext.Villas">#REF!</definedName>
    <definedName name="panete.Pared.Int.para.estucar" localSheetId="0">#REF!</definedName>
    <definedName name="panete.Pared.Int.para.estucar">#REF!</definedName>
    <definedName name="Panete.Pared.Int.Villas" localSheetId="0">#REF!</definedName>
    <definedName name="Panete.Pared.Int.Villas">#REF!</definedName>
    <definedName name="Panete.patinillo" localSheetId="0">#REF!</definedName>
    <definedName name="Panete.patinillo">#REF!</definedName>
    <definedName name="Panete.rugoso" localSheetId="0">#REF!</definedName>
    <definedName name="Panete.rugoso">#REF!</definedName>
    <definedName name="panete.techo.horizontal" localSheetId="0">#REF!</definedName>
    <definedName name="panete.techo.horizontal">#REF!</definedName>
    <definedName name="Panete.techo.Inclinado" localSheetId="0">#REF!</definedName>
    <definedName name="Panete.techo.Inclinado">#REF!</definedName>
    <definedName name="PANETES_AN" localSheetId="0">#REF!</definedName>
    <definedName name="PANETES_AN">#REF!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ñete.col.ml" localSheetId="0">#REF!</definedName>
    <definedName name="pañete.col.ml">#REF!</definedName>
    <definedName name="Pañete.Exterior.Antillano" localSheetId="0">[32]Análisis!#REF!</definedName>
    <definedName name="Pañete.Exterior.Antillano">[32]Análisis!#REF!</definedName>
    <definedName name="Pañete.Int.1erN" localSheetId="0">#REF!</definedName>
    <definedName name="Pañete.Int.1erN">#REF!</definedName>
    <definedName name="Pañete.int.2doN" localSheetId="0">#REF!</definedName>
    <definedName name="Pañete.int.2doN">#REF!</definedName>
    <definedName name="Pañete.int.3erN" localSheetId="0">#REF!</definedName>
    <definedName name="Pañete.int.3erN">#REF!</definedName>
    <definedName name="Pañete.int.4toN" localSheetId="0">#REF!</definedName>
    <definedName name="Pañete.int.4toN">#REF!</definedName>
    <definedName name="Pañete.Interior.Antillano" localSheetId="0">[32]Análisis!#REF!</definedName>
    <definedName name="Pañete.Interior.Antillano">[32]Análisis!#REF!</definedName>
    <definedName name="Pañete.Paredes">[45]Análisis!$N$906</definedName>
    <definedName name="Pañete.Techo.1erN" localSheetId="0">#REF!</definedName>
    <definedName name="Pañete.Techo.1erN">#REF!</definedName>
    <definedName name="Pañete.Techo.2doN" localSheetId="0">#REF!</definedName>
    <definedName name="Pañete.Techo.2doN">#REF!</definedName>
    <definedName name="Pañete.Techo.3erN" localSheetId="0">#REF!</definedName>
    <definedName name="Pañete.Techo.3erN">#REF!</definedName>
    <definedName name="Pañete.Techo.4toN" localSheetId="0">#REF!</definedName>
    <definedName name="Pañete.Techo.4toN">#REF!</definedName>
    <definedName name="Pañete.Techo.Horiz.Mezcla.Antillana" localSheetId="0">[32]Análisis!#REF!</definedName>
    <definedName name="Pañete.Techo.Horiz.Mezcla.Antillana">[32]Análisis!#REF!</definedName>
    <definedName name="Pañete.Techo.Horizontal" localSheetId="0">#REF!</definedName>
    <definedName name="Pañete.Techo.Horizontal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arque.Infantil" localSheetId="0">#REF!</definedName>
    <definedName name="Parque.Infantil">#REF!</definedName>
    <definedName name="parte.electrica" localSheetId="0">#REF!</definedName>
    <definedName name="parte.electrica">#REF!</definedName>
    <definedName name="PASAJES" localSheetId="0">#REF!</definedName>
    <definedName name="PASAJES">#REF!</definedName>
    <definedName name="PASC8" localSheetId="0">#REF!</definedName>
    <definedName name="PASC8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X8X8" localSheetId="0">#REF!</definedName>
    <definedName name="PBLINTEL6X8X8">#REF!</definedName>
    <definedName name="PBLINTEL8X8X8" localSheetId="0">#REF!</definedName>
    <definedName name="PBLINTEL8X8X8">#REF!</definedName>
    <definedName name="PBLOCALPER" localSheetId="0">#REF!</definedName>
    <definedName name="PBLOCALPER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6DEC" localSheetId="0">#REF!</definedName>
    <definedName name="PBLOCK6DEC">#REF!</definedName>
    <definedName name="PBLOCK6TEX" localSheetId="0">#REF!</definedName>
    <definedName name="PBLOCK6TEX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8DEC" localSheetId="0">#REF!</definedName>
    <definedName name="PBLOCK8DEC">#REF!</definedName>
    <definedName name="PBLOCK8TEX" localSheetId="0">#REF!</definedName>
    <definedName name="PBLOCK8TEX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RPAVGPVT" localSheetId="0">#REF!</definedName>
    <definedName name="PBORPAVGPVT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 localSheetId="0">#REF!</definedName>
    <definedName name="pd">#REF!</definedName>
    <definedName name="PDUCHA" localSheetId="0">#REF!</definedName>
    <definedName name="PDUCHA">#REF!</definedName>
    <definedName name="Pedestal.H.V." localSheetId="0">#REF!</definedName>
    <definedName name="Pedestal.H.V.">#REF!</definedName>
    <definedName name="pedri" localSheetId="0">#REF!</definedName>
    <definedName name="pedri">#REF!</definedName>
    <definedName name="PEON" localSheetId="0">#REF!</definedName>
    <definedName name="PEON">#REF!</definedName>
    <definedName name="Peon.dia" localSheetId="0">#REF!</definedName>
    <definedName name="Peon.dia">#REF!</definedName>
    <definedName name="Peon_1">[24]MO!$B$11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[39]MO!$B$11</definedName>
    <definedName name="PEONCARP" localSheetId="0">[36]INS!#REF!</definedName>
    <definedName name="PEONCARP">[36]INS!#REF!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[39]INSU!$B$91</definedName>
    <definedName name="Pergolado.9pies" localSheetId="0">[32]Análisis!#REF!</definedName>
    <definedName name="Pergolado.9pies">[32]Análisis!#REF!</definedName>
    <definedName name="pergolado.area.piscina">[55]Análisis!$D$1633</definedName>
    <definedName name="Pergolado.Madera" localSheetId="0">[32]Análisis!#REF!</definedName>
    <definedName name="Pergolado.Madera">[32]Análisis!#REF!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ESCOBAPLASTICA" localSheetId="0">#REF!</definedName>
    <definedName name="PESCOBAPLASTICA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MAR3030" localSheetId="0">#REF!</definedName>
    <definedName name="PGRAMAR3030">#REF!</definedName>
    <definedName name="PGRAMAR4040" localSheetId="0">#REF!</definedName>
    <definedName name="PGRAMAR4040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40GRIS" localSheetId="0">#REF!</definedName>
    <definedName name="PGRANITO40GRIS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GRAMAR" localSheetId="0">#REF!</definedName>
    <definedName name="PHCHGRAMAR">#REF!</definedName>
    <definedName name="PHCHMARAGLPR" localSheetId="0">#REF!</definedName>
    <definedName name="PHCHMARAGLPR">#REF!</definedName>
    <definedName name="PHCHSUPERBCO" localSheetId="0">#REF!</definedName>
    <definedName name="PHCHSUPERBCO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EDRAS" localSheetId="0">#REF!</definedName>
    <definedName name="PIEDRAS">#REF!</definedName>
    <definedName name="PINO">[51]INS!$D$770</definedName>
    <definedName name="Pino.Americano" localSheetId="0">#REF!</definedName>
    <definedName name="Pino.Americano">#REF!</definedName>
    <definedName name="pino.tratado">[73]Insumos!$C$35</definedName>
    <definedName name="pino1x10bruto" localSheetId="0">#REF!</definedName>
    <definedName name="pino1x10bruto">#REF!</definedName>
    <definedName name="pino1x12bruto" localSheetId="0">#REF!</definedName>
    <definedName name="pino1x12bruto">#REF!</definedName>
    <definedName name="PINO1X12BRUTOTRAT" localSheetId="0">#REF!</definedName>
    <definedName name="PINO1X12BRUTOTRAT">#REF!</definedName>
    <definedName name="PINO2X12BRUTO" localSheetId="0">#REF!</definedName>
    <definedName name="PINO2X12BRUTO">#REF!</definedName>
    <definedName name="PINO4X4BRUTO" localSheetId="0">#REF!</definedName>
    <definedName name="PINO4X4BRUTO">#REF!</definedName>
    <definedName name="pinobruto">[25]MATERIALES!$G$33</definedName>
    <definedName name="PINOBRUTO4x4x12" localSheetId="0">#REF!</definedName>
    <definedName name="PINOBRUTO4x4x12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 localSheetId="0">#REF!</definedName>
    <definedName name="PINTACRIEXT">#REF!</definedName>
    <definedName name="PINTACRIEXTAND" localSheetId="0">#REF!</definedName>
    <definedName name="PINTACRIEXTAND">#REF!</definedName>
    <definedName name="PINTACRIINT" localSheetId="0">#REF!</definedName>
    <definedName name="PINTACRIINT">#REF!</definedName>
    <definedName name="PINTECO" localSheetId="0">#REF!</definedName>
    <definedName name="PINTECO">#REF!</definedName>
    <definedName name="PINTEPOX" localSheetId="0">#REF!</definedName>
    <definedName name="PINTEPOX">#REF!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 localSheetId="0">#REF!</definedName>
    <definedName name="PINTLACA">#REF!</definedName>
    <definedName name="PINTMAN" localSheetId="0">#REF!</definedName>
    <definedName name="PINTMAN">#REF!</definedName>
    <definedName name="PINTMANAND" localSheetId="0">#REF!</definedName>
    <definedName name="PINTMANAND">#REF!</definedName>
    <definedName name="PINTURA" localSheetId="0">#REF!</definedName>
    <definedName name="PINTURA">#REF!</definedName>
    <definedName name="Pintura.Aceite" localSheetId="0">#REF!</definedName>
    <definedName name="Pintura.Aceite">#REF!</definedName>
    <definedName name="Pintura.aceite.pared" localSheetId="0">#REF!</definedName>
    <definedName name="Pintura.aceite.pared">#REF!</definedName>
    <definedName name="Pintura.Acrilica.Bca.MA" localSheetId="0">#REF!</definedName>
    <definedName name="Pintura.Acrilica.Bca.MA">#REF!</definedName>
    <definedName name="Pintura.Acrilica.Ma" localSheetId="0">#REF!</definedName>
    <definedName name="Pintura.Acrilica.Ma">#REF!</definedName>
    <definedName name="Pintura.Acrilica.preparada.MA" localSheetId="0">#REF!</definedName>
    <definedName name="Pintura.Acrilica.preparada.MA">#REF!</definedName>
    <definedName name="Pintura.Eco.Pupolar" localSheetId="0">#REF!</definedName>
    <definedName name="Pintura.Eco.Pupolar">#REF!</definedName>
    <definedName name="Pintura.Epóxica" localSheetId="0">#REF!</definedName>
    <definedName name="Pintura.Epóxica">#REF!</definedName>
    <definedName name="Pintura.epoxica.piscina">[55]Análisis!$D$1562</definedName>
    <definedName name="Pintura.Epoxica.Popular.MA" localSheetId="0">#REF!</definedName>
    <definedName name="Pintura.Epoxica.Popular.MA">#REF!</definedName>
    <definedName name="pintura.man.puertas">[53]Análisis!$D$1549</definedName>
    <definedName name="pintura.mant.puertas">[52]Análisis!$D$1164</definedName>
    <definedName name="Pintura.Pared.Exteriores" localSheetId="0">#REF!</definedName>
    <definedName name="Pintura.Pared.Exteriores">#REF!</definedName>
    <definedName name="Pintura.pared.Interior" localSheetId="0">#REF!</definedName>
    <definedName name="Pintura.pared.Interior">#REF!</definedName>
    <definedName name="pintura.sobre.clavot">[53]Análisis!$D$1556</definedName>
    <definedName name="Pintura.techo" localSheetId="0">#REF!</definedName>
    <definedName name="Pintura.techo">#REF!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cina" localSheetId="0">#REF!</definedName>
    <definedName name="Piscina">#REF!</definedName>
    <definedName name="Piscina.Crhist" localSheetId="0">[32]Análisis!#REF!</definedName>
    <definedName name="Piscina.Crhist">[32]Análisis!#REF!</definedName>
    <definedName name="Piscina.Losa.Fondo" localSheetId="0">[32]Análisis!#REF!</definedName>
    <definedName name="Piscina.Losa.Fondo">[32]Análisis!#REF!</definedName>
    <definedName name="Piscina.Muro" localSheetId="0">[32]Análisis!#REF!</definedName>
    <definedName name="Piscina.Muro">[32]Análisis!#REF!</definedName>
    <definedName name="PiscinaKurt" localSheetId="0">[32]Análisis!#REF!</definedName>
    <definedName name="PiscinaKurt">[32]Análisis!#REF!</definedName>
    <definedName name="Pisntura.Piscina" localSheetId="0">[32]Análisis!#REF!</definedName>
    <definedName name="Pisntura.Piscina">[32]Análisis!#REF!</definedName>
    <definedName name="Piso.Baldosin30x60" localSheetId="0">[32]Análisis!#REF!</definedName>
    <definedName name="Piso.Baldosin30x60">[32]Análisis!#REF!</definedName>
    <definedName name="Piso.Ceram" localSheetId="0">#REF!</definedName>
    <definedName name="Piso.Ceram">#REF!</definedName>
    <definedName name="Piso.Ceram.Blanca.20x20" localSheetId="0">#REF!</definedName>
    <definedName name="Piso.Ceram.Blanca.20x20">#REF!</definedName>
    <definedName name="Piso.Ceram.Boston" localSheetId="0">[74]Análisis!#REF!</definedName>
    <definedName name="Piso.Ceram.Boston">[74]Análisis!#REF!</definedName>
    <definedName name="Piso.Ceram.Etrusco.30x30" localSheetId="0">#REF!</definedName>
    <definedName name="Piso.Ceram.Etrusco.30x30">#REF!</definedName>
    <definedName name="Piso.Ceram.Gres.Piso.Mezc.Antillana" localSheetId="0">[32]Análisis!#REF!</definedName>
    <definedName name="Piso.Ceram.Gres.Piso.Mezc.Antillana">[32]Análisis!#REF!</definedName>
    <definedName name="Piso.Ceram.Imperial.Gris" localSheetId="0">#REF!</definedName>
    <definedName name="Piso.Ceram.Imperial.Gris">#REF!</definedName>
    <definedName name="Piso.Ceram.Ines.Gris" localSheetId="0">#REF!</definedName>
    <definedName name="Piso.Ceram.Ines.Gris">#REF!</definedName>
    <definedName name="Piso.Ceram.Nevada.33x33" localSheetId="0">#REF!</definedName>
    <definedName name="Piso.Ceram.Nevada.33x33">#REF!</definedName>
    <definedName name="Piso.Ceram.Serv.">[29]Análisis!$D$580</definedName>
    <definedName name="Piso.Ceram.Ultra.Bco." localSheetId="0">#REF!</definedName>
    <definedName name="Piso.Ceram.Ultra.Bco.">#REF!</definedName>
    <definedName name="Piso.Cerámica" localSheetId="0">[32]Análisis!#REF!</definedName>
    <definedName name="Piso.Cerámica">[32]Análisis!#REF!</definedName>
    <definedName name="Piso.Ceramica.A">[29]Análisis!$D$522</definedName>
    <definedName name="piso.ceramica.antideslizante" localSheetId="0">#REF!</definedName>
    <definedName name="piso.ceramica.antideslizante">#REF!</definedName>
    <definedName name="Piso.Ceramica.B">[29]Análisis!$D$541</definedName>
    <definedName name="Piso.Ceramica.C">[29]Análisis!$D$560</definedName>
    <definedName name="Piso.Cerámica.Importada" localSheetId="0">#REF!</definedName>
    <definedName name="Piso.Cerámica.Importada">#REF!</definedName>
    <definedName name="Piso.Cerámica.Mezc.Antillana" localSheetId="0">[32]Análisis!#REF!</definedName>
    <definedName name="Piso.Cerámica.Mezc.Antillana">[32]Análisis!#REF!</definedName>
    <definedName name="piso.de.marmol" localSheetId="0">#REF!</definedName>
    <definedName name="piso.de.marmol">#REF!</definedName>
    <definedName name="Piso.Granimarmol" localSheetId="0">#REF!</definedName>
    <definedName name="Piso.Granimarmol">#REF!</definedName>
    <definedName name="Piso.Granito.Blanco" localSheetId="0">#REF!</definedName>
    <definedName name="Piso.Granito.Blanco">#REF!</definedName>
    <definedName name="piso.granito.ext.crema">[29]Análisis!$D$415</definedName>
    <definedName name="piso.granito.ext.rosado">[29]Análisis!$D$427</definedName>
    <definedName name="piso.granito.ext.rozado">[29]Análisis!$D$427</definedName>
    <definedName name="Piso.granito.fondo.blanco">[29]Análisis!$D$449</definedName>
    <definedName name="Piso.granito.fondo.gris">[29]Análisis!$D$460</definedName>
    <definedName name="piso.granito.p.exterior.rojo">[29]Análisis!$D$438</definedName>
    <definedName name="piso.granito.p.exterior.rosado">[29]Análisis!$D$438</definedName>
    <definedName name="Piso.Horm.10cm.Sin.Malla" localSheetId="0">#REF!</definedName>
    <definedName name="Piso.Horm.10cm.Sin.Malla">#REF!</definedName>
    <definedName name="Piso.Horm.Estampado" localSheetId="0">#REF!</definedName>
    <definedName name="Piso.Horm.Estampado">#REF!</definedName>
    <definedName name="Piso.loseta.cemento.25x25" localSheetId="0">#REF!</definedName>
    <definedName name="Piso.loseta.cemento.25x25">#REF!</definedName>
    <definedName name="Piso.Madera.Teka" localSheetId="0">#REF!</definedName>
    <definedName name="Piso.Madera.Teka">#REF!</definedName>
    <definedName name="Piso.marmol.A.20x40" localSheetId="0">#REF!</definedName>
    <definedName name="Piso.marmol.A.20x40">#REF!</definedName>
    <definedName name="Piso.marmol.A.40x40" localSheetId="0">#REF!</definedName>
    <definedName name="Piso.marmol.A.40x40">#REF!</definedName>
    <definedName name="Piso.Marmol.B.40x40" localSheetId="0">#REF!</definedName>
    <definedName name="Piso.Marmol.B.40x40">#REF!</definedName>
    <definedName name="piso.marmol.crema" localSheetId="0">#REF!</definedName>
    <definedName name="piso.marmol.crema">#REF!</definedName>
    <definedName name="Piso.Mármol.crema" localSheetId="0">[32]Análisis!#REF!</definedName>
    <definedName name="Piso.Mármol.crema">[32]Análisis!#REF!</definedName>
    <definedName name="Piso.marmol.Tipo.B" localSheetId="0">#REF!</definedName>
    <definedName name="Piso.marmol.Tipo.B">#REF!</definedName>
    <definedName name="piso.mosaico.25x25">[53]Análisis!$D$1256</definedName>
    <definedName name="piso.porcelanato.40x40">[29]Análisis!$D$491</definedName>
    <definedName name="Piso.Quary.Tile" localSheetId="0">#REF!</definedName>
    <definedName name="Piso.Quary.Tile">#REF!</definedName>
    <definedName name="Piso.Vibrazo.Blanco30x30" localSheetId="0">#REF!</definedName>
    <definedName name="Piso.Vibrazo.Blanco30x30">#REF!</definedName>
    <definedName name="PISO_GRANITO_FONDO_BCO">[39]INSU!$B$103</definedName>
    <definedName name="PISO01" localSheetId="0">#REF!</definedName>
    <definedName name="PISO01">#REF!</definedName>
    <definedName name="PISO09" localSheetId="0">#REF!</definedName>
    <definedName name="PISO09">#REF!</definedName>
    <definedName name="PISOADO50080G" localSheetId="0">#REF!</definedName>
    <definedName name="PISOADO50080G">#REF!</definedName>
    <definedName name="PISOADO50080R" localSheetId="0">#REF!</definedName>
    <definedName name="PISOADO50080R">#REF!</definedName>
    <definedName name="PISOADO511G" localSheetId="0">#REF!</definedName>
    <definedName name="PISOADO511G">#REF!</definedName>
    <definedName name="PISOADO511R" localSheetId="0">#REF!</definedName>
    <definedName name="PISOADO511R">#REF!</definedName>
    <definedName name="PISOADO604G" localSheetId="0">#REF!</definedName>
    <definedName name="PISOADO604G">#REF!</definedName>
    <definedName name="PISOADO604R" localSheetId="0">#REF!</definedName>
    <definedName name="PISOADO604R">#REF!</definedName>
    <definedName name="PISOGRA1233030BCO" localSheetId="0">#REF!</definedName>
    <definedName name="PISOGRA1233030BCO">#REF!</definedName>
    <definedName name="PISOGRA1233030GRIS" localSheetId="0">#REF!</definedName>
    <definedName name="PISOGRA1233030GRIS">#REF!</definedName>
    <definedName name="PISOGRA1234040BCO" localSheetId="0">#REF!</definedName>
    <definedName name="PISOGRA1234040BCO">#REF!</definedName>
    <definedName name="PISOGRAPROY4040" localSheetId="0">#REF!</definedName>
    <definedName name="PISOGRAPROY4040">#REF!</definedName>
    <definedName name="PISOHFV10" localSheetId="0">#REF!</definedName>
    <definedName name="PISOHFV10">#REF!</definedName>
    <definedName name="PISOLADEXAPEQ" localSheetId="0">#REF!</definedName>
    <definedName name="PISOLADEXAPEQ">#REF!</definedName>
    <definedName name="PISOLADFERIAPEQ" localSheetId="0">#REF!</definedName>
    <definedName name="PISOLADFERIAPEQ">#REF!</definedName>
    <definedName name="PISOMOSROJ2525" localSheetId="0">#REF!</definedName>
    <definedName name="PISOMOSROJ2525">#REF!</definedName>
    <definedName name="PISOPUL10" localSheetId="0">#REF!</definedName>
    <definedName name="PISOPUL10">#REF!</definedName>
    <definedName name="PISOS" localSheetId="0">#REF!</definedName>
    <definedName name="PISOS">#REF!</definedName>
    <definedName name="PISOS_AN" localSheetId="0">#REF!</definedName>
    <definedName name="PISOS_AN">#REF!</definedName>
    <definedName name="PITACRILLICA" localSheetId="0">[8]insumo!#REF!</definedName>
    <definedName name="PITACRILLICA">[8]insumo!#REF!</definedName>
    <definedName name="PITECONOMICA" localSheetId="0">[8]insumo!#REF!</definedName>
    <definedName name="PITECONOMICA">[8]insumo!#REF!</definedName>
    <definedName name="pitesmalte" localSheetId="0">[8]insumo!#REF!</definedName>
    <definedName name="pitesmalte">[8]insumo!#REF!</definedName>
    <definedName name="PITMANTENIMIENTO" localSheetId="0">[8]insumo!#REF!</definedName>
    <definedName name="PITMANTENIMIENTO">[8]insumo!#REF!</definedName>
    <definedName name="pitoxidoverde" localSheetId="0">[8]insumo!#REF!</definedName>
    <definedName name="pitoxidoverde">[8]insumo!#REF!</definedName>
    <definedName name="PITSATINADA" localSheetId="0">[8]insumo!#REF!</definedName>
    <definedName name="PITSATINADA">[8]insumo!#REF!</definedName>
    <definedName name="pitsemiglos" localSheetId="0">[8]insumo!#REF!</definedName>
    <definedName name="pitsemiglos">[8]insumo!#REF!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fon.pvc.hache" localSheetId="0">#REF!</definedName>
    <definedName name="plafon.pvc.hache">#REF!</definedName>
    <definedName name="plafon.pvc.varece" localSheetId="0">#REF!</definedName>
    <definedName name="plafon.pvc.varece">#REF!</definedName>
    <definedName name="plafond.antihumeda" localSheetId="0">#REF!</definedName>
    <definedName name="plafond.antihumeda">#REF!</definedName>
    <definedName name="Plafond.PVC" localSheetId="0">#REF!</definedName>
    <definedName name="Plafond.PVC">#REF!</definedName>
    <definedName name="plafond.sheetrock">'[56]Plafond Sheetrock'!$E$54</definedName>
    <definedName name="PLAJ4040GRI" localSheetId="0">#REF!</definedName>
    <definedName name="PLAJ4040GRI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_3">#N/A</definedName>
    <definedName name="planta.electrica500w">[29]Resumen!$D$25</definedName>
    <definedName name="Planta.Tratamiento" localSheetId="0">#REF!</definedName>
    <definedName name="Planta.Tratamiento">#REF!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NTASELECT" localSheetId="0">#REF!</definedName>
    <definedName name="PLANTASELECT">#REF!</definedName>
    <definedName name="PLASFONES" localSheetId="0">#REF!</definedName>
    <definedName name="PLASFONES">#REF!</definedName>
    <definedName name="PLASTICO">[39]INSU!$B$90</definedName>
    <definedName name="Platea.Fundación.Villa" localSheetId="0">#REF!</definedName>
    <definedName name="Platea.Fundación.Villa">#REF!</definedName>
    <definedName name="platea.piscina">[55]Análisis!$D$200</definedName>
    <definedName name="Plato.Acrilico" localSheetId="0">#REF!</definedName>
    <definedName name="Plato.Acrilico">#REF!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[36]INS!$D$563</definedName>
    <definedName name="PLIGADORA2_6" localSheetId="0">#REF!</definedName>
    <definedName name="PLIGADORA2_6">#REF!</definedName>
    <definedName name="PLLAVECHORRO12" localSheetId="0">#REF!</definedName>
    <definedName name="PLLAVECHORRO12">#REF!</definedName>
    <definedName name="PLLAVECHORRO34" localSheetId="0">#REF!</definedName>
    <definedName name="PLLAVECHORRO34">#REF!</definedName>
    <definedName name="PLLAVEPASOBOLA1" localSheetId="0">#REF!</definedName>
    <definedName name="PLLAVEPASOBOLA1">#REF!</definedName>
    <definedName name="PLLAVEPASOBOLA112" localSheetId="0">#REF!</definedName>
    <definedName name="PLLAVEPASOBOLA112">#REF!</definedName>
    <definedName name="PLLAVEPASOBOLA12" localSheetId="0">#REF!</definedName>
    <definedName name="PLLAVEPASOBOLA12">#REF!</definedName>
    <definedName name="PLLAVEPASOBOLA2" localSheetId="0">#REF!</definedName>
    <definedName name="PLLAVEPASOBOLA2">#REF!</definedName>
    <definedName name="PLLAVEPASOBOLA212" localSheetId="0">#REF!</definedName>
    <definedName name="PLLAVEPASOBOLA212">#REF!</definedName>
    <definedName name="PLLAVEPASOBOLA3" localSheetId="0">#REF!</definedName>
    <definedName name="PLLAVEPASOBOLA3">#REF!</definedName>
    <definedName name="PLLAVEPASOBOLA34" localSheetId="0">#REF!</definedName>
    <definedName name="PLLAVEPASOBOLA34">#REF!</definedName>
    <definedName name="PLOMERIA.GENERAL" localSheetId="0">#REF!</definedName>
    <definedName name="PLOMERIA.GENERAL">#REF!</definedName>
    <definedName name="PLOMERO" localSheetId="0">[36]INS!#REF!</definedName>
    <definedName name="PLOMERO">[36]INS!#REF!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[36]INS!#REF!</definedName>
    <definedName name="PLOMEROAYUDANTE">[36]INS!#REF!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[36]INS!#REF!</definedName>
    <definedName name="PLOMEROOFICIAL">[36]INS!#REF!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[8]insumo!#REF!</definedName>
    <definedName name="PLYWOOD">[8]insumo!#REF!</definedName>
    <definedName name="PLYWOOD_34_2CARAS">[24]INSU!$D$133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lywood3.4" localSheetId="0">#REF!</definedName>
    <definedName name="Plywood3.4">#REF!</definedName>
    <definedName name="pmadera2162" localSheetId="0">[44]precios!#REF!</definedName>
    <definedName name="pmadera2162">[44]precios!#REF!</definedName>
    <definedName name="pmadera2162_8" localSheetId="0">#REF!</definedName>
    <definedName name="pmadera2162_8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23BCO" localSheetId="0">#REF!</definedName>
    <definedName name="PMES23BCO">#REF!</definedName>
    <definedName name="PMESSUPBCO" localSheetId="0">#REF!</definedName>
    <definedName name="PMESSUPBCO">#REF!</definedName>
    <definedName name="PMOSAICO25X25ROJO" localSheetId="0">#REF!</definedName>
    <definedName name="PMOSAICO25X25ROJO">#REF!</definedName>
    <definedName name="po">[75]PRESUPUESTO!$O$9:$O$236</definedName>
    <definedName name="Poblado.Columnas" localSheetId="0">[32]Análisis!#REF!</definedName>
    <definedName name="Poblado.Columnas">[32]Análisis!#REF!</definedName>
    <definedName name="Poblado.Comercial" localSheetId="0">#REF!</definedName>
    <definedName name="Poblado.Comercial">#REF!</definedName>
    <definedName name="Poblado.Zap.Columna" localSheetId="0">[32]Análisis!#REF!</definedName>
    <definedName name="Poblado.Zap.Columna">[32]Análisis!#REF!</definedName>
    <definedName name="Porcelanato30x60">[29]Análisis!$D$512</definedName>
    <definedName name="porcentaje_3">"$#REF!.$J$12"</definedName>
    <definedName name="PORTACANDADO" localSheetId="0">#REF!</definedName>
    <definedName name="PORTACANDADO">#REF!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OZOS" localSheetId="0">#REF!</definedName>
    <definedName name="POZOS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'[76]med.mov.de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EPAVDGVE25" localSheetId="0">#REF!</definedName>
    <definedName name="PPIEPAVDGVE25">#REF!</definedName>
    <definedName name="PPIEPAVG15" localSheetId="0">#REF!</definedName>
    <definedName name="PPIEPAVG15">#REF!</definedName>
    <definedName name="PPIEPAVG3" localSheetId="0">#REF!</definedName>
    <definedName name="PPIEPAVG3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[77]Precios!$A$4:$F$1576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IMA_3">"$#REF!.$M$38"</definedName>
    <definedName name="Primer.Biocida.Popular" localSheetId="0">#REF!</definedName>
    <definedName name="Primer.Biocida.Popular">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ticos_3">#N/A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TABLETAGRIS" localSheetId="0">#REF!</definedName>
    <definedName name="PTABLETAGRIS">#REF!</definedName>
    <definedName name="PTABLETAROJA" localSheetId="0">#REF!</definedName>
    <definedName name="PTABLETAROJA">#REF!</definedName>
    <definedName name="PTAFRANCAOBA" localSheetId="0">#REF!</definedName>
    <definedName name="PTAFRANCAOBA">#REF!</definedName>
    <definedName name="PTAFRANCAOBAM2" localSheetId="0">#REF!</definedName>
    <definedName name="PTAFRANCAOBAM2">#REF!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 localSheetId="0">#REF!</definedName>
    <definedName name="PTAPANCORCAOBA">#REF!</definedName>
    <definedName name="PTAPANCORCAOBAM2" localSheetId="0">#REF!</definedName>
    <definedName name="PTAPANCORCAOBAM2">#REF!</definedName>
    <definedName name="PTAPANCORPINO" localSheetId="0">#REF!</definedName>
    <definedName name="PTAPANCORPINO">#REF!</definedName>
    <definedName name="PTAPANCORPINOM2" localSheetId="0">#REF!</definedName>
    <definedName name="PTAPANCORPINOM2">#REF!</definedName>
    <definedName name="PTAPANESPCAOBA" localSheetId="0">#REF!</definedName>
    <definedName name="PTAPANESPCAOBA">#REF!</definedName>
    <definedName name="PTAPANESPCAOBAM2" localSheetId="0">#REF!</definedName>
    <definedName name="PTAPANESPCAOBAM2">#REF!</definedName>
    <definedName name="PTAPANVAIVENCAOBA" localSheetId="0">#REF!</definedName>
    <definedName name="PTAPANVAIVENCAOBA">#REF!</definedName>
    <definedName name="PTAPANVAIVENCAOBAM2" localSheetId="0">#REF!</definedName>
    <definedName name="PTAPANVAIVENCAOBAM2">#REF!</definedName>
    <definedName name="PTAPLY" localSheetId="0">#REF!</definedName>
    <definedName name="PTAPLY">#REF!</definedName>
    <definedName name="PTAPLYM2" localSheetId="0">#REF!</definedName>
    <definedName name="PTAPLYM2">#REF!</definedName>
    <definedName name="PTC110PISO" localSheetId="0">#REF!</definedName>
    <definedName name="PTC110PISO">#REF!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PACISTOLA3030" localSheetId="0">#REF!</definedName>
    <definedName name="PTPACISTOLA3030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Apanelada.Pino" localSheetId="0">[32]Análisis!#REF!</definedName>
    <definedName name="Puerta.Apanelada.Pino">[32]Análisis!#REF!</definedName>
    <definedName name="Puerta.Caoba.Vidrio" localSheetId="0">[32]Análisis!#REF!</definedName>
    <definedName name="Puerta.Caoba.Vidrio">[32]Análisis!#REF!</definedName>
    <definedName name="Puerta.Closet" localSheetId="0">[32]Análisis!#REF!</definedName>
    <definedName name="Puerta.Closet">[32]Análisis!#REF!</definedName>
    <definedName name="Puerta.closet.caoba" localSheetId="0">#REF!</definedName>
    <definedName name="Puerta.closet.caoba">#REF!</definedName>
    <definedName name="puerta.enrollable.p.moteles">[29]Insumos!$E$42</definedName>
    <definedName name="Puerta.entrada.caoba" localSheetId="0">#REF!</definedName>
    <definedName name="Puerta.entrada.caoba">#REF!</definedName>
    <definedName name="Puerta.interior.caoba" localSheetId="0">#REF!</definedName>
    <definedName name="Puerta.interior.caoba">#REF!</definedName>
    <definedName name="Puerta.Pino.Vidrio" localSheetId="0">[32]Análisis!#REF!</definedName>
    <definedName name="Puerta.Pino.Vidrio">[32]Análisis!#REF!</definedName>
    <definedName name="Puerta.Plywood" localSheetId="0">[32]Análisis!#REF!</definedName>
    <definedName name="Puerta.Plywood">[32]Análisis!#REF!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PVC.1.50" localSheetId="0">#REF!</definedName>
    <definedName name="PuertaPVC.1.50">#REF!</definedName>
    <definedName name="PuertaPVC.180" localSheetId="0">#REF!</definedName>
    <definedName name="PuertaPVC.180">#REF!</definedName>
    <definedName name="PUERTAS" localSheetId="0">#REF!</definedName>
    <definedName name="PUERTAS">#REF!</definedName>
    <definedName name="Puertas.comerciales" localSheetId="0">#REF!</definedName>
    <definedName name="Puertas.comerciales">#REF!</definedName>
    <definedName name="Puertas.Corredizas" localSheetId="0">#REF!</definedName>
    <definedName name="Puertas.Corredizas">#REF!</definedName>
    <definedName name="PULESC">[48]M.O.!$C$970</definedName>
    <definedName name="Pulido.Mrmol" localSheetId="0">#REF!</definedName>
    <definedName name="Pulido.Mrmol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'[22]Análisis de Precios'!$F$201</definedName>
    <definedName name="PVALVCIST1" localSheetId="0">#REF!</definedName>
    <definedName name="PVALVCIST1">#REF!</definedName>
    <definedName name="PVALVCIST12" localSheetId="0">#REF!</definedName>
    <definedName name="PVALVCIST12">#REF!</definedName>
    <definedName name="PVALVCIST34" localSheetId="0">#REF!</definedName>
    <definedName name="PVALVCIST34">#REF!</definedName>
    <definedName name="PVALVSEG34" localSheetId="0">#REF!</definedName>
    <definedName name="PVALVSEG34">#REF!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3030CRE" localSheetId="0">#REF!</definedName>
    <definedName name="PVIB3030CRE">#REF!</definedName>
    <definedName name="PVIB3030GRI" localSheetId="0">#REF!</definedName>
    <definedName name="PVIB3030GRI">#REF!</definedName>
    <definedName name="PVIB3030VER" localSheetId="0">#REF!</definedName>
    <definedName name="PVIB3030VER">#REF!</definedName>
    <definedName name="PWINCHE2000K">[36]INS!$D$568</definedName>
    <definedName name="PWINCHE2000K_6" localSheetId="0">#REF!</definedName>
    <definedName name="PWINCHE2000K_6">#REF!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23BCO" localSheetId="0">#REF!</definedName>
    <definedName name="PZOCESC23BCO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az" localSheetId="0">comp [2]custo!$I$997:$J$997</definedName>
    <definedName name="qaz">comp [2]custo!$I$997:$J$997</definedName>
    <definedName name="QQ" localSheetId="0">[36]INS!#REF!</definedName>
    <definedName name="QQ">[36]INS!#REF!</definedName>
    <definedName name="QQQ" localSheetId="0">[17]M.O.!#REF!</definedName>
    <definedName name="QQQ">[17]M.O.!#REF!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uicio.de.marmol" localSheetId="0">#REF!</definedName>
    <definedName name="quicio.de.marmol">#REF!</definedName>
    <definedName name="Quicio.loceta.cemento" localSheetId="0">#REF!</definedName>
    <definedName name="Quicio.loceta.cemento">#REF!</definedName>
    <definedName name="quicio.Marmol" localSheetId="0">#REF!</definedName>
    <definedName name="quicio.Marmol">#REF!</definedName>
    <definedName name="quicio.y.entrepuerta" localSheetId="0">#REF!</definedName>
    <definedName name="quicio.y.entrepuerta">#REF!</definedName>
    <definedName name="QUICIOGRA30BCO" localSheetId="0">#REF!</definedName>
    <definedName name="QUICIOGRA30BCO">#REF!</definedName>
    <definedName name="QUICIOGRA40BCO" localSheetId="0">#REF!</definedName>
    <definedName name="QUICIOGRA40BCO">#REF!</definedName>
    <definedName name="QUICIOGRABOTI40COL" localSheetId="0">[63]Ana!#REF!</definedName>
    <definedName name="QUICIOGRABOTI40COL">[63]Ana!#REF!</definedName>
    <definedName name="QUICIOLAD" localSheetId="0">#REF!</definedName>
    <definedName name="QUICIOLAD">#REF!</definedName>
    <definedName name="QUICIOMOS25ROJ" localSheetId="0">#REF!</definedName>
    <definedName name="QUICIOMOS25ROJ">#REF!</definedName>
    <definedName name="qw">[75]PRESUPUESTO!$M$10:$AH$731</definedName>
    <definedName name="qwe">[78]INSU!$D$133</definedName>
    <definedName name="qwe_6" localSheetId="0">#REF!</definedName>
    <definedName name="qwe_6">#REF!</definedName>
    <definedName name="Rampa.2da" localSheetId="0">#REF!</definedName>
    <definedName name="Rampa.2da">#REF!</definedName>
    <definedName name="Rampa.escalera.Villas" localSheetId="0">#REF!</definedName>
    <definedName name="Rampa.escalera.Villas">#REF!</definedName>
    <definedName name="rastra" localSheetId="0">'[20]Listado Equipos a utilizar'!#REF!</definedName>
    <definedName name="rastra">'[20]Listado Equipos a utilizar'!#REF!</definedName>
    <definedName name="rastrapuas" localSheetId="0">'[20]Listado Equipos a utilizar'!#REF!</definedName>
    <definedName name="rastrapuas">'[20]Listado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ata" localSheetId="0">#REF!</definedName>
    <definedName name="Rata">#REF!</definedName>
    <definedName name="RD" localSheetId="0">#REF!</definedName>
    <definedName name="RD">#REF!</definedName>
    <definedName name="REAL" localSheetId="0">#REF!</definedName>
    <definedName name="REAL">#REF!</definedName>
    <definedName name="rec.ceram.criolla" localSheetId="0">#REF!</definedName>
    <definedName name="rec.ceram.criolla">#REF!</definedName>
    <definedName name="Recreación">'[29]Hoja de presupuesto'!$G$173</definedName>
    <definedName name="REDBUSHG112X1" localSheetId="0">#REF!</definedName>
    <definedName name="REDBUSHG112X1">#REF!</definedName>
    <definedName name="REDBUSHG12X38" localSheetId="0">#REF!</definedName>
    <definedName name="REDBUSHG12X38">#REF!</definedName>
    <definedName name="REDBUSHG1X34" localSheetId="0">#REF!</definedName>
    <definedName name="REDBUSHG1X34">#REF!</definedName>
    <definedName name="REDBUSHG212X1" localSheetId="0">#REF!</definedName>
    <definedName name="REDBUSHG212X1">#REF!</definedName>
    <definedName name="REDBUSHG2X1" localSheetId="0">#REF!</definedName>
    <definedName name="REDBUSHG2X1">#REF!</definedName>
    <definedName name="REDBUSHG2X34" localSheetId="0">#REF!</definedName>
    <definedName name="REDBUSHG2X34">#REF!</definedName>
    <definedName name="REDBUSHG34X12" localSheetId="0">#REF!</definedName>
    <definedName name="REDBUSHG34X12">#REF!</definedName>
    <definedName name="REDBUSHG3X212" localSheetId="0">#REF!</definedName>
    <definedName name="REDBUSHG3X212">#REF!</definedName>
    <definedName name="REDCOPAHG12X38" localSheetId="0">#REF!</definedName>
    <definedName name="REDCOPAHG12X38">#REF!</definedName>
    <definedName name="REDCOPAHG1X34" localSheetId="0">#REF!</definedName>
    <definedName name="REDCOPAHG1X34">#REF!</definedName>
    <definedName name="REDCOPAHG212X1" localSheetId="0">#REF!</definedName>
    <definedName name="REDCOPAHG212X1">#REF!</definedName>
    <definedName name="REDCOPAHG2X112" localSheetId="0">#REF!</definedName>
    <definedName name="REDCOPAHG2X112">#REF!</definedName>
    <definedName name="REDCOPAHG2X34" localSheetId="0">#REF!</definedName>
    <definedName name="REDCOPAHG2X34">#REF!</definedName>
    <definedName name="REDCOPAHG34X12" localSheetId="0">#REF!</definedName>
    <definedName name="REDCOPAHG34X12">#REF!</definedName>
    <definedName name="REDCPVC1X34" localSheetId="0">#REF!</definedName>
    <definedName name="REDCPVC1X34">#REF!</definedName>
    <definedName name="REDCPVC34X12" localSheetId="0">#REF!</definedName>
    <definedName name="REDCPVC34X12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1X34" localSheetId="0">#REF!</definedName>
    <definedName name="REDPVCPRES1X34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[79]COF!$G$733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fuerzo.plano" localSheetId="0">#REF!</definedName>
    <definedName name="refuerzo.plano">#REF!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y.Compactado" localSheetId="0">#REF!</definedName>
    <definedName name="Regado.y.Compactado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" localSheetId="0">#REF!</definedName>
    <definedName name="REGLA">#REF!</definedName>
    <definedName name="Regla.pañete" localSheetId="0">#REF!</definedName>
    <definedName name="Regla.pañete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lleno.caliche" localSheetId="0">#REF!</definedName>
    <definedName name="Relleno.caliche">#REF!</definedName>
    <definedName name="RELLENOCAL" localSheetId="0">#REF!</definedName>
    <definedName name="RELLENOCAL">#REF!</definedName>
    <definedName name="RELLENOCALEQ" localSheetId="0">#REF!</definedName>
    <definedName name="RELLENOCALEQ">#REF!</definedName>
    <definedName name="RELLENOCALGRAN" localSheetId="0">#REF!</definedName>
    <definedName name="RELLENOCALGRAN">#REF!</definedName>
    <definedName name="RELLENOCALGRANEQ" localSheetId="0">#REF!</definedName>
    <definedName name="RELLENOCALGRANEQ">#REF!</definedName>
    <definedName name="RELLENOGRAN" localSheetId="0">#REF!</definedName>
    <definedName name="RELLENOGRAN">#REF!</definedName>
    <definedName name="RELLENOGRANEQ" localSheetId="0">#REF!</definedName>
    <definedName name="RELLENOGRANEQ">#REF!</definedName>
    <definedName name="RELLENOREP" localSheetId="0">#REF!</definedName>
    <definedName name="RELLENOREP">#REF!</definedName>
    <definedName name="RELLENOREPEQ" localSheetId="0">#REF!</definedName>
    <definedName name="RELLENOREPEQ">#REF!</definedName>
    <definedName name="REMOCIONCVMANO" localSheetId="0">#REF!</definedName>
    <definedName name="REMOCIONCVMANO">#REF!</definedName>
    <definedName name="REPELLOTECHO" localSheetId="0">#REF!</definedName>
    <definedName name="REPELLOTECHO">#REF!</definedName>
    <definedName name="REPLANTEO" localSheetId="0">#REF!</definedName>
    <definedName name="REPLANTEO">#REF!</definedName>
    <definedName name="REPLANTEOM" localSheetId="0">#REF!</definedName>
    <definedName name="REPLANTEOM">#REF!</definedName>
    <definedName name="REPLANTEOM2" localSheetId="0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 localSheetId="0">#REF!</definedName>
    <definedName name="Reposicion.Material.Excavado">#REF!</definedName>
    <definedName name="RESANE" localSheetId="0">#REF!</definedName>
    <definedName name="RESANE">#REF!</definedName>
    <definedName name="RESISADO" localSheetId="0">[1]M.O.!#REF!</definedName>
    <definedName name="RESISADO">[1]M.O.!#REF!</definedName>
    <definedName name="REST.BUFFET.Y.COCINA" localSheetId="0">#REF!</definedName>
    <definedName name="REST.BUFFET.Y.COCINA">#REF!</definedName>
    <definedName name="Rest.Coc.C" localSheetId="0">[32]Análisis!#REF!</definedName>
    <definedName name="Rest.Coc.C">[32]Análisis!#REF!</definedName>
    <definedName name="Rest.Coc.C1.3.5" localSheetId="0">[32]Análisis!#REF!</definedName>
    <definedName name="Rest.Coc.C1.3.5">[32]Análisis!#REF!</definedName>
    <definedName name="Rest.Coc.C2" localSheetId="0">[32]Análisis!#REF!</definedName>
    <definedName name="Rest.Coc.C2">[32]Análisis!#REF!</definedName>
    <definedName name="Rest.Coc.C4" localSheetId="0">[32]Análisis!#REF!</definedName>
    <definedName name="Rest.Coc.C4">[32]Análisis!#REF!</definedName>
    <definedName name="Rest.Coc.C6" localSheetId="0">[32]Análisis!#REF!</definedName>
    <definedName name="Rest.Coc.C6">[32]Análisis!#REF!</definedName>
    <definedName name="Rest.Coc.C7" localSheetId="0">[32]Análisis!#REF!</definedName>
    <definedName name="Rest.Coc.C7">[32]Análisis!#REF!</definedName>
    <definedName name="Rest.Coc.CA" localSheetId="0">[32]Análisis!#REF!</definedName>
    <definedName name="Rest.Coc.CA">[32]Análisis!#REF!</definedName>
    <definedName name="Rest.Coc.Techo.Cocina" localSheetId="0">[32]Análisis!#REF!</definedName>
    <definedName name="Rest.Coc.Techo.Cocina">[32]Análisis!#REF!</definedName>
    <definedName name="Rest.Coc.V1" localSheetId="0">[32]Análisis!#REF!</definedName>
    <definedName name="Rest.Coc.V1">[32]Análisis!#REF!</definedName>
    <definedName name="Rest.Coc.V12" localSheetId="0">[32]Análisis!#REF!</definedName>
    <definedName name="Rest.Coc.V12">[32]Análisis!#REF!</definedName>
    <definedName name="Rest.Coc.V13" localSheetId="0">[32]Análisis!#REF!</definedName>
    <definedName name="Rest.Coc.V13">[32]Análisis!#REF!</definedName>
    <definedName name="Rest.Coc.V14" localSheetId="0">[32]Análisis!#REF!</definedName>
    <definedName name="Rest.Coc.V14">[32]Análisis!#REF!</definedName>
    <definedName name="Rest.Coc.V2" localSheetId="0">[32]Análisis!#REF!</definedName>
    <definedName name="Rest.Coc.V2">[32]Análisis!#REF!</definedName>
    <definedName name="Rest.Coc.V3" localSheetId="0">[32]Análisis!#REF!</definedName>
    <definedName name="Rest.Coc.V3">[32]Análisis!#REF!</definedName>
    <definedName name="Rest.Coc.V4" localSheetId="0">[32]Análisis!#REF!</definedName>
    <definedName name="Rest.Coc.V4">[32]Análisis!#REF!</definedName>
    <definedName name="Rest.Coc.V5" localSheetId="0">[32]Análisis!#REF!</definedName>
    <definedName name="Rest.Coc.V5">[32]Análisis!#REF!</definedName>
    <definedName name="Rest.Coc.V6" localSheetId="0">[32]Análisis!#REF!</definedName>
    <definedName name="Rest.Coc.V6">[32]Análisis!#REF!</definedName>
    <definedName name="Rest.Coc.V7" localSheetId="0">[32]Análisis!#REF!</definedName>
    <definedName name="Rest.Coc.V7">[32]Análisis!#REF!</definedName>
    <definedName name="Rest.Coc.Zc" localSheetId="0">[32]Análisis!#REF!</definedName>
    <definedName name="Rest.Coc.Zc">[32]Análisis!#REF!</definedName>
    <definedName name="Rest.Coc.Zc1" localSheetId="0">[32]Análisis!#REF!</definedName>
    <definedName name="Rest.Coc.Zc1">[32]Análisis!#REF!</definedName>
    <definedName name="Rest.Coc.Zc2" localSheetId="0">[32]Análisis!#REF!</definedName>
    <definedName name="Rest.Coc.Zc2">[32]Análisis!#REF!</definedName>
    <definedName name="Rest.Coc.Zc3" localSheetId="0">[32]Análisis!#REF!</definedName>
    <definedName name="Rest.Coc.Zc3">[32]Análisis!#REF!</definedName>
    <definedName name="Rest.Coc.Zc4" localSheetId="0">[32]Análisis!#REF!</definedName>
    <definedName name="Rest.Coc.Zc4">[32]Análisis!#REF!</definedName>
    <definedName name="Rest.Coc.Zc5" localSheetId="0">[32]Análisis!#REF!</definedName>
    <definedName name="Rest.Coc.Zc5">[32]Análisis!#REF!</definedName>
    <definedName name="Rest.Coc.Zc6" localSheetId="0">[32]Análisis!#REF!</definedName>
    <definedName name="Rest.Coc.Zc6">[32]Análisis!#REF!</definedName>
    <definedName name="Rest.Coc.Zc7" localSheetId="0">[32]Análisis!#REF!</definedName>
    <definedName name="Rest.Coc.Zc7">[32]Análisis!#REF!</definedName>
    <definedName name="Rest.Esp.Col.C1" localSheetId="0">[32]Análisis!#REF!</definedName>
    <definedName name="Rest.Esp.Col.C1">[32]Análisis!#REF!</definedName>
    <definedName name="Rest.Esp.Col.C2" localSheetId="0">[32]Análisis!#REF!</definedName>
    <definedName name="Rest.Esp.Col.C2">[32]Análisis!#REF!</definedName>
    <definedName name="Rest.Esp.Col.C3" localSheetId="0">[32]Análisis!#REF!</definedName>
    <definedName name="Rest.Esp.Col.C3">[32]Análisis!#REF!</definedName>
    <definedName name="Rest.Esp.Col.C4" localSheetId="0">[32]Análisis!#REF!</definedName>
    <definedName name="Rest.Esp.Col.C4">[32]Análisis!#REF!</definedName>
    <definedName name="Rest.Esp.Col.Cc" localSheetId="0">[32]Análisis!#REF!</definedName>
    <definedName name="Rest.Esp.Col.Cc">[32]Análisis!#REF!</definedName>
    <definedName name="Rest.Esp.Losa.Techo" localSheetId="0">[32]Análisis!#REF!</definedName>
    <definedName name="Rest.Esp.Losa.Techo">[32]Análisis!#REF!</definedName>
    <definedName name="Rest.Esp.Viga.V1" localSheetId="0">[32]Análisis!#REF!</definedName>
    <definedName name="Rest.Esp.Viga.V1">[32]Análisis!#REF!</definedName>
    <definedName name="Rest.Esp.Viga.V2" localSheetId="0">[32]Análisis!#REF!</definedName>
    <definedName name="Rest.Esp.Viga.V2">[32]Análisis!#REF!</definedName>
    <definedName name="Rest.Esp.Viga.V3" localSheetId="0">[32]Análisis!#REF!</definedName>
    <definedName name="Rest.Esp.Viga.V3">[32]Análisis!#REF!</definedName>
    <definedName name="Rest.Esp.Viga.V4R" localSheetId="0">[32]Análisis!#REF!</definedName>
    <definedName name="Rest.Esp.Viga.V4R">[32]Análisis!#REF!</definedName>
    <definedName name="Rest.Esp.Viga.V5" localSheetId="0">[32]Análisis!#REF!</definedName>
    <definedName name="Rest.Esp.Viga.V5">[32]Análisis!#REF!</definedName>
    <definedName name="Rest.Esp.Viga.V6R" localSheetId="0">[32]Análisis!#REF!</definedName>
    <definedName name="Rest.Esp.Viga.V6R">[32]Análisis!#REF!</definedName>
    <definedName name="Rest.Esp.Viga.V7R" localSheetId="0">[32]Análisis!#REF!</definedName>
    <definedName name="Rest.Esp.Viga.V7R">[32]Análisis!#REF!</definedName>
    <definedName name="Rest.Esp.Viga.V8R" localSheetId="0">[32]Análisis!#REF!</definedName>
    <definedName name="Rest.Esp.Viga.V8R">[32]Análisis!#REF!</definedName>
    <definedName name="Rest.Tematico" localSheetId="0">#REF!</definedName>
    <definedName name="Rest.Tematico">#REF!</definedName>
    <definedName name="RESTAURANT.ESPECIALIDADES" localSheetId="0">#REF!</definedName>
    <definedName name="RESTAURANT.ESPECIALIDADES">#REF!</definedName>
    <definedName name="RESU" localSheetId="0">#REF!</definedName>
    <definedName name="RESU">#REF!</definedName>
    <definedName name="Retardante.SX400R.4oz." localSheetId="0">#REF!</definedName>
    <definedName name="Retardante.SX400R.4oz.">#REF!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.Baldosines" localSheetId="0">#REF!</definedName>
    <definedName name="Rev.Baldosines">#REF!</definedName>
    <definedName name="Rev.ceram.15x15.serv.">[29]Análisis!$D$620</definedName>
    <definedName name="Rev.ceram.cocina.bano">[29]Análisis!$D$601</definedName>
    <definedName name="Rev.ceram.fachada.Asumido" localSheetId="0">#REF!</definedName>
    <definedName name="Rev.ceram.fachada.Asumido">#REF!</definedName>
    <definedName name="Rev.Cerámica" localSheetId="0">#REF!</definedName>
    <definedName name="Rev.Cerámica">#REF!</definedName>
    <definedName name="Rev.Gres" localSheetId="0">#REF!</definedName>
    <definedName name="Rev.Gres">#REF!</definedName>
    <definedName name="Rev.Marmol.Antillano" localSheetId="0">[32]Análisis!#REF!</definedName>
    <definedName name="Rev.Marmol.Antillano">[32]Análisis!#REF!</definedName>
    <definedName name="Rev.Piedra" localSheetId="0">#REF!</definedName>
    <definedName name="Rev.Piedra">#REF!</definedName>
    <definedName name="REVCER01" localSheetId="0">#REF!</definedName>
    <definedName name="REVCER01">#REF!</definedName>
    <definedName name="REVCER09" localSheetId="0">#REF!</definedName>
    <definedName name="REVCER09">#REF!</definedName>
    <definedName name="Reves.de.ladrillo.2x4x8">[29]Análisis!$D$629</definedName>
    <definedName name="reves.marmol" localSheetId="0">#REF!</definedName>
    <definedName name="reves.marmol">#REF!</definedName>
    <definedName name="Reves.Piedra.caliza">[29]Análisis!$D$645</definedName>
    <definedName name="Revest.Ceram.Importada" localSheetId="0">#REF!</definedName>
    <definedName name="Revest.Ceram.Importada">#REF!</definedName>
    <definedName name="Revest.Cerám.Mezc.Antillana" localSheetId="0">[32]Análisis!#REF!</definedName>
    <definedName name="Revest.Cerám.Mezc.Antillana">[32]Análisis!#REF!</definedName>
    <definedName name="Revest.Ceramica.15x15" localSheetId="0">#REF!</definedName>
    <definedName name="Revest.Ceramica.15x15">#REF!</definedName>
    <definedName name="revest.clavot" localSheetId="0">#REF!</definedName>
    <definedName name="revest.clavot">#REF!</definedName>
    <definedName name="Revest.en.piedra.coralina">[29]Análisis!$D$638</definedName>
    <definedName name="Revest.Loseta.cem.Pulido" localSheetId="0">#REF!</definedName>
    <definedName name="Revest.Loseta.cem.Pulido">#REF!</definedName>
    <definedName name="Revest.marmol">[29]Análisis!$D$591</definedName>
    <definedName name="Revest.Mármol.Tipo.B.30x60" localSheetId="0">#REF!</definedName>
    <definedName name="Revest.Mármol.Tipo.B.30x60">#REF!</definedName>
    <definedName name="Revest.Porcelanato30x60">[29]Análisis!$D$610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EVESTIMIENTOS" localSheetId="0">#REF!</definedName>
    <definedName name="REVESTIMIENTOS">#REF!</definedName>
    <definedName name="REVISADO" localSheetId="0">#REF!</definedName>
    <definedName name="REVISADO">#REF!</definedName>
    <definedName name="REVLAD248" localSheetId="0">#REF!</definedName>
    <definedName name="REVLAD248">#REF!</definedName>
    <definedName name="REVLADBIS228" localSheetId="0">#REF!</definedName>
    <definedName name="REVLADBIS228">#REF!</definedName>
    <definedName name="ROBLEBRA" localSheetId="0">#REF!</definedName>
    <definedName name="ROBLEBRA">#REF!</definedName>
    <definedName name="rodillo" localSheetId="0">'[20]Listado Equipos a utilizar'!#REF!</definedName>
    <definedName name="rodillo">'[20]Listado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'[20]Listado Equipos a utilizar'!#REF!</definedName>
    <definedName name="rodneu">'[20]Listado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rr" localSheetId="0">#REF!</definedName>
    <definedName name="rrr">#REF!</definedName>
    <definedName name="RUEDACAJABOLA3" localSheetId="0">#REF!</definedName>
    <definedName name="RUEDACAJABOLA3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#REF!</definedName>
    <definedName name="S">#REF!</definedName>
    <definedName name="SALARIO" localSheetId="0">#REF!</definedName>
    <definedName name="SALARIO">#REF!</definedName>
    <definedName name="SALCAL" localSheetId="0">#REF!</definedName>
    <definedName name="SALCAL">#REF!</definedName>
    <definedName name="SALIDA">#N/A</definedName>
    <definedName name="SALIDA_6">NA()</definedName>
    <definedName name="SALON.CONVENCIONES" localSheetId="0">#REF!</definedName>
    <definedName name="SALON.CONVENCIONES">#REF!</definedName>
    <definedName name="SALTEL" localSheetId="0">#REF!</definedName>
    <definedName name="SALTEL">#REF!</definedName>
    <definedName name="SANITARIAS" localSheetId="0">#REF!</definedName>
    <definedName name="SANITARIAS">#REF!</definedName>
    <definedName name="sardinel" localSheetId="0">#REF!</definedName>
    <definedName name="sardinel">#REF!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aler" localSheetId="0">#REF!</definedName>
    <definedName name="Sealer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 localSheetId="0">#REF!</definedName>
    <definedName name="SEPTICOCAL">#REF!</definedName>
    <definedName name="SEPTICOROC" localSheetId="0">#REF!</definedName>
    <definedName name="SEPTICOROC">#REF!</definedName>
    <definedName name="SEPTICOTIE" localSheetId="0">#REF!</definedName>
    <definedName name="SEPTICOTIE">#REF!</definedName>
    <definedName name="Sheetrock.antihumedad" localSheetId="0">#REF!</definedName>
    <definedName name="Sheetrock.antihumedad">#REF!</definedName>
    <definedName name="Sheetrock.en.plastbau" localSheetId="0">#REF!</definedName>
    <definedName name="Sheetrock.en.plastbau">#REF!</definedName>
    <definedName name="sheetrock.media">[50]Insumos!$L$38</definedName>
    <definedName name="shingle.asfaltico" localSheetId="0">#REF!</definedName>
    <definedName name="shingle.asfaltico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LICOOL" localSheetId="0">#REF!</definedName>
    <definedName name="SILICOOL">#REF!</definedName>
    <definedName name="Sistema.Agua.Potable.Entrepiso" localSheetId="0">#REF!</definedName>
    <definedName name="Sistema.Agua.Potable.Entrepiso">#REF!</definedName>
    <definedName name="sistema.aire.acondicionado">[29]Resumen!$D$24</definedName>
    <definedName name="Sistema.contra.incendio" localSheetId="0">#REF!</definedName>
    <definedName name="Sistema.contra.incendio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[31]M.O.!$C$12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ain" localSheetId="0">#REF!</definedName>
    <definedName name="Stain">#REF!</definedName>
    <definedName name="stud2.5.s22">[50]Insumos!$L$30</definedName>
    <definedName name="SUB" localSheetId="0">[80]presupuesto!#REF!</definedName>
    <definedName name="SUB">[80]presupuesto!#REF!</definedName>
    <definedName name="SUB.1.ExteriorA.N." localSheetId="0">#REF!</definedName>
    <definedName name="SUB.1.ExteriorA.N.">#REF!</definedName>
    <definedName name="Sub.Ext.Gral." localSheetId="0">#REF!</definedName>
    <definedName name="Sub.Ext.Gral.">#REF!</definedName>
    <definedName name="Sub.Mat.Losa.Aligerada" localSheetId="0">#REF!</definedName>
    <definedName name="Sub.Mat.Losa.Aligerada">#REF!</definedName>
    <definedName name="Sub.Total.1" localSheetId="0">#REF!</definedName>
    <definedName name="Sub.Total.1">#REF!</definedName>
    <definedName name="SUB.TOTAL.Prelim.A.N." localSheetId="0">#REF!</definedName>
    <definedName name="SUB.TOTAL.Prelim.A.N.">#REF!</definedName>
    <definedName name="SUB.VILLA1" localSheetId="0">#REF!</definedName>
    <definedName name="SUB.VILLA1">#REF!</definedName>
    <definedName name="SUB_3">#N/A</definedName>
    <definedName name="SUB_TOTAL" localSheetId="0">#REF!</definedName>
    <definedName name="SUB_TOTAL">#REF!</definedName>
    <definedName name="SUB_TOTAL.Prelim.FaseI" localSheetId="0">#REF!</definedName>
    <definedName name="SUB_TOTAL.Prelim.FaseI">#REF!</definedName>
    <definedName name="Sub_Total_1.Cocina" localSheetId="0">#REF!</definedName>
    <definedName name="Sub_Total_1.Cocina">#REF!</definedName>
    <definedName name="SUB_TOTAL_1.Lav." localSheetId="0">#REF!</definedName>
    <definedName name="SUB_TOTAL_1.Lav.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'[81]Laurel(OBINSA)'!$H$107</definedName>
    <definedName name="subbase" localSheetId="0">#REF!</definedName>
    <definedName name="subbase">#REF!</definedName>
    <definedName name="Subida.mat.Fino" localSheetId="0">#REF!</definedName>
    <definedName name="Subida.mat.Fino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SUMINISTROS" localSheetId="0">#REF!</definedName>
    <definedName name="SUMINISTROS">#REF!</definedName>
    <definedName name="t" localSheetId="0">#REF!</definedName>
    <definedName name="t">#REF!</definedName>
    <definedName name="Tabla1" localSheetId="0">#REF!</definedName>
    <definedName name="Tabla1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NQUEAGUA" localSheetId="0">#REF!</definedName>
    <definedName name="TANQUEAGUA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PE23" localSheetId="0">#REF!</definedName>
    <definedName name="TAPE23">#REF!</definedName>
    <definedName name="Tapete.2.1x0.8.habit." localSheetId="0">#REF!</definedName>
    <definedName name="Tapete.2.1x0.8.habit.">#REF!</definedName>
    <definedName name="tapetes.1.8x1.1.habit." localSheetId="0">#REF!</definedName>
    <definedName name="tapetes.1.8x1.1.habit.">#REF!</definedName>
    <definedName name="Tapetes.4.2x2.hall" localSheetId="0">#REF!</definedName>
    <definedName name="Tapetes.4.2x2.hall">#REF!</definedName>
    <definedName name="TAPONHHG1" localSheetId="0">#REF!</definedName>
    <definedName name="TAPONHHG1">#REF!</definedName>
    <definedName name="TAPONHHG112" localSheetId="0">#REF!</definedName>
    <definedName name="TAPONHHG112">#REF!</definedName>
    <definedName name="TAPONHHG12" localSheetId="0">#REF!</definedName>
    <definedName name="TAPONHHG12">#REF!</definedName>
    <definedName name="TAPONHHG2" localSheetId="0">#REF!</definedName>
    <definedName name="TAPONHHG2">#REF!</definedName>
    <definedName name="TAPONHHG2112" localSheetId="0">#REF!</definedName>
    <definedName name="TAPONHHG2112">#REF!</definedName>
    <definedName name="TAPONHHG3" localSheetId="0">#REF!</definedName>
    <definedName name="TAPONHHG3">#REF!</definedName>
    <definedName name="TAPONHHG34" localSheetId="0">#REF!</definedName>
    <definedName name="TAPONHHG34">#REF!</definedName>
    <definedName name="TAPONHHG4" localSheetId="0">#REF!</definedName>
    <definedName name="TAPONHHG4">#REF!</definedName>
    <definedName name="TAPONMHG1" localSheetId="0">#REF!</definedName>
    <definedName name="TAPONMHG1">#REF!</definedName>
    <definedName name="TAPONMHG112" localSheetId="0">#REF!</definedName>
    <definedName name="TAPONMHG112">#REF!</definedName>
    <definedName name="TAPONMHG12" localSheetId="0">#REF!</definedName>
    <definedName name="TAPONMHG12">#REF!</definedName>
    <definedName name="TAPONMHG2" localSheetId="0">#REF!</definedName>
    <definedName name="TAPONMHG2">#REF!</definedName>
    <definedName name="TAPONMHG212" localSheetId="0">#REF!</definedName>
    <definedName name="TAPONMHG212">#REF!</definedName>
    <definedName name="TAPONMHG3" localSheetId="0">#REF!</definedName>
    <definedName name="TAPONMHG3">#REF!</definedName>
    <definedName name="TAPONMHG34" localSheetId="0">#REF!</definedName>
    <definedName name="TAPONMHG34">#REF!</definedName>
    <definedName name="TAPONMHG4" localSheetId="0">#REF!</definedName>
    <definedName name="TAPONMHG4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>[68]Insumos!$H$2</definedName>
    <definedName name="tasa.del.dolar" localSheetId="0">#REF!</definedName>
    <definedName name="tasa.del.dolar">#REF!</definedName>
    <definedName name="TC" localSheetId="0">#REF!</definedName>
    <definedName name="TC">#REF!</definedName>
    <definedName name="TCAL">[10]MOJornal!$D$63</definedName>
    <definedName name="techo.madera" localSheetId="0">#REF!</definedName>
    <definedName name="techo.madera">#REF!</definedName>
    <definedName name="Techo.Madera.Cana" localSheetId="0">#REF!</definedName>
    <definedName name="Techo.Madera.Cana">#REF!</definedName>
    <definedName name="Techo.madera.ondulina" localSheetId="0">#REF!</definedName>
    <definedName name="Techo.madera.ondulina">#REF!</definedName>
    <definedName name="Techo.Madera.Shingle">[45]Análisis!$N$1024</definedName>
    <definedName name="Techo.MaderayCana" localSheetId="0">#REF!</definedName>
    <definedName name="Techo.MaderayCana">#REF!</definedName>
    <definedName name="Techo.MaderayShingels" localSheetId="0">#REF!</definedName>
    <definedName name="Techo.MaderayShingels">#REF!</definedName>
    <definedName name="TECHOS" localSheetId="0">#REF!</definedName>
    <definedName name="TECHOS">#REF!</definedName>
    <definedName name="TECHOS_AN" localSheetId="0">#REF!</definedName>
    <definedName name="TECHOS_AN">#REF!</definedName>
    <definedName name="TECHOTEJASFFORROCAO" localSheetId="0">#REF!</definedName>
    <definedName name="TECHOTEJASFFORROCAO">#REF!</definedName>
    <definedName name="TECHOTEJASFFORROCED" localSheetId="0">#REF!</definedName>
    <definedName name="TECHOTEJASFFORROCED">#REF!</definedName>
    <definedName name="TECHOTEJASFFORROPINTRA" localSheetId="0">#REF!</definedName>
    <definedName name="TECHOTEJASFFORROPINTRA">#REF!</definedName>
    <definedName name="TECHOTEJASFFORROROBBRA" localSheetId="0">#REF!</definedName>
    <definedName name="TECHOTEJASFFORROROBBRA">#REF!</definedName>
    <definedName name="TECHOTEJCURVFORROCAO" localSheetId="0">#REF!</definedName>
    <definedName name="TECHOTEJCURVFORROCAO">#REF!</definedName>
    <definedName name="TECHOTEJCURVFORROCED" localSheetId="0">#REF!</definedName>
    <definedName name="TECHOTEJCURVFORROCED">#REF!</definedName>
    <definedName name="TECHOTEJCURVFORROPINTRA" localSheetId="0">#REF!</definedName>
    <definedName name="TECHOTEJCURVFORROPINTRA">#REF!</definedName>
    <definedName name="TECHOTEJCURVFORROROBBRA" localSheetId="0">#REF!</definedName>
    <definedName name="TECHOTEJCURVFORROROBBRA">#REF!</definedName>
    <definedName name="TECHOTEJCURVSOBREFINO" localSheetId="0">#REF!</definedName>
    <definedName name="TECHOTEJCURVSOBREFINO">#REF!</definedName>
    <definedName name="TECHOTEJCURVTIJPIN" localSheetId="0">#REF!</definedName>
    <definedName name="TECHOTEJCURVTIJPIN">#REF!</definedName>
    <definedName name="TECHOZIN26TIJPIN" localSheetId="0">#REF!</definedName>
    <definedName name="TECHOZIN26TIJPIN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125" localSheetId="0">#REF!</definedName>
    <definedName name="TEEHG125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ASFINST" localSheetId="0">#REF!</definedName>
    <definedName name="TEJAASFINST">#REF!</definedName>
    <definedName name="Tejas.en.techo">[29]Análisis!$D$365</definedName>
    <definedName name="tejas.hispaniola" localSheetId="0">#REF!</definedName>
    <definedName name="tejas.hispaniola">#REF!</definedName>
    <definedName name="Term.Superficie.Horm." localSheetId="0">#REF!</definedName>
    <definedName name="Term.Superficie.Horm.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TIERRAS" localSheetId="0">#REF!</definedName>
    <definedName name="TIERRAS">#REF!</definedName>
    <definedName name="TINACOS" localSheetId="0">#REF!</definedName>
    <definedName name="TINACOS">#REF!</definedName>
    <definedName name="_xlnm.Print_Titles" localSheetId="0">'Listado Partida'!$1:$9</definedName>
    <definedName name="_xlnm.Print_Titles">#N/A</definedName>
    <definedName name="tiza" localSheetId="0">#REF!</definedName>
    <definedName name="tiza">#REF!</definedName>
    <definedName name="TL_TABLE" localSheetId="0">#REF!</definedName>
    <definedName name="TL_TABLE">#REF!</definedName>
    <definedName name="TNC" localSheetId="0">#REF!</definedName>
    <definedName name="TNC">#REF!</definedName>
    <definedName name="TNCAL">[10]MOJornal!$D$73</definedName>
    <definedName name="Toallero" localSheetId="0">#REF!</definedName>
    <definedName name="Toallero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" localSheetId="0">#REF!</definedName>
    <definedName name="tope.marmol">#REF!</definedName>
    <definedName name="tope.marmol.p2">[53]Insumos!$C$207</definedName>
    <definedName name="TOPEMARMOLITE" localSheetId="0">#REF!</definedName>
    <definedName name="TOPEMARMOLITE">#REF!</definedName>
    <definedName name="Topes.Asumido" localSheetId="0">#REF!</definedName>
    <definedName name="Topes.Asumido">#REF!</definedName>
    <definedName name="Topes.Baños" localSheetId="0">#REF!</definedName>
    <definedName name="Topes.Baños">#REF!</definedName>
    <definedName name="Topes.bar" localSheetId="0">#REF!</definedName>
    <definedName name="Topes.bar">#REF!</definedName>
    <definedName name="toping.5cm" localSheetId="0">#REF!</definedName>
    <definedName name="toping.5cm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RNILLOSFIJARARAN" localSheetId="0">#REF!</definedName>
    <definedName name="TORNILLOSFIJARARAN">#REF!</definedName>
    <definedName name="torta.de.piso.7cm" localSheetId="0">#REF!</definedName>
    <definedName name="torta.de.piso.7cm">#REF!</definedName>
    <definedName name="torta.piso.10cm" localSheetId="0">#REF!</definedName>
    <definedName name="torta.piso.10cm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" localSheetId="0">[13]Factura!#REF!</definedName>
    <definedName name="TOT">[13]Factura!#REF!</definedName>
    <definedName name="Total.Administración" localSheetId="0">#REF!</definedName>
    <definedName name="Total.Administración">#REF!</definedName>
    <definedName name="Total.Cocina" localSheetId="0">#REF!</definedName>
    <definedName name="Total.Cocina">#REF!</definedName>
    <definedName name="Total.Comedor" localSheetId="0">#REF!</definedName>
    <definedName name="Total.Comedor">#REF!</definedName>
    <definedName name="Total.Espectáculos" localSheetId="0">#REF!</definedName>
    <definedName name="Total.Espectáculos">#REF!</definedName>
    <definedName name="Total.Ext.Area.Noble" localSheetId="0">#REF!</definedName>
    <definedName name="Total.Ext.Area.Noble">#REF!</definedName>
    <definedName name="Total.Ext.Generales" localSheetId="0">#REF!</definedName>
    <definedName name="Total.Ext.Generales">#REF!</definedName>
    <definedName name="Total.Lavandería" localSheetId="0">#REF!</definedName>
    <definedName name="Total.Lavandería">#REF!</definedName>
    <definedName name="Total.Lobby" localSheetId="0">#REF!</definedName>
    <definedName name="Total.Lobby">#REF!</definedName>
    <definedName name="Total.Prelim.A.N." localSheetId="0">#REF!</definedName>
    <definedName name="Total.Prelim.A.N.">#REF!</definedName>
    <definedName name="Total.Prelim.FaseI" localSheetId="0">#REF!</definedName>
    <definedName name="Total.Prelim.FaseI">#REF!</definedName>
    <definedName name="Total.Villa1" localSheetId="0">#REF!</definedName>
    <definedName name="Total.Villa1">#REF!</definedName>
    <definedName name="Total.Villa1.Baldosín" localSheetId="0">#REF!</definedName>
    <definedName name="Total.Villa1.Baldosín">#REF!</definedName>
    <definedName name="Total.Villa2" localSheetId="0">#REF!</definedName>
    <definedName name="Total.Villa2">#REF!</definedName>
    <definedName name="Total.Villa2.Baldosín" localSheetId="0">#REF!</definedName>
    <definedName name="Total.Villa2.Baldosín">#REF!</definedName>
    <definedName name="totalgeneral_3">"$#REF!.$M$56"</definedName>
    <definedName name="trac2.5.t.22">[50]Insumos!$L$31</definedName>
    <definedName name="track" localSheetId="0">#REF!</definedName>
    <definedName name="track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[47]EQUIPOS!$D$14</definedName>
    <definedName name="tractorm" localSheetId="0">'[20]Listado Equipos a utilizar'!#REF!</definedName>
    <definedName name="tractorm">'[20]Listado Equipos a utilizar'!#REF!</definedName>
    <definedName name="TRAGRACAL" localSheetId="0">#REF!</definedName>
    <definedName name="TRAGRACAL">#REF!</definedName>
    <definedName name="TRAGRAROC" localSheetId="0">#REF!</definedName>
    <definedName name="TRAGRAROC">#REF!</definedName>
    <definedName name="TRAGRATIE" localSheetId="0">#REF!</definedName>
    <definedName name="TRAGRATIE">#REF!</definedName>
    <definedName name="TRANINSTVENTYPTA" localSheetId="0">#REF!</definedName>
    <definedName name="TRANINSTVENTYPTA">#REF!</definedName>
    <definedName name="TRANSESC">[48]Ins!$E$660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MINBARRO" localSheetId="0">#REF!</definedName>
    <definedName name="TRANSMINBARRO">#REF!</definedName>
    <definedName name="transpasf" localSheetId="0">'[20]Listado Equipos a utilizar'!#REF!</definedName>
    <definedName name="transpasf">'[20]Listado Equipos a utilizar'!#REF!</definedName>
    <definedName name="transporte">'[28]Resumen Precio Equipos'!$C$30</definedName>
    <definedName name="Transporte.Interno" localSheetId="0">#REF!</definedName>
    <definedName name="Transporte.Interno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tamiento_Moldes_para_Barandilla_3">#N/A</definedName>
    <definedName name="TRATARMADERA">'[82]Ins 2'!$E$51</definedName>
    <definedName name="TRIPLESEAL" localSheetId="0">#REF!</definedName>
    <definedName name="TRIPLESEAL">#REF!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[28]Materiales!#REF!</definedName>
    <definedName name="truct">[28]Materiales!#REF!</definedName>
    <definedName name="Tub.Telf.TV" localSheetId="0">#REF!</definedName>
    <definedName name="Tub.Telf.TV">#REF!</definedName>
    <definedName name="tub8x12">[11]analisis!$G$2313</definedName>
    <definedName name="tub8x516">[11]analisis!$G$2322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CPVC" localSheetId="0">#REF!</definedName>
    <definedName name="TUBCPVC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HG" localSheetId="0">#REF!</definedName>
    <definedName name="TUBHG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 localSheetId="0">#REF!</definedName>
    <definedName name="TUBO_ACERO_16">#REF!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 localSheetId="0">#REF!</definedName>
    <definedName name="TUBO_ACERO_6">#REF!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125" localSheetId="0">#REF!</definedName>
    <definedName name="TUBOHG125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DREN2" localSheetId="0">#REF!</definedName>
    <definedName name="TUBOPVCDREN2">#REF!</definedName>
    <definedName name="TUBOPVCDREN3" localSheetId="0">#REF!</definedName>
    <definedName name="TUBOPVCDREN3">#REF!</definedName>
    <definedName name="TUBOPVCDREN4" localSheetId="0">#REF!</definedName>
    <definedName name="TUBOPVCDREN4">#REF!</definedName>
    <definedName name="TUBOPVCDREN6" localSheetId="0">#REF!</definedName>
    <definedName name="TUBOPVCDREN6">#REF!</definedName>
    <definedName name="TUBOPVCDREN8" localSheetId="0">#REF!</definedName>
    <definedName name="TUBOPVCDREN8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PVCDRE" localSheetId="0">#REF!</definedName>
    <definedName name="TUBPVCDRE">#REF!</definedName>
    <definedName name="TUBPVCPRE" localSheetId="0">#REF!</definedName>
    <definedName name="TUBPVCPRE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[83]MO!$B$11</definedName>
    <definedName name="ud">[8]exteriores!$D$66</definedName>
    <definedName name="uh" localSheetId="0">[32]Análisis!#REF!</definedName>
    <definedName name="uh">[32]Análisis!#REF!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12HG" localSheetId="0">#REF!</definedName>
    <definedName name="UNIONUNI112HG">#REF!</definedName>
    <definedName name="UNIONUNI125HG" localSheetId="0">#REF!</definedName>
    <definedName name="UNIONUNI125HG">#REF!</definedName>
    <definedName name="UNIONUNI12HG" localSheetId="0">#REF!</definedName>
    <definedName name="UNIONUNI12HG">#REF!</definedName>
    <definedName name="UNIONUNI1HG" localSheetId="0">#REF!</definedName>
    <definedName name="UNIONUNI1HG">#REF!</definedName>
    <definedName name="UNIONUNI212HG" localSheetId="0">#REF!</definedName>
    <definedName name="UNIONUNI212HG">#REF!</definedName>
    <definedName name="UNIONUNI2HG" localSheetId="0">#REF!</definedName>
    <definedName name="UNIONUNI2HG">#REF!</definedName>
    <definedName name="UNIONUNI34HG" localSheetId="0">#REF!</definedName>
    <definedName name="UNIONUNI34HG">#REF!</definedName>
    <definedName name="UNIONUNI3HG" localSheetId="0">#REF!</definedName>
    <definedName name="UNIONUNI3HG">#REF!</definedName>
    <definedName name="UNIONUNI4HG" localSheetId="0">#REF!</definedName>
    <definedName name="UNIONUNI4HG">#REF!</definedName>
    <definedName name="UoM" localSheetId="0">#REF!</definedName>
    <definedName name="UoM">#REF!</definedName>
    <definedName name="USDOLAR" localSheetId="0">#REF!</definedName>
    <definedName name="USDOLAR">#REF!</definedName>
    <definedName name="uso.vibrador">'[54]Costos Mano de Obra'!$O$42</definedName>
    <definedName name="USOSMADERA" localSheetId="0">#REF!</definedName>
    <definedName name="USOSMADERA">#REF!</definedName>
    <definedName name="v.c.fs.villa.1" localSheetId="0">[84]Cubicación!#REF!</definedName>
    <definedName name="v.c.fs.villa.1">[84]Cubicación!#REF!</definedName>
    <definedName name="v.c.fs.villa.10" localSheetId="0">[84]Cubicación!#REF!</definedName>
    <definedName name="v.c.fs.villa.10">[84]Cubicación!#REF!</definedName>
    <definedName name="v.c.fs.villa.11" localSheetId="0">[84]Cubicación!#REF!</definedName>
    <definedName name="v.c.fs.villa.11">[84]Cubicación!#REF!</definedName>
    <definedName name="v.c.fs.villa.12" localSheetId="0">[84]Cubicación!#REF!</definedName>
    <definedName name="v.c.fs.villa.12">[84]Cubicación!#REF!</definedName>
    <definedName name="v.c.fs.villa.13" localSheetId="0">[84]Cubicación!#REF!</definedName>
    <definedName name="v.c.fs.villa.13">[84]Cubicación!#REF!</definedName>
    <definedName name="v.c.fs.villa.14" localSheetId="0">[84]Cubicación!#REF!</definedName>
    <definedName name="v.c.fs.villa.14">[84]Cubicación!#REF!</definedName>
    <definedName name="v.c.fs.villa.15" localSheetId="0">[84]Cubicación!#REF!</definedName>
    <definedName name="v.c.fs.villa.15">[84]Cubicación!#REF!</definedName>
    <definedName name="v.c.fs.villa.16" localSheetId="0">[84]Cubicación!#REF!</definedName>
    <definedName name="v.c.fs.villa.16">[84]Cubicación!#REF!</definedName>
    <definedName name="v.c.fs.villa.17" localSheetId="0">[84]Cubicación!#REF!</definedName>
    <definedName name="v.c.fs.villa.17">[84]Cubicación!#REF!</definedName>
    <definedName name="v.c.fs.villa.18" localSheetId="0">[84]Cubicación!#REF!</definedName>
    <definedName name="v.c.fs.villa.18">[84]Cubicación!#REF!</definedName>
    <definedName name="v.c.fs.villa.2" localSheetId="0">[84]Cubicación!#REF!</definedName>
    <definedName name="v.c.fs.villa.2">[84]Cubicación!#REF!</definedName>
    <definedName name="v.c.fs.villa.3" localSheetId="0">[84]Cubicación!#REF!</definedName>
    <definedName name="v.c.fs.villa.3">[84]Cubicación!#REF!</definedName>
    <definedName name="v.c.fs.villa.4" localSheetId="0">[84]Cubicación!#REF!</definedName>
    <definedName name="v.c.fs.villa.4">[84]Cubicación!#REF!</definedName>
    <definedName name="v.c.fs.villa.5" localSheetId="0">[84]Cubicación!#REF!</definedName>
    <definedName name="v.c.fs.villa.5">[84]Cubicación!#REF!</definedName>
    <definedName name="v.c.fs.villa.6" localSheetId="0">[84]Cubicación!#REF!</definedName>
    <definedName name="v.c.fs.villa.6">[84]Cubicación!#REF!</definedName>
    <definedName name="v.c.fs.villa.7" localSheetId="0">[84]Cubicación!#REF!</definedName>
    <definedName name="v.c.fs.villa.7">[84]Cubicación!#REF!</definedName>
    <definedName name="v.c.fs.villa.8" localSheetId="0">[84]Cubicación!#REF!</definedName>
    <definedName name="v.c.fs.villa.8">[84]Cubicación!#REF!</definedName>
    <definedName name="v.c.fs.villa.9" localSheetId="0">[84]Cubicación!#REF!</definedName>
    <definedName name="v.c.fs.villa.9">[84]Cubicación!#REF!</definedName>
    <definedName name="v.c.n1y2.villa1">[84]Cubicación!$P$2150</definedName>
    <definedName name="v.c.n1y2.villa10">[84]Cubicación!$P$1690</definedName>
    <definedName name="v.c.n1y2.villa11">[84]Cubicación!$P$998</definedName>
    <definedName name="v.c.n1y2.villa12">[84]Cubicación!$P$401</definedName>
    <definedName name="v.c.n1y2.villa13">[84]Cubicación!$P$535</definedName>
    <definedName name="v.c.n1y2.villa14">[84]Cubicación!$P$1461</definedName>
    <definedName name="v.c.n1y2.villa15">[84]Cubicación!$P$1576</definedName>
    <definedName name="v.c.n1y2.villa16">[84]Cubicación!$P$1805</definedName>
    <definedName name="v.c.n1y2.villa17">[84]Cubicación!$P$1920</definedName>
    <definedName name="v.c.n1y2.villa18">[84]Cubicación!$P$1113</definedName>
    <definedName name="v.c.n1y2.villa2">[84]Cubicación!$P$2037</definedName>
    <definedName name="v.c.n1y2.villa3">[84]Cubicación!$P$883</definedName>
    <definedName name="v.c.n1y2.villa4">[84]Cubicación!$P$768</definedName>
    <definedName name="v.c.n1y2.villa5">[84]Cubicación!$P$653</definedName>
    <definedName name="v.c.n1y2.villa6">[84]Cubicación!$P$138</definedName>
    <definedName name="v.c.n1y2.villa7">[84]Cubicación!$P$269</definedName>
    <definedName name="v.c.n1y2.villa8">[84]Cubicación!$P$1231</definedName>
    <definedName name="v.c.n1y2.villa9">[84]Cubicación!$P$1346</definedName>
    <definedName name="v.p.fs.villa.1" localSheetId="0">[84]Cubicación!#REF!</definedName>
    <definedName name="v.p.fs.villa.1">[84]Cubicación!#REF!</definedName>
    <definedName name="v.p.fs.villa.10" localSheetId="0">[84]Cubicación!#REF!</definedName>
    <definedName name="v.p.fs.villa.10">[84]Cubicación!#REF!</definedName>
    <definedName name="v.p.fs.villa.11" localSheetId="0">[84]Cubicación!#REF!</definedName>
    <definedName name="v.p.fs.villa.11">[84]Cubicación!#REF!</definedName>
    <definedName name="v.p.fs.villa.12" localSheetId="0">[84]Cubicación!#REF!</definedName>
    <definedName name="v.p.fs.villa.12">[84]Cubicación!#REF!</definedName>
    <definedName name="v.p.fs.villa.13" localSheetId="0">[84]Cubicación!#REF!</definedName>
    <definedName name="v.p.fs.villa.13">[84]Cubicación!#REF!</definedName>
    <definedName name="v.p.fs.villa.14" localSheetId="0">[84]Cubicación!#REF!</definedName>
    <definedName name="v.p.fs.villa.14">[84]Cubicación!#REF!</definedName>
    <definedName name="v.p.fs.villa.15" localSheetId="0">[84]Cubicación!#REF!</definedName>
    <definedName name="v.p.fs.villa.15">[84]Cubicación!#REF!</definedName>
    <definedName name="v.p.fs.villa.16" localSheetId="0">[84]Cubicación!#REF!</definedName>
    <definedName name="v.p.fs.villa.16">[84]Cubicación!#REF!</definedName>
    <definedName name="v.p.fs.villa.17" localSheetId="0">[84]Cubicación!#REF!</definedName>
    <definedName name="v.p.fs.villa.17">[84]Cubicación!#REF!</definedName>
    <definedName name="v.p.fs.villa.18" localSheetId="0">[84]Cubicación!#REF!</definedName>
    <definedName name="v.p.fs.villa.18">[84]Cubicación!#REF!</definedName>
    <definedName name="v.p.fs.villa.2" localSheetId="0">[84]Cubicación!#REF!</definedName>
    <definedName name="v.p.fs.villa.2">[84]Cubicación!#REF!</definedName>
    <definedName name="v.p.fs.villa.3" localSheetId="0">[84]Cubicación!#REF!</definedName>
    <definedName name="v.p.fs.villa.3">[84]Cubicación!#REF!</definedName>
    <definedName name="v.p.fs.villa.4" localSheetId="0">[84]Cubicación!#REF!</definedName>
    <definedName name="v.p.fs.villa.4">[84]Cubicación!#REF!</definedName>
    <definedName name="v.p.fs.villa.5" localSheetId="0">[84]Cubicación!#REF!</definedName>
    <definedName name="v.p.fs.villa.5">[84]Cubicación!#REF!</definedName>
    <definedName name="v.p.fs.villa.6" localSheetId="0">[84]Cubicación!#REF!</definedName>
    <definedName name="v.p.fs.villa.6">[84]Cubicación!#REF!</definedName>
    <definedName name="v.p.fs.villa.7" localSheetId="0">[84]Cubicación!#REF!</definedName>
    <definedName name="v.p.fs.villa.7">[84]Cubicación!#REF!</definedName>
    <definedName name="v.p.fs.villa.8" localSheetId="0">[84]Cubicación!#REF!</definedName>
    <definedName name="v.p.fs.villa.8">[84]Cubicación!#REF!</definedName>
    <definedName name="v.p.fs.villa.9" localSheetId="0">[84]Cubicación!#REF!</definedName>
    <definedName name="v.p.fs.villa.9">[84]Cubicación!#REF!</definedName>
    <definedName name="V1B.E" localSheetId="0">#REF!</definedName>
    <definedName name="V1B.E">#REF!</definedName>
    <definedName name="V3B.C" localSheetId="0">#REF!</definedName>
    <definedName name="V3B.C">#REF!</definedName>
    <definedName name="V4C.E" localSheetId="0">#REF!</definedName>
    <definedName name="V4C.E">#REF!</definedName>
    <definedName name="V7.8" localSheetId="0">#REF!</definedName>
    <definedName name="V7.8">#REF!</definedName>
    <definedName name="V7.9" localSheetId="0">#REF!</definedName>
    <definedName name="V7.9">#REF!</definedName>
    <definedName name="V78.CD" localSheetId="0">#REF!</definedName>
    <definedName name="V78.CD">#REF!</definedName>
    <definedName name="V7A.E" localSheetId="0">#REF!</definedName>
    <definedName name="V7A.E">#REF!</definedName>
    <definedName name="V9A.E" localSheetId="0">#REF!</definedName>
    <definedName name="V9A.E">#REF!</definedName>
    <definedName name="VA7.9" localSheetId="0">#REF!</definedName>
    <definedName name="VA7.9">#REF!</definedName>
    <definedName name="VACC">[14]Precio!$F$31</definedName>
    <definedName name="VACIADOAMANO" localSheetId="0">#REF!</definedName>
    <definedName name="VACIADOAMANO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IVEN" localSheetId="0">#REF!</definedName>
    <definedName name="VAIVEN">#REF!</definedName>
    <definedName name="valor2_2">#N/A</definedName>
    <definedName name="valor2_3">#N/A</definedName>
    <definedName name="valora_3">"$#REF!.$I$1:$I$65534"</definedName>
    <definedName name="VALORM" localSheetId="0">#REF!</definedName>
    <definedName name="VALORM">#REF!</definedName>
    <definedName name="valorp_3">"$#REF!.$K$1:$K$65534"</definedName>
    <definedName name="VALORPRESUPUESTO_3">"$#REF!.$F$1:$F$65534"</definedName>
    <definedName name="VALORT" localSheetId="0">#REF!</definedName>
    <definedName name="VALORT">#REF!</definedName>
    <definedName name="VALORV" localSheetId="0">#REF!</definedName>
    <definedName name="VALORV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ARIOS" localSheetId="0">#REF!</definedName>
    <definedName name="VARIOS">#REF!</definedName>
    <definedName name="VARIOS_AN" localSheetId="0">#REF!</definedName>
    <definedName name="VARIOS_AN">#REF!</definedName>
    <definedName name="VB1.9" localSheetId="0">#REF!</definedName>
    <definedName name="VB1.9">#REF!</definedName>
    <definedName name="VC.D7.8" localSheetId="0">#REF!</definedName>
    <definedName name="VC.D7.8">#REF!</definedName>
    <definedName name="VC1.3" localSheetId="0">#REF!</definedName>
    <definedName name="VC1.3">#REF!</definedName>
    <definedName name="VC3.5" localSheetId="0">#REF!</definedName>
    <definedName name="VC3.5">#REF!</definedName>
    <definedName name="VC5.9" localSheetId="0">#REF!</definedName>
    <definedName name="VC5.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D1.7" localSheetId="0">#REF!</definedName>
    <definedName name="VD1.7">#REF!</definedName>
    <definedName name="VE1.9" localSheetId="0">#REF!</definedName>
    <definedName name="VE1.9">#REF!</definedName>
    <definedName name="VENT2SDR41" localSheetId="0">#REF!</definedName>
    <definedName name="VENT2SDR41">#REF!</definedName>
    <definedName name="VENT3SDR41" localSheetId="0">#REF!</definedName>
    <definedName name="VENT3SDR41">#REF!</definedName>
    <definedName name="ventana.Francesa" localSheetId="0">[32]Análisis!#REF!</definedName>
    <definedName name="ventana.Francesa">[32]Análisis!#REF!</definedName>
    <definedName name="VENTANAS" localSheetId="0">#REF!</definedName>
    <definedName name="VENTANAS">#REF!</definedName>
    <definedName name="Ventanas.abizagradas" localSheetId="0">#REF!</definedName>
    <definedName name="Ventanas.abizagradas">#REF!</definedName>
    <definedName name="Ventanas.Corredizas" localSheetId="0">#REF!</definedName>
    <definedName name="Ventanas.Corredizas">#REF!</definedName>
    <definedName name="Ventanas.salomonicas" localSheetId="0">#REF!</definedName>
    <definedName name="Ventanas.salomonicas">#REF!</definedName>
    <definedName name="VERGRAGRI" localSheetId="0">#REF!</definedName>
    <definedName name="VERGRAGRI">#REF!</definedName>
    <definedName name="verja" localSheetId="0">#REF!</definedName>
    <definedName name="verja">#REF!</definedName>
    <definedName name="Vesc.1erN.Mod.II" localSheetId="0">#REF!</definedName>
    <definedName name="Vesc.1erN.Mod.II">#REF!</definedName>
    <definedName name="Vias" localSheetId="0">#REF!</definedName>
    <definedName name="Vias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brador" localSheetId="0">#REF!</definedName>
    <definedName name="Vibrador">#REF!</definedName>
    <definedName name="Vibrazo.Blanc.30x30" localSheetId="0">#REF!</definedName>
    <definedName name="Vibrazo.Blanc.30x30">#REF!</definedName>
    <definedName name="VidrioFijo.vent.proyectada" localSheetId="0">#REF!</definedName>
    <definedName name="VidrioFijo.vent.proyectada">#REF!</definedName>
    <definedName name="Vig.Amarre.Cierre.Cocina" localSheetId="0">#REF!</definedName>
    <definedName name="Vig.Amarre.Cierre.Cocina">#REF!</definedName>
    <definedName name="Viga" localSheetId="0">[32]Análisis!#REF!</definedName>
    <definedName name="Viga">[32]Análisis!#REF!</definedName>
    <definedName name="viga.20x30" localSheetId="0">#REF!</definedName>
    <definedName name="viga.20x30">#REF!</definedName>
    <definedName name="viga.20x40" localSheetId="0">#REF!</definedName>
    <definedName name="viga.20x40">#REF!</definedName>
    <definedName name="viga.30x40">[53]Análisis!$D$624</definedName>
    <definedName name="viga.30x60" localSheetId="0">#REF!</definedName>
    <definedName name="viga.30x60">#REF!</definedName>
    <definedName name="viga.30x60.np10.45" localSheetId="0">#REF!</definedName>
    <definedName name="viga.30x60.np10.45">#REF!</definedName>
    <definedName name="viga.30x80" localSheetId="0">#REF!</definedName>
    <definedName name="viga.30x80">#REF!</definedName>
    <definedName name="viga.amarre.15x.15" localSheetId="0">#REF!</definedName>
    <definedName name="viga.amarre.15x.15">#REF!</definedName>
    <definedName name="Viga.Amarre.15x20BNP" localSheetId="0">#REF!</definedName>
    <definedName name="Viga.Amarre.15x20BNP">#REF!</definedName>
    <definedName name="Viga.amarre.1erN" localSheetId="0">#REF!</definedName>
    <definedName name="Viga.amarre.1erN">#REF!</definedName>
    <definedName name="Viga.Amarre.1erN.Villas" localSheetId="0">#REF!</definedName>
    <definedName name="Viga.Amarre.1erN.Villas">#REF!</definedName>
    <definedName name="Viga.Amarre.20x.20">[52]Análisis!$D$525</definedName>
    <definedName name="Viga.Amarre.20x30" localSheetId="0">#REF!</definedName>
    <definedName name="Viga.Amarre.20x30">#REF!</definedName>
    <definedName name="Viga.amarre.2do.N">[53]Análisis!$D$653</definedName>
    <definedName name="Viga.Amarre.Comedor" localSheetId="0">#REF!</definedName>
    <definedName name="Viga.Amarre.Comedor">#REF!</definedName>
    <definedName name="Viga.Amarre.Dintel" localSheetId="0">[32]Análisis!#REF!</definedName>
    <definedName name="Viga.Amarre.Dintel">[32]Análisis!#REF!</definedName>
    <definedName name="Viga.Amarre.lavanderia" localSheetId="0">#REF!</definedName>
    <definedName name="Viga.Amarre.lavanderia">#REF!</definedName>
    <definedName name="Viga.amarre.N.Techo.Area.Noble" localSheetId="0">#REF!</definedName>
    <definedName name="Viga.amarre.N.Techo.Area.Noble">#REF!</definedName>
    <definedName name="Viga.amarre.nivel.piso" localSheetId="0">#REF!</definedName>
    <definedName name="Viga.amarre.nivel.piso">#REF!</definedName>
    <definedName name="Viga.Amarre.Piso.20x20">[29]Análisis!$D$138</definedName>
    <definedName name="Viga.Amarre.Piso.Casino" localSheetId="0">[32]Análisis!#REF!</definedName>
    <definedName name="Viga.Amarre.Piso.Casino">[32]Análisis!#REF!</definedName>
    <definedName name="Viga.Amarre.Piso.Cocina" localSheetId="0">#REF!</definedName>
    <definedName name="Viga.Amarre.Piso.Cocina">#REF!</definedName>
    <definedName name="Viga.Amarre.Piso.lavandería" localSheetId="0">#REF!</definedName>
    <definedName name="Viga.Amarre.Piso.lavandería">#REF!</definedName>
    <definedName name="viga.amarre.plastbau" localSheetId="0">#REF!</definedName>
    <definedName name="viga.amarre.plastbau">#REF!</definedName>
    <definedName name="viga.amarre.plastbau.15x23" localSheetId="0">#REF!</definedName>
    <definedName name="viga.amarre.plastbau.15x23">#REF!</definedName>
    <definedName name="Viga.Amarre.Techo.Administracion" localSheetId="0">#REF!</definedName>
    <definedName name="Viga.Amarre.Techo.Administracion">#REF!</definedName>
    <definedName name="Viga.Amarre20x28" localSheetId="0">[32]Análisis!#REF!</definedName>
    <definedName name="Viga.Amarre20x28">[32]Análisis!#REF!</definedName>
    <definedName name="Viga.Amarre2doN" localSheetId="0">#REF!</definedName>
    <definedName name="Viga.Amarre2doN">#REF!</definedName>
    <definedName name="Viga.Antep.Discoteca" localSheetId="0">[32]Análisis!#REF!</definedName>
    <definedName name="Viga.Antep.Discoteca">[32]Análisis!#REF!</definedName>
    <definedName name="Viga.Antep.Horm.Visto.Espectáculos" localSheetId="0">#REF!</definedName>
    <definedName name="Viga.Antep.Horm.Visto.Espectáculos">#REF!</definedName>
    <definedName name="Viga.Antepecho.H.Visto.Area.Noble" localSheetId="0">#REF!</definedName>
    <definedName name="Viga.Antepecho.H.Visto.Area.Noble">#REF!</definedName>
    <definedName name="Viga.antepecho.Horm.Visto.Comedor" localSheetId="0">#REF!</definedName>
    <definedName name="Viga.antepecho.Horm.Visto.Comedor">#REF!</definedName>
    <definedName name="Viga.Cocina" localSheetId="0">#REF!</definedName>
    <definedName name="Viga.Cocina">#REF!</definedName>
    <definedName name="Viga.Convenc.Entrepiso.Villas" localSheetId="0">#REF!</definedName>
    <definedName name="Viga.Convenc.Entrepiso.Villas">#REF!</definedName>
    <definedName name="Viga.Convenc.techo.Villas" localSheetId="0">#REF!</definedName>
    <definedName name="Viga.Convenc.techo.Villas">#REF!</definedName>
    <definedName name="Viga.Edif.oficinas" localSheetId="0">#REF!</definedName>
    <definedName name="Viga.Edif.oficinas">#REF!</definedName>
    <definedName name="Viga.Horm.20x6o.Espectáculos" localSheetId="0">#REF!</definedName>
    <definedName name="Viga.Horm.20x6o.Espectáculos">#REF!</definedName>
    <definedName name="Viga.Horm.Administracion" localSheetId="0">#REF!</definedName>
    <definedName name="Viga.Horm.Administracion">#REF!</definedName>
    <definedName name="Viga.Horm.Arm.edif.Parqueo" localSheetId="0">#REF!</definedName>
    <definedName name="Viga.Horm.Arm.edif.Parqueo">#REF!</definedName>
    <definedName name="Viga.Horm.conv.Entrep.Villas" localSheetId="0">#REF!</definedName>
    <definedName name="Viga.Horm.conv.Entrep.Villas">#REF!</definedName>
    <definedName name="Viga.horm.Conv.Techo.Villas" localSheetId="0">#REF!</definedName>
    <definedName name="Viga.horm.Conv.Techo.Villas">#REF!</definedName>
    <definedName name="Viga.Horm.visto.administracion" localSheetId="0">#REF!</definedName>
    <definedName name="Viga.Horm.visto.administracion">#REF!</definedName>
    <definedName name="Viga.horm.visto.Area.Noble" localSheetId="0">#REF!</definedName>
    <definedName name="Viga.horm.visto.Area.Noble">#REF!</definedName>
    <definedName name="Viga.Horm.Visto.Discoteca" localSheetId="0">[32]Análisis!#REF!</definedName>
    <definedName name="Viga.Horm.Visto.Discoteca">[32]Análisis!#REF!</definedName>
    <definedName name="Viga.Horm.Visto.Espectaculo" localSheetId="0">#REF!</definedName>
    <definedName name="Viga.Horm.Visto.Espectaculo">#REF!</definedName>
    <definedName name="Viga.Horm.Visto.Variable.Comedor" localSheetId="0">#REF!</definedName>
    <definedName name="Viga.Horm.Visto.Variable.Comedor">#REF!</definedName>
    <definedName name="Viga.Jard.Horm.Visto.80x100.Area.Noble" localSheetId="0">#REF!</definedName>
    <definedName name="Viga.Jard.Horm.Visto.80x100.Area.Noble">#REF!</definedName>
    <definedName name="Viga.Jardi.2Nivel.Comedor" localSheetId="0">#REF!</definedName>
    <definedName name="Viga.Jardi.2Nivel.Comedor">#REF!</definedName>
    <definedName name="Viga.Jardi.3erNivel.Comedor" localSheetId="0">#REF!</definedName>
    <definedName name="Viga.Jardi.3erNivel.Comedor">#REF!</definedName>
    <definedName name="Viga.Jardinera.1.Comedor" localSheetId="0">#REF!</definedName>
    <definedName name="Viga.Jardinera.1.Comedor">#REF!</definedName>
    <definedName name="Viga.Jardinera.80x70Lobby" localSheetId="0">#REF!</definedName>
    <definedName name="Viga.Jardinera.80x70Lobby">#REF!</definedName>
    <definedName name="Viga.lavanderia" localSheetId="0">#REF!</definedName>
    <definedName name="Viga.lavanderia">#REF!</definedName>
    <definedName name="Viga.Nivel.inferior" localSheetId="0">#REF!</definedName>
    <definedName name="Viga.Nivel.inferior">#REF!</definedName>
    <definedName name="viga.riostra.20x60" localSheetId="0">#REF!</definedName>
    <definedName name="viga.riostra.20x60">#REF!</definedName>
    <definedName name="viga.sobretecho.cuchilla" localSheetId="0">#REF!</definedName>
    <definedName name="viga.sobretecho.cuchilla">#REF!</definedName>
    <definedName name="Viga.T.Horm.Visto.Area.Noble" localSheetId="0">#REF!</definedName>
    <definedName name="Viga.T.Horm.Visto.Area.Noble">#REF!</definedName>
    <definedName name="viga.torre" localSheetId="0">#REF!</definedName>
    <definedName name="viga.torre">#REF!</definedName>
    <definedName name="Viga.V.2" localSheetId="0">#REF!</definedName>
    <definedName name="Viga.V.2">#REF!</definedName>
    <definedName name="Viga.V.A" localSheetId="0">#REF!</definedName>
    <definedName name="Viga.V.A">#REF!</definedName>
    <definedName name="Viga.V1">[29]Análisis!$D$200</definedName>
    <definedName name="Viga.V1.1erN.mod.I" localSheetId="0">#REF!</definedName>
    <definedName name="Viga.V1.1erN.mod.I">#REF!</definedName>
    <definedName name="Viga.V1.1erN.mod.II" localSheetId="0">#REF!</definedName>
    <definedName name="Viga.V1.1erN.mod.II">#REF!</definedName>
    <definedName name="Viga.V1.2doN.Mod.I" localSheetId="0">#REF!</definedName>
    <definedName name="Viga.V1.2doN.Mod.I">#REF!</definedName>
    <definedName name="Viga.V1.2doN.Mod.II" localSheetId="0">#REF!</definedName>
    <definedName name="Viga.V1.2doN.Mod.II">#REF!</definedName>
    <definedName name="Viga.V1.3erN.mod.I" localSheetId="0">#REF!</definedName>
    <definedName name="Viga.V1.3erN.mod.I">#REF!</definedName>
    <definedName name="Viga.V1.3erN.Mod.II" localSheetId="0">#REF!</definedName>
    <definedName name="Viga.V1.3erN.Mod.II">#REF!</definedName>
    <definedName name="Viga.V1.4toN.Mod.I" localSheetId="0">#REF!</definedName>
    <definedName name="Viga.V1.4toN.Mod.I">#REF!</definedName>
    <definedName name="Viga.V1.4toN.Mod.II" localSheetId="0">#REF!</definedName>
    <definedName name="Viga.V1.4toN.Mod.II">#REF!</definedName>
    <definedName name="Viga.V1.esc.2doN" localSheetId="0">#REF!</definedName>
    <definedName name="Viga.V1.esc.2doN">#REF!</definedName>
    <definedName name="Viga.V1.esc.3erN" localSheetId="0">#REF!</definedName>
    <definedName name="Viga.V1.esc.3erN">#REF!</definedName>
    <definedName name="Viga.V1.escalera" localSheetId="0">#REF!</definedName>
    <definedName name="Viga.V1.escalera">#REF!</definedName>
    <definedName name="Viga.V1e.Villas" localSheetId="0">#REF!</definedName>
    <definedName name="Viga.V1e.Villas">#REF!</definedName>
    <definedName name="Viga.V1T.Villas" localSheetId="0">#REF!</definedName>
    <definedName name="Viga.V1T.Villas">#REF!</definedName>
    <definedName name="Viga.V2.1erN.mod.I" localSheetId="0">#REF!</definedName>
    <definedName name="Viga.V2.1erN.mod.I">#REF!</definedName>
    <definedName name="Viga.V2.2doN.Mod.I" localSheetId="0">#REF!</definedName>
    <definedName name="Viga.V2.2doN.Mod.I">#REF!</definedName>
    <definedName name="Viga.V2.3erN.Mod.I" localSheetId="0">#REF!</definedName>
    <definedName name="Viga.V2.3erN.Mod.I">#REF!</definedName>
    <definedName name="Viga.V2.esc.1erN" localSheetId="0">#REF!</definedName>
    <definedName name="Viga.V2.esc.1erN">#REF!</definedName>
    <definedName name="Viga.V2.esc.2doN" localSheetId="0">#REF!</definedName>
    <definedName name="Viga.V2.esc.2doN">#REF!</definedName>
    <definedName name="Viga.V2.esc.3erN" localSheetId="0">#REF!</definedName>
    <definedName name="Viga.V2.esc.3erN">#REF!</definedName>
    <definedName name="Viga.V2T.Villas" localSheetId="0">#REF!</definedName>
    <definedName name="Viga.V2T.Villas">#REF!</definedName>
    <definedName name="Viga.V3.1erN.Mod.I" localSheetId="0">#REF!</definedName>
    <definedName name="Viga.V3.1erN.Mod.I">#REF!</definedName>
    <definedName name="Viga.V3.2doN.Mod.I" localSheetId="0">#REF!</definedName>
    <definedName name="Viga.V3.2doN.Mod.I">#REF!</definedName>
    <definedName name="Viga.V3.3erN.Mod.I" localSheetId="0">#REF!</definedName>
    <definedName name="Viga.V3.3erN.Mod.I">#REF!</definedName>
    <definedName name="Viga.V3.4toN.Mod.I" localSheetId="0">#REF!</definedName>
    <definedName name="Viga.V3.4toN.Mod.I">#REF!</definedName>
    <definedName name="Viga.V3T.Villas" localSheetId="0">#REF!</definedName>
    <definedName name="Viga.V3T.Villas">#REF!</definedName>
    <definedName name="Viga.V4.1erN.Mod.I" localSheetId="0">#REF!</definedName>
    <definedName name="Viga.V4.1erN.Mod.I">#REF!</definedName>
    <definedName name="Viga.V4.2doN.Mod.I" localSheetId="0">#REF!</definedName>
    <definedName name="Viga.V4.2doN.Mod.I">#REF!</definedName>
    <definedName name="Viga.V4.3erN.Mod.I" localSheetId="0">#REF!</definedName>
    <definedName name="Viga.V4.3erN.Mod.I">#REF!</definedName>
    <definedName name="Viga.V4.4toN.Mod.I" localSheetId="0">#REF!</definedName>
    <definedName name="Viga.V4.4toN.Mod.I">#REF!</definedName>
    <definedName name="Viga.V4E.Villas" localSheetId="0">#REF!</definedName>
    <definedName name="Viga.V4E.Villas">#REF!</definedName>
    <definedName name="Viga.V4T.Villas" localSheetId="0">#REF!</definedName>
    <definedName name="Viga.V4T.Villas">#REF!</definedName>
    <definedName name="Viga.V5.1erN.mod.I" localSheetId="0">#REF!</definedName>
    <definedName name="Viga.V5.1erN.mod.I">#REF!</definedName>
    <definedName name="Viga.V5.2doN.Mod.I" localSheetId="0">#REF!</definedName>
    <definedName name="Viga.V5.2doN.Mod.I">#REF!</definedName>
    <definedName name="Viga.V5.3erN.Mod.I" localSheetId="0">#REF!</definedName>
    <definedName name="Viga.V5.3erN.Mod.I">#REF!</definedName>
    <definedName name="Viga.V5.4toN.Mod.I" localSheetId="0">#REF!</definedName>
    <definedName name="Viga.V5.4toN.Mod.I">#REF!</definedName>
    <definedName name="Viga.V5E.Villas" localSheetId="0">#REF!</definedName>
    <definedName name="Viga.V5E.Villas">#REF!</definedName>
    <definedName name="Viga.V6.1erN.Mod.I" localSheetId="0">#REF!</definedName>
    <definedName name="Viga.V6.1erN.Mod.I">#REF!</definedName>
    <definedName name="Viga.V6.2doN.Mod.I" localSheetId="0">#REF!</definedName>
    <definedName name="Viga.V6.2doN.Mod.I">#REF!</definedName>
    <definedName name="Viga.V6.3erN.mod.I" localSheetId="0">#REF!</definedName>
    <definedName name="Viga.V6.3erN.mod.I">#REF!</definedName>
    <definedName name="Viga.V6.4toN.Mod.I" localSheetId="0">#REF!</definedName>
    <definedName name="Viga.V6.4toN.Mod.I">#REF!</definedName>
    <definedName name="Viga.V7.1erN.Mod.I" localSheetId="0">#REF!</definedName>
    <definedName name="Viga.V7.1erN.Mod.I">#REF!</definedName>
    <definedName name="Viga.V7.2doN.Mod.I" localSheetId="0">#REF!</definedName>
    <definedName name="Viga.V7.2doN.Mod.I">#REF!</definedName>
    <definedName name="Viga.V7.3erN.Mod.I" localSheetId="0">#REF!</definedName>
    <definedName name="Viga.V7.3erN.Mod.I">#REF!</definedName>
    <definedName name="Viga.V7.4toN.Mod.I" localSheetId="0">#REF!</definedName>
    <definedName name="Viga.V7.4toN.Mod.I">#REF!</definedName>
    <definedName name="Viga.VA.1erN.Mod.II" localSheetId="0">#REF!</definedName>
    <definedName name="Viga.VA.1erN.Mod.II">#REF!</definedName>
    <definedName name="Viga.Vac" localSheetId="0">#REF!</definedName>
    <definedName name="Viga.Vac">#REF!</definedName>
    <definedName name="Viga.Vac2" localSheetId="0">#REF!</definedName>
    <definedName name="Viga.Vac2">#REF!</definedName>
    <definedName name="Viga.Vam" localSheetId="0">#REF!</definedName>
    <definedName name="Viga.Vam">#REF!</definedName>
    <definedName name="Viga.Vesc.2doN.Mod.II" localSheetId="0">#REF!</definedName>
    <definedName name="Viga.Vesc.2doN.Mod.II">#REF!</definedName>
    <definedName name="Viga.Vesc.3erN.Mod.II" localSheetId="0">#REF!</definedName>
    <definedName name="Viga.Vesc.3erN.Mod.II">#REF!</definedName>
    <definedName name="Viga.Vesc.4toN.Mod.II" localSheetId="0">#REF!</definedName>
    <definedName name="Viga.Vesc.4toN.Mod.II">#REF!</definedName>
    <definedName name="Viga.VT1" localSheetId="0">#REF!</definedName>
    <definedName name="Viga.VT1">#REF!</definedName>
    <definedName name="viga25x40.palapa" localSheetId="0">[55]Análisis!#REF!</definedName>
    <definedName name="viga25x40.palapa">[55]Análisis!#REF!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[29]Análisis!$D$209</definedName>
    <definedName name="VigaV2.4toN.Mod.I" localSheetId="0">#REF!</definedName>
    <definedName name="VigaV2.4toN.Mod.I">#REF!</definedName>
    <definedName name="VigaV2.5.7.Presidenciales">[29]Análisis!$D$218</definedName>
    <definedName name="VigaV2E.Villas" localSheetId="0">#REF!</definedName>
    <definedName name="VigaV2E.Villas">#REF!</definedName>
    <definedName name="VigaV2T" localSheetId="0">#REF!</definedName>
    <definedName name="VigaV2T">#REF!</definedName>
    <definedName name="VigaV3E.Villas" localSheetId="0">#REF!</definedName>
    <definedName name="VigaV3E.Villas">#REF!</definedName>
    <definedName name="VigaVT2" localSheetId="0">#REF!</definedName>
    <definedName name="VigaVT2">#REF!</definedName>
    <definedName name="VigaVT3" localSheetId="0">#REF!</definedName>
    <definedName name="VigaVT3">#REF!</definedName>
    <definedName name="VigaVT4" localSheetId="0">#REF!</definedName>
    <definedName name="VigaVT4">#REF!</definedName>
    <definedName name="VigaVT5" localSheetId="0">#REF!</definedName>
    <definedName name="VigaVT5">#REF!</definedName>
    <definedName name="Villa.1.Zapata.Muros" localSheetId="0">#REF!</definedName>
    <definedName name="Villa.1.Zapata.Muros">#REF!</definedName>
    <definedName name="VILLA.BPB.PLASTBAU.RD" localSheetId="0">#REF!</definedName>
    <definedName name="VILLA.BPB.PLASTBAU.RD">#REF!</definedName>
    <definedName name="VILLA.BPB.PLASTBAU.US" localSheetId="0">#REF!</definedName>
    <definedName name="VILLA.BPB.PLASTBAU.US">#REF!</definedName>
    <definedName name="Villa1.Zap.Columna" localSheetId="0">#REF!</definedName>
    <definedName name="Villa1.Zap.Columna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ISTO1" localSheetId="0">#REF!</definedName>
    <definedName name="VISTO1">#REF!</definedName>
    <definedName name="VISTOC" localSheetId="0">#REF!</definedName>
    <definedName name="VISTOC">#REF!</definedName>
    <definedName name="VISTOV" localSheetId="0">#REF!</definedName>
    <definedName name="VISTOV">#REF!</definedName>
    <definedName name="volteobote" localSheetId="0">'[20]Listado Equipos a utilizar'!#REF!</definedName>
    <definedName name="volteobote">'[20]Listado Equipos a utilizar'!#REF!</definedName>
    <definedName name="volteobotela" localSheetId="0">'[20]Listado Equipos a utilizar'!#REF!</definedName>
    <definedName name="volteobotela">'[20]Listado Equipos a utilizar'!#REF!</definedName>
    <definedName name="volteobotelargo" localSheetId="0">'[20]Listado Equipos a utilizar'!#REF!</definedName>
    <definedName name="volteobotelargo">'[20]Listado Equipos a utilizar'!#REF!</definedName>
    <definedName name="VP" localSheetId="0">[59]analisis1!#REF!</definedName>
    <definedName name="VP">[59]analisis1!#REF!</definedName>
    <definedName name="VSALALUMBCOMAN" localSheetId="0">#REF!</definedName>
    <definedName name="VSALALUMBCOMAN">#REF!</definedName>
    <definedName name="VSALALUMBCOPAL" localSheetId="0">#REF!</definedName>
    <definedName name="VSALALUMBCOPAL">#REF!</definedName>
    <definedName name="VSALALUMBROMAN" localSheetId="0">#REF!</definedName>
    <definedName name="VSALALUMBROMAN">#REF!</definedName>
    <definedName name="VSALALUMBROVBROMAN" localSheetId="0">#REF!</definedName>
    <definedName name="VSALALUMBROVBROMAN">#REF!</definedName>
    <definedName name="VSALALUMNATVBROPAL" localSheetId="0">#REF!</definedName>
    <definedName name="VSALALUMNATVBROPAL">#REF!</definedName>
    <definedName name="VSALALUMNATVCMAN" localSheetId="0">#REF!</definedName>
    <definedName name="VSALALUMNATVCMAN">#REF!</definedName>
    <definedName name="VSALALUMNATVCPAL" localSheetId="0">#REF!</definedName>
    <definedName name="VSALALUMNATVCPAL">#REF!</definedName>
    <definedName name="Vuelo.Inclinado.4toN.Mod.II" localSheetId="0">#REF!</definedName>
    <definedName name="Vuelo.Inclinado.4toN.Mod.II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" localSheetId="0">#REF!</definedName>
    <definedName name="VX">#REF!</definedName>
    <definedName name="VXCSD" localSheetId="0">#REF!</definedName>
    <definedName name="VXCSD">#REF!</definedName>
    <definedName name="w" localSheetId="0">#REF!</definedName>
    <definedName name="w">#REF!</definedName>
    <definedName name="W14X22">[11]analisis!$G$1637</definedName>
    <definedName name="W16X26">[11]analisis!$G$1814</definedName>
    <definedName name="W18X40">[11]analisis!$G$1872</definedName>
    <definedName name="W27X84">[11]analisis!$G$1977</definedName>
    <definedName name="w6x9">[11]analisis!$G$1453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[36]INS!$D$561</definedName>
    <definedName name="XXX" localSheetId="0">#REF!</definedName>
    <definedName name="XXX">#REF!</definedName>
    <definedName name="xxxx" localSheetId="0">#REF!</definedName>
    <definedName name="x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#REF!</definedName>
    <definedName name="YO">#REF!</definedName>
    <definedName name="YY" localSheetId="0">#REF!</definedName>
    <definedName name="YY">#REF!</definedName>
    <definedName name="YYYY" localSheetId="0">#REF!</definedName>
    <definedName name="YYYY">#REF!</definedName>
    <definedName name="z" localSheetId="0">comp [2]custo!$I$997:$J$997</definedName>
    <definedName name="z">comp [2]custo!$I$997:$J$997</definedName>
    <definedName name="ZA" localSheetId="0">#REF!</definedName>
    <definedName name="ZA">#REF!</definedName>
    <definedName name="Zabaleta">[45]Análisis!$N$988</definedName>
    <definedName name="Zabaleta.Villas" localSheetId="0">#REF!</definedName>
    <definedName name="Zabaleta.Villas">#REF!</definedName>
    <definedName name="ZABALETAPISO" localSheetId="0">#REF!</definedName>
    <definedName name="ZABALETAPISO">#REF!</definedName>
    <definedName name="zabaletas" localSheetId="0">#REF!</definedName>
    <definedName name="zabaletas">#REF!</definedName>
    <definedName name="zabaletas.jardineras" localSheetId="0">#REF!</definedName>
    <definedName name="zabaletas.jardineras">#REF!</definedName>
    <definedName name="ZABALETATECHO" localSheetId="0">#REF!</definedName>
    <definedName name="ZABALETATECHO">#REF!</definedName>
    <definedName name="Zap.Col.Administración" localSheetId="0">#REF!</definedName>
    <definedName name="Zap.Col.Administración">#REF!</definedName>
    <definedName name="Zap.Col.Discot." localSheetId="0">[32]Análisis!#REF!</definedName>
    <definedName name="Zap.Col.Discot.">[32]Análisis!#REF!</definedName>
    <definedName name="Zap.col.Z1.mod.I" localSheetId="0">#REF!</definedName>
    <definedName name="Zap.col.Z1.mod.I">#REF!</definedName>
    <definedName name="Zap.Col.Zc" localSheetId="0">#REF!</definedName>
    <definedName name="Zap.Col.Zc">#REF!</definedName>
    <definedName name="Zap.Columna" localSheetId="0">[32]Análisis!#REF!</definedName>
    <definedName name="Zap.Columna">[32]Análisis!#REF!</definedName>
    <definedName name="Zap.Columna.Area.Noble" localSheetId="0">#REF!</definedName>
    <definedName name="Zap.Columna.Area.Noble">#REF!</definedName>
    <definedName name="Zap.columna.Casino" localSheetId="0">[32]Análisis!#REF!</definedName>
    <definedName name="Zap.columna.Casino">[32]Análisis!#REF!</definedName>
    <definedName name="Zap.Columna.Comedor" localSheetId="0">#REF!</definedName>
    <definedName name="Zap.Columna.Comedor">#REF!</definedName>
    <definedName name="Zap.Columna.Lavandería" localSheetId="0">#REF!</definedName>
    <definedName name="Zap.Columna.Lavandería">#REF!</definedName>
    <definedName name="Zap.Columnas" localSheetId="0">#REF!</definedName>
    <definedName name="Zap.Columnas">#REF!</definedName>
    <definedName name="zap.Comb.ModuloII" localSheetId="0">#REF!</definedName>
    <definedName name="zap.Comb.ModuloII">#REF!</definedName>
    <definedName name="Zap.Edif.Oficinas" localSheetId="0">#REF!</definedName>
    <definedName name="Zap.Edif.Oficinas">#REF!</definedName>
    <definedName name="Zap.Edif.Parqueo">[29]Análisis!$D$105</definedName>
    <definedName name="Zap.Escalera" localSheetId="0">#REF!</definedName>
    <definedName name="Zap.Escalera">#REF!</definedName>
    <definedName name="zap.M.ha.40cm.esp">[55]Análisis!$D$192</definedName>
    <definedName name="Zap.mur.H.A.">[53]Análisis!$D$163</definedName>
    <definedName name="Zap.muro.10.30x20.General" localSheetId="0">[32]Análisis!#REF!</definedName>
    <definedName name="Zap.muro.10.30x20.General">[32]Análisis!#REF!</definedName>
    <definedName name="Zap.Muro.15cm" localSheetId="0">#REF!</definedName>
    <definedName name="Zap.Muro.15cm">#REF!</definedName>
    <definedName name="Zap.Muro.15cms" localSheetId="0">#REF!</definedName>
    <definedName name="Zap.Muro.15cms">#REF!</definedName>
    <definedName name="Zap.Muro.20cm" localSheetId="0">#REF!</definedName>
    <definedName name="Zap.Muro.20cm">#REF!</definedName>
    <definedName name="Zap.Muro.45x25.General" localSheetId="0">[32]Análisis!#REF!</definedName>
    <definedName name="Zap.Muro.45x25.General">[32]Análisis!#REF!</definedName>
    <definedName name="Zap.muro.55x25.General" localSheetId="0">[32]Análisis!#REF!</definedName>
    <definedName name="Zap.muro.55x25.General">[32]Análisis!#REF!</definedName>
    <definedName name="Zap.Muro.Area.Noble" localSheetId="0">#REF!</definedName>
    <definedName name="Zap.Muro.Area.Noble">#REF!</definedName>
    <definedName name="Zap.Muro.Ariostamiento.Comedor" localSheetId="0">#REF!</definedName>
    <definedName name="Zap.Muro.Ariostamiento.Comedor">#REF!</definedName>
    <definedName name="Zap.Muro.Cocina" localSheetId="0">#REF!</definedName>
    <definedName name="Zap.Muro.Cocina">#REF!</definedName>
    <definedName name="Zap.muro.contencion" localSheetId="0">#REF!</definedName>
    <definedName name="Zap.muro.contencion">#REF!</definedName>
    <definedName name="Zap.Muro.Espectaculo" localSheetId="0">#REF!</definedName>
    <definedName name="Zap.Muro.Espectaculo">#REF!</definedName>
    <definedName name="Zap.Muro.Lavanderia" localSheetId="0">#REF!</definedName>
    <definedName name="Zap.Muro.Lavanderia">#REF!</definedName>
    <definedName name="Zap.Muro.Villa.1" localSheetId="0">#REF!</definedName>
    <definedName name="Zap.Muro.Villa.1">#REF!</definedName>
    <definedName name="Zap.muro20General" localSheetId="0">[32]Análisis!#REF!</definedName>
    <definedName name="Zap.muro20General">[32]Análisis!#REF!</definedName>
    <definedName name="Zap.Muros.Cacino" localSheetId="0">[32]Análisis!#REF!</definedName>
    <definedName name="Zap.Muros.Cacino">[32]Análisis!#REF!</definedName>
    <definedName name="Zap.Z1" localSheetId="0">#REF!</definedName>
    <definedName name="Zap.Z1">#REF!</definedName>
    <definedName name="zap.Z1.mod.II" localSheetId="0">#REF!</definedName>
    <definedName name="zap.Z1.mod.II">#REF!</definedName>
    <definedName name="Zap.Z1.Villa1" localSheetId="0">#REF!</definedName>
    <definedName name="Zap.Z1.Villa1">#REF!</definedName>
    <definedName name="Zap.Z2" localSheetId="0">#REF!</definedName>
    <definedName name="Zap.Z2">#REF!</definedName>
    <definedName name="Zap.Z2.mod.I" localSheetId="0">#REF!</definedName>
    <definedName name="Zap.Z2.mod.I">#REF!</definedName>
    <definedName name="zap.Z2.moduloII" localSheetId="0">#REF!</definedName>
    <definedName name="zap.Z2.moduloII">#REF!</definedName>
    <definedName name="Zap.Z2.Villas1" localSheetId="0">#REF!</definedName>
    <definedName name="Zap.Z2.Villas1">#REF!</definedName>
    <definedName name="Zap.Z3" localSheetId="0">#REF!</definedName>
    <definedName name="Zap.Z3">#REF!</definedName>
    <definedName name="Zap.Z3.Mod.I" localSheetId="0">#REF!</definedName>
    <definedName name="Zap.Z3.Mod.I">#REF!</definedName>
    <definedName name="Zap.Z3.Villas1" localSheetId="0">#REF!</definedName>
    <definedName name="Zap.Z3.Villas1">#REF!</definedName>
    <definedName name="Zap.Z4.mod.I" localSheetId="0">#REF!</definedName>
    <definedName name="Zap.Z4.mod.I">#REF!</definedName>
    <definedName name="Zap.Z4.Villas.1" localSheetId="0">#REF!</definedName>
    <definedName name="Zap.Z4.Villas.1">#REF!</definedName>
    <definedName name="Zap.ZMB" localSheetId="0">#REF!</definedName>
    <definedName name="Zap.ZMB">#REF!</definedName>
    <definedName name="zapata">'[5]caseta de planta'!$C:$C</definedName>
    <definedName name="Zapata.Col.Espectaculos" localSheetId="0">#REF!</definedName>
    <definedName name="Zapata.Col.Espectaculos">#REF!</definedName>
    <definedName name="Zapata.Columna.Cocina" localSheetId="0">#REF!</definedName>
    <definedName name="Zapata.Columna.Cocina">#REF!</definedName>
    <definedName name="zapata.lobby" localSheetId="0">#REF!</definedName>
    <definedName name="zapata.lobby">#REF!</definedName>
    <definedName name="Zapata.Villas.1" localSheetId="0">#REF!</definedName>
    <definedName name="Zapata.Villas.1">#REF!</definedName>
    <definedName name="Zapata.Z1s.Z2s">[29]Análisis!$D$120</definedName>
    <definedName name="ZB" localSheetId="0">#REF!</definedName>
    <definedName name="ZB">#REF!</definedName>
    <definedName name="ZC1_6" localSheetId="0">#REF!</definedName>
    <definedName name="ZC1_6">#REF!</definedName>
    <definedName name="ZD" localSheetId="0">#REF!</definedName>
    <definedName name="ZD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34" localSheetId="0">#REF!</definedName>
    <definedName name="ZINC34">#REF!</definedName>
    <definedName name="ZN" localSheetId="0">#REF!</definedName>
    <definedName name="ZN">#REF!</definedName>
    <definedName name="Zoc.baldosin">[38]Insumos!$E$91</definedName>
    <definedName name="Zoc.Marmol.Mezc.Antillana" localSheetId="0">[32]Análisis!#REF!</definedName>
    <definedName name="Zoc.Marmol.Mezc.Antillana">[32]Análisis!#REF!</definedName>
    <definedName name="Zoc.vibrazo.Blanco" localSheetId="0">#REF!</definedName>
    <definedName name="Zoc.vibrazo.Blanco">#REF!</definedName>
    <definedName name="Zocalo.Baldosin" localSheetId="0">[32]Análisis!#REF!</definedName>
    <definedName name="Zocalo.Baldosin">[32]Análisis!#REF!</definedName>
    <definedName name="Zocalo.bozel.marmol" localSheetId="0">#REF!</definedName>
    <definedName name="Zocalo.bozel.marmol">#REF!</definedName>
    <definedName name="Zocalo.cemento7x25cm" localSheetId="0">#REF!</definedName>
    <definedName name="Zocalo.cemento7x25cm">#REF!</definedName>
    <definedName name="Zocalo.Ceram.Mezc.Antillana" localSheetId="0">[32]Análisis!#REF!</definedName>
    <definedName name="Zocalo.Ceram.Mezc.Antillana">[32]Análisis!#REF!</definedName>
    <definedName name="zocalo.ceramica" localSheetId="0">#REF!</definedName>
    <definedName name="zocalo.ceramica">#REF!</definedName>
    <definedName name="Zócalo.Ceramica">[85]Insumos!$E$80</definedName>
    <definedName name="Zócalo.Cerámica" localSheetId="0">#REF!</definedName>
    <definedName name="Zócalo.Cerámica">#REF!</definedName>
    <definedName name="zocalo.ceramica.antideslizante" localSheetId="0">#REF!</definedName>
    <definedName name="zocalo.ceramica.antideslizante">#REF!</definedName>
    <definedName name="Zocalo.de.ceramica.A">[29]Análisis!$D$532</definedName>
    <definedName name="Zocalo.de.ceramica.B">[29]Análisis!$D$551</definedName>
    <definedName name="Zocalo.de.ceramica.C">[29]Análisis!$D$570</definedName>
    <definedName name="zocalo.de.mosaico">[53]Análisis!$D$1266</definedName>
    <definedName name="Zócalo.Granimármol" localSheetId="0">#REF!</definedName>
    <definedName name="Zócalo.Granimármol">#REF!</definedName>
    <definedName name="Zócalo.Granimarmol.MA" localSheetId="0">#REF!</definedName>
    <definedName name="Zócalo.Granimarmol.MA">#REF!</definedName>
    <definedName name="Zocalo.granito.fondo.blanco" localSheetId="0">#REF!</definedName>
    <definedName name="Zocalo.granito.fondo.blanco">#REF!</definedName>
    <definedName name="Zocalo.Granito.Fondo.blanco.MA" localSheetId="0">#REF!</definedName>
    <definedName name="Zocalo.Granito.Fondo.blanco.MA">#REF!</definedName>
    <definedName name="Zócalo.Gres" localSheetId="0">#REF!</definedName>
    <definedName name="Zócalo.Gres">#REF!</definedName>
    <definedName name="Zócalo.loseta.cemento" localSheetId="0">#REF!</definedName>
    <definedName name="Zócalo.loseta.cemento">#REF!</definedName>
    <definedName name="Zocalo.Marmol.A" localSheetId="0">#REF!</definedName>
    <definedName name="Zocalo.Marmol.A">#REF!</definedName>
    <definedName name="Zocalo.Marmol.A.ANA" localSheetId="0">#REF!</definedName>
    <definedName name="Zocalo.Marmol.A.ANA">#REF!</definedName>
    <definedName name="Zocalo.Marmol.Tipo.B" localSheetId="0">#REF!</definedName>
    <definedName name="Zocalo.Marmol.Tipo.B">#REF!</definedName>
    <definedName name="zocalo.porcelanato.40x40">[29]Análisis!$D$501</definedName>
    <definedName name="Zocalo.Vibrazo.Bco" localSheetId="0">#REF!</definedName>
    <definedName name="Zocalo.Vibrazo.Bco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  <definedName name="zocalobotichinorojo" localSheetId="0">[8]insumo!#REF!</definedName>
    <definedName name="zocalobotichinorojo">[8]insumo!#REF!</definedName>
    <definedName name="ZOCESCGRAPROYAL" localSheetId="0">#REF!</definedName>
    <definedName name="ZOCESCGRAPROYAL">#REF!</definedName>
    <definedName name="ZOCGRA30BCO" localSheetId="0">#REF!</definedName>
    <definedName name="ZOCGRA30BCO">#REF!</definedName>
    <definedName name="ZOCGRA30GRIS" localSheetId="0">#REF!</definedName>
    <definedName name="ZOCGRA30GRIS">#REF!</definedName>
    <definedName name="ZOCGRA40BCO" localSheetId="0">#REF!</definedName>
    <definedName name="ZOCGRA40BCO">#REF!</definedName>
    <definedName name="ZOCGRAPROYAL40" localSheetId="0">#REF!</definedName>
    <definedName name="ZOCGRAPROYAL40">#REF!</definedName>
    <definedName name="ZOCLAD28" localSheetId="0">#REF!</definedName>
    <definedName name="ZOCLAD28">#REF!</definedName>
    <definedName name="ZOCMOSROJ25" localSheetId="0">#REF!</definedName>
    <definedName name="ZOCMOSROJ25">#REF!</definedName>
    <definedName name="ZR" localSheetId="0">#REF!</definedName>
    <definedName name="ZR">#REF!</definedName>
    <definedName name="ZS" localSheetId="0">#REF!</definedName>
    <definedName name="ZS">#REF!</definedName>
    <definedName name="ZV" localSheetId="0">#REF!</definedName>
    <definedName name="ZV">#REF!</definedName>
    <definedName name="ZW" localSheetId="0">#REF!</definedName>
    <definedName name="ZW">#REF!</definedName>
    <definedName name="ZX" localSheetId="0">#REF!</definedName>
    <definedName name="ZX">#REF!</definedName>
    <definedName name="ZZ" localSheetId="0">#REF!</definedName>
    <definedName name="ZZ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8" l="1"/>
  <c r="L147" i="17"/>
  <c r="L146" i="17"/>
  <c r="G557" i="17"/>
  <c r="E117" i="16"/>
  <c r="G554" i="17"/>
  <c r="E116" i="16"/>
  <c r="G550" i="17"/>
  <c r="E112" i="16"/>
  <c r="G547" i="17"/>
  <c r="E110" i="16"/>
  <c r="G543" i="17"/>
  <c r="G544" i="17"/>
  <c r="E108" i="16"/>
  <c r="F531" i="17"/>
  <c r="H531" i="17"/>
  <c r="H523" i="17"/>
  <c r="H524" i="17"/>
  <c r="H525" i="17"/>
  <c r="H526" i="17"/>
  <c r="H527" i="17"/>
  <c r="F528" i="17"/>
  <c r="H528" i="17"/>
  <c r="H529" i="17"/>
  <c r="F532" i="17"/>
  <c r="H532" i="17"/>
  <c r="H533" i="17"/>
  <c r="H535" i="17"/>
  <c r="H538" i="17"/>
  <c r="E107" i="16"/>
  <c r="E106" i="16"/>
  <c r="G531" i="17"/>
  <c r="E482" i="17"/>
  <c r="G484" i="17"/>
  <c r="G482" i="17"/>
  <c r="G483" i="17"/>
  <c r="G476" i="17"/>
  <c r="G477" i="17"/>
  <c r="E101" i="16"/>
  <c r="F472" i="17"/>
  <c r="G472" i="17"/>
  <c r="G473" i="17"/>
  <c r="E98" i="16"/>
  <c r="H467" i="17"/>
  <c r="G467" i="17"/>
  <c r="D465" i="17"/>
  <c r="H463" i="17"/>
  <c r="H461" i="17"/>
  <c r="F462" i="17"/>
  <c r="G461" i="17"/>
  <c r="B461" i="17"/>
  <c r="B462" i="17"/>
  <c r="B463" i="17"/>
  <c r="B464" i="17"/>
  <c r="B465" i="17"/>
  <c r="B466" i="17"/>
  <c r="B467" i="17"/>
  <c r="B468" i="17"/>
  <c r="H460" i="17"/>
  <c r="G460" i="17"/>
  <c r="H453" i="17"/>
  <c r="F452" i="17"/>
  <c r="H452" i="17"/>
  <c r="H451" i="17"/>
  <c r="H450" i="17"/>
  <c r="H449" i="17"/>
  <c r="H448" i="17"/>
  <c r="G448" i="17"/>
  <c r="H442" i="17"/>
  <c r="G442" i="17"/>
  <c r="H440" i="17"/>
  <c r="H443" i="17"/>
  <c r="E93" i="16"/>
  <c r="G440" i="17"/>
  <c r="H432" i="17"/>
  <c r="G432" i="17"/>
  <c r="F427" i="17"/>
  <c r="H427" i="17"/>
  <c r="H426" i="17"/>
  <c r="G414" i="17"/>
  <c r="G413" i="17"/>
  <c r="G412" i="17"/>
  <c r="H405" i="17"/>
  <c r="H403" i="17"/>
  <c r="F404" i="17"/>
  <c r="G403" i="17"/>
  <c r="B403" i="17"/>
  <c r="B404" i="17"/>
  <c r="B405" i="17"/>
  <c r="B406" i="17"/>
  <c r="H402" i="17"/>
  <c r="G402" i="17"/>
  <c r="F61" i="17"/>
  <c r="F60" i="17"/>
  <c r="F59" i="17"/>
  <c r="H395" i="17"/>
  <c r="G395" i="17"/>
  <c r="D393" i="17"/>
  <c r="H391" i="17"/>
  <c r="H389" i="17"/>
  <c r="F390" i="17"/>
  <c r="H390" i="17"/>
  <c r="G389" i="17"/>
  <c r="B389" i="17"/>
  <c r="B390" i="17"/>
  <c r="B391" i="17"/>
  <c r="B392" i="17"/>
  <c r="B393" i="17"/>
  <c r="B394" i="17"/>
  <c r="B395" i="17"/>
  <c r="B396" i="17"/>
  <c r="H388" i="17"/>
  <c r="G388" i="17"/>
  <c r="H381" i="17"/>
  <c r="H379" i="17"/>
  <c r="F380" i="17"/>
  <c r="G379" i="17"/>
  <c r="B379" i="17"/>
  <c r="B380" i="17"/>
  <c r="B381" i="17"/>
  <c r="H378" i="17"/>
  <c r="G378" i="17"/>
  <c r="H372" i="17"/>
  <c r="G372" i="17"/>
  <c r="F368" i="17"/>
  <c r="H368" i="17"/>
  <c r="H367" i="17"/>
  <c r="G367" i="17"/>
  <c r="H366" i="17"/>
  <c r="G366" i="17"/>
  <c r="B366" i="17"/>
  <c r="B367" i="17"/>
  <c r="B368" i="17"/>
  <c r="H365" i="17"/>
  <c r="G365" i="17"/>
  <c r="F359" i="17"/>
  <c r="H359" i="17"/>
  <c r="H358" i="17"/>
  <c r="H357" i="17"/>
  <c r="G357" i="17"/>
  <c r="B357" i="17"/>
  <c r="B358" i="17"/>
  <c r="B359" i="17"/>
  <c r="H356" i="17"/>
  <c r="G356" i="17"/>
  <c r="G352" i="17"/>
  <c r="E77" i="16"/>
  <c r="G349" i="17"/>
  <c r="E75" i="16"/>
  <c r="G345" i="17"/>
  <c r="E73" i="16"/>
  <c r="G341" i="17"/>
  <c r="E72" i="16"/>
  <c r="F335" i="17"/>
  <c r="G335" i="17"/>
  <c r="G336" i="17"/>
  <c r="E69" i="16"/>
  <c r="F331" i="17"/>
  <c r="G331" i="17"/>
  <c r="G332" i="17"/>
  <c r="E68" i="16"/>
  <c r="F327" i="17"/>
  <c r="G327" i="17"/>
  <c r="G328" i="17"/>
  <c r="E67" i="16"/>
  <c r="F323" i="17"/>
  <c r="G323" i="17"/>
  <c r="G324" i="17"/>
  <c r="E66" i="16"/>
  <c r="F319" i="17"/>
  <c r="G319" i="17"/>
  <c r="G320" i="17"/>
  <c r="E65" i="16"/>
  <c r="F315" i="17"/>
  <c r="G315" i="17"/>
  <c r="G316" i="17"/>
  <c r="E62" i="16"/>
  <c r="F311" i="17"/>
  <c r="G311" i="17"/>
  <c r="G312" i="17"/>
  <c r="E61" i="16"/>
  <c r="F307" i="17"/>
  <c r="G307" i="17"/>
  <c r="G308" i="17"/>
  <c r="E60" i="16"/>
  <c r="F303" i="17"/>
  <c r="G303" i="17"/>
  <c r="G304" i="17"/>
  <c r="E59" i="16"/>
  <c r="F299" i="17"/>
  <c r="G299" i="17"/>
  <c r="E55" i="16"/>
  <c r="F282" i="17"/>
  <c r="F283" i="17"/>
  <c r="F281" i="17"/>
  <c r="G486" i="17"/>
  <c r="G487" i="17"/>
  <c r="E103" i="16"/>
  <c r="F454" i="17"/>
  <c r="H454" i="17"/>
  <c r="H455" i="17"/>
  <c r="H456" i="17"/>
  <c r="E94" i="16"/>
  <c r="F415" i="17"/>
  <c r="G415" i="17"/>
  <c r="G417" i="17"/>
  <c r="G418" i="17"/>
  <c r="E91" i="16"/>
  <c r="G404" i="17"/>
  <c r="H404" i="17"/>
  <c r="H406" i="17"/>
  <c r="H407" i="17"/>
  <c r="E90" i="16"/>
  <c r="G462" i="17"/>
  <c r="H462" i="17"/>
  <c r="H464" i="17"/>
  <c r="F428" i="17"/>
  <c r="H428" i="17"/>
  <c r="H429" i="17"/>
  <c r="H430" i="17"/>
  <c r="H433" i="17"/>
  <c r="E92" i="16"/>
  <c r="E62" i="17"/>
  <c r="F62" i="17"/>
  <c r="F64" i="17"/>
  <c r="F65" i="17"/>
  <c r="E24" i="16"/>
  <c r="H369" i="17"/>
  <c r="H371" i="17"/>
  <c r="H373" i="17"/>
  <c r="E85" i="16"/>
  <c r="G380" i="17"/>
  <c r="H380" i="17"/>
  <c r="H382" i="17"/>
  <c r="H383" i="17"/>
  <c r="E86" i="16"/>
  <c r="H392" i="17"/>
  <c r="G390" i="17"/>
  <c r="G368" i="17"/>
  <c r="H360" i="17"/>
  <c r="H361" i="17"/>
  <c r="E82" i="16"/>
  <c r="F284" i="17"/>
  <c r="F285" i="17"/>
  <c r="E51" i="16"/>
  <c r="G300" i="17"/>
  <c r="E58" i="16"/>
  <c r="H465" i="17"/>
  <c r="H466" i="17"/>
  <c r="H394" i="17"/>
  <c r="H393" i="17"/>
  <c r="H468" i="17"/>
  <c r="E95" i="16"/>
  <c r="H396" i="17"/>
  <c r="E87" i="16"/>
  <c r="G275" i="17"/>
  <c r="F275" i="17"/>
  <c r="E273" i="17"/>
  <c r="G273" i="17"/>
  <c r="G272" i="17"/>
  <c r="G263" i="17"/>
  <c r="G262" i="17"/>
  <c r="G261" i="17"/>
  <c r="G260" i="17"/>
  <c r="G259" i="17"/>
  <c r="G258" i="17"/>
  <c r="G257" i="17"/>
  <c r="G256" i="17"/>
  <c r="G255" i="17"/>
  <c r="G254" i="17"/>
  <c r="G253" i="17"/>
  <c r="G252" i="17"/>
  <c r="G251" i="17"/>
  <c r="G250" i="17"/>
  <c r="G249" i="17"/>
  <c r="G248" i="17"/>
  <c r="G247" i="17"/>
  <c r="G246" i="17"/>
  <c r="E274" i="17"/>
  <c r="G274" i="17"/>
  <c r="G276" i="17"/>
  <c r="G277" i="17"/>
  <c r="E49" i="16"/>
  <c r="G265" i="17"/>
  <c r="E48" i="16"/>
  <c r="G225" i="17"/>
  <c r="G226" i="17"/>
  <c r="G227" i="17"/>
  <c r="G228" i="17"/>
  <c r="G229" i="17"/>
  <c r="G230" i="17"/>
  <c r="G231" i="17"/>
  <c r="G232" i="17"/>
  <c r="G233" i="17"/>
  <c r="G234" i="17"/>
  <c r="G235" i="17"/>
  <c r="G236" i="17"/>
  <c r="G237" i="17"/>
  <c r="G238" i="17"/>
  <c r="G239" i="17"/>
  <c r="G224" i="17"/>
  <c r="G240" i="17"/>
  <c r="E47" i="16"/>
  <c r="F207" i="17"/>
  <c r="F208" i="17"/>
  <c r="F209" i="17"/>
  <c r="F210" i="17"/>
  <c r="F211" i="17"/>
  <c r="F212" i="17"/>
  <c r="F213" i="17"/>
  <c r="F214" i="17"/>
  <c r="F215" i="17"/>
  <c r="F216" i="17"/>
  <c r="F206" i="17"/>
  <c r="E144" i="17"/>
  <c r="G144" i="17"/>
  <c r="E136" i="17"/>
  <c r="G136" i="17"/>
  <c r="F128" i="17"/>
  <c r="G128" i="17"/>
  <c r="G129" i="17"/>
  <c r="E32" i="16"/>
  <c r="F122" i="17"/>
  <c r="G122" i="17"/>
  <c r="G123" i="17"/>
  <c r="E31" i="16"/>
  <c r="F218" i="17"/>
  <c r="E44" i="16"/>
  <c r="E145" i="17"/>
  <c r="G145" i="17"/>
  <c r="G146" i="17"/>
  <c r="E36" i="16"/>
  <c r="E137" i="17"/>
  <c r="G137" i="17"/>
  <c r="G138" i="17"/>
  <c r="E35" i="16"/>
  <c r="G202" i="17"/>
  <c r="G203" i="17"/>
  <c r="E41" i="16"/>
  <c r="E39" i="16"/>
  <c r="F190" i="17"/>
  <c r="H190" i="17"/>
  <c r="H185" i="17"/>
  <c r="H184" i="17"/>
  <c r="H183" i="17"/>
  <c r="H182" i="17"/>
  <c r="G114" i="17"/>
  <c r="F114" i="17"/>
  <c r="C112" i="17"/>
  <c r="G110" i="17"/>
  <c r="G108" i="17"/>
  <c r="E109" i="17"/>
  <c r="F108" i="17"/>
  <c r="A108" i="17"/>
  <c r="A109" i="17"/>
  <c r="A110" i="17"/>
  <c r="A111" i="17"/>
  <c r="A112" i="17"/>
  <c r="A113" i="17"/>
  <c r="A114" i="17"/>
  <c r="A115" i="17"/>
  <c r="G107" i="17"/>
  <c r="F107" i="17"/>
  <c r="G100" i="17"/>
  <c r="E99" i="17"/>
  <c r="G99" i="17"/>
  <c r="G98" i="17"/>
  <c r="G97" i="17"/>
  <c r="G96" i="17"/>
  <c r="G95" i="17"/>
  <c r="F95" i="17"/>
  <c r="G89" i="17"/>
  <c r="F89" i="17"/>
  <c r="G87" i="17"/>
  <c r="F87" i="17"/>
  <c r="G79" i="17"/>
  <c r="F79" i="17"/>
  <c r="E74" i="17"/>
  <c r="G74" i="17"/>
  <c r="G73" i="17"/>
  <c r="A50" i="17"/>
  <c r="A51" i="17"/>
  <c r="A52" i="17"/>
  <c r="A53" i="17"/>
  <c r="G52" i="17"/>
  <c r="G50" i="17"/>
  <c r="E51" i="17"/>
  <c r="F50" i="17"/>
  <c r="G49" i="17"/>
  <c r="F49" i="17"/>
  <c r="A37" i="17"/>
  <c r="A38" i="17"/>
  <c r="A39" i="17"/>
  <c r="A40" i="17"/>
  <c r="A41" i="17"/>
  <c r="A42" i="17"/>
  <c r="A43" i="17"/>
  <c r="A44" i="17"/>
  <c r="G43" i="17"/>
  <c r="F43" i="17"/>
  <c r="C41" i="17"/>
  <c r="G39" i="17"/>
  <c r="G37" i="17"/>
  <c r="E38" i="17"/>
  <c r="F37" i="17"/>
  <c r="G36" i="17"/>
  <c r="F36" i="17"/>
  <c r="A27" i="17"/>
  <c r="A28" i="17"/>
  <c r="A29" i="17"/>
  <c r="G29" i="17"/>
  <c r="G27" i="17"/>
  <c r="E28" i="17"/>
  <c r="F27" i="17"/>
  <c r="G26" i="17"/>
  <c r="F26" i="17"/>
  <c r="E75" i="17"/>
  <c r="G75" i="17"/>
  <c r="G90" i="17"/>
  <c r="E26" i="16"/>
  <c r="H186" i="17"/>
  <c r="F187" i="17"/>
  <c r="H187" i="17"/>
  <c r="H188" i="17"/>
  <c r="F191" i="17"/>
  <c r="H191" i="17"/>
  <c r="H192" i="17"/>
  <c r="H194" i="17"/>
  <c r="H197" i="17"/>
  <c r="E40" i="16"/>
  <c r="G190" i="17"/>
  <c r="G109" i="17"/>
  <c r="G111" i="17"/>
  <c r="F109" i="17"/>
  <c r="E101" i="17"/>
  <c r="G101" i="17"/>
  <c r="G102" i="17"/>
  <c r="G103" i="17"/>
  <c r="E27" i="16"/>
  <c r="G76" i="17"/>
  <c r="G77" i="17"/>
  <c r="G80" i="17"/>
  <c r="E25" i="16"/>
  <c r="F51" i="17"/>
  <c r="G51" i="17"/>
  <c r="G53" i="17"/>
  <c r="G54" i="17"/>
  <c r="E23" i="16"/>
  <c r="G38" i="17"/>
  <c r="G40" i="17"/>
  <c r="F38" i="17"/>
  <c r="F28" i="17"/>
  <c r="G28" i="17"/>
  <c r="G30" i="17"/>
  <c r="G31" i="17"/>
  <c r="E19" i="16"/>
  <c r="G113" i="17"/>
  <c r="G112" i="17"/>
  <c r="G115" i="17"/>
  <c r="G41" i="17"/>
  <c r="G42" i="17"/>
  <c r="E28" i="16"/>
  <c r="E20" i="16"/>
  <c r="G44" i="17"/>
  <c r="G20" i="17"/>
  <c r="F20" i="17"/>
  <c r="E16" i="17"/>
  <c r="F16" i="17"/>
  <c r="G15" i="17"/>
  <c r="F15" i="17"/>
  <c r="G14" i="17"/>
  <c r="F14" i="17"/>
  <c r="A14" i="17"/>
  <c r="A15" i="17"/>
  <c r="A16" i="17"/>
  <c r="G13" i="17"/>
  <c r="F13" i="17"/>
  <c r="E7" i="17"/>
  <c r="G7" i="17"/>
  <c r="G6" i="17"/>
  <c r="G5" i="17"/>
  <c r="F5" i="17"/>
  <c r="A5" i="17"/>
  <c r="A6" i="17"/>
  <c r="A7" i="17"/>
  <c r="G4" i="17"/>
  <c r="F4" i="17"/>
  <c r="G8" i="17"/>
  <c r="G9" i="17"/>
  <c r="E15" i="16"/>
  <c r="G16" i="17"/>
  <c r="G17" i="17"/>
  <c r="G19" i="17"/>
  <c r="G21" i="17"/>
  <c r="E18" i="16"/>
  <c r="F117" i="16"/>
  <c r="F116" i="16"/>
  <c r="A106" i="16"/>
  <c r="A107" i="16"/>
  <c r="A108" i="16"/>
  <c r="A98" i="16"/>
  <c r="F73" i="16"/>
  <c r="F72" i="16"/>
  <c r="F69" i="16"/>
  <c r="F68" i="16"/>
  <c r="F67" i="16"/>
  <c r="F66" i="16"/>
  <c r="F65" i="16"/>
  <c r="F62" i="16"/>
  <c r="F61" i="16"/>
  <c r="F60" i="16"/>
  <c r="F59" i="16"/>
  <c r="F58" i="16"/>
  <c r="A47" i="16"/>
  <c r="A48" i="16"/>
  <c r="A49" i="16"/>
  <c r="A44" i="16"/>
  <c r="F32" i="16"/>
  <c r="F31" i="16"/>
  <c r="F91" i="16"/>
  <c r="F48" i="16"/>
  <c r="F103" i="16"/>
  <c r="F19" i="16"/>
  <c r="F20" i="16"/>
  <c r="F47" i="16"/>
  <c r="F55" i="16"/>
  <c r="F24" i="16"/>
  <c r="F25" i="16"/>
  <c r="F118" i="16"/>
  <c r="F101" i="16"/>
  <c r="F44" i="16"/>
  <c r="F87" i="16"/>
  <c r="F92" i="16"/>
  <c r="F94" i="16"/>
  <c r="F95" i="16"/>
  <c r="F110" i="16"/>
  <c r="F18" i="16"/>
  <c r="F27" i="16"/>
  <c r="F28" i="16"/>
  <c r="F35" i="16"/>
  <c r="F36" i="16"/>
  <c r="F49" i="16"/>
  <c r="F51" i="16"/>
  <c r="F85" i="16"/>
  <c r="F86" i="16"/>
  <c r="F39" i="16"/>
  <c r="F93" i="16"/>
  <c r="F112" i="16"/>
  <c r="F75" i="16"/>
  <c r="F98" i="16"/>
  <c r="F26" i="16"/>
  <c r="F106" i="16"/>
  <c r="F77" i="16"/>
  <c r="F40" i="16"/>
  <c r="F107" i="16"/>
  <c r="F41" i="16"/>
  <c r="F108" i="16"/>
  <c r="F82" i="16"/>
  <c r="F15" i="16"/>
  <c r="F90" i="16"/>
  <c r="F113" i="16"/>
  <c r="F23" i="16"/>
  <c r="F78" i="16"/>
  <c r="F120" i="16"/>
  <c r="F125" i="16"/>
  <c r="F126" i="16"/>
  <c r="F132" i="16"/>
  <c r="F131" i="16"/>
  <c r="F133" i="16"/>
  <c r="F127" i="16"/>
  <c r="F129" i="16"/>
  <c r="F124" i="16"/>
  <c r="F128" i="16"/>
  <c r="F123" i="16"/>
  <c r="F130" i="16"/>
  <c r="F134" i="16"/>
  <c r="F136" i="16"/>
</calcChain>
</file>

<file path=xl/sharedStrings.xml><?xml version="1.0" encoding="utf-8"?>
<sst xmlns="http://schemas.openxmlformats.org/spreadsheetml/2006/main" count="1165" uniqueCount="334">
  <si>
    <t>INSTITUTO NACIONAL DE AGUAS POTABLES Y ALCANTARILLADOS</t>
  </si>
  <si>
    <t>DIRECCIÓN DE INGENIERÍA</t>
  </si>
  <si>
    <t>CANTIDAD</t>
  </si>
  <si>
    <t>UD</t>
  </si>
  <si>
    <t>M</t>
  </si>
  <si>
    <t>M²</t>
  </si>
  <si>
    <t>Ud</t>
  </si>
  <si>
    <t>B</t>
  </si>
  <si>
    <t>Meses</t>
  </si>
  <si>
    <t>SUB-TOTAL GENERAL</t>
  </si>
  <si>
    <t>GASTOS INDIRECTOS</t>
  </si>
  <si>
    <t>Honorarios Profesionales</t>
  </si>
  <si>
    <t>Transporte</t>
  </si>
  <si>
    <t>Seguros, Póliza y Finanza</t>
  </si>
  <si>
    <t>Ley 3-86</t>
  </si>
  <si>
    <t>CODIA</t>
  </si>
  <si>
    <t>Imprevistos</t>
  </si>
  <si>
    <t>TOTAL GASTOS INDIRECTOS</t>
  </si>
  <si>
    <t>***INAPA***</t>
  </si>
  <si>
    <t xml:space="preserve">DEPARTAMENTO  DE COSTOS Y PRESUPUESTOS </t>
  </si>
  <si>
    <t xml:space="preserve">DESCRIPCIÓN </t>
  </si>
  <si>
    <t>P.U. (RD$)</t>
  </si>
  <si>
    <t>VALOR (RD$)</t>
  </si>
  <si>
    <t>SUB-TOTAL FASE A</t>
  </si>
  <si>
    <t>VARIOS:</t>
  </si>
  <si>
    <t>SUB-TOTAL FASE B</t>
  </si>
  <si>
    <t>Gastos Administrativos</t>
  </si>
  <si>
    <t>Supervisión de la Obra</t>
  </si>
  <si>
    <t>Medida de Compensación Ambiental</t>
  </si>
  <si>
    <t>TOTAL GENERAL  RD$</t>
  </si>
  <si>
    <t/>
  </si>
  <si>
    <t>MOVIMIENTO DE TIERRA</t>
  </si>
  <si>
    <t xml:space="preserve">Excavación material compacto c/equipo </t>
  </si>
  <si>
    <t>Regularización de fondo de zanja</t>
  </si>
  <si>
    <t>Asiento de arena, e=0.10 m</t>
  </si>
  <si>
    <t xml:space="preserve">MANO DE OBRA </t>
  </si>
  <si>
    <t>USO BOMBAS DE ACHIQUE</t>
  </si>
  <si>
    <t>Achique Ø3" (5,5 HP)</t>
  </si>
  <si>
    <t>A</t>
  </si>
  <si>
    <t>Bote de material c/camión d=5 km (incluye esparcimiento en botadero)</t>
  </si>
  <si>
    <t>Suministro de material de mina  dist. aprox 10.00 km (sujeto a la aprobación del Supervisor)</t>
  </si>
  <si>
    <t>REPLANTEO Y CONTROL TOPOGRÁFICO</t>
  </si>
  <si>
    <t>M³N</t>
  </si>
  <si>
    <t>M³S</t>
  </si>
  <si>
    <t>M³C</t>
  </si>
  <si>
    <t>M³E</t>
  </si>
  <si>
    <t>SUMINISTRO DE TUBERÌAS (CON JUNTA DE GOMA)</t>
  </si>
  <si>
    <t>Imprimación Sencilla</t>
  </si>
  <si>
    <t>Suministro y colocación de Asfalto e=2" (incluye Riego de Adherencia)</t>
  </si>
  <si>
    <t>Z</t>
  </si>
  <si>
    <t>SUB-TOTAL FASE Z</t>
  </si>
  <si>
    <t>Puesta en Marcha y Estabilización  del Sistema</t>
  </si>
  <si>
    <t xml:space="preserve"> ITBIS de Honorarios Profesionales ( Ley 07-2007)</t>
  </si>
  <si>
    <t>Nº</t>
  </si>
  <si>
    <t xml:space="preserve">De Ø16" PVC SDR-32.5  + 5% de pérdida por campana </t>
  </si>
  <si>
    <t xml:space="preserve">De Ø16" PVC SDR-32.5  </t>
  </si>
  <si>
    <t>Hr</t>
  </si>
  <si>
    <r>
      <rPr>
        <b/>
        <sz val="10"/>
        <rFont val="Arial"/>
        <family val="2"/>
      </rPr>
      <t>LIMPIEZA CONTINUA Y FINAL</t>
    </r>
    <r>
      <rPr>
        <sz val="10"/>
        <rFont val="Arial"/>
        <family val="2"/>
      </rPr>
      <t xml:space="preserve"> (Incluye obreros, camión y herramientas menores) 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</si>
  <si>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(alquiler de casa con o sin solar y caseta para materiales)</t>
    </r>
  </si>
  <si>
    <t>COLOCACIÓN DE TUBERÍAS</t>
  </si>
  <si>
    <t>Bote de  Material C/Camión dist.5km (incluye esparcimiento en botadero)</t>
  </si>
  <si>
    <t>SUMINISTRO Y COLOCACIÓN REGISTROS PREFABRICADOS EN HORMIGÓN ARMADO (INCLUYE TAPA EN GRP O POLIETILENO Y ESCALERA) VER DETALLE DE PLANO</t>
  </si>
  <si>
    <t xml:space="preserve">De 1.00 a 1.50 m </t>
  </si>
  <si>
    <t>Corte de asfalto c/disco e= 2" ambos lados</t>
  </si>
  <si>
    <t>Remoción de asfalto e= 2"</t>
  </si>
  <si>
    <r>
      <rPr>
        <b/>
        <sz val="10"/>
        <rFont val="Arial"/>
        <family val="2"/>
      </rPr>
      <t>SEÑALIZACIÓN, CONTROL Y MANEJO DE TRÁNSITO</t>
    </r>
    <r>
      <rPr>
        <sz val="10"/>
        <rFont val="Arial"/>
        <family val="2"/>
      </rPr>
      <t>. Incluye:  Letreros con base ,Conos Refractarios, Cinta de peligro, Malla de seguridad naranja, Tanques de 55 Gl pintados amarillo trafico con cinta lumínica, Pasarelas de Madera y  hombres con banderolas, chalecos y cascos de seguridad</t>
    </r>
  </si>
  <si>
    <t>M³/Km</t>
  </si>
  <si>
    <r>
      <rPr>
        <b/>
        <sz val="10"/>
        <rFont val="Arial"/>
        <family val="2"/>
      </rPr>
      <t>VALLA</t>
    </r>
    <r>
      <rPr>
        <sz val="10"/>
        <rFont val="Arial"/>
        <family val="2"/>
      </rPr>
      <t xml:space="preserve"> anunciando obra 16' x 10' impresión full color conteniendo logo de Inapa, nombre de proyecto y contratista. Estructura en tubos galvanizados 1½"x 1½" y soportes en tubo cuadrado 4" x 4"</t>
    </r>
  </si>
  <si>
    <t>CONSTRUCCIÓN DE IMBORNAL:</t>
  </si>
  <si>
    <t>INTERCONEXIONES DE IMBORNALES A REGISTROS DE CANALESTAS (20 Uds)</t>
  </si>
  <si>
    <t>CARPETA ASFÁLTICA</t>
  </si>
  <si>
    <t>Transporte de Asfalto, distancia aproximada de 65 km</t>
  </si>
  <si>
    <t>MANO DE OBRA DE INTERCONEXIÓN IMBORNALES A CANALETA</t>
  </si>
  <si>
    <t>1.2.1</t>
  </si>
  <si>
    <t>1.2.2</t>
  </si>
  <si>
    <t>1.2.3</t>
  </si>
  <si>
    <t>1.3.1</t>
  </si>
  <si>
    <t>1.3.2</t>
  </si>
  <si>
    <t>1.3.3</t>
  </si>
  <si>
    <t>1.3.4</t>
  </si>
  <si>
    <t>1.3.5</t>
  </si>
  <si>
    <t>1.4.1</t>
  </si>
  <si>
    <t>1.4.2</t>
  </si>
  <si>
    <t>1.5.1</t>
  </si>
  <si>
    <t>1.5.2</t>
  </si>
  <si>
    <t>1.6.1</t>
  </si>
  <si>
    <t>1.6.2</t>
  </si>
  <si>
    <t>1.6.3</t>
  </si>
  <si>
    <t>ZONA: VI</t>
  </si>
  <si>
    <t>Ubicación : PROVINCIA SAN PEDRO DE MACORIS</t>
  </si>
  <si>
    <t>Imbornal de tres parrillas sin filtrante</t>
  </si>
  <si>
    <t xml:space="preserve">Relleno compactado c/compactador mecánico en capa de 0.20 m </t>
  </si>
  <si>
    <t xml:space="preserve"> CARPETA ASFÁLTICA  (L=930.00 ML)</t>
  </si>
  <si>
    <t>CARPETA ASFÁLTICA (L=930.00 M)</t>
  </si>
  <si>
    <t>De sección rectangular (Interior) 1.50m x 0.90m, L=1.50m</t>
  </si>
  <si>
    <t xml:space="preserve">De sección rectangular (Interior) 1.50m x 1.50m, L=1.50m </t>
  </si>
  <si>
    <t>Limpieza de imbornal existente, incluye bote de materiales</t>
  </si>
  <si>
    <t>REPLANTEO Y CONTROL TOPOGRÁFICO (20 INTERCONEXIONES A REGISTROS CADA 10 M)</t>
  </si>
  <si>
    <t xml:space="preserve"> CARPETA ASFÁLTICA  (L=200.00 ML)</t>
  </si>
  <si>
    <t xml:space="preserve">De sección rectangular (Interior) 1.50m x 0.90m, L=1.50m   </t>
  </si>
  <si>
    <t>SUMINISTRO TUBERÍAS</t>
  </si>
  <si>
    <t xml:space="preserve">De Ø½" PVC  (SCH-40)  </t>
  </si>
  <si>
    <t>De Ø¾" PVC  (SCH-40)</t>
  </si>
  <si>
    <t xml:space="preserve">De Ø1" PVC  (SCH-40) </t>
  </si>
  <si>
    <t xml:space="preserve">De Ø2" PVC  (SCH-40) </t>
  </si>
  <si>
    <t>De Ø3" PVC SDR-26 C/ JG</t>
  </si>
  <si>
    <t>SUMINISTRO DE:</t>
  </si>
  <si>
    <t>Coupling Ø½" PVC</t>
  </si>
  <si>
    <t>Coupling Ø¾" PVC</t>
  </si>
  <si>
    <t>Coupling Ø1" PVC</t>
  </si>
  <si>
    <t>Coupling Ø2" PVC</t>
  </si>
  <si>
    <t>Junta mecánica tipo Dresser Ø3" 150 PSI</t>
  </si>
  <si>
    <t>Maestro plomero (1H)</t>
  </si>
  <si>
    <t>Días</t>
  </si>
  <si>
    <t>Peón (2H)</t>
  </si>
  <si>
    <t>REPARACIÓN DE SERVICIOS EXISTENTES</t>
  </si>
  <si>
    <t>5.1.1</t>
  </si>
  <si>
    <t>5.2.1</t>
  </si>
  <si>
    <t>5.2.2</t>
  </si>
  <si>
    <t>5.2.3</t>
  </si>
  <si>
    <t>5.2.4</t>
  </si>
  <si>
    <t>5.2.5</t>
  </si>
  <si>
    <t>5.3.1</t>
  </si>
  <si>
    <t>5.3.2</t>
  </si>
  <si>
    <t>5.3.3</t>
  </si>
  <si>
    <t>5.3.4</t>
  </si>
  <si>
    <t>5.3.5</t>
  </si>
  <si>
    <t>5.4.1</t>
  </si>
  <si>
    <t>5.4.2</t>
  </si>
  <si>
    <t xml:space="preserve">SUMINISTRO DE ALCANTARILLA  PREFABRICADA H.A. </t>
  </si>
  <si>
    <t xml:space="preserve">COLOCACIÓN DE ALCANTARILLA  PREFABRICADA H.A. </t>
  </si>
  <si>
    <t xml:space="preserve">CONSTRUCCIÓN DE ALCANTARILLA PREFABRICADA H.A. </t>
  </si>
  <si>
    <t>1.3.6</t>
  </si>
  <si>
    <t>RED COLECTORA</t>
  </si>
  <si>
    <t>Imbornal de tres parrillas con filtrante (perforado en Ø16" y en camizado en Ø12", profundidad=200 PL)</t>
  </si>
  <si>
    <t xml:space="preserve">Relleno compactado c/compactador mecánico en capa de 0.20m </t>
  </si>
  <si>
    <t>CONSTRUCCIÓN DE BADÉN</t>
  </si>
  <si>
    <r>
      <rPr>
        <b/>
        <sz val="10"/>
        <rFont val="Arial"/>
        <family val="2"/>
      </rPr>
      <t>SEÑALIZACIÓN, CONTROL Y MANEJO DE TRÁNSITO</t>
    </r>
    <r>
      <rPr>
        <sz val="10"/>
        <rFont val="Arial"/>
        <family val="2"/>
      </rPr>
      <t>. Incluye:  Letreros con base ,Conos Refractarios, Cinta de peligro, Malla de seguridad naranja, Tanques de 55 Gl pintados amarillo trafico con cinta lumínica, Pasarelas de Madera y  hombres con banderolas, chalecos y cascos de seguridad.</t>
    </r>
  </si>
  <si>
    <t>Obra: CONSTRUCCIÓN ALCANTARILLADO PLUVIAL ANTIGUA CALLE 20, PROVINCIA SAN PEDRO DE MACORIS, SNIP:14991.</t>
  </si>
  <si>
    <t>Listado de Partida</t>
  </si>
  <si>
    <t>REPLANTEO (M)</t>
  </si>
  <si>
    <t>NO.</t>
  </si>
  <si>
    <t>DESCRIPCION</t>
  </si>
  <si>
    <t>PU + ITBIS</t>
  </si>
  <si>
    <t>ITBIS</t>
  </si>
  <si>
    <t>SUB TOTAL</t>
  </si>
  <si>
    <t>CAL</t>
  </si>
  <si>
    <t>FDA</t>
  </si>
  <si>
    <t>CINTA METRICA 100 USO</t>
  </si>
  <si>
    <t>U</t>
  </si>
  <si>
    <t>MAESTRO(1 U) @,1977/DIA</t>
  </si>
  <si>
    <t>HR</t>
  </si>
  <si>
    <t>PEON (4 U) @,659 C/U /DIA</t>
  </si>
  <si>
    <t>RENDIMIENTO</t>
  </si>
  <si>
    <t>M/DIA</t>
  </si>
  <si>
    <t>COSTO/DIA</t>
  </si>
  <si>
    <t>COSTO / M RD$</t>
  </si>
  <si>
    <t>CORTE DE ASFALTO</t>
  </si>
  <si>
    <t>ALQUILER MAQUINA</t>
  </si>
  <si>
    <t>OPERADOR/DIA</t>
  </si>
  <si>
    <t>COMBUSTIBLE (GASOLINA) (0.06xHpx8)</t>
  </si>
  <si>
    <t>GL</t>
  </si>
  <si>
    <t xml:space="preserve">LUBRICANTE 20% DEL COMBUSTIBLE) </t>
  </si>
  <si>
    <t>%</t>
  </si>
  <si>
    <t>TOTAL COSTO</t>
  </si>
  <si>
    <t>ML/DÍA</t>
  </si>
  <si>
    <t>COSTO / ML</t>
  </si>
  <si>
    <t>DISCO DE CORTE ( RD$ 21363/1890M)</t>
  </si>
  <si>
    <t>COSTO TOTAL / ML</t>
  </si>
  <si>
    <t>REMOCIÓN DE CARPETA ASFÁLTICA</t>
  </si>
  <si>
    <t>PU</t>
  </si>
  <si>
    <t>ALQUILER PALA RETROPALA</t>
  </si>
  <si>
    <t>COMBUSTIBLE, INC. TRANSP.</t>
  </si>
  <si>
    <t>GL/HR</t>
  </si>
  <si>
    <t>LUBRICANTE 20%</t>
  </si>
  <si>
    <t xml:space="preserve">OPERADOR </t>
  </si>
  <si>
    <t xml:space="preserve">COSTO / HR </t>
  </si>
  <si>
    <t>M2/HR</t>
  </si>
  <si>
    <t>COSTO / M2</t>
  </si>
  <si>
    <t>BOTE DE MATERIAL CON CAMIÓN D= 12 KM, (INC. ESPARCIMIENTO DE MATERIAL EN LUGAR DE BOTE</t>
  </si>
  <si>
    <t xml:space="preserve">CARGUIO                    </t>
  </si>
  <si>
    <t>M3/HR</t>
  </si>
  <si>
    <t xml:space="preserve">COSTO /M3 </t>
  </si>
  <si>
    <t xml:space="preserve">EXPARCIMIENTO EN BOTADERO  </t>
  </si>
  <si>
    <t>ACARREO, DISTANCIA</t>
  </si>
  <si>
    <t>KM</t>
  </si>
  <si>
    <t>COSTO TOTAL/M3</t>
  </si>
  <si>
    <t>EXCAVACION DE MATERIAL NO CLASIFICADO C/EQUIPO</t>
  </si>
  <si>
    <t>REND.</t>
  </si>
  <si>
    <t xml:space="preserve">ASIENTO DE ARENA </t>
  </si>
  <si>
    <t xml:space="preserve">COLOCACION </t>
  </si>
  <si>
    <t>MAESTRO(1 U)</t>
  </si>
  <si>
    <t>DIA</t>
  </si>
  <si>
    <t>PEON (3/H /DIA</t>
  </si>
  <si>
    <t>HERRAMIENTAS 3%  M.O</t>
  </si>
  <si>
    <t xml:space="preserve">M3/DIA </t>
  </si>
  <si>
    <t>COSTO/M3</t>
  </si>
  <si>
    <t>SUMINISTRO DE ARENA NO PROCESADA PARA ASIENTO</t>
  </si>
  <si>
    <t>M3</t>
  </si>
  <si>
    <t xml:space="preserve">SUMINISTRO DE MATERIAL DE MINA D=5 KM </t>
  </si>
  <si>
    <t>SUMINISTRO DE MATERIAL PUESTO EN CAMION, INC. CARGUIO</t>
  </si>
  <si>
    <t xml:space="preserve">ACARREO DE MATERIAL </t>
  </si>
  <si>
    <t>COMPACTADO C/COMPACTADOR MECÁNICO EN CAPAS DE 0.20 M</t>
  </si>
  <si>
    <t xml:space="preserve">ALQUILER DE COMPACTADOR MECANICO </t>
  </si>
  <si>
    <t>OPERADOR DE MAQUITO</t>
  </si>
  <si>
    <t>LLENADOR</t>
  </si>
  <si>
    <t>PALERO</t>
  </si>
  <si>
    <t>CARRETILLERO2/H/DIA</t>
  </si>
  <si>
    <t>ACOMODADOR EN ZANJA</t>
  </si>
  <si>
    <t>HERRAMIENTAS MENORES ( 3% )</t>
  </si>
  <si>
    <t>M3/DIA</t>
  </si>
  <si>
    <t>RIEGO DE IMPRIMACION CON GRAVILLA 0.30 GL/M²</t>
  </si>
  <si>
    <t>MAESTRO</t>
  </si>
  <si>
    <t xml:space="preserve">PEONES (2 U) </t>
  </si>
  <si>
    <t>MANTENIMIENTO DE SUPERFCIE (1/H/DIA)</t>
  </si>
  <si>
    <t>NIVELADO  (1/H/DIA)</t>
  </si>
  <si>
    <t>COSTO TOTAL/ DIA</t>
  </si>
  <si>
    <t>M2/DIA</t>
  </si>
  <si>
    <t>COSTO /M2</t>
  </si>
  <si>
    <t>ASFALTO PARA IMPREIMPRIMACION ( RC - 250 )</t>
  </si>
  <si>
    <t>SUMINISTRO DE RC-2</t>
  </si>
  <si>
    <t>TRANSPORTE DE RC-2</t>
  </si>
  <si>
    <t>CALENTAMIENTO DE RC-2</t>
  </si>
  <si>
    <t>GRAVILLA DE 3/4"</t>
  </si>
  <si>
    <t>GRAVILLA DE 3/8"</t>
  </si>
  <si>
    <t>EQUIPOS</t>
  </si>
  <si>
    <t>CAMION DISTRIBUIDOR</t>
  </si>
  <si>
    <t>BANDEROLA</t>
  </si>
  <si>
    <t>RODILLO PEQUEÑO (DE MANO). INC. COMB. Y OPERDOR</t>
  </si>
  <si>
    <t>RETROEXC. PARA CARGADO DE MAT.</t>
  </si>
  <si>
    <t>CAMION PARA AGREGADO</t>
  </si>
  <si>
    <t>COSTO/HR</t>
  </si>
  <si>
    <t>M2</t>
  </si>
  <si>
    <t>COSTO TOTAL RD$/ M2</t>
  </si>
  <si>
    <t>COLOCACION DE ASFALTO 2"</t>
  </si>
  <si>
    <t>MAESTRO (1)</t>
  </si>
  <si>
    <t>DÍA</t>
  </si>
  <si>
    <t>RASTRILLERO (1)</t>
  </si>
  <si>
    <t>CARRETILLERO (2)</t>
  </si>
  <si>
    <t xml:space="preserve">DÍA </t>
  </si>
  <si>
    <t>BARREDOR (2)</t>
  </si>
  <si>
    <t>LLENADORES DE CARRETILLAS (2)</t>
  </si>
  <si>
    <t>EQUIPOS PEQUEÑOS (PALA, RASTRILLO), 3 % DE M.O</t>
  </si>
  <si>
    <t>COSTO/ DÍA</t>
  </si>
  <si>
    <t>RODILLO PEQUEÑO (DE MANO)</t>
  </si>
  <si>
    <t>EQUIPOS 20% DE M.O</t>
  </si>
  <si>
    <t>COSTO POR METRO CUBICO DE APLICACIÓN</t>
  </si>
  <si>
    <t>REND.COL. DE ASFALTO EN ZANJA</t>
  </si>
  <si>
    <t>COSTO /M3</t>
  </si>
  <si>
    <t>TRANSPORTE DE ASFALTO (DISTANCIA  = 25 KM )</t>
  </si>
  <si>
    <t>TRANSPORTE DE ASFALTO SEGÚN TABLA MOPC</t>
  </si>
  <si>
    <t>M3/KM</t>
  </si>
  <si>
    <t>SUMINISTRO ALCANTARILLA PREFABRICADA</t>
  </si>
  <si>
    <t xml:space="preserve">De sección rectangular (Interior) 1.50m x 1.50m, L=1.50m    </t>
  </si>
  <si>
    <t>PEON (2/H /DIA</t>
  </si>
  <si>
    <t>EXCAVACION MATERIAL COMPACTO</t>
  </si>
  <si>
    <t>RELLENO COMPACTADO C/COMPACTADOR MEC.</t>
  </si>
  <si>
    <t>BOTE DE MATERIAL C/ CAMION</t>
  </si>
  <si>
    <t>MEZCLA PARA SELLADO DE JUNTAS (INTY EXT)</t>
  </si>
  <si>
    <t>MEDIA CAÑA</t>
  </si>
  <si>
    <t>REGISTRO PRE - FABRICADO DE 1.00-1.50 M ( Inc. Losa , poiso y conos)</t>
  </si>
  <si>
    <t>ML</t>
  </si>
  <si>
    <t>JUNTAS,( 2 U ) ( 1.65 *4.27 )</t>
  </si>
  <si>
    <t>ESCALERA (1.25/0.3-1)</t>
  </si>
  <si>
    <t>Peldaño</t>
  </si>
  <si>
    <t>TAPA EN GRP O POLIETILENO</t>
  </si>
  <si>
    <t xml:space="preserve">INSTALACION </t>
  </si>
  <si>
    <t>TRANSPORTE INTERNO</t>
  </si>
  <si>
    <t>RD$/U</t>
  </si>
  <si>
    <t>CONSTRUCCION DE IMBORNAL (INCLUYE EXCAVACION, RELLENO DE REPOSICION, COLOCACION DE BLOQUES, FRAGUACHE, CANTOS, MOCHETAS, PAÑETE Y REJILLAS)</t>
  </si>
  <si>
    <t>REPLANTEO</t>
  </si>
  <si>
    <t>PA</t>
  </si>
  <si>
    <t>EXCAVACION CON EQUIPOS</t>
  </si>
  <si>
    <t>RELLENO COMPACTADO C/COMPACTADOR MECANICO</t>
  </si>
  <si>
    <t xml:space="preserve">BOTE DE MATERIAL C / CAMION </t>
  </si>
  <si>
    <t>H.A. LOSA FONDO 0.15 - 1.89 QQ/M3</t>
  </si>
  <si>
    <t>H.A. LOSA TECHO 0.15-1.89 QQ/M3</t>
  </si>
  <si>
    <t>H.A. VIGA 0.15X 0.20 - 2.29 Q/M3</t>
  </si>
  <si>
    <t xml:space="preserve">MURO DE BLOQUES DE 6" </t>
  </si>
  <si>
    <t>RELLENO HS 180 KG/CM2 EN FONDO</t>
  </si>
  <si>
    <t>PAÑETE INTERIOR PULIDO</t>
  </si>
  <si>
    <t>FINO FONDO PULIDO</t>
  </si>
  <si>
    <t>PARRILLA H.F. 0.40 X 0.70</t>
  </si>
  <si>
    <t>TAPA H.F. D=0.80</t>
  </si>
  <si>
    <t>PRECIO P/ UNIDAD</t>
  </si>
  <si>
    <t>tub 16"</t>
  </si>
  <si>
    <t>tub 12"</t>
  </si>
  <si>
    <t>ml</t>
  </si>
  <si>
    <t xml:space="preserve">LIMPIEZA EN IMBORNALES </t>
  </si>
  <si>
    <t>ALQUILER DE CAMION 3 M³ PARA BOTE DE ESCOMBRO</t>
  </si>
  <si>
    <t xml:space="preserve">REND. </t>
  </si>
  <si>
    <t>DIA/UD</t>
  </si>
  <si>
    <t>COSTO/UD</t>
  </si>
  <si>
    <t>BADEN</t>
  </si>
  <si>
    <t>H.S. 210KG/CM2+5% DESP.</t>
  </si>
  <si>
    <t xml:space="preserve">K ACERO </t>
  </si>
  <si>
    <t>QQ</t>
  </si>
  <si>
    <t>ENC. Y DESEC.</t>
  </si>
  <si>
    <t>COSTO P/M3</t>
  </si>
  <si>
    <t>COSTO P/ud</t>
  </si>
  <si>
    <t>BOMBA DE ACHIQUE DE 3" (HP 5.5 )</t>
  </si>
  <si>
    <t>ALQIULER (DIA- 8 - HORAS), INCLUYE MANGUERA  DE SUCCION</t>
  </si>
  <si>
    <t>OPERDOR /DIA</t>
  </si>
  <si>
    <t>COMBUSTIBLE (GASOLINA) (0.06 x HP x 8 )</t>
  </si>
  <si>
    <t>LUBRICANTE (20% DEL COMBUSTIBLE )</t>
  </si>
  <si>
    <t xml:space="preserve">                 PRECIO/DIA RD$</t>
  </si>
  <si>
    <t>TOTAL BOMBA DE ACHIQUE DE 3"</t>
  </si>
  <si>
    <t xml:space="preserve">                 PRECIO/HORA RD$</t>
  </si>
  <si>
    <t>R.D.$</t>
  </si>
  <si>
    <t xml:space="preserve">De Ø3/4" PVC  (SCH-40)  </t>
  </si>
  <si>
    <t xml:space="preserve">De Ø1" PVC  (SCH-40)  </t>
  </si>
  <si>
    <t xml:space="preserve">De Ø2" PVC  (SCH-40)  </t>
  </si>
  <si>
    <t xml:space="preserve">De Ø3" PVC  (SCH-40)  </t>
  </si>
  <si>
    <t>SUMINISTRO DE</t>
  </si>
  <si>
    <t>Coupling 3/4" PVC</t>
  </si>
  <si>
    <t>Coupling 1" PVC</t>
  </si>
  <si>
    <t>Coupling 2" PVC</t>
  </si>
  <si>
    <r>
      <rPr>
        <b/>
        <sz val="9"/>
        <rFont val="Calibri"/>
        <family val="2"/>
        <scheme val="minor"/>
      </rPr>
      <t>SEÑALIZACIÓN, CONTROL Y MANEJO DE TRÁNSITO</t>
    </r>
    <r>
      <rPr>
        <sz val="9"/>
        <rFont val="Calibri"/>
        <family val="2"/>
        <scheme val="minor"/>
      </rPr>
      <t>. Incluye:  Letreros con base ,Conos Refractarios, Cinta de peligro, Malla de seguridad naranja, Tanques de 55 Gl pintados amarillo trafico con cinta lumínica, Pasarelas de Madera y  hombres con banderolas, chalecos y cascos de seguridad.</t>
    </r>
  </si>
  <si>
    <r>
      <rPr>
        <b/>
        <sz val="9"/>
        <rFont val="Calibri"/>
        <family val="2"/>
        <scheme val="minor"/>
      </rPr>
      <t>LIMPIEZA CONTINUA Y FINAL</t>
    </r>
    <r>
      <rPr>
        <sz val="9"/>
        <rFont val="Calibri"/>
        <family val="2"/>
        <scheme val="minor"/>
      </rPr>
      <t xml:space="preserve"> (Incluye obreros, camión y herramientas menores) </t>
    </r>
  </si>
  <si>
    <t>CANT</t>
  </si>
  <si>
    <t>UNID</t>
  </si>
  <si>
    <t>PRECIO</t>
  </si>
  <si>
    <t>TOTAL</t>
  </si>
  <si>
    <t>PLACA DE COMPACTACION</t>
  </si>
  <si>
    <t>CAPATAZ (1U) @900.00/DIA</t>
  </si>
  <si>
    <t>PEON (3U) @659/DIA</t>
  </si>
  <si>
    <t>HERRAMIENTAS</t>
  </si>
  <si>
    <t>UND.</t>
  </si>
  <si>
    <t>COSTO TOTAL POR HORA (CH)</t>
  </si>
  <si>
    <t>RENDIMIENTO ZANJAS PEQUENAS</t>
  </si>
  <si>
    <t>COSTO POR  M2</t>
  </si>
  <si>
    <t xml:space="preserve">COLOCACION DE TUBERÌAS </t>
  </si>
  <si>
    <t>UD/DIA</t>
  </si>
  <si>
    <t>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</si>
</sst>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#,##0.00;[Red]#,##0.00"/>
    <numFmt numFmtId="167" formatCode="_-* #,##0.00_-;\-* #,##0.00_-;_-* &quot;-&quot;??_-;_-@_-"/>
    <numFmt numFmtId="168" formatCode="General_)"/>
    <numFmt numFmtId="169" formatCode="#,##0.00_ ;\-#,##0.00\ "/>
    <numFmt numFmtId="170" formatCode="#."/>
    <numFmt numFmtId="171" formatCode="#,##0.0;\-#,##0.0"/>
    <numFmt numFmtId="172" formatCode="0_)"/>
    <numFmt numFmtId="173" formatCode="0.000"/>
    <numFmt numFmtId="174" formatCode="_-* #,##0\ &quot;€&quot;_-;\-* #,##0\ &quot;€&quot;_-;_-* &quot;-&quot;\ &quot;€&quot;_-;_-@_-"/>
    <numFmt numFmtId="175" formatCode="#,##0.0"/>
    <numFmt numFmtId="176" formatCode="[$$-409]#,##0.00"/>
    <numFmt numFmtId="177" formatCode="_([$RD$-1C0A]* #,##0.00_);_([$RD$-1C0A]* \(#,##0.00\);_([$RD$-1C0A]* &quot;-&quot;??_);_(@_)"/>
    <numFmt numFmtId="178" formatCode="_-* #,##0.00\ &quot;€&quot;_-;\-* #,##0.00\ &quot;€&quot;_-;_-* &quot;-&quot;??\ &quot;€&quot;_-;_-@_-"/>
    <numFmt numFmtId="179" formatCode="_-* #,##0.00\ _€_-;\-* #,##0.00\ _€_-;_-* \-??\ _€_-;_-@_-"/>
    <numFmt numFmtId="180" formatCode="_-* #,##0\ _€_-;\-* #,##0\ _€_-;_-* &quot;-&quot;\ _€_-;_-@_-"/>
    <numFmt numFmtId="181" formatCode="#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2"/>
      <name val="Courier"/>
      <family val="3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12"/>
      <color theme="1"/>
      <name val="Arial"/>
      <family val="2"/>
    </font>
    <font>
      <sz val="10"/>
      <name val="Trebuchet MS"/>
      <family val="2"/>
    </font>
    <font>
      <sz val="10"/>
      <name val="MS Sans Serif"/>
      <family val="2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EEBD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4.9989318521683403E-2"/>
      </right>
      <top style="thin">
        <color theme="0" tint="-0.2499465926084170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465926084170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24994659260841701"/>
      </right>
      <top style="thin">
        <color theme="0" tint="-0.24994659260841701"/>
      </top>
      <bottom style="thin">
        <color theme="0" tint="-4.9989318521683403E-2"/>
      </bottom>
      <diagonal/>
    </border>
    <border>
      <left style="thin">
        <color theme="0" tint="-0.24994659260841701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3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39" fontId="7" fillId="0" borderId="0"/>
    <xf numFmtId="167" fontId="2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39" fontId="7" fillId="0" borderId="0"/>
    <xf numFmtId="43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7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3" fontId="2" fillId="0" borderId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39" fontId="7" fillId="0" borderId="0"/>
    <xf numFmtId="0" fontId="2" fillId="0" borderId="0"/>
    <xf numFmtId="0" fontId="2" fillId="0" borderId="0"/>
    <xf numFmtId="0" fontId="2" fillId="0" borderId="0"/>
    <xf numFmtId="168" fontId="16" fillId="0" borderId="0"/>
    <xf numFmtId="0" fontId="2" fillId="0" borderId="0"/>
    <xf numFmtId="0" fontId="2" fillId="0" borderId="0"/>
    <xf numFmtId="9" fontId="13" fillId="0" borderId="0" applyFont="0" applyFill="0" applyBorder="0" applyAlignment="0" applyProtection="0"/>
    <xf numFmtId="0" fontId="2" fillId="0" borderId="0"/>
    <xf numFmtId="176" fontId="15" fillId="0" borderId="0"/>
    <xf numFmtId="0" fontId="1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19" fillId="0" borderId="0"/>
    <xf numFmtId="178" fontId="15" fillId="0" borderId="0" applyFont="0" applyFill="0" applyBorder="0" applyAlignment="0" applyProtection="0"/>
    <xf numFmtId="0" fontId="20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179" fontId="2" fillId="0" borderId="0" applyBorder="0" applyProtection="0"/>
    <xf numFmtId="0" fontId="2" fillId="0" borderId="0"/>
    <xf numFmtId="179" fontId="2" fillId="0" borderId="0" applyBorder="0" applyProtection="0"/>
    <xf numFmtId="167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1" fillId="0" borderId="0"/>
    <xf numFmtId="181" fontId="16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1">
    <xf numFmtId="0" fontId="0" fillId="0" borderId="0" xfId="0"/>
    <xf numFmtId="0" fontId="2" fillId="0" borderId="0" xfId="0" applyFont="1" applyAlignment="1">
      <alignment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2" fontId="2" fillId="3" borderId="0" xfId="0" applyNumberFormat="1" applyFont="1" applyFill="1" applyAlignment="1">
      <alignment vertical="top"/>
    </xf>
    <xf numFmtId="2" fontId="3" fillId="3" borderId="0" xfId="2" applyNumberFormat="1" applyFont="1" applyFill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165" fontId="8" fillId="0" borderId="0" xfId="8" applyFont="1" applyAlignment="1">
      <alignment vertical="top"/>
    </xf>
    <xf numFmtId="43" fontId="2" fillId="3" borderId="0" xfId="1" applyFont="1" applyFill="1" applyBorder="1" applyAlignment="1">
      <alignment horizontal="left" vertical="top" wrapText="1"/>
    </xf>
    <xf numFmtId="43" fontId="2" fillId="3" borderId="0" xfId="1" applyFont="1" applyFill="1" applyBorder="1" applyAlignment="1">
      <alignment horizontal="left" vertical="top"/>
    </xf>
    <xf numFmtId="43" fontId="2" fillId="0" borderId="0" xfId="1" applyFont="1" applyFill="1" applyAlignment="1">
      <alignment vertical="top"/>
    </xf>
    <xf numFmtId="0" fontId="2" fillId="3" borderId="0" xfId="11" applyFill="1" applyAlignment="1">
      <alignment horizontal="left" vertical="top"/>
    </xf>
    <xf numFmtId="43" fontId="2" fillId="3" borderId="0" xfId="1" applyFont="1" applyFill="1" applyBorder="1" applyAlignment="1">
      <alignment horizontal="center" vertical="top"/>
    </xf>
    <xf numFmtId="2" fontId="2" fillId="0" borderId="0" xfId="0" applyNumberFormat="1" applyFont="1" applyAlignment="1">
      <alignment vertical="top"/>
    </xf>
    <xf numFmtId="43" fontId="2" fillId="0" borderId="0" xfId="19" applyNumberFormat="1" applyFont="1" applyFill="1" applyBorder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43" fontId="3" fillId="0" borderId="0" xfId="1" applyFont="1" applyFill="1" applyBorder="1" applyAlignment="1">
      <alignment vertical="top"/>
    </xf>
    <xf numFmtId="2" fontId="3" fillId="0" borderId="0" xfId="0" applyNumberFormat="1" applyFont="1" applyAlignment="1">
      <alignment vertical="top"/>
    </xf>
    <xf numFmtId="39" fontId="2" fillId="0" borderId="0" xfId="0" applyNumberFormat="1" applyFont="1" applyAlignment="1">
      <alignment vertical="top"/>
    </xf>
    <xf numFmtId="43" fontId="2" fillId="0" borderId="0" xfId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169" fontId="2" fillId="0" borderId="0" xfId="0" applyNumberFormat="1" applyFont="1" applyAlignment="1">
      <alignment horizontal="center" vertical="top"/>
    </xf>
    <xf numFmtId="0" fontId="2" fillId="0" borderId="0" xfId="11" applyAlignment="1">
      <alignment vertical="top" wrapText="1"/>
    </xf>
    <xf numFmtId="0" fontId="2" fillId="3" borderId="0" xfId="11" applyFill="1" applyAlignment="1">
      <alignment vertical="top" wrapText="1"/>
    </xf>
    <xf numFmtId="166" fontId="2" fillId="3" borderId="1" xfId="3" applyNumberFormat="1" applyFont="1" applyFill="1" applyBorder="1" applyAlignment="1" applyProtection="1">
      <alignment horizontal="right" vertical="top" wrapText="1"/>
      <protection locked="0"/>
    </xf>
    <xf numFmtId="0" fontId="2" fillId="3" borderId="0" xfId="11" applyFill="1" applyAlignment="1">
      <alignment horizontal="center" vertical="top"/>
    </xf>
    <xf numFmtId="0" fontId="12" fillId="3" borderId="0" xfId="0" applyFont="1" applyFill="1" applyAlignment="1">
      <alignment vertical="top"/>
    </xf>
    <xf numFmtId="2" fontId="2" fillId="3" borderId="0" xfId="11" applyNumberFormat="1" applyFill="1" applyAlignment="1">
      <alignment horizontal="left" vertical="top" wrapText="1"/>
    </xf>
    <xf numFmtId="4" fontId="2" fillId="3" borderId="0" xfId="11" applyNumberFormat="1" applyFill="1" applyAlignment="1">
      <alignment horizontal="left" vertical="top" wrapText="1"/>
    </xf>
    <xf numFmtId="43" fontId="2" fillId="3" borderId="0" xfId="11" applyNumberFormat="1" applyFill="1" applyAlignment="1">
      <alignment horizontal="left" vertical="top" wrapText="1"/>
    </xf>
    <xf numFmtId="0" fontId="12" fillId="5" borderId="0" xfId="0" applyFont="1" applyFill="1" applyAlignment="1">
      <alignment vertical="top"/>
    </xf>
    <xf numFmtId="39" fontId="3" fillId="3" borderId="0" xfId="0" applyNumberFormat="1" applyFont="1" applyFill="1" applyAlignment="1">
      <alignment horizontal="left" vertical="top"/>
    </xf>
    <xf numFmtId="2" fontId="2" fillId="3" borderId="0" xfId="11" applyNumberFormat="1" applyFill="1" applyAlignment="1">
      <alignment horizontal="center" vertical="top"/>
    </xf>
    <xf numFmtId="0" fontId="12" fillId="3" borderId="4" xfId="0" applyFont="1" applyFill="1" applyBorder="1" applyAlignment="1">
      <alignment vertical="top"/>
    </xf>
    <xf numFmtId="0" fontId="9" fillId="3" borderId="0" xfId="0" applyFont="1" applyFill="1" applyAlignment="1">
      <alignment vertical="top"/>
    </xf>
    <xf numFmtId="0" fontId="2" fillId="4" borderId="0" xfId="0" applyFont="1" applyFill="1" applyAlignment="1">
      <alignment vertical="top"/>
    </xf>
    <xf numFmtId="166" fontId="3" fillId="3" borderId="1" xfId="3" applyNumberFormat="1" applyFont="1" applyFill="1" applyBorder="1" applyAlignment="1" applyProtection="1">
      <alignment horizontal="right" vertical="top" wrapText="1"/>
      <protection locked="0"/>
    </xf>
    <xf numFmtId="0" fontId="3" fillId="3" borderId="0" xfId="2" applyFont="1" applyFill="1" applyAlignment="1">
      <alignment horizontal="center" vertical="top"/>
    </xf>
    <xf numFmtId="2" fontId="2" fillId="3" borderId="0" xfId="11" applyNumberFormat="1" applyFill="1" applyAlignment="1">
      <alignment horizontal="left" vertical="top"/>
    </xf>
    <xf numFmtId="0" fontId="2" fillId="3" borderId="0" xfId="11" applyFill="1" applyAlignment="1">
      <alignment horizontal="left" vertical="top" wrapText="1"/>
    </xf>
    <xf numFmtId="0" fontId="2" fillId="3" borderId="0" xfId="20" applyNumberFormat="1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2" fontId="2" fillId="3" borderId="0" xfId="20" applyNumberFormat="1" applyFont="1" applyFill="1" applyAlignment="1">
      <alignment horizontal="left" vertical="top"/>
    </xf>
    <xf numFmtId="166" fontId="2" fillId="3" borderId="3" xfId="3" applyNumberFormat="1" applyFont="1" applyFill="1" applyBorder="1" applyAlignment="1" applyProtection="1">
      <alignment horizontal="right" vertical="top" wrapText="1"/>
      <protection locked="0"/>
    </xf>
    <xf numFmtId="0" fontId="12" fillId="5" borderId="4" xfId="0" applyFont="1" applyFill="1" applyBorder="1" applyAlignment="1">
      <alignment vertical="top"/>
    </xf>
    <xf numFmtId="0" fontId="2" fillId="3" borderId="4" xfId="0" applyFont="1" applyFill="1" applyBorder="1" applyAlignment="1">
      <alignment vertical="top"/>
    </xf>
    <xf numFmtId="2" fontId="3" fillId="2" borderId="6" xfId="0" applyNumberFormat="1" applyFont="1" applyFill="1" applyBorder="1" applyAlignment="1">
      <alignment horizontal="center" vertical="top"/>
    </xf>
    <xf numFmtId="39" fontId="3" fillId="2" borderId="7" xfId="0" applyNumberFormat="1" applyFont="1" applyFill="1" applyBorder="1" applyAlignment="1">
      <alignment horizontal="center" vertical="top"/>
    </xf>
    <xf numFmtId="43" fontId="3" fillId="2" borderId="7" xfId="1" applyFont="1" applyFill="1" applyBorder="1" applyAlignment="1">
      <alignment horizontal="center" vertical="top"/>
    </xf>
    <xf numFmtId="2" fontId="3" fillId="2" borderId="7" xfId="0" applyNumberFormat="1" applyFont="1" applyFill="1" applyBorder="1" applyAlignment="1">
      <alignment horizontal="center" vertical="top"/>
    </xf>
    <xf numFmtId="43" fontId="3" fillId="2" borderId="8" xfId="1" applyFont="1" applyFill="1" applyBorder="1" applyAlignment="1">
      <alignment horizontal="center" vertical="top"/>
    </xf>
    <xf numFmtId="39" fontId="3" fillId="3" borderId="2" xfId="0" applyNumberFormat="1" applyFont="1" applyFill="1" applyBorder="1" applyAlignment="1" applyProtection="1">
      <alignment horizontal="center" vertical="top"/>
      <protection locked="0"/>
    </xf>
    <xf numFmtId="2" fontId="3" fillId="3" borderId="2" xfId="0" applyNumberFormat="1" applyFont="1" applyFill="1" applyBorder="1" applyAlignment="1" applyProtection="1">
      <alignment horizontal="center" vertical="top"/>
      <protection locked="0"/>
    </xf>
    <xf numFmtId="4" fontId="2" fillId="3" borderId="1" xfId="0" applyNumberFormat="1" applyFont="1" applyFill="1" applyBorder="1" applyAlignment="1" applyProtection="1">
      <alignment vertical="top"/>
      <protection locked="0"/>
    </xf>
    <xf numFmtId="4" fontId="2" fillId="3" borderId="1" xfId="0" applyNumberFormat="1" applyFont="1" applyFill="1" applyBorder="1" applyAlignment="1" applyProtection="1">
      <alignment horizontal="center" vertical="top"/>
      <protection locked="0"/>
    </xf>
    <xf numFmtId="4" fontId="3" fillId="3" borderId="1" xfId="0" applyNumberFormat="1" applyFont="1" applyFill="1" applyBorder="1" applyAlignment="1" applyProtection="1">
      <alignment vertical="top"/>
      <protection locked="0"/>
    </xf>
    <xf numFmtId="4" fontId="6" fillId="3" borderId="1" xfId="0" applyNumberFormat="1" applyFont="1" applyFill="1" applyBorder="1" applyAlignment="1" applyProtection="1">
      <alignment vertical="top"/>
      <protection locked="0"/>
    </xf>
    <xf numFmtId="4" fontId="9" fillId="3" borderId="1" xfId="0" applyNumberFormat="1" applyFont="1" applyFill="1" applyBorder="1" applyAlignment="1" applyProtection="1">
      <alignment vertical="top"/>
      <protection locked="0"/>
    </xf>
    <xf numFmtId="4" fontId="6" fillId="3" borderId="5" xfId="0" applyNumberFormat="1" applyFont="1" applyFill="1" applyBorder="1" applyAlignment="1" applyProtection="1">
      <alignment vertical="top"/>
      <protection locked="0"/>
    </xf>
    <xf numFmtId="4" fontId="9" fillId="3" borderId="5" xfId="0" applyNumberFormat="1" applyFont="1" applyFill="1" applyBorder="1" applyAlignment="1" applyProtection="1">
      <alignment vertical="top"/>
      <protection locked="0"/>
    </xf>
    <xf numFmtId="43" fontId="2" fillId="3" borderId="1" xfId="28" applyFont="1" applyFill="1" applyBorder="1" applyAlignment="1" applyProtection="1">
      <alignment vertical="top"/>
      <protection locked="0"/>
    </xf>
    <xf numFmtId="4" fontId="2" fillId="2" borderId="1" xfId="0" applyNumberFormat="1" applyFont="1" applyFill="1" applyBorder="1" applyAlignment="1" applyProtection="1">
      <alignment vertical="top"/>
      <protection locked="0"/>
    </xf>
    <xf numFmtId="4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horizontal="left" vertical="top" wrapText="1"/>
      <protection locked="0"/>
    </xf>
    <xf numFmtId="4" fontId="2" fillId="3" borderId="13" xfId="0" applyNumberFormat="1" applyFont="1" applyFill="1" applyBorder="1" applyAlignment="1" applyProtection="1">
      <alignment vertical="top"/>
      <protection locked="0"/>
    </xf>
    <xf numFmtId="4" fontId="2" fillId="0" borderId="1" xfId="0" applyNumberFormat="1" applyFont="1" applyBorder="1" applyAlignment="1" applyProtection="1">
      <alignment vertical="top"/>
      <protection locked="0"/>
    </xf>
    <xf numFmtId="4" fontId="2" fillId="0" borderId="1" xfId="0" applyNumberFormat="1" applyFont="1" applyBorder="1" applyAlignment="1" applyProtection="1">
      <alignment horizontal="center" vertical="top"/>
      <protection locked="0"/>
    </xf>
    <xf numFmtId="4" fontId="2" fillId="6" borderId="1" xfId="0" applyNumberFormat="1" applyFont="1" applyFill="1" applyBorder="1" applyAlignment="1" applyProtection="1">
      <alignment vertical="top"/>
      <protection locked="0"/>
    </xf>
    <xf numFmtId="4" fontId="2" fillId="6" borderId="1" xfId="0" applyNumberFormat="1" applyFont="1" applyFill="1" applyBorder="1" applyAlignment="1" applyProtection="1">
      <alignment horizontal="center" vertical="top"/>
      <protection locked="0"/>
    </xf>
    <xf numFmtId="4" fontId="3" fillId="2" borderId="3" xfId="0" applyNumberFormat="1" applyFont="1" applyFill="1" applyBorder="1" applyAlignment="1" applyProtection="1">
      <alignment vertical="top"/>
      <protection locked="0"/>
    </xf>
    <xf numFmtId="4" fontId="3" fillId="2" borderId="3" xfId="0" applyNumberFormat="1" applyFont="1" applyFill="1" applyBorder="1" applyAlignment="1" applyProtection="1">
      <alignment horizontal="center" vertical="top"/>
      <protection locked="0"/>
    </xf>
    <xf numFmtId="43" fontId="2" fillId="3" borderId="0" xfId="19" applyNumberFormat="1" applyFont="1" applyFill="1" applyBorder="1" applyAlignment="1" applyProtection="1">
      <alignment horizontal="center" vertical="top"/>
      <protection locked="0"/>
    </xf>
    <xf numFmtId="2" fontId="2" fillId="3" borderId="0" xfId="0" applyNumberFormat="1" applyFont="1" applyFill="1" applyAlignment="1" applyProtection="1">
      <alignment horizontal="center" vertical="top"/>
      <protection locked="0"/>
    </xf>
    <xf numFmtId="0" fontId="2" fillId="3" borderId="0" xfId="20" applyNumberFormat="1" applyFont="1" applyFill="1" applyAlignment="1" applyProtection="1">
      <alignment horizontal="left" vertical="top"/>
      <protection locked="0"/>
    </xf>
    <xf numFmtId="39" fontId="3" fillId="3" borderId="9" xfId="0" applyNumberFormat="1" applyFont="1" applyFill="1" applyBorder="1" applyAlignment="1">
      <alignment horizontal="center" vertical="top"/>
    </xf>
    <xf numFmtId="39" fontId="3" fillId="3" borderId="2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/>
    </xf>
    <xf numFmtId="0" fontId="2" fillId="3" borderId="1" xfId="2" applyFill="1" applyBorder="1" applyAlignment="1">
      <alignment vertical="top" wrapText="1"/>
    </xf>
    <xf numFmtId="0" fontId="10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4" fontId="6" fillId="3" borderId="1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horizontal="right" vertical="top"/>
    </xf>
    <xf numFmtId="0" fontId="6" fillId="3" borderId="1" xfId="0" applyFont="1" applyFill="1" applyBorder="1" applyAlignment="1">
      <alignment horizontal="justify" vertical="top" wrapText="1"/>
    </xf>
    <xf numFmtId="0" fontId="10" fillId="3" borderId="1" xfId="30" applyFont="1" applyFill="1" applyBorder="1" applyAlignment="1">
      <alignment horizontal="left" vertical="top" wrapText="1"/>
    </xf>
    <xf numFmtId="4" fontId="9" fillId="3" borderId="1" xfId="0" applyNumberFormat="1" applyFont="1" applyFill="1" applyBorder="1" applyAlignment="1">
      <alignment vertical="top"/>
    </xf>
    <xf numFmtId="0" fontId="6" fillId="3" borderId="1" xfId="30" applyFont="1" applyFill="1" applyBorder="1" applyAlignment="1">
      <alignment horizontal="left" vertical="top" wrapText="1"/>
    </xf>
    <xf numFmtId="4" fontId="6" fillId="3" borderId="5" xfId="0" applyNumberFormat="1" applyFont="1" applyFill="1" applyBorder="1" applyAlignment="1">
      <alignment vertical="top"/>
    </xf>
    <xf numFmtId="0" fontId="6" fillId="3" borderId="1" xfId="30" applyFont="1" applyFill="1" applyBorder="1" applyAlignment="1">
      <alignment horizontal="left" vertical="justify" wrapText="1"/>
    </xf>
    <xf numFmtId="0" fontId="11" fillId="3" borderId="1" xfId="0" applyFont="1" applyFill="1" applyBorder="1" applyAlignment="1">
      <alignment vertical="top"/>
    </xf>
    <xf numFmtId="0" fontId="11" fillId="3" borderId="1" xfId="30" applyFont="1" applyFill="1" applyBorder="1" applyAlignment="1">
      <alignment vertical="top"/>
    </xf>
    <xf numFmtId="4" fontId="9" fillId="3" borderId="5" xfId="0" applyNumberFormat="1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17" applyFont="1" applyFill="1" applyBorder="1" applyAlignment="1">
      <alignment horizontal="right" vertical="top"/>
    </xf>
    <xf numFmtId="0" fontId="3" fillId="3" borderId="1" xfId="17" applyFont="1" applyFill="1" applyBorder="1" applyAlignment="1">
      <alignment vertical="top" wrapText="1"/>
    </xf>
    <xf numFmtId="4" fontId="2" fillId="3" borderId="1" xfId="17" applyNumberFormat="1" applyFill="1" applyBorder="1" applyAlignment="1">
      <alignment vertical="top"/>
    </xf>
    <xf numFmtId="43" fontId="2" fillId="3" borderId="3" xfId="1" applyFont="1" applyFill="1" applyBorder="1" applyAlignment="1" applyProtection="1">
      <alignment horizontal="right" vertical="top"/>
    </xf>
    <xf numFmtId="0" fontId="2" fillId="3" borderId="3" xfId="0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/>
    </xf>
    <xf numFmtId="171" fontId="2" fillId="3" borderId="1" xfId="0" applyNumberFormat="1" applyFont="1" applyFill="1" applyBorder="1" applyAlignment="1">
      <alignment horizontal="right" vertical="top"/>
    </xf>
    <xf numFmtId="0" fontId="2" fillId="3" borderId="1" xfId="0" applyFont="1" applyFill="1" applyBorder="1" applyAlignment="1">
      <alignment vertical="top" wrapText="1"/>
    </xf>
    <xf numFmtId="171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/>
    </xf>
    <xf numFmtId="4" fontId="2" fillId="3" borderId="1" xfId="0" applyNumberFormat="1" applyFont="1" applyFill="1" applyBorder="1" applyAlignment="1">
      <alignment horizontal="right" vertical="top"/>
    </xf>
    <xf numFmtId="4" fontId="9" fillId="3" borderId="1" xfId="0" applyNumberFormat="1" applyFont="1" applyFill="1" applyBorder="1" applyAlignment="1">
      <alignment horizontal="right" vertical="top"/>
    </xf>
    <xf numFmtId="0" fontId="2" fillId="3" borderId="1" xfId="2" applyFill="1" applyBorder="1" applyAlignment="1">
      <alignment horizontal="justify" vertical="top" wrapText="1"/>
    </xf>
    <xf numFmtId="0" fontId="10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vertical="top"/>
    </xf>
    <xf numFmtId="0" fontId="2" fillId="3" borderId="11" xfId="0" applyFont="1" applyFill="1" applyBorder="1" applyAlignment="1">
      <alignment horizontal="left" vertical="top" wrapText="1"/>
    </xf>
    <xf numFmtId="0" fontId="3" fillId="3" borderId="1" xfId="38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justify"/>
    </xf>
    <xf numFmtId="4" fontId="3" fillId="3" borderId="1" xfId="0" applyNumberFormat="1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vertical="top"/>
    </xf>
    <xf numFmtId="0" fontId="3" fillId="3" borderId="1" xfId="30" applyFont="1" applyFill="1" applyBorder="1" applyAlignment="1">
      <alignment vertical="top"/>
    </xf>
    <xf numFmtId="0" fontId="2" fillId="3" borderId="1" xfId="30" applyFill="1" applyBorder="1" applyAlignment="1">
      <alignment vertical="top" wrapText="1"/>
    </xf>
    <xf numFmtId="0" fontId="6" fillId="3" borderId="13" xfId="0" applyFont="1" applyFill="1" applyBorder="1" applyAlignment="1">
      <alignment vertical="top"/>
    </xf>
    <xf numFmtId="0" fontId="2" fillId="3" borderId="13" xfId="30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0" fontId="3" fillId="3" borderId="1" xfId="3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" fontId="2" fillId="0" borderId="1" xfId="0" applyNumberFormat="1" applyFont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right" vertical="top"/>
    </xf>
    <xf numFmtId="10" fontId="2" fillId="3" borderId="1" xfId="14" applyNumberForma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right" vertical="top"/>
    </xf>
    <xf numFmtId="4" fontId="2" fillId="6" borderId="1" xfId="0" applyNumberFormat="1" applyFont="1" applyFill="1" applyBorder="1" applyAlignment="1">
      <alignment vertical="top"/>
    </xf>
    <xf numFmtId="0" fontId="10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right" vertical="top"/>
    </xf>
    <xf numFmtId="4" fontId="3" fillId="2" borderId="3" xfId="0" applyNumberFormat="1" applyFont="1" applyFill="1" applyBorder="1" applyAlignment="1">
      <alignment vertical="top"/>
    </xf>
    <xf numFmtId="43" fontId="2" fillId="3" borderId="0" xfId="19" applyNumberFormat="1" applyFont="1" applyFill="1" applyBorder="1" applyAlignment="1" applyProtection="1">
      <alignment horizontal="center" vertical="top"/>
    </xf>
    <xf numFmtId="43" fontId="3" fillId="3" borderId="10" xfId="1" applyFont="1" applyFill="1" applyBorder="1" applyAlignment="1" applyProtection="1">
      <alignment horizontal="center" vertical="top"/>
    </xf>
    <xf numFmtId="4" fontId="6" fillId="3" borderId="3" xfId="0" applyNumberFormat="1" applyFont="1" applyFill="1" applyBorder="1" applyAlignment="1">
      <alignment vertical="top"/>
    </xf>
    <xf numFmtId="4" fontId="2" fillId="3" borderId="1" xfId="29" applyNumberFormat="1" applyFont="1" applyFill="1" applyBorder="1" applyAlignment="1" applyProtection="1">
      <alignment vertical="top"/>
    </xf>
    <xf numFmtId="4" fontId="3" fillId="2" borderId="1" xfId="0" applyNumberFormat="1" applyFont="1" applyFill="1" applyBorder="1" applyAlignment="1">
      <alignment vertical="top"/>
    </xf>
    <xf numFmtId="0" fontId="2" fillId="3" borderId="12" xfId="0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vertical="top"/>
    </xf>
    <xf numFmtId="4" fontId="3" fillId="6" borderId="1" xfId="0" applyNumberFormat="1" applyFont="1" applyFill="1" applyBorder="1" applyAlignment="1">
      <alignment vertical="top"/>
    </xf>
    <xf numFmtId="43" fontId="3" fillId="3" borderId="0" xfId="1" applyFont="1" applyFill="1" applyBorder="1" applyAlignment="1" applyProtection="1">
      <alignment vertical="top"/>
    </xf>
    <xf numFmtId="4" fontId="2" fillId="3" borderId="1" xfId="0" applyNumberFormat="1" applyFont="1" applyFill="1" applyBorder="1" applyAlignment="1">
      <alignment horizontal="center" vertical="top"/>
    </xf>
    <xf numFmtId="4" fontId="6" fillId="3" borderId="1" xfId="0" applyNumberFormat="1" applyFont="1" applyFill="1" applyBorder="1" applyAlignment="1">
      <alignment horizontal="center" vertical="top"/>
    </xf>
    <xf numFmtId="4" fontId="9" fillId="3" borderId="1" xfId="0" applyNumberFormat="1" applyFont="1" applyFill="1" applyBorder="1" applyAlignment="1">
      <alignment horizontal="center" vertical="top"/>
    </xf>
    <xf numFmtId="4" fontId="6" fillId="3" borderId="5" xfId="0" applyNumberFormat="1" applyFont="1" applyFill="1" applyBorder="1" applyAlignment="1">
      <alignment horizontal="center" vertical="top"/>
    </xf>
    <xf numFmtId="4" fontId="9" fillId="3" borderId="5" xfId="0" applyNumberFormat="1" applyFont="1" applyFill="1" applyBorder="1" applyAlignment="1">
      <alignment horizontal="center" vertical="top"/>
    </xf>
    <xf numFmtId="4" fontId="2" fillId="3" borderId="1" xfId="17" applyNumberFormat="1" applyFill="1" applyBorder="1" applyAlignment="1">
      <alignment horizontal="center" vertical="top"/>
    </xf>
    <xf numFmtId="4" fontId="2" fillId="3" borderId="3" xfId="0" applyNumberFormat="1" applyFont="1" applyFill="1" applyBorder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/>
    </xf>
    <xf numFmtId="4" fontId="2" fillId="3" borderId="13" xfId="0" applyNumberFormat="1" applyFont="1" applyFill="1" applyBorder="1" applyAlignment="1">
      <alignment horizontal="center" vertical="top"/>
    </xf>
    <xf numFmtId="0" fontId="21" fillId="7" borderId="0" xfId="0" applyFont="1" applyFill="1" applyAlignment="1">
      <alignment horizontal="center" vertical="center" wrapText="1"/>
    </xf>
    <xf numFmtId="0" fontId="22" fillId="3" borderId="14" xfId="93" applyFont="1" applyFill="1" applyBorder="1" applyAlignment="1">
      <alignment horizontal="center" vertical="center" wrapText="1"/>
    </xf>
    <xf numFmtId="177" fontId="22" fillId="3" borderId="14" xfId="93" applyNumberFormat="1" applyFont="1" applyFill="1" applyBorder="1" applyAlignment="1">
      <alignment horizontal="center" vertical="center" wrapText="1"/>
    </xf>
    <xf numFmtId="177" fontId="22" fillId="3" borderId="14" xfId="94" applyNumberFormat="1" applyFont="1" applyFill="1" applyBorder="1" applyAlignment="1">
      <alignment horizontal="center" vertical="center" wrapText="1"/>
    </xf>
    <xf numFmtId="178" fontId="22" fillId="3" borderId="14" xfId="94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4" fillId="8" borderId="14" xfId="95" applyFont="1" applyFill="1" applyBorder="1" applyAlignment="1">
      <alignment horizontal="left" vertical="center"/>
    </xf>
    <xf numFmtId="4" fontId="24" fillId="8" borderId="14" xfId="96" applyNumberFormat="1" applyFont="1" applyFill="1" applyBorder="1" applyAlignment="1">
      <alignment horizontal="right" vertical="center"/>
    </xf>
    <xf numFmtId="0" fontId="24" fillId="8" borderId="14" xfId="95" applyFont="1" applyFill="1" applyBorder="1" applyAlignment="1">
      <alignment horizontal="center" vertical="center"/>
    </xf>
    <xf numFmtId="4" fontId="24" fillId="3" borderId="14" xfId="29" applyNumberFormat="1" applyFont="1" applyFill="1" applyBorder="1" applyAlignment="1">
      <alignment horizontal="right" vertical="center" wrapText="1"/>
    </xf>
    <xf numFmtId="4" fontId="24" fillId="8" borderId="14" xfId="96" applyNumberFormat="1" applyFont="1" applyFill="1" applyBorder="1" applyAlignment="1" applyProtection="1">
      <alignment horizontal="right" vertical="center"/>
      <protection locked="0"/>
    </xf>
    <xf numFmtId="0" fontId="24" fillId="8" borderId="14" xfId="97" applyFont="1" applyFill="1" applyBorder="1" applyAlignment="1">
      <alignment vertical="center"/>
    </xf>
    <xf numFmtId="4" fontId="24" fillId="0" borderId="14" xfId="96" applyNumberFormat="1" applyFont="1" applyFill="1" applyBorder="1" applyAlignment="1">
      <alignment horizontal="right" vertical="center"/>
    </xf>
    <xf numFmtId="49" fontId="22" fillId="8" borderId="14" xfId="96" applyNumberFormat="1" applyFont="1" applyFill="1" applyBorder="1" applyAlignment="1">
      <alignment horizontal="right" vertical="center"/>
    </xf>
    <xf numFmtId="4" fontId="22" fillId="8" borderId="14" xfId="96" applyNumberFormat="1" applyFont="1" applyFill="1" applyBorder="1" applyAlignment="1">
      <alignment horizontal="right" vertical="center"/>
    </xf>
    <xf numFmtId="0" fontId="25" fillId="0" borderId="0" xfId="0" applyFont="1"/>
    <xf numFmtId="0" fontId="22" fillId="10" borderId="14" xfId="93" applyFont="1" applyFill="1" applyBorder="1" applyAlignment="1">
      <alignment horizontal="center" vertical="center" wrapText="1"/>
    </xf>
    <xf numFmtId="177" fontId="22" fillId="10" borderId="14" xfId="93" applyNumberFormat="1" applyFont="1" applyFill="1" applyBorder="1" applyAlignment="1">
      <alignment horizontal="center" vertical="center" wrapText="1"/>
    </xf>
    <xf numFmtId="177" fontId="22" fillId="10" borderId="14" xfId="94" applyNumberFormat="1" applyFont="1" applyFill="1" applyBorder="1" applyAlignment="1">
      <alignment horizontal="center" vertical="center" wrapText="1"/>
    </xf>
    <xf numFmtId="178" fontId="22" fillId="10" borderId="14" xfId="94" applyFont="1" applyFill="1" applyBorder="1" applyAlignment="1">
      <alignment horizontal="center" vertical="center" wrapText="1"/>
    </xf>
    <xf numFmtId="0" fontId="24" fillId="0" borderId="14" xfId="30" applyFont="1" applyBorder="1" applyAlignment="1">
      <alignment horizontal="center" vertical="center"/>
    </xf>
    <xf numFmtId="0" fontId="24" fillId="0" borderId="14" xfId="66" quotePrefix="1" applyFont="1" applyBorder="1" applyAlignment="1">
      <alignment horizontal="left" vertical="center" wrapText="1"/>
    </xf>
    <xf numFmtId="39" fontId="24" fillId="0" borderId="14" xfId="98" applyNumberFormat="1" applyFont="1" applyBorder="1" applyAlignment="1">
      <alignment horizontal="center" vertical="center"/>
    </xf>
    <xf numFmtId="39" fontId="24" fillId="0" borderId="14" xfId="98" applyNumberFormat="1" applyFont="1" applyBorder="1" applyAlignment="1">
      <alignment horizontal="centerContinuous" vertical="center"/>
    </xf>
    <xf numFmtId="39" fontId="24" fillId="0" borderId="14" xfId="98" applyNumberFormat="1" applyFont="1" applyBorder="1" applyAlignment="1">
      <alignment horizontal="right" vertical="center"/>
    </xf>
    <xf numFmtId="167" fontId="24" fillId="0" borderId="14" xfId="99" applyFont="1" applyFill="1" applyBorder="1"/>
    <xf numFmtId="4" fontId="24" fillId="0" borderId="14" xfId="30" applyNumberFormat="1" applyFont="1" applyBorder="1"/>
    <xf numFmtId="177" fontId="26" fillId="0" borderId="14" xfId="100" applyNumberFormat="1" applyFont="1" applyBorder="1" applyAlignment="1">
      <alignment vertical="center" wrapText="1"/>
    </xf>
    <xf numFmtId="0" fontId="22" fillId="3" borderId="14" xfId="93" applyFont="1" applyFill="1" applyBorder="1" applyAlignment="1">
      <alignment horizontal="center" vertical="center"/>
    </xf>
    <xf numFmtId="179" fontId="22" fillId="3" borderId="14" xfId="101" applyFont="1" applyFill="1" applyBorder="1" applyAlignment="1">
      <alignment horizontal="center" vertical="center"/>
    </xf>
    <xf numFmtId="177" fontId="22" fillId="3" borderId="14" xfId="93" applyNumberFormat="1" applyFont="1" applyFill="1" applyBorder="1" applyAlignment="1">
      <alignment horizontal="center" vertical="center"/>
    </xf>
    <xf numFmtId="177" fontId="22" fillId="3" borderId="14" xfId="94" applyNumberFormat="1" applyFont="1" applyFill="1" applyBorder="1" applyAlignment="1">
      <alignment horizontal="center" vertical="center"/>
    </xf>
    <xf numFmtId="178" fontId="22" fillId="3" borderId="14" xfId="94" applyFont="1" applyFill="1" applyBorder="1" applyAlignment="1">
      <alignment horizontal="center" vertical="center"/>
    </xf>
    <xf numFmtId="0" fontId="24" fillId="3" borderId="14" xfId="102" applyFont="1" applyFill="1" applyBorder="1"/>
    <xf numFmtId="4" fontId="24" fillId="3" borderId="14" xfId="102" applyNumberFormat="1" applyFont="1" applyFill="1" applyBorder="1"/>
    <xf numFmtId="4" fontId="24" fillId="3" borderId="14" xfId="102" applyNumberFormat="1" applyFont="1" applyFill="1" applyBorder="1" applyAlignment="1">
      <alignment horizontal="center"/>
    </xf>
    <xf numFmtId="4" fontId="24" fillId="3" borderId="14" xfId="103" applyNumberFormat="1" applyFont="1" applyFill="1" applyBorder="1" applyAlignment="1">
      <alignment horizontal="right"/>
    </xf>
    <xf numFmtId="4" fontId="24" fillId="3" borderId="14" xfId="104" applyNumberFormat="1" applyFont="1" applyFill="1" applyBorder="1" applyAlignment="1"/>
    <xf numFmtId="0" fontId="22" fillId="3" borderId="14" xfId="0" applyFont="1" applyFill="1" applyBorder="1"/>
    <xf numFmtId="4" fontId="22" fillId="3" borderId="14" xfId="0" applyNumberFormat="1" applyFont="1" applyFill="1" applyBorder="1"/>
    <xf numFmtId="4" fontId="22" fillId="3" borderId="14" xfId="0" applyNumberFormat="1" applyFont="1" applyFill="1" applyBorder="1" applyAlignment="1">
      <alignment horizontal="center"/>
    </xf>
    <xf numFmtId="4" fontId="22" fillId="3" borderId="15" xfId="0" applyNumberFormat="1" applyFont="1" applyFill="1" applyBorder="1"/>
    <xf numFmtId="4" fontId="22" fillId="3" borderId="15" xfId="0" applyNumberFormat="1" applyFont="1" applyFill="1" applyBorder="1" applyAlignment="1">
      <alignment horizontal="right"/>
    </xf>
    <xf numFmtId="0" fontId="22" fillId="3" borderId="14" xfId="0" applyFont="1" applyFill="1" applyBorder="1" applyAlignment="1">
      <alignment horizontal="right"/>
    </xf>
    <xf numFmtId="4" fontId="22" fillId="3" borderId="14" xfId="0" applyNumberFormat="1" applyFont="1" applyFill="1" applyBorder="1" applyAlignment="1">
      <alignment horizontal="right"/>
    </xf>
    <xf numFmtId="2" fontId="22" fillId="3" borderId="14" xfId="0" applyNumberFormat="1" applyFont="1" applyFill="1" applyBorder="1"/>
    <xf numFmtId="0" fontId="26" fillId="9" borderId="0" xfId="0" applyFont="1" applyFill="1" applyAlignment="1">
      <alignment vertical="center" wrapText="1"/>
    </xf>
    <xf numFmtId="165" fontId="22" fillId="3" borderId="14" xfId="107" applyFont="1" applyFill="1" applyBorder="1" applyAlignment="1">
      <alignment horizontal="center" vertical="center"/>
    </xf>
    <xf numFmtId="0" fontId="25" fillId="3" borderId="14" xfId="102" applyFont="1" applyFill="1" applyBorder="1" applyAlignment="1">
      <alignment horizontal="right" wrapText="1"/>
    </xf>
    <xf numFmtId="4" fontId="25" fillId="3" borderId="14" xfId="102" applyNumberFormat="1" applyFont="1" applyFill="1" applyBorder="1" applyAlignment="1">
      <alignment wrapText="1"/>
    </xf>
    <xf numFmtId="4" fontId="25" fillId="3" borderId="14" xfId="102" applyNumberFormat="1" applyFont="1" applyFill="1" applyBorder="1" applyAlignment="1">
      <alignment horizontal="center" wrapText="1"/>
    </xf>
    <xf numFmtId="4" fontId="27" fillId="3" borderId="15" xfId="102" applyNumberFormat="1" applyFont="1" applyFill="1" applyBorder="1" applyAlignment="1">
      <alignment wrapText="1"/>
    </xf>
    <xf numFmtId="4" fontId="27" fillId="3" borderId="15" xfId="102" applyNumberFormat="1" applyFont="1" applyFill="1" applyBorder="1" applyAlignment="1">
      <alignment horizontal="right" wrapText="1"/>
    </xf>
    <xf numFmtId="4" fontId="22" fillId="3" borderId="14" xfId="102" applyNumberFormat="1" applyFont="1" applyFill="1" applyBorder="1" applyAlignment="1">
      <alignment wrapText="1"/>
    </xf>
    <xf numFmtId="4" fontId="24" fillId="3" borderId="14" xfId="102" applyNumberFormat="1" applyFont="1" applyFill="1" applyBorder="1" applyAlignment="1">
      <alignment horizontal="right" wrapText="1"/>
    </xf>
    <xf numFmtId="4" fontId="24" fillId="3" borderId="14" xfId="106" applyNumberFormat="1" applyFont="1" applyFill="1" applyBorder="1" applyAlignment="1">
      <alignment wrapText="1"/>
    </xf>
    <xf numFmtId="4" fontId="24" fillId="3" borderId="14" xfId="106" applyNumberFormat="1" applyFont="1" applyFill="1" applyBorder="1" applyAlignment="1">
      <alignment horizontal="center" wrapText="1"/>
    </xf>
    <xf numFmtId="4" fontId="24" fillId="3" borderId="14" xfId="108" applyNumberFormat="1" applyFont="1" applyFill="1" applyBorder="1" applyAlignment="1">
      <alignment horizontal="right" wrapText="1"/>
    </xf>
    <xf numFmtId="4" fontId="24" fillId="3" borderId="14" xfId="102" applyNumberFormat="1" applyFont="1" applyFill="1" applyBorder="1" applyAlignment="1">
      <alignment wrapText="1"/>
    </xf>
    <xf numFmtId="4" fontId="24" fillId="3" borderId="14" xfId="106" applyNumberFormat="1" applyFont="1" applyFill="1" applyBorder="1" applyAlignment="1"/>
    <xf numFmtId="4" fontId="22" fillId="11" borderId="14" xfId="11" applyNumberFormat="1" applyFont="1" applyFill="1" applyBorder="1" applyAlignment="1">
      <alignment horizontal="right"/>
    </xf>
    <xf numFmtId="4" fontId="22" fillId="3" borderId="14" xfId="102" applyNumberFormat="1" applyFont="1" applyFill="1" applyBorder="1"/>
    <xf numFmtId="0" fontId="27" fillId="3" borderId="14" xfId="102" applyFont="1" applyFill="1" applyBorder="1" applyAlignment="1">
      <alignment horizontal="right" wrapText="1"/>
    </xf>
    <xf numFmtId="4" fontId="27" fillId="3" borderId="14" xfId="102" applyNumberFormat="1" applyFont="1" applyFill="1" applyBorder="1" applyAlignment="1">
      <alignment horizontal="center" wrapText="1"/>
    </xf>
    <xf numFmtId="0" fontId="24" fillId="3" borderId="1" xfId="2" applyFont="1" applyFill="1" applyBorder="1" applyAlignment="1">
      <alignment vertical="top" wrapText="1"/>
    </xf>
    <xf numFmtId="165" fontId="22" fillId="3" borderId="17" xfId="107" applyFont="1" applyFill="1" applyBorder="1" applyAlignment="1">
      <alignment horizontal="center" vertical="center"/>
    </xf>
    <xf numFmtId="0" fontId="22" fillId="3" borderId="14" xfId="93" applyFont="1" applyFill="1" applyBorder="1" applyAlignment="1">
      <alignment horizontal="left" vertical="center" wrapText="1"/>
    </xf>
    <xf numFmtId="165" fontId="22" fillId="3" borderId="17" xfId="107" applyFont="1" applyFill="1" applyBorder="1" applyAlignment="1">
      <alignment horizontal="center" vertical="center" wrapText="1"/>
    </xf>
    <xf numFmtId="0" fontId="24" fillId="3" borderId="14" xfId="97" applyFont="1" applyFill="1" applyBorder="1" applyAlignment="1">
      <alignment wrapText="1"/>
    </xf>
    <xf numFmtId="4" fontId="23" fillId="3" borderId="14" xfId="96" applyNumberFormat="1" applyFont="1" applyFill="1" applyBorder="1" applyAlignment="1">
      <alignment horizontal="right" wrapText="1"/>
    </xf>
    <xf numFmtId="0" fontId="23" fillId="3" borderId="14" xfId="95" applyFont="1" applyFill="1" applyBorder="1" applyAlignment="1">
      <alignment horizontal="center" wrapText="1"/>
    </xf>
    <xf numFmtId="4" fontId="23" fillId="3" borderId="14" xfId="104" applyNumberFormat="1" applyFont="1" applyFill="1" applyBorder="1" applyAlignment="1">
      <alignment wrapText="1"/>
    </xf>
    <xf numFmtId="0" fontId="21" fillId="3" borderId="14" xfId="0" applyFont="1" applyFill="1" applyBorder="1" applyAlignment="1">
      <alignment horizontal="right" wrapText="1"/>
    </xf>
    <xf numFmtId="4" fontId="24" fillId="3" borderId="14" xfId="0" applyNumberFormat="1" applyFont="1" applyFill="1" applyBorder="1" applyAlignment="1">
      <alignment horizontal="right" wrapText="1"/>
    </xf>
    <xf numFmtId="0" fontId="24" fillId="3" borderId="14" xfId="0" applyFont="1" applyFill="1" applyBorder="1" applyAlignment="1">
      <alignment horizontal="center" wrapText="1"/>
    </xf>
    <xf numFmtId="4" fontId="21" fillId="3" borderId="14" xfId="109" applyNumberFormat="1" applyFont="1" applyFill="1" applyBorder="1" applyAlignment="1">
      <alignment horizontal="right" vertical="top" wrapText="1"/>
    </xf>
    <xf numFmtId="4" fontId="21" fillId="3" borderId="14" xfId="104" applyNumberFormat="1" applyFont="1" applyFill="1" applyBorder="1" applyAlignment="1">
      <alignment vertical="top" wrapText="1"/>
    </xf>
    <xf numFmtId="4" fontId="22" fillId="3" borderId="14" xfId="0" applyNumberFormat="1" applyFont="1" applyFill="1" applyBorder="1" applyAlignment="1">
      <alignment horizontal="right" wrapText="1"/>
    </xf>
    <xf numFmtId="0" fontId="22" fillId="3" borderId="14" xfId="0" applyFont="1" applyFill="1" applyBorder="1" applyAlignment="1">
      <alignment horizontal="center" wrapText="1"/>
    </xf>
    <xf numFmtId="0" fontId="24" fillId="3" borderId="14" xfId="93" applyFont="1" applyFill="1" applyBorder="1" applyAlignment="1">
      <alignment horizontal="left" vertical="center" wrapText="1"/>
    </xf>
    <xf numFmtId="4" fontId="24" fillId="3" borderId="14" xfId="102" applyNumberFormat="1" applyFont="1" applyFill="1" applyBorder="1" applyAlignment="1">
      <alignment horizontal="center" wrapText="1"/>
    </xf>
    <xf numFmtId="4" fontId="24" fillId="3" borderId="15" xfId="102" applyNumberFormat="1" applyFont="1" applyFill="1" applyBorder="1" applyAlignment="1">
      <alignment wrapText="1"/>
    </xf>
    <xf numFmtId="0" fontId="21" fillId="3" borderId="14" xfId="0" applyFont="1" applyFill="1" applyBorder="1" applyAlignment="1">
      <alignment horizontal="right"/>
    </xf>
    <xf numFmtId="0" fontId="22" fillId="3" borderId="14" xfId="0" applyFont="1" applyFill="1" applyBorder="1" applyAlignment="1">
      <alignment horizontal="center"/>
    </xf>
    <xf numFmtId="4" fontId="24" fillId="3" borderId="14" xfId="0" applyNumberFormat="1" applyFont="1" applyFill="1" applyBorder="1" applyAlignment="1">
      <alignment horizontal="right"/>
    </xf>
    <xf numFmtId="4" fontId="21" fillId="3" borderId="14" xfId="109" applyNumberFormat="1" applyFont="1" applyFill="1" applyBorder="1" applyAlignment="1">
      <alignment horizontal="right" vertical="top"/>
    </xf>
    <xf numFmtId="4" fontId="21" fillId="3" borderId="14" xfId="104" applyNumberFormat="1" applyFont="1" applyFill="1" applyBorder="1" applyAlignment="1">
      <alignment vertical="top"/>
    </xf>
    <xf numFmtId="0" fontId="26" fillId="9" borderId="18" xfId="0" applyFont="1" applyFill="1" applyBorder="1" applyAlignment="1">
      <alignment vertical="center"/>
    </xf>
    <xf numFmtId="4" fontId="28" fillId="3" borderId="15" xfId="102" applyNumberFormat="1" applyFont="1" applyFill="1" applyBorder="1" applyAlignment="1">
      <alignment wrapText="1"/>
    </xf>
    <xf numFmtId="0" fontId="24" fillId="3" borderId="0" xfId="102" applyFont="1" applyFill="1" applyAlignment="1">
      <alignment wrapText="1"/>
    </xf>
    <xf numFmtId="165" fontId="22" fillId="3" borderId="14" xfId="107" applyFont="1" applyFill="1" applyBorder="1" applyAlignment="1">
      <alignment vertical="center"/>
    </xf>
    <xf numFmtId="0" fontId="22" fillId="3" borderId="14" xfId="93" applyFont="1" applyFill="1" applyBorder="1" applyAlignment="1">
      <alignment vertical="center"/>
    </xf>
    <xf numFmtId="177" fontId="22" fillId="3" borderId="14" xfId="93" applyNumberFormat="1" applyFont="1" applyFill="1" applyBorder="1" applyAlignment="1">
      <alignment vertical="center"/>
    </xf>
    <xf numFmtId="177" fontId="22" fillId="3" borderId="14" xfId="94" applyNumberFormat="1" applyFont="1" applyFill="1" applyBorder="1" applyAlignment="1">
      <alignment vertical="center"/>
    </xf>
    <xf numFmtId="178" fontId="22" fillId="3" borderId="14" xfId="94" applyFont="1" applyFill="1" applyBorder="1" applyAlignment="1">
      <alignment vertical="center"/>
    </xf>
    <xf numFmtId="0" fontId="23" fillId="3" borderId="14" xfId="109" applyFont="1" applyFill="1" applyBorder="1" applyAlignment="1">
      <alignment wrapText="1"/>
    </xf>
    <xf numFmtId="167" fontId="23" fillId="3" borderId="14" xfId="110" applyFont="1" applyFill="1" applyBorder="1" applyAlignment="1">
      <alignment wrapText="1"/>
    </xf>
    <xf numFmtId="0" fontId="23" fillId="3" borderId="14" xfId="109" applyFont="1" applyFill="1" applyBorder="1" applyAlignment="1">
      <alignment horizontal="center" wrapText="1"/>
    </xf>
    <xf numFmtId="4" fontId="24" fillId="3" borderId="14" xfId="108" applyNumberFormat="1" applyFont="1" applyFill="1" applyBorder="1" applyAlignment="1">
      <alignment wrapText="1"/>
    </xf>
    <xf numFmtId="167" fontId="23" fillId="3" borderId="14" xfId="96" applyFont="1" applyFill="1" applyBorder="1" applyAlignment="1">
      <alignment wrapText="1"/>
    </xf>
    <xf numFmtId="167" fontId="21" fillId="3" borderId="14" xfId="96" applyFont="1" applyFill="1" applyBorder="1" applyAlignment="1">
      <alignment vertical="center" wrapText="1"/>
    </xf>
    <xf numFmtId="4" fontId="27" fillId="3" borderId="14" xfId="102" applyNumberFormat="1" applyFont="1" applyFill="1" applyBorder="1" applyAlignment="1">
      <alignment horizontal="right" wrapText="1"/>
    </xf>
    <xf numFmtId="0" fontId="21" fillId="3" borderId="14" xfId="109" applyFont="1" applyFill="1" applyBorder="1" applyAlignment="1">
      <alignment horizontal="right" wrapText="1"/>
    </xf>
    <xf numFmtId="167" fontId="21" fillId="3" borderId="14" xfId="96" applyFont="1" applyFill="1" applyBorder="1" applyAlignment="1">
      <alignment wrapText="1"/>
    </xf>
    <xf numFmtId="0" fontId="21" fillId="3" borderId="14" xfId="109" applyFont="1" applyFill="1" applyBorder="1" applyAlignment="1">
      <alignment horizontal="center" wrapText="1"/>
    </xf>
    <xf numFmtId="165" fontId="22" fillId="3" borderId="14" xfId="102" applyNumberFormat="1" applyFont="1" applyFill="1" applyBorder="1" applyAlignment="1">
      <alignment horizontal="right" wrapText="1"/>
    </xf>
    <xf numFmtId="4" fontId="24" fillId="3" borderId="14" xfId="0" applyNumberFormat="1" applyFont="1" applyFill="1" applyBorder="1"/>
    <xf numFmtId="4" fontId="24" fillId="3" borderId="14" xfId="0" applyNumberFormat="1" applyFont="1" applyFill="1" applyBorder="1" applyAlignment="1">
      <alignment horizontal="center"/>
    </xf>
    <xf numFmtId="4" fontId="24" fillId="3" borderId="14" xfId="0" applyNumberFormat="1" applyFont="1" applyFill="1" applyBorder="1" applyAlignment="1">
      <alignment wrapText="1"/>
    </xf>
    <xf numFmtId="4" fontId="22" fillId="3" borderId="14" xfId="0" applyNumberFormat="1" applyFont="1" applyFill="1" applyBorder="1" applyAlignment="1">
      <alignment wrapText="1"/>
    </xf>
    <xf numFmtId="0" fontId="24" fillId="3" borderId="14" xfId="0" applyFont="1" applyFill="1" applyBorder="1"/>
    <xf numFmtId="0" fontId="24" fillId="3" borderId="14" xfId="0" applyFont="1" applyFill="1" applyBorder="1" applyAlignment="1">
      <alignment wrapText="1"/>
    </xf>
    <xf numFmtId="0" fontId="25" fillId="0" borderId="14" xfId="0" applyFont="1" applyBorder="1"/>
    <xf numFmtId="0" fontId="24" fillId="3" borderId="0" xfId="102" applyFont="1" applyFill="1"/>
    <xf numFmtId="0" fontId="26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right" wrapText="1"/>
    </xf>
    <xf numFmtId="4" fontId="24" fillId="3" borderId="0" xfId="0" applyNumberFormat="1" applyFont="1" applyFill="1" applyAlignment="1">
      <alignment horizontal="right" wrapText="1"/>
    </xf>
    <xf numFmtId="0" fontId="24" fillId="3" borderId="0" xfId="0" applyFont="1" applyFill="1" applyAlignment="1">
      <alignment horizontal="center" wrapText="1"/>
    </xf>
    <xf numFmtId="4" fontId="21" fillId="3" borderId="0" xfId="109" applyNumberFormat="1" applyFont="1" applyFill="1" applyAlignment="1">
      <alignment horizontal="right" vertical="top" wrapText="1"/>
    </xf>
    <xf numFmtId="4" fontId="21" fillId="3" borderId="0" xfId="104" applyNumberFormat="1" applyFont="1" applyFill="1" applyBorder="1" applyAlignment="1">
      <alignment vertical="top" wrapText="1"/>
    </xf>
    <xf numFmtId="0" fontId="25" fillId="0" borderId="0" xfId="0" applyFont="1" applyAlignment="1">
      <alignment wrapText="1"/>
    </xf>
    <xf numFmtId="44" fontId="25" fillId="0" borderId="0" xfId="111" applyFont="1" applyAlignment="1">
      <alignment wrapText="1"/>
    </xf>
    <xf numFmtId="44" fontId="25" fillId="0" borderId="0" xfId="111" applyFont="1"/>
    <xf numFmtId="43" fontId="2" fillId="0" borderId="14" xfId="116" applyFont="1" applyFill="1" applyBorder="1" applyAlignment="1">
      <alignment horizontal="center"/>
    </xf>
    <xf numFmtId="43" fontId="2" fillId="0" borderId="21" xfId="116" applyFont="1" applyFill="1" applyBorder="1" applyAlignment="1">
      <alignment horizontal="right"/>
    </xf>
    <xf numFmtId="43" fontId="2" fillId="0" borderId="14" xfId="116" applyFont="1" applyFill="1" applyBorder="1" applyAlignment="1">
      <alignment horizontal="right"/>
    </xf>
    <xf numFmtId="43" fontId="2" fillId="0" borderId="14" xfId="116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2" fontId="25" fillId="0" borderId="0" xfId="0" applyNumberFormat="1" applyFont="1"/>
    <xf numFmtId="44" fontId="25" fillId="0" borderId="0" xfId="111" applyFont="1" applyFill="1"/>
    <xf numFmtId="0" fontId="21" fillId="3" borderId="14" xfId="0" applyFont="1" applyFill="1" applyBorder="1"/>
    <xf numFmtId="4" fontId="23" fillId="3" borderId="14" xfId="109" applyNumberFormat="1" applyFont="1" applyFill="1" applyBorder="1"/>
    <xf numFmtId="0" fontId="23" fillId="3" borderId="14" xfId="109" applyFont="1" applyFill="1" applyBorder="1" applyAlignment="1">
      <alignment horizontal="center" vertical="top"/>
    </xf>
    <xf numFmtId="4" fontId="21" fillId="3" borderId="14" xfId="109" applyNumberFormat="1" applyFont="1" applyFill="1" applyBorder="1" applyAlignment="1">
      <alignment horizontal="right"/>
    </xf>
    <xf numFmtId="0" fontId="23" fillId="3" borderId="19" xfId="109" applyFont="1" applyFill="1" applyBorder="1"/>
    <xf numFmtId="0" fontId="24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0" fontId="24" fillId="3" borderId="1" xfId="2" applyFont="1" applyFill="1" applyBorder="1" applyAlignment="1">
      <alignment horizontal="justify" vertical="top" wrapText="1"/>
    </xf>
    <xf numFmtId="0" fontId="2" fillId="0" borderId="20" xfId="97" applyBorder="1"/>
    <xf numFmtId="0" fontId="30" fillId="3" borderId="1" xfId="30" applyFont="1" applyFill="1" applyBorder="1" applyAlignment="1">
      <alignment vertical="top"/>
    </xf>
    <xf numFmtId="44" fontId="25" fillId="0" borderId="0" xfId="0" applyNumberFormat="1" applyFont="1"/>
    <xf numFmtId="0" fontId="2" fillId="3" borderId="0" xfId="11" applyFill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3" borderId="0" xfId="2" applyFont="1" applyFill="1" applyAlignment="1">
      <alignment horizontal="center" vertical="top"/>
    </xf>
    <xf numFmtId="0" fontId="18" fillId="3" borderId="0" xfId="2" applyFont="1" applyFill="1" applyAlignment="1">
      <alignment horizontal="left" vertical="top"/>
    </xf>
    <xf numFmtId="39" fontId="2" fillId="0" borderId="0" xfId="0" applyNumberFormat="1" applyFont="1" applyAlignment="1">
      <alignment horizontal="left" vertical="top" wrapText="1"/>
    </xf>
    <xf numFmtId="0" fontId="2" fillId="0" borderId="0" xfId="22" applyFont="1" applyAlignment="1">
      <alignment horizontal="left" vertical="top" wrapText="1"/>
    </xf>
    <xf numFmtId="167" fontId="3" fillId="3" borderId="0" xfId="21" applyFont="1" applyFill="1" applyBorder="1" applyAlignment="1">
      <alignment horizontal="center" vertical="top"/>
    </xf>
    <xf numFmtId="0" fontId="2" fillId="3" borderId="0" xfId="11" applyFill="1" applyAlignment="1">
      <alignment horizontal="center" vertical="top"/>
    </xf>
    <xf numFmtId="0" fontId="26" fillId="9" borderId="18" xfId="0" applyFont="1" applyFill="1" applyBorder="1" applyAlignment="1">
      <alignment horizontal="center" vertical="center" wrapText="1"/>
    </xf>
    <xf numFmtId="0" fontId="26" fillId="9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49" fontId="22" fillId="8" borderId="15" xfId="96" applyNumberFormat="1" applyFont="1" applyFill="1" applyBorder="1" applyAlignment="1">
      <alignment horizontal="right" vertical="center"/>
    </xf>
    <xf numFmtId="49" fontId="22" fillId="8" borderId="16" xfId="96" applyNumberFormat="1" applyFont="1" applyFill="1" applyBorder="1" applyAlignment="1">
      <alignment horizontal="right" vertical="center"/>
    </xf>
    <xf numFmtId="49" fontId="22" fillId="8" borderId="17" xfId="96" applyNumberFormat="1" applyFont="1" applyFill="1" applyBorder="1" applyAlignment="1">
      <alignment horizontal="right" vertical="center"/>
    </xf>
    <xf numFmtId="43" fontId="26" fillId="0" borderId="14" xfId="100" applyNumberFormat="1" applyFont="1" applyBorder="1" applyAlignment="1">
      <alignment horizontal="center" vertical="center" wrapText="1"/>
    </xf>
    <xf numFmtId="0" fontId="27" fillId="3" borderId="11" xfId="30" applyFont="1" applyFill="1" applyBorder="1" applyAlignment="1">
      <alignment horizontal="center" vertical="top" wrapText="1"/>
    </xf>
    <xf numFmtId="0" fontId="27" fillId="3" borderId="0" xfId="30" applyFont="1" applyFill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center"/>
    </xf>
  </cellXfs>
  <cellStyles count="123">
    <cellStyle name="Comma 2" xfId="23"/>
    <cellStyle name="Comma 2 2" xfId="43"/>
    <cellStyle name="Comma 3 2" xfId="44"/>
    <cellStyle name="Comma 3 2 2" xfId="117"/>
    <cellStyle name="Comma_ANALISIS EL PUERTO 2 2" xfId="99"/>
    <cellStyle name="Comma_ANALISIS EL PUERTO_PRES. 62-08 ACUEDUCTO SABANA YEGUA Y TABARA ABAJO, AZUA (desenlazado)" xfId="104"/>
    <cellStyle name="Millares" xfId="1" builtinId="3"/>
    <cellStyle name="Millares 10" xfId="7"/>
    <cellStyle name="Millares 10 2" xfId="25"/>
    <cellStyle name="Millares 10 2 2" xfId="47"/>
    <cellStyle name="Millares 10 2 2 2" xfId="12"/>
    <cellStyle name="Millares 10 2 3" xfId="46"/>
    <cellStyle name="Millares 10 3" xfId="42"/>
    <cellStyle name="Millares 10 3 2" xfId="121"/>
    <cellStyle name="Millares 10 4" xfId="33"/>
    <cellStyle name="Millares 11" xfId="8"/>
    <cellStyle name="Millares 11 2" xfId="39"/>
    <cellStyle name="Millares 13" xfId="48"/>
    <cellStyle name="Millares 14" xfId="49"/>
    <cellStyle name="Millares 15" xfId="50"/>
    <cellStyle name="Millares 15 2" xfId="107"/>
    <cellStyle name="Millares 15 2 3" xfId="101"/>
    <cellStyle name="Millares 16" xfId="37"/>
    <cellStyle name="Millares 16 2" xfId="83"/>
    <cellStyle name="Millares 2" xfId="51"/>
    <cellStyle name="Millares 2 2" xfId="52"/>
    <cellStyle name="Millares 2 2 2" xfId="53"/>
    <cellStyle name="Millares 2 2 2 2" xfId="28"/>
    <cellStyle name="Millares 2 2 2 2 3" xfId="15"/>
    <cellStyle name="Millares 2 2 2 3" xfId="40"/>
    <cellStyle name="Millares 2 2 2 5" xfId="87"/>
    <cellStyle name="Millares 2 3" xfId="54"/>
    <cellStyle name="Millares 2 4" xfId="10"/>
    <cellStyle name="Millares 3" xfId="55"/>
    <cellStyle name="Millares 3 2" xfId="56"/>
    <cellStyle name="Millares 3 2 3" xfId="27"/>
    <cellStyle name="Millares 3 3 2" xfId="57"/>
    <cellStyle name="Millares 3 3 2 3" xfId="21"/>
    <cellStyle name="Millares 3 3 7" xfId="122"/>
    <cellStyle name="Millares 3_111-12 ac neyba zona alta" xfId="120"/>
    <cellStyle name="Millares 4" xfId="6"/>
    <cellStyle name="Millares 4 2" xfId="13"/>
    <cellStyle name="Millares 4 2 2" xfId="29"/>
    <cellStyle name="Millares 4 2 2 2" xfId="108"/>
    <cellStyle name="Millares 4 2 2 2 2" xfId="103"/>
    <cellStyle name="Millares 5" xfId="58"/>
    <cellStyle name="Millares 5 2" xfId="59"/>
    <cellStyle name="Millares 5 2 3" xfId="60"/>
    <cellStyle name="Millares 5 3" xfId="3"/>
    <cellStyle name="Millares 5 3 2" xfId="19"/>
    <cellStyle name="Millares 5 4" xfId="26"/>
    <cellStyle name="Millares 5 5" xfId="61"/>
    <cellStyle name="Millares 6" xfId="35"/>
    <cellStyle name="Millares 6 2" xfId="86"/>
    <cellStyle name="Millares 7" xfId="45"/>
    <cellStyle name="Millares 7 2" xfId="113"/>
    <cellStyle name="Millares 7 2 2" xfId="62"/>
    <cellStyle name="Millares 8" xfId="31"/>
    <cellStyle name="Millares 8 2" xfId="63"/>
    <cellStyle name="Millares 9" xfId="64"/>
    <cellStyle name="Millares 9 2" xfId="84"/>
    <cellStyle name="Millares 9 4" xfId="85"/>
    <cellStyle name="Millares 9 5" xfId="24"/>
    <cellStyle name="Millares_114-08 PRESUP. ADICIONALES OBRA DE TOMA RIO SOCO SAN PEDRO 2" xfId="116"/>
    <cellStyle name="Millares_ESTACION BOMBEO" xfId="106"/>
    <cellStyle name="Millares_rec. 1 al 314-04 ac. mult. sabana larga-hato viejo-potroso 2" xfId="96"/>
    <cellStyle name="Millares_rec. 1 al 314-04 ac. mult. sabana larga-hato viejo-potroso 3" xfId="110"/>
    <cellStyle name="Moneda" xfId="111" builtinId="4"/>
    <cellStyle name="Moneda 18" xfId="41"/>
    <cellStyle name="Moneda 2" xfId="65"/>
    <cellStyle name="Moneda 3 2" xfId="94"/>
    <cellStyle name="Normal" xfId="0" builtinId="0"/>
    <cellStyle name="Normal 10" xfId="2"/>
    <cellStyle name="Normal 10 2" xfId="115"/>
    <cellStyle name="Normal 10 2 2" xfId="30"/>
    <cellStyle name="Normal 10 2 3" xfId="38"/>
    <cellStyle name="Normal 10 3" xfId="105"/>
    <cellStyle name="Normal 11" xfId="66"/>
    <cellStyle name="Normal 13 2" xfId="67"/>
    <cellStyle name="Normal 14 2" xfId="88"/>
    <cellStyle name="Normal 18" xfId="68"/>
    <cellStyle name="Normal 18 2" xfId="81"/>
    <cellStyle name="Normal 18 3" xfId="18"/>
    <cellStyle name="Normal 2" xfId="32"/>
    <cellStyle name="Normal 2 10" xfId="80"/>
    <cellStyle name="Normal 2 10 2" xfId="112"/>
    <cellStyle name="Normal 2 2 2" xfId="11"/>
    <cellStyle name="Normal 2 2 2 3 2" xfId="91"/>
    <cellStyle name="Normal 2 26" xfId="34"/>
    <cellStyle name="Normal 2 3" xfId="114"/>
    <cellStyle name="Normal 2 3 2" xfId="14"/>
    <cellStyle name="Normal 2_ANALISIS REC 3" xfId="69"/>
    <cellStyle name="Normal 20 2" xfId="70"/>
    <cellStyle name="Normal 28" xfId="71"/>
    <cellStyle name="Normal 3" xfId="36"/>
    <cellStyle name="Normal 3 2" xfId="72"/>
    <cellStyle name="Normal 30" xfId="73"/>
    <cellStyle name="Normal 31_correccion de averia ac.hatillo prov.hato mayor oct.2011 2" xfId="74"/>
    <cellStyle name="Normal 35" xfId="90"/>
    <cellStyle name="Normal 37" xfId="75"/>
    <cellStyle name="Normal 4" xfId="4"/>
    <cellStyle name="Normal 4 3" xfId="100"/>
    <cellStyle name="Normal 5" xfId="89"/>
    <cellStyle name="Normal 5 16" xfId="102"/>
    <cellStyle name="Normal 6 2" xfId="9"/>
    <cellStyle name="Normal 71" xfId="5"/>
    <cellStyle name="Normal 8" xfId="76"/>
    <cellStyle name="Normal 85" xfId="82"/>
    <cellStyle name="Normal 9" xfId="92"/>
    <cellStyle name="Normal 9 2" xfId="77"/>
    <cellStyle name="Normal 9 3" xfId="78"/>
    <cellStyle name="Normal 9 4" xfId="118"/>
    <cellStyle name="Normal 9 5" xfId="119"/>
    <cellStyle name="Normal_158-09 TERMINACION AC. LA GINA" xfId="20"/>
    <cellStyle name="Normal_ANALISIS EL PUERTO 2" xfId="109"/>
    <cellStyle name="Normal_ANALISIS EL PUERTO 3" xfId="98"/>
    <cellStyle name="Normal_Copia de Analisis PARA PRESUPUESTO OBRAS PUBLICA df enero 2004" xfId="95"/>
    <cellStyle name="Normal_Copia de Rec. no.2 294-04 (del pres. modificado)   Ac. santana catalina parte A" xfId="97"/>
    <cellStyle name="Normal_Estimado de Costos Luperon (Agosto 08)" xfId="93"/>
    <cellStyle name="Normal_Ppresupuesto Acuducto de  estancia del yaque, Pozos # 1 y  2" xfId="22"/>
    <cellStyle name="Normal_Presupuesto Terminaciones Edificio Mantenimiento Nave I  2" xfId="17"/>
    <cellStyle name="Porcentaje 2" xfId="16"/>
    <cellStyle name="Porcentaje 3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theme" Target="theme/theme1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90" Type="http://schemas.openxmlformats.org/officeDocument/2006/relationships/styles" Target="styles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56" Type="http://schemas.openxmlformats.org/officeDocument/2006/relationships/externalLink" Target="externalLinks/externalLink53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112612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112612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623</xdr:row>
      <xdr:rowOff>142875</xdr:rowOff>
    </xdr:from>
    <xdr:to>
      <xdr:col>1</xdr:col>
      <xdr:colOff>2619375</xdr:colOff>
      <xdr:row>623</xdr:row>
      <xdr:rowOff>142875</xdr:rowOff>
    </xdr:to>
    <xdr:sp macro="" textlink="">
      <xdr:nvSpPr>
        <xdr:cNvPr id="4" name="Line 2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438150" y="106070400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625</xdr:row>
      <xdr:rowOff>142875</xdr:rowOff>
    </xdr:from>
    <xdr:to>
      <xdr:col>1</xdr:col>
      <xdr:colOff>2105025</xdr:colOff>
      <xdr:row>625</xdr:row>
      <xdr:rowOff>142875</xdr:rowOff>
    </xdr:to>
    <xdr:sp macro="" textlink="">
      <xdr:nvSpPr>
        <xdr:cNvPr id="5" name="Line 2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0" y="106394250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630</xdr:row>
      <xdr:rowOff>142875</xdr:rowOff>
    </xdr:from>
    <xdr:to>
      <xdr:col>1</xdr:col>
      <xdr:colOff>2619375</xdr:colOff>
      <xdr:row>630</xdr:row>
      <xdr:rowOff>142875</xdr:rowOff>
    </xdr:to>
    <xdr:sp macro="" textlink="">
      <xdr:nvSpPr>
        <xdr:cNvPr id="6" name="Line 2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438150" y="107203875"/>
          <a:ext cx="2619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629</xdr:row>
      <xdr:rowOff>142875</xdr:rowOff>
    </xdr:from>
    <xdr:to>
      <xdr:col>1</xdr:col>
      <xdr:colOff>2105025</xdr:colOff>
      <xdr:row>629</xdr:row>
      <xdr:rowOff>142875</xdr:rowOff>
    </xdr:to>
    <xdr:sp macro="" textlink="">
      <xdr:nvSpPr>
        <xdr:cNvPr id="7" name="Line 2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0" y="107041950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103087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103087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7837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69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7837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69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112612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112612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103087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103087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7837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69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7837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69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93562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55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93562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55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84037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45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380</xdr:row>
      <xdr:rowOff>84037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245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379</xdr:row>
      <xdr:rowOff>146644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46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379</xdr:row>
      <xdr:rowOff>0</xdr:rowOff>
    </xdr:from>
    <xdr:to>
      <xdr:col>1</xdr:col>
      <xdr:colOff>1409700</xdr:colOff>
      <xdr:row>379</xdr:row>
      <xdr:rowOff>146644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43075" y="66417825"/>
          <a:ext cx="104775" cy="146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93565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55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93565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55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84040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459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84040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459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389</xdr:row>
      <xdr:rowOff>146647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14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389</xdr:row>
      <xdr:rowOff>146647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14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64990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26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389</xdr:row>
      <xdr:rowOff>0</xdr:rowOff>
    </xdr:from>
    <xdr:to>
      <xdr:col>1</xdr:col>
      <xdr:colOff>1409700</xdr:colOff>
      <xdr:row>390</xdr:row>
      <xdr:rowOff>64990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43075" y="68037075"/>
          <a:ext cx="104775" cy="2269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112613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112613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103088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103088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934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934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112613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112613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103088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103088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934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934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93563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55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93563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55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84038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45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84038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45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364</xdr:row>
      <xdr:rowOff>146646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46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1257300</xdr:colOff>
      <xdr:row>364</xdr:row>
      <xdr:rowOff>0</xdr:rowOff>
    </xdr:from>
    <xdr:to>
      <xdr:col>1</xdr:col>
      <xdr:colOff>1362075</xdr:colOff>
      <xdr:row>364</xdr:row>
      <xdr:rowOff>155984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695450" y="63988950"/>
          <a:ext cx="104775" cy="155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144961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306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144961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306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135436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97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135436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97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112614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112614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74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103089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103089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65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7839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9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7839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1697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93564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55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93564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55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84039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45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364</xdr:row>
      <xdr:rowOff>0</xdr:rowOff>
    </xdr:from>
    <xdr:to>
      <xdr:col>1</xdr:col>
      <xdr:colOff>1409700</xdr:colOff>
      <xdr:row>365</xdr:row>
      <xdr:rowOff>84039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43075" y="63988950"/>
          <a:ext cx="104775" cy="245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122135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84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122135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84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112610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74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112610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74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392</xdr:row>
      <xdr:rowOff>126642</xdr:rowOff>
    </xdr:from>
    <xdr:to>
      <xdr:col>1</xdr:col>
      <xdr:colOff>2105025</xdr:colOff>
      <xdr:row>392</xdr:row>
      <xdr:rowOff>126642</xdr:rowOff>
    </xdr:to>
    <xdr:sp macro="" textlink="">
      <xdr:nvSpPr>
        <xdr:cNvPr id="68" name="Line 2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ShapeType="1"/>
        </xdr:cNvSpPr>
      </xdr:nvSpPr>
      <xdr:spPr bwMode="auto">
        <a:xfrm>
          <a:off x="0" y="68649492"/>
          <a:ext cx="2543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270053</xdr:colOff>
      <xdr:row>392</xdr:row>
      <xdr:rowOff>132813</xdr:rowOff>
    </xdr:from>
    <xdr:to>
      <xdr:col>5</xdr:col>
      <xdr:colOff>641528</xdr:colOff>
      <xdr:row>392</xdr:row>
      <xdr:rowOff>132813</xdr:rowOff>
    </xdr:to>
    <xdr:sp macro="" textlink="">
      <xdr:nvSpPr>
        <xdr:cNvPr id="69" name="Line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ShapeType="1"/>
        </xdr:cNvSpPr>
      </xdr:nvSpPr>
      <xdr:spPr bwMode="auto">
        <a:xfrm>
          <a:off x="5165903" y="68655663"/>
          <a:ext cx="2266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122559</xdr:colOff>
      <xdr:row>400</xdr:row>
      <xdr:rowOff>130143</xdr:rowOff>
    </xdr:from>
    <xdr:to>
      <xdr:col>1</xdr:col>
      <xdr:colOff>2046609</xdr:colOff>
      <xdr:row>400</xdr:row>
      <xdr:rowOff>130143</xdr:rowOff>
    </xdr:to>
    <xdr:sp macro="" textlink="">
      <xdr:nvSpPr>
        <xdr:cNvPr id="70" name="Line 1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ShapeType="1"/>
        </xdr:cNvSpPr>
      </xdr:nvSpPr>
      <xdr:spPr bwMode="auto">
        <a:xfrm>
          <a:off x="122559" y="69948393"/>
          <a:ext cx="236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406</xdr:row>
      <xdr:rowOff>0</xdr:rowOff>
    </xdr:from>
    <xdr:to>
      <xdr:col>1</xdr:col>
      <xdr:colOff>1409700</xdr:colOff>
      <xdr:row>406</xdr:row>
      <xdr:rowOff>146645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43075" y="70789800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406</xdr:row>
      <xdr:rowOff>0</xdr:rowOff>
    </xdr:from>
    <xdr:to>
      <xdr:col>1</xdr:col>
      <xdr:colOff>1409700</xdr:colOff>
      <xdr:row>406</xdr:row>
      <xdr:rowOff>146645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43075" y="70789800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407</xdr:row>
      <xdr:rowOff>0</xdr:rowOff>
    </xdr:from>
    <xdr:to>
      <xdr:col>1</xdr:col>
      <xdr:colOff>1409700</xdr:colOff>
      <xdr:row>408</xdr:row>
      <xdr:rowOff>68718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43075" y="70951725"/>
          <a:ext cx="104775" cy="230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407</xdr:row>
      <xdr:rowOff>0</xdr:rowOff>
    </xdr:from>
    <xdr:to>
      <xdr:col>1</xdr:col>
      <xdr:colOff>1409700</xdr:colOff>
      <xdr:row>408</xdr:row>
      <xdr:rowOff>68718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743075" y="70951725"/>
          <a:ext cx="104775" cy="230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11011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172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11011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172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122136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84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122136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84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112611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405</xdr:row>
      <xdr:rowOff>0</xdr:rowOff>
    </xdr:from>
    <xdr:to>
      <xdr:col>1</xdr:col>
      <xdr:colOff>1409700</xdr:colOff>
      <xdr:row>406</xdr:row>
      <xdr:rowOff>112611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743075" y="7062787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406</xdr:row>
      <xdr:rowOff>0</xdr:rowOff>
    </xdr:from>
    <xdr:to>
      <xdr:col>1</xdr:col>
      <xdr:colOff>1409700</xdr:colOff>
      <xdr:row>407</xdr:row>
      <xdr:rowOff>4109</xdr:rowOff>
    </xdr:to>
    <xdr:sp macro="" textlink="">
      <xdr:nvSpPr>
        <xdr:cNvPr id="81" name="Text Box 8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743075" y="70789800"/>
          <a:ext cx="104775" cy="166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406</xdr:row>
      <xdr:rowOff>0</xdr:rowOff>
    </xdr:from>
    <xdr:to>
      <xdr:col>1</xdr:col>
      <xdr:colOff>1409700</xdr:colOff>
      <xdr:row>407</xdr:row>
      <xdr:rowOff>4109</xdr:rowOff>
    </xdr:to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743075" y="70789800"/>
          <a:ext cx="104775" cy="166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3918080</xdr:colOff>
      <xdr:row>400</xdr:row>
      <xdr:rowOff>85872</xdr:rowOff>
    </xdr:from>
    <xdr:to>
      <xdr:col>5</xdr:col>
      <xdr:colOff>870080</xdr:colOff>
      <xdr:row>400</xdr:row>
      <xdr:rowOff>85872</xdr:rowOff>
    </xdr:to>
    <xdr:sp macro="" textlink="">
      <xdr:nvSpPr>
        <xdr:cNvPr id="83" name="Line 1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ShapeType="1"/>
        </xdr:cNvSpPr>
      </xdr:nvSpPr>
      <xdr:spPr bwMode="auto">
        <a:xfrm>
          <a:off x="4356230" y="69904122"/>
          <a:ext cx="3305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112610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112610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103085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103085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934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934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112610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112610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103085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103085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934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934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2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93560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554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93560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554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84035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45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84035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459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359</xdr:row>
      <xdr:rowOff>146646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46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1257300</xdr:colOff>
      <xdr:row>359</xdr:row>
      <xdr:rowOff>0</xdr:rowOff>
    </xdr:from>
    <xdr:to>
      <xdr:col>1</xdr:col>
      <xdr:colOff>1362075</xdr:colOff>
      <xdr:row>359</xdr:row>
      <xdr:rowOff>155984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695450" y="63179325"/>
          <a:ext cx="104775" cy="1559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144955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306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144955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306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135430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97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135430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973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112611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112611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74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103086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103086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6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7837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9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7837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169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93561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55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93561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55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84036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45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359</xdr:row>
      <xdr:rowOff>0</xdr:rowOff>
    </xdr:from>
    <xdr:to>
      <xdr:col>1</xdr:col>
      <xdr:colOff>1409700</xdr:colOff>
      <xdr:row>360</xdr:row>
      <xdr:rowOff>84036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743075" y="63179325"/>
          <a:ext cx="104775" cy="245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93567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5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93567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5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84042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4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84042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4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164</xdr:row>
      <xdr:rowOff>146648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146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164</xdr:row>
      <xdr:rowOff>146648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146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64992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26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164</xdr:row>
      <xdr:rowOff>0</xdr:rowOff>
    </xdr:from>
    <xdr:to>
      <xdr:col>1</xdr:col>
      <xdr:colOff>1409700</xdr:colOff>
      <xdr:row>165</xdr:row>
      <xdr:rowOff>64992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743075" y="31603950"/>
          <a:ext cx="104775" cy="2269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122137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84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122137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840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112612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112612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7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166</xdr:row>
      <xdr:rowOff>146645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743075" y="31927800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166</xdr:row>
      <xdr:rowOff>146645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743075" y="31927800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11013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17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11013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17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122138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84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122138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840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112613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74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165</xdr:row>
      <xdr:rowOff>0</xdr:rowOff>
    </xdr:from>
    <xdr:to>
      <xdr:col>1</xdr:col>
      <xdr:colOff>1409700</xdr:colOff>
      <xdr:row>166</xdr:row>
      <xdr:rowOff>112613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743075" y="31765875"/>
          <a:ext cx="104775" cy="2745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4109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743075" y="31927800"/>
          <a:ext cx="104775" cy="166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166</xdr:row>
      <xdr:rowOff>0</xdr:rowOff>
    </xdr:from>
    <xdr:to>
      <xdr:col>1</xdr:col>
      <xdr:colOff>1409700</xdr:colOff>
      <xdr:row>167</xdr:row>
      <xdr:rowOff>4109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743075" y="31927800"/>
          <a:ext cx="104775" cy="166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93563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55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93563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55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84038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45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84038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45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215</xdr:row>
      <xdr:rowOff>146645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215</xdr:row>
      <xdr:rowOff>146645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146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64988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26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215</xdr:row>
      <xdr:rowOff>0</xdr:rowOff>
    </xdr:from>
    <xdr:to>
      <xdr:col>1</xdr:col>
      <xdr:colOff>1409700</xdr:colOff>
      <xdr:row>216</xdr:row>
      <xdr:rowOff>64988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743075" y="39862125"/>
          <a:ext cx="104775" cy="2269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122134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84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122134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84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112609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74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112609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745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232</xdr:row>
      <xdr:rowOff>146646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743075" y="42614850"/>
          <a:ext cx="104775" cy="146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232</xdr:row>
      <xdr:rowOff>146646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743075" y="42614850"/>
          <a:ext cx="104775" cy="146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11010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17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11010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172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122135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84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122135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840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112610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74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231</xdr:row>
      <xdr:rowOff>0</xdr:rowOff>
    </xdr:from>
    <xdr:to>
      <xdr:col>1</xdr:col>
      <xdr:colOff>1409700</xdr:colOff>
      <xdr:row>232</xdr:row>
      <xdr:rowOff>112610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743075" y="42452925"/>
          <a:ext cx="104775" cy="2745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233</xdr:row>
      <xdr:rowOff>4109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743075" y="42614850"/>
          <a:ext cx="104775" cy="166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232</xdr:row>
      <xdr:rowOff>0</xdr:rowOff>
    </xdr:from>
    <xdr:to>
      <xdr:col>1</xdr:col>
      <xdr:colOff>1409700</xdr:colOff>
      <xdr:row>233</xdr:row>
      <xdr:rowOff>4109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743075" y="42614850"/>
          <a:ext cx="104775" cy="166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57151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57151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47626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47626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149</xdr:row>
      <xdr:rowOff>142875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149</xdr:row>
      <xdr:rowOff>142875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28576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149</xdr:row>
      <xdr:rowOff>0</xdr:rowOff>
    </xdr:from>
    <xdr:to>
      <xdr:col>1</xdr:col>
      <xdr:colOff>1409700</xdr:colOff>
      <xdr:row>150</xdr:row>
      <xdr:rowOff>28576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85719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4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85719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47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76194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3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76194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3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157</xdr:row>
      <xdr:rowOff>142875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743075" y="304704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157</xdr:row>
      <xdr:rowOff>142875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743075" y="30470475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3170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165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3170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1650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85720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4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85720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47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76195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38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150</xdr:row>
      <xdr:rowOff>0</xdr:rowOff>
    </xdr:from>
    <xdr:to>
      <xdr:col>1</xdr:col>
      <xdr:colOff>1409700</xdr:colOff>
      <xdr:row>151</xdr:row>
      <xdr:rowOff>76195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743075" y="29337000"/>
          <a:ext cx="104775" cy="2381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3725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743075" y="30470475"/>
          <a:ext cx="104775" cy="16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3725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743075" y="30470475"/>
          <a:ext cx="104775" cy="165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50" name="Text Box 8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140</xdr:row>
      <xdr:rowOff>0</xdr:rowOff>
    </xdr:from>
    <xdr:to>
      <xdr:col>1</xdr:col>
      <xdr:colOff>1304925</xdr:colOff>
      <xdr:row>140</xdr:row>
      <xdr:rowOff>142875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743075" y="26727150"/>
          <a:ext cx="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272143</xdr:colOff>
      <xdr:row>0</xdr:row>
      <xdr:rowOff>76542</xdr:rowOff>
    </xdr:from>
    <xdr:to>
      <xdr:col>1</xdr:col>
      <xdr:colOff>472148</xdr:colOff>
      <xdr:row>3</xdr:row>
      <xdr:rowOff>157503</xdr:rowOff>
    </xdr:to>
    <xdr:pic>
      <xdr:nvPicPr>
        <xdr:cNvPr id="253" name="Imagen 1160" descr="INAPA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76542"/>
          <a:ext cx="577541" cy="5667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1333500</xdr:colOff>
      <xdr:row>119</xdr:row>
      <xdr:rowOff>0</xdr:rowOff>
    </xdr:from>
    <xdr:ext cx="47625" cy="47625"/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771650" y="22955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161925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724025" y="229552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161925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724025" y="229552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117</xdr:row>
      <xdr:rowOff>0</xdr:rowOff>
    </xdr:from>
    <xdr:ext cx="0" cy="114300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724025" y="226885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2686050</xdr:colOff>
      <xdr:row>119</xdr:row>
      <xdr:rowOff>0</xdr:rowOff>
    </xdr:from>
    <xdr:ext cx="95250" cy="285750"/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3124200" y="229552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493" name="Text Box 8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495" name="Text Box 8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497" name="Text Box 8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09550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503" name="Text Box 8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507" name="Text Box 8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0" name="Text Box 8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4" name="Text Box 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6" name="Text Box 8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8" name="Text Box 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2" name="Text Box 8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4" name="Text Box 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8" name="Text Box 8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0" name="Text Box 8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2" name="Text Box 8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6" name="Text Box 8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8" name="Text Box 8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0" name="Text Box 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4" name="Text Box 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6" name="Text Box 8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0" name="Text Box 8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2" name="Text Box 8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4" name="Text Box 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8" name="Text Box 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0" name="Text Box 8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2" name="Text Box 8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6" name="Text Box 8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8" name="Text Box 8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2" name="Text Box 8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4" name="Text Box 8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6" name="Text Box 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8" name="Text Box 8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6" name="Text Box 8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2" name="Text Box 8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4" name="Text Box 8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6" name="Text Box 8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0" name="Text Box 8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2" name="Text Box 8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6" name="Text Box 8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8" name="Text Box 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0" name="Text Box 8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4" name="Text Box 8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6" name="Text Box 8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8" name="Text Box 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161925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114</xdr:row>
      <xdr:rowOff>0</xdr:rowOff>
    </xdr:from>
    <xdr:ext cx="95250" cy="161925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42" name="Text Box 9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43" name="Text Box 8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44" name="Text Box 9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48" name="Text Box 9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09550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161925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114</xdr:row>
      <xdr:rowOff>0</xdr:rowOff>
    </xdr:from>
    <xdr:ext cx="95250" cy="161925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64" name="Text Box 8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161925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114</xdr:row>
      <xdr:rowOff>0</xdr:rowOff>
    </xdr:from>
    <xdr:ext cx="95250" cy="161925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161925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114</xdr:row>
      <xdr:rowOff>0</xdr:rowOff>
    </xdr:from>
    <xdr:ext cx="95250" cy="161925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52400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161925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114</xdr:row>
      <xdr:rowOff>0</xdr:rowOff>
    </xdr:from>
    <xdr:ext cx="95250" cy="161925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161925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05" name="Text Box 8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06" name="Text Box 9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0" name="Text Box 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1" name="Text Box 8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2" name="Text Box 9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3" name="Text Box 8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4" name="Text Box 9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6" name="Text Box 9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7" name="Text Box 8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8" name="Text Box 9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19" name="Text Box 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0" name="Text Box 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2" name="Text Box 9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3" name="Text Box 8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4" name="Text Box 9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5" name="Text Box 8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6" name="Text Box 9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7" name="Text Box 8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8" name="Text Box 9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0" name="Text Box 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1" name="Text Box 8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2" name="Text Box 9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3" name="Text Box 8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4" name="Text Box 9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7" name="Text Box 8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8" name="Text Box 9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39" name="Text Box 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0" name="Text Box 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1" name="Text Box 8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2" name="Text Box 9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3" name="Text Box 8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4" name="Text Box 9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5" name="Text Box 8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6" name="Text Box 9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7" name="Text Box 8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49" name="Text Box 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0" name="Text Box 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1" name="Text Box 8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2" name="Text Box 9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5" name="Text Box 8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6" name="Text Box 9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0" name="Text Box 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1" name="Text Box 8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2" name="Text Box 9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3" name="Text Box 8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4" name="Text Box 9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5" name="Text Box 8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6" name="Text Box 9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7" name="Text Box 8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8" name="Text Box 9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1" name="Text Box 8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2" name="Text Box 9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3" name="Text Box 8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4" name="Text Box 9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5" name="Text Box 8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876" name="Text Box 9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77" name="Text Box 8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0" name="Text Box 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3" name="Text Box 8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7" name="Text Box 8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8" name="Text Box 9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19" name="Text Box 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0" name="Text Box 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2" name="Text Box 9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4" name="Text Box 9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5" name="Text Box 8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6" name="Text Box 9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8" name="Text Box 9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29" name="Text Box 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0" name="Text Box 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1" name="Text Box 8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2" name="Text Box 9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4" name="Text Box 9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5" name="Text Box 8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6" name="Text Box 9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7" name="Text Box 8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8" name="Text Box 9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0" name="Text Box 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2" name="Text Box 9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3" name="Text Box 8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4" name="Text Box 9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647700"/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49" name="Text Box 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0" name="Text Box 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3" name="Text Box 8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4" name="Text Box 9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5" name="Text Box 8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6" name="Text Box 9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7" name="Text Box 8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8" name="Text Box 9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59" name="Text Box 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0" name="Text Box 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1" name="Text Box 8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2" name="Text Box 9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3" name="Text Box 8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4" name="Text Box 9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5" name="Text Box 8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6" name="Text Box 9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7" name="Text Box 8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8" name="Text Box 9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69" name="Text Box 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0" name="Text Box 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1" name="Text Box 8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2" name="Text Box 9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3" name="Text Box 8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4" name="Text Box 9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5" name="Text Box 8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6" name="Text Box 9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7" name="Text Box 8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8" name="Text Box 9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79" name="Text Box 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0" name="Text Box 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1" name="Text Box 8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2" name="Text Box 9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3" name="Text Box 8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4" name="Text Box 9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5" name="Text Box 8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6" name="Text Box 9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7" name="Text Box 8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8" name="Text Box 9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89" name="Text Box 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0" name="Text Box 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1" name="Text Box 8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2" name="Text Box 9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3" name="Text Box 8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4" name="Text Box 9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6" name="Text Box 9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7" name="Text Box 8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8" name="Text Box 9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999" name="Text Box 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0" name="Text Box 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1" name="Text Box 8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2" name="Text Box 9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3" name="Text Box 8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4" name="Text Box 9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5" name="Text Box 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6" name="Text Box 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7" name="Text Box 8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8" name="Text Box 9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09" name="Text Box 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0" name="Text Box 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1" name="Text Box 8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2" name="Text Box 9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4" name="Text Box 9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5" name="Text Box 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6" name="Text Box 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7" name="Text Box 8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8" name="Text Box 9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19" name="Text Box 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800100"/>
    <xdr:sp macro="" textlink="">
      <xdr:nvSpPr>
        <xdr:cNvPr id="1020" name="Text Box 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247651"/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247651"/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247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238126"/>
    <xdr:sp macro="" textlink="">
      <xdr:nvSpPr>
        <xdr:cNvPr id="1023" name="Text Box 8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238126"/>
    <xdr:sp macro="" textlink="">
      <xdr:nvSpPr>
        <xdr:cNvPr id="1024" name="Text Box 9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238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142875"/>
    <xdr:sp macro="" textlink="">
      <xdr:nvSpPr>
        <xdr:cNvPr id="1025" name="Text Box 8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142875"/>
    <xdr:sp macro="" textlink="">
      <xdr:nvSpPr>
        <xdr:cNvPr id="1026" name="Text Box 9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136</xdr:row>
      <xdr:rowOff>0</xdr:rowOff>
    </xdr:from>
    <xdr:ext cx="104775" cy="219076"/>
    <xdr:sp macro="" textlink="">
      <xdr:nvSpPr>
        <xdr:cNvPr id="1027" name="Text Box 8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743075" y="25755600"/>
          <a:ext cx="104775" cy="219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76219"/>
    <xdr:sp macro="" textlink="">
      <xdr:nvSpPr>
        <xdr:cNvPr id="1030" name="Text Box 8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76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76219"/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76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66694"/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6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66694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66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165095"/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65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165095"/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165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7622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7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7622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7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66695"/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6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1304925</xdr:colOff>
      <xdr:row>149</xdr:row>
      <xdr:rowOff>0</xdr:rowOff>
    </xdr:from>
    <xdr:ext cx="104775" cy="266695"/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743075" y="29175075"/>
          <a:ext cx="104775" cy="2666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2" name="Cuadro de texto 26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3" name="Cuadro de texto 26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4" name="Cuadro de texto 265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5" name="Cuadro de texto 266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6" name="Cuadro de texto 267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7" name="Cuadro de texto 268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8" name="Cuadro de texto 269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49" name="Cuadro de texto 270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0" name="Cuadro de texto 27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1" name="Cuadro de texto 27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2" name="Cuadro de texto 27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3" name="Cuadro de texto 27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4" name="Cuadro de texto 275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5" name="Cuadro de texto 276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6" name="Cuadro de texto 277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3429635</xdr:colOff>
      <xdr:row>171</xdr:row>
      <xdr:rowOff>42545</xdr:rowOff>
    </xdr:from>
    <xdr:to>
      <xdr:col>1</xdr:col>
      <xdr:colOff>3429635</xdr:colOff>
      <xdr:row>172</xdr:row>
      <xdr:rowOff>13970</xdr:rowOff>
    </xdr:to>
    <xdr:sp macro="" textlink="">
      <xdr:nvSpPr>
        <xdr:cNvPr id="1057" name="Cuadro de texto 278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3867785" y="3277997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2686050</xdr:colOff>
      <xdr:row>119</xdr:row>
      <xdr:rowOff>0</xdr:rowOff>
    </xdr:from>
    <xdr:to>
      <xdr:col>1</xdr:col>
      <xdr:colOff>2781300</xdr:colOff>
      <xdr:row>119</xdr:row>
      <xdr:rowOff>123825</xdr:rowOff>
    </xdr:to>
    <xdr:sp macro="" textlink="">
      <xdr:nvSpPr>
        <xdr:cNvPr id="1058" name="Cuadro de texto 279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3124200" y="22955250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59" name="Cuadro de texto 35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0" name="Cuadro de texto 35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1" name="Cuadro de texto 35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2" name="Cuadro de texto 355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3" name="Cuadro de texto 356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4" name="Cuadro de texto 357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5" name="Cuadro de texto 358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6" name="Cuadro de texto 359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7" name="Cuadro de texto 360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8" name="Cuadro de texto 36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69" name="Cuadro de texto 36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0" name="Cuadro de texto 36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1" name="Cuadro de texto 36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2" name="Cuadro de texto 365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3" name="Cuadro de texto 366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4" name="Cuadro de texto 367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5" name="Cuadro de texto 368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6" name="Cuadro de texto 369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7" name="Cuadro de texto 370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8" name="Cuadro de texto 37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79" name="Cuadro de texto 37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0" name="Cuadro de texto 37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1" name="Cuadro de texto 374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2" name="Cuadro de texto 375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3" name="Cuadro de texto 376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4" name="Cuadro de texto 377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5" name="Cuadro de texto 378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6" name="Cuadro de texto 379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7" name="Cuadro de texto 380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8" name="Cuadro de texto 38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89" name="Cuadro de texto 38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0" name="Cuadro de texto 38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1" name="Cuadro de texto 384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2" name="Cuadro de texto 385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3" name="Cuadro de texto 386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4" name="Cuadro de texto 387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5" name="Cuadro de texto 388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6" name="Cuadro de texto 389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7" name="Cuadro de texto 390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8" name="Cuadro de texto 39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099" name="Cuadro de texto 39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0" name="Cuadro de texto 39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1" name="Cuadro de texto 394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2" name="Cuadro de texto 395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3" name="Cuadro de texto 39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4" name="Cuadro de texto 397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5" name="Cuadro de texto 398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6" name="Cuadro de texto 399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7" name="Cuadro de texto 400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8" name="Cuadro de texto 40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09" name="Cuadro de texto 40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0" name="Cuadro de texto 40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1" name="Cuadro de texto 404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2" name="Cuadro de texto 405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3" name="Cuadro de texto 406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4" name="Cuadro de texto 407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5" name="Cuadro de texto 408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6" name="Cuadro de texto 409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7" name="Cuadro de texto 410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8" name="Cuadro de texto 411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19" name="Cuadro de texto 41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0" name="Cuadro de texto 41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1" name="Cuadro de texto 414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2" name="Cuadro de texto 415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3" name="Cuadro de texto 416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4" name="Cuadro de texto 417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5" name="Cuadro de texto 418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6" name="Cuadro de texto 419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7" name="Cuadro de texto 420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8" name="Cuadro de texto 42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29" name="Cuadro de texto 42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173</xdr:row>
      <xdr:rowOff>80645</xdr:rowOff>
    </xdr:from>
    <xdr:to>
      <xdr:col>1</xdr:col>
      <xdr:colOff>3467735</xdr:colOff>
      <xdr:row>174</xdr:row>
      <xdr:rowOff>109220</xdr:rowOff>
    </xdr:to>
    <xdr:sp macro="" textlink="">
      <xdr:nvSpPr>
        <xdr:cNvPr id="1130" name="Cuadro de texto 42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3905885" y="3314192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31" name="Cuadro de texto 496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32" name="Cuadro de texto 497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33" name="Cuadro de texto 498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34" name="Cuadro de texto 499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35" name="Cuadro de texto 500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36" name="Cuadro de texto 50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37" name="Cuadro de texto 50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38" name="Cuadro de texto 50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39" name="Cuadro de texto 50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47625</xdr:rowOff>
    </xdr:to>
    <xdr:sp macro="" textlink="">
      <xdr:nvSpPr>
        <xdr:cNvPr id="1140" name="Cuadro de texto 505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41" name="Cuadro de texto 506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42" name="Cuadro de texto 507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43" name="Cuadro de texto 508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44" name="Cuadro de texto 509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45" name="Cuadro de texto 51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46" name="Cuadro de texto 51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147" name="Cuadro de texto 51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48" name="Cuadro de texto 51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149" name="Cuadro de texto 514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0" name="Cuadro de texto 515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1" name="Cuadro de texto 516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2" name="Cuadro de texto 51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3" name="Cuadro de texto 518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4" name="Cuadro de texto 519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155" name="Cuadro de texto 520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56" name="Cuadro de texto 52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57" name="Cuadro de texto 52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58" name="Cuadro de texto 52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59" name="Cuadro de texto 52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0" name="Cuadro de texto 525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1" name="Cuadro de texto 526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2" name="Cuadro de texto 527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3" name="Cuadro de texto 528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4" name="Cuadro de texto 529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5" name="Cuadro de texto 530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6" name="Cuadro de texto 53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7" name="Cuadro de texto 53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8" name="Cuadro de texto 53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69" name="Cuadro de texto 534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0" name="Cuadro de texto 535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1" name="Cuadro de texto 536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2" name="Cuadro de texto 537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3" name="Cuadro de texto 538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4" name="Cuadro de texto 539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5" name="Cuadro de texto 540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6" name="Cuadro de texto 54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7" name="Cuadro de texto 54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8" name="Cuadro de texto 54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79" name="Cuadro de texto 544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0" name="Cuadro de texto 545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1" name="Cuadro de texto 546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2" name="Cuadro de texto 547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3" name="Cuadro de texto 548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4" name="Cuadro de texto 549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5" name="Cuadro de texto 55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6" name="Cuadro de texto 55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7" name="Cuadro de texto 55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8" name="Cuadro de texto 55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89" name="Cuadro de texto 554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0" name="Cuadro de texto 555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1" name="Cuadro de texto 556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2" name="Cuadro de texto 557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3" name="Cuadro de texto 558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4" name="Cuadro de texto 559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5" name="Cuadro de texto 560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6" name="Cuadro de texto 561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7" name="Cuadro de texto 56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8" name="Cuadro de texto 56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199" name="Cuadro de texto 564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0" name="Cuadro de texto 565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1" name="Cuadro de texto 56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2" name="Cuadro de texto 567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3" name="Cuadro de texto 56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4" name="Cuadro de texto 569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5" name="Cuadro de texto 570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6" name="Cuadro de texto 571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7" name="Cuadro de texto 57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8" name="Cuadro de texto 57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09" name="Cuadro de texto 57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0" name="Cuadro de texto 575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1" name="Cuadro de texto 576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2" name="Cuadro de texto 577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3" name="Cuadro de texto 578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4" name="Cuadro de texto 579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5" name="Cuadro de texto 580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6" name="Cuadro de texto 581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7" name="Cuadro de texto 58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8" name="Cuadro de texto 58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19" name="Cuadro de texto 58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0" name="Cuadro de texto 585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1" name="Cuadro de texto 586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2" name="Cuadro de texto 587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3" name="Cuadro de texto 588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4" name="Cuadro de texto 589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5" name="Cuadro de texto 590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6" name="Cuadro de texto 591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7" name="Cuadro de texto 59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8" name="Cuadro de texto 59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29" name="Cuadro de texto 594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0" name="Cuadro de texto 595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1" name="Cuadro de texto 596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2" name="Cuadro de texto 597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3" name="Cuadro de texto 598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4" name="Cuadro de texto 599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5" name="Cuadro de texto 600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6" name="Cuadro de texto 601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7" name="Cuadro de texto 60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8" name="Cuadro de texto 60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39" name="Cuadro de texto 604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0" name="Cuadro de texto 605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1" name="Cuadro de texto 606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2" name="Cuadro de texto 607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3" name="Cuadro de texto 608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4" name="Cuadro de texto 609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5" name="Cuadro de texto 610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6" name="Cuadro de texto 61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7" name="Cuadro de texto 61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8" name="Cuadro de texto 61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49" name="Cuadro de texto 614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0" name="Cuadro de texto 615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1" name="Cuadro de texto 616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2" name="Cuadro de texto 617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3" name="Cuadro de texto 618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4" name="Cuadro de texto 619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5" name="Cuadro de texto 620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6" name="Cuadro de texto 62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7" name="Cuadro de texto 62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8" name="Cuadro de texto 62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59" name="Cuadro de texto 62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0" name="Cuadro de texto 625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1" name="Cuadro de texto 626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2" name="Cuadro de texto 627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3" name="Cuadro de texto 628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4" name="Cuadro de texto 629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5" name="Cuadro de texto 630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6" name="Cuadro de texto 63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7" name="Cuadro de texto 63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8" name="Cuadro de texto 63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69" name="Cuadro de texto 634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0" name="Cuadro de texto 635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1" name="Cuadro de texto 636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2" name="Cuadro de texto 637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3" name="Cuadro de texto 638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4" name="Cuadro de texto 639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5" name="Cuadro de texto 640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6" name="Cuadro de texto 64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7" name="Cuadro de texto 64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8" name="Cuadro de texto 64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79" name="Cuadro de texto 644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0" name="Cuadro de texto 645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1" name="Cuadro de texto 646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2" name="Cuadro de texto 64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3" name="Cuadro de texto 648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4" name="Cuadro de texto 649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5" name="Cuadro de texto 650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6" name="Cuadro de texto 65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7" name="Cuadro de texto 65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8" name="Cuadro de texto 65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89" name="Cuadro de texto 654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0" name="Cuadro de texto 655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1" name="Cuadro de texto 65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2" name="Cuadro de texto 657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3" name="Cuadro de texto 658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4" name="Cuadro de texto 659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5" name="Cuadro de texto 660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6" name="Cuadro de texto 66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7" name="Cuadro de texto 66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8" name="Cuadro de texto 66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299" name="Cuadro de texto 66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0" name="Cuadro de texto 665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1" name="Cuadro de texto 666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2" name="Cuadro de texto 667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3" name="Cuadro de texto 668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4" name="Cuadro de texto 669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5" name="Cuadro de texto 670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6" name="Cuadro de texto 67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7" name="Cuadro de texto 672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8" name="Cuadro de texto 67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09" name="Cuadro de texto 674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0" name="Cuadro de texto 675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1" name="Cuadro de texto 676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2" name="Cuadro de texto 677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3" name="Cuadro de texto 678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4" name="Cuadro de texto 679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5" name="Cuadro de texto 680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6" name="Cuadro de texto 68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7" name="Cuadro de texto 682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8" name="Cuadro de texto 68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19" name="Cuadro de texto 684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0" name="Cuadro de texto 685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1" name="Cuadro de texto 686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2" name="Cuadro de texto 687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3" name="Cuadro de texto 688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4" name="Cuadro de texto 689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5" name="Cuadro de texto 690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6" name="Cuadro de texto 69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7" name="Cuadro de texto 692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8" name="Cuadro de texto 69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29" name="Cuadro de texto 694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0" name="Cuadro de texto 69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1" name="Cuadro de texto 696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2" name="Cuadro de texto 697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3" name="Cuadro de texto 69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4" name="Cuadro de texto 699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5" name="Cuadro de texto 700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6" name="Cuadro de texto 70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7" name="Cuadro de texto 702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8" name="Cuadro de texto 70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39" name="Cuadro de texto 704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0" name="Cuadro de texto 705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1" name="Cuadro de texto 706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2" name="Cuadro de texto 707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3" name="Cuadro de texto 708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4" name="Cuadro de texto 709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5" name="Cuadro de texto 710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6" name="Cuadro de texto 71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7" name="Cuadro de texto 712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8" name="Cuadro de texto 71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49" name="Cuadro de texto 71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0" name="Cuadro de texto 715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1" name="Cuadro de texto 716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2" name="Cuadro de texto 717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3" name="Cuadro de texto 718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4" name="Cuadro de texto 719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5" name="Cuadro de texto 720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6" name="Cuadro de texto 72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7" name="Cuadro de texto 72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8" name="Cuadro de texto 72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59" name="Cuadro de texto 724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0" name="Cuadro de texto 725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1" name="Cuadro de texto 726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2" name="Cuadro de texto 727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3" name="Cuadro de texto 728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4" name="Cuadro de texto 729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5" name="Cuadro de texto 730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6" name="Cuadro de texto 73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7" name="Cuadro de texto 73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8" name="Cuadro de texto 73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69" name="Cuadro de texto 73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3467735</xdr:colOff>
      <xdr:row>157</xdr:row>
      <xdr:rowOff>118745</xdr:rowOff>
    </xdr:from>
    <xdr:to>
      <xdr:col>1</xdr:col>
      <xdr:colOff>3467735</xdr:colOff>
      <xdr:row>158</xdr:row>
      <xdr:rowOff>118745</xdr:rowOff>
    </xdr:to>
    <xdr:sp macro="" textlink="">
      <xdr:nvSpPr>
        <xdr:cNvPr id="1370" name="Cuadro de texto 735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3905885" y="3058922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371" name="Cuadro de texto 736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372" name="Cuadro de texto 737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373" name="Cuadro de texto 73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374" name="Cuadro de texto 739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0</xdr:rowOff>
    </xdr:to>
    <xdr:sp macro="" textlink="">
      <xdr:nvSpPr>
        <xdr:cNvPr id="1375" name="Cuadro de texto 74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76" name="Cuadro de texto 74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77" name="Cuadro de texto 742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78" name="Cuadro de texto 74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79" name="Cuadro de texto 744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1333500</xdr:colOff>
      <xdr:row>114</xdr:row>
      <xdr:rowOff>0</xdr:rowOff>
    </xdr:from>
    <xdr:to>
      <xdr:col>1</xdr:col>
      <xdr:colOff>1428750</xdr:colOff>
      <xdr:row>115</xdr:row>
      <xdr:rowOff>0</xdr:rowOff>
    </xdr:to>
    <xdr:sp macro="" textlink="">
      <xdr:nvSpPr>
        <xdr:cNvPr id="1380" name="Cuadro de texto 745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81" name="Cuadro de texto 74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82" name="Cuadro de texto 747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383" name="Cuadro de texto 748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384" name="Cuadro de texto 749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385" name="Cuadro de texto 750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386" name="Cuadro de texto 75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387" name="Cuadro de texto 752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388" name="Cuadro de texto 75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389" name="Cuadro de texto 75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47625</xdr:rowOff>
    </xdr:to>
    <xdr:sp macro="" textlink="">
      <xdr:nvSpPr>
        <xdr:cNvPr id="1390" name="Cuadro de texto 75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91" name="Cuadro de texto 75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392" name="Cuadro de texto 757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393" name="Cuadro de texto 758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394" name="Cuadro de texto 75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395" name="Cuadro de texto 760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0</xdr:rowOff>
    </xdr:to>
    <xdr:sp macro="" textlink="">
      <xdr:nvSpPr>
        <xdr:cNvPr id="1396" name="Cuadro de texto 76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97" name="Cuadro de texto 76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98" name="Cuadro de texto 76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399" name="Cuadro de texto 764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00" name="Cuadro de texto 76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1333500</xdr:colOff>
      <xdr:row>114</xdr:row>
      <xdr:rowOff>0</xdr:rowOff>
    </xdr:from>
    <xdr:to>
      <xdr:col>1</xdr:col>
      <xdr:colOff>1428750</xdr:colOff>
      <xdr:row>115</xdr:row>
      <xdr:rowOff>0</xdr:rowOff>
    </xdr:to>
    <xdr:sp macro="" textlink="">
      <xdr:nvSpPr>
        <xdr:cNvPr id="1401" name="Cuadro de texto 766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02" name="Cuadro de texto 767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03" name="Cuadro de texto 768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404" name="Cuadro de texto 769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405" name="Cuadro de texto 770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406" name="Cuadro de texto 77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407" name="Cuadro de texto 77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408" name="Cuadro de texto 77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409" name="Cuadro de texto 77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410" name="Cuadro de texto 775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411" name="Cuadro de texto 776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412" name="Cuadro de texto 777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13" name="Cuadro de texto 778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14" name="Cuadro de texto 779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0</xdr:rowOff>
    </xdr:to>
    <xdr:sp macro="" textlink="">
      <xdr:nvSpPr>
        <xdr:cNvPr id="1415" name="Cuadro de texto 780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16" name="Cuadro de texto 78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17" name="Cuadro de texto 782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18" name="Cuadro de texto 78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19" name="Cuadro de texto 78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1333500</xdr:colOff>
      <xdr:row>114</xdr:row>
      <xdr:rowOff>0</xdr:rowOff>
    </xdr:from>
    <xdr:to>
      <xdr:col>1</xdr:col>
      <xdr:colOff>1428750</xdr:colOff>
      <xdr:row>115</xdr:row>
      <xdr:rowOff>0</xdr:rowOff>
    </xdr:to>
    <xdr:sp macro="" textlink="">
      <xdr:nvSpPr>
        <xdr:cNvPr id="1420" name="Cuadro de texto 785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21" name="Cuadro de texto 786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22" name="Cuadro de texto 787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423" name="Cuadro de texto 788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424" name="Cuadro de texto 789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25" name="Cuadro de texto 790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26" name="Cuadro de texto 79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0</xdr:rowOff>
    </xdr:to>
    <xdr:sp macro="" textlink="">
      <xdr:nvSpPr>
        <xdr:cNvPr id="1427" name="Cuadro de texto 792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28" name="Cuadro de texto 79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29" name="Cuadro de texto 794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30" name="Cuadro de texto 795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31" name="Cuadro de texto 79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1333500</xdr:colOff>
      <xdr:row>114</xdr:row>
      <xdr:rowOff>0</xdr:rowOff>
    </xdr:from>
    <xdr:to>
      <xdr:col>1</xdr:col>
      <xdr:colOff>1428750</xdr:colOff>
      <xdr:row>115</xdr:row>
      <xdr:rowOff>0</xdr:rowOff>
    </xdr:to>
    <xdr:sp macro="" textlink="">
      <xdr:nvSpPr>
        <xdr:cNvPr id="1432" name="Cuadro de texto 797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33" name="Cuadro de texto 798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34" name="Cuadro de texto 799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435" name="Cuadro de texto 800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36" name="Cuadro de texto 80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114</xdr:row>
      <xdr:rowOff>152400</xdr:rowOff>
    </xdr:to>
    <xdr:sp macro="" textlink="">
      <xdr:nvSpPr>
        <xdr:cNvPr id="1437" name="Cuadro de texto 80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0</xdr:rowOff>
    </xdr:to>
    <xdr:sp macro="" textlink="">
      <xdr:nvSpPr>
        <xdr:cNvPr id="1438" name="Cuadro de texto 80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39" name="Cuadro de texto 80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40" name="Cuadro de texto 80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41" name="Cuadro de texto 80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42" name="Cuadro de texto 80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1333500</xdr:colOff>
      <xdr:row>114</xdr:row>
      <xdr:rowOff>0</xdr:rowOff>
    </xdr:from>
    <xdr:to>
      <xdr:col>1</xdr:col>
      <xdr:colOff>1428750</xdr:colOff>
      <xdr:row>115</xdr:row>
      <xdr:rowOff>0</xdr:rowOff>
    </xdr:to>
    <xdr:sp macro="" textlink="">
      <xdr:nvSpPr>
        <xdr:cNvPr id="1443" name="Cuadro de texto 80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771650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44" name="Cuadro de texto 810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0</xdr:rowOff>
    </xdr:to>
    <xdr:sp macro="" textlink="">
      <xdr:nvSpPr>
        <xdr:cNvPr id="1445" name="Cuadro de texto 81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53" name="Text Box 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55" name="Text Box 9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56" name="Text Box 8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57" name="Text Box 9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58" name="Text Box 8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59" name="Text Box 9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09550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63" name="Text Box 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64" name="Text Box 8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65" name="Text Box 9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66" name="Text Box 8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467" name="Text Box 9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68" name="Text Box 8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469" name="Text Box 9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76" name="Text Box 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77" name="Text Box 8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78" name="Text Box 9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79" name="Text Box 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0" name="Text Box 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1" name="Text Box 8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2" name="Text Box 9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3" name="Text Box 8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4" name="Text Box 9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5" name="Text Box 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6" name="Text Box 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7" name="Text Box 8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8" name="Text Box 9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89" name="Text Box 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0" name="Text Box 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1" name="Text Box 8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2" name="Text Box 9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3" name="Text Box 8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4" name="Text Box 9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5" name="Text Box 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6" name="Text Box 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7" name="Text Box 8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8" name="Text Box 9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0" name="Text Box 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1" name="Text Box 8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2" name="Text Box 9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3" name="Text Box 8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4" name="Text Box 9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5" name="Text Box 8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6" name="Text Box 9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7" name="Text Box 8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8" name="Text Box 9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09" name="Text Box 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0" name="Text Box 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1" name="Text Box 8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2" name="Text Box 9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3" name="Text Box 8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4" name="Text Box 9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5" name="Text Box 8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6" name="Text Box 9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8" name="Text Box 9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19" name="Text Box 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0" name="Text Box 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1" name="Text Box 8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2" name="Text Box 9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3" name="Text Box 8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4" name="Text Box 9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5" name="Text Box 8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6" name="Text Box 9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7" name="Text Box 8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8" name="Text Box 9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29" name="Text Box 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0" name="Text Box 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1" name="Text Box 8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2" name="Text Box 9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3" name="Text Box 8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4" name="Text Box 9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5" name="Text Box 8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6" name="Text Box 9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7" name="Text Box 8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8" name="Text Box 9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39" name="Text Box 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0" name="Text Box 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1" name="Text Box 8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2" name="Text Box 9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3" name="Text Box 8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4" name="Text Box 9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5" name="Text Box 8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6" name="Text Box 9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7" name="Text Box 8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8" name="Text Box 9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49" name="Text Box 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0" name="Text Box 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1" name="Text Box 8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2" name="Text Box 9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3" name="Text Box 8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4" name="Text Box 9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5" name="Text Box 8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6" name="Text Box 9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7" name="Text Box 8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8" name="Text Box 9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59" name="Text Box 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0" name="Text Box 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1" name="Text Box 8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2" name="Text Box 9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3" name="Text Box 8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4" name="Text Box 9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5" name="Text Box 8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6" name="Text Box 9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7" name="Text Box 8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8" name="Text Box 9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69" name="Text Box 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0" name="Text Box 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1" name="Text Box 8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2" name="Text Box 9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3" name="Text Box 8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4" name="Text Box 9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5" name="Text Box 8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6" name="Text Box 9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7" name="Text Box 8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8" name="Text Box 9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79" name="Text Box 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0" name="Text Box 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1" name="Text Box 8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2" name="Text Box 9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3" name="Text Box 8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4" name="Text Box 9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5" name="Text Box 8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6" name="Text Box 9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7" name="Text Box 8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8" name="Text Box 9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89" name="Text Box 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0" name="Text Box 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1" name="Text Box 8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2" name="Text Box 9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3" name="Text Box 8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4" name="Text Box 9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5" name="Text Box 8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6" name="Text Box 9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7" name="Text Box 8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8" name="Text Box 9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599" name="Text Box 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0" name="Text Box 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1" name="Text Box 8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2" name="Text Box 9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3" name="Text Box 8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4" name="Text Box 9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5" name="Text Box 8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6" name="Text Box 9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8" name="Text Box 9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09" name="Text Box 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0" name="Text Box 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1" name="Text Box 8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2" name="Text Box 9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3" name="Text Box 8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4" name="Text Box 9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5" name="Text Box 8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6" name="Text Box 9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7" name="Text Box 8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8" name="Text Box 9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19" name="Text Box 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0" name="Text Box 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1" name="Text Box 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2" name="Text Box 9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3" name="Text Box 8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4" name="Text Box 9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5" name="Text Box 8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6" name="Text Box 9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7" name="Text Box 8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8" name="Text Box 9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29" name="Text Box 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0" name="Text Box 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1" name="Text Box 8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2" name="Text Box 9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3" name="Text Box 8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4" name="Text Box 9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5" name="Text Box 8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6" name="Text Box 9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7" name="Text Box 8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8" name="Text Box 9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39" name="Text Box 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0" name="Text Box 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1" name="Text Box 8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2" name="Text Box 9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3" name="Text Box 8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4" name="Text Box 9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5" name="Text Box 8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6" name="Text Box 9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7" name="Text Box 8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8" name="Text Box 9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49" name="Text Box 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0" name="Text Box 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1" name="Text Box 8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2" name="Text Box 9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3" name="Text Box 8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4" name="Text Box 9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5" name="Text Box 8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6" name="Text Box 9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7" name="Text Box 8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8" name="Text Box 9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59" name="Text Box 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0" name="Text Box 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1" name="Text Box 8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2" name="Text Box 9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3" name="Text Box 8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4" name="Text Box 9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5" name="Text Box 8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6" name="Text Box 9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7" name="Text Box 8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8" name="Text Box 9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69" name="Text Box 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0" name="Text Box 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1" name="Text Box 8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2" name="Text Box 9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3" name="Text Box 8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4" name="Text Box 9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5" name="Text Box 8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6" name="Text Box 9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7" name="Text Box 8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8" name="Text Box 9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79" name="Text Box 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0" name="Text Box 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1" name="Text Box 8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2" name="Text Box 9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3" name="Text Box 8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4" name="Text Box 9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5" name="Text Box 8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6" name="Text Box 9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7" name="Text Box 8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8" name="Text Box 9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89" name="Text Box 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115</xdr:row>
      <xdr:rowOff>0</xdr:rowOff>
    </xdr:from>
    <xdr:ext cx="0" cy="161925"/>
    <xdr:sp macro="" textlink="">
      <xdr:nvSpPr>
        <xdr:cNvPr id="1690" name="Text Box 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743075" y="220408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693" name="Text Box 9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694" name="Text Box 8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695" name="Text Box 9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696" name="Text Box 8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697" name="Text Box 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698" name="Text Box 8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699" name="Text Box 9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114</xdr:row>
      <xdr:rowOff>0</xdr:rowOff>
    </xdr:from>
    <xdr:ext cx="95250" cy="209550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703" name="Text Box 9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704" name="Text Box 8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705" name="Text Box 9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706" name="Text Box 8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90500"/>
    <xdr:sp macro="" textlink="">
      <xdr:nvSpPr>
        <xdr:cNvPr id="1707" name="Text Box 9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708" name="Text Box 8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104775" cy="180975"/>
    <xdr:sp macro="" textlink="">
      <xdr:nvSpPr>
        <xdr:cNvPr id="1709" name="Text Box 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114</xdr:row>
      <xdr:rowOff>0</xdr:rowOff>
    </xdr:from>
    <xdr:ext cx="95250" cy="3143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15" name="Cuadro de texto 496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16" name="Cuadro de texto 497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17" name="Cuadro de texto 498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18" name="Cuadro de texto 499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19" name="Cuadro de texto 500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20" name="Cuadro de texto 50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21" name="Cuadro de texto 502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22" name="Cuadro de texto 50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23" name="Cuadro de texto 504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47625</xdr:rowOff>
    </xdr:to>
    <xdr:sp macro="" textlink="">
      <xdr:nvSpPr>
        <xdr:cNvPr id="1724" name="Cuadro de texto 505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25" name="Cuadro de texto 506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26" name="Cuadro de texto 507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27" name="Cuadro de texto 508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28" name="Cuadro de texto 509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29" name="Cuadro de texto 510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30" name="Cuadro de texto 51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31" name="Cuadro de texto 512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32" name="Cuadro de texto 51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33" name="Cuadro de texto 514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4" name="Cuadro de texto 515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5" name="Cuadro de texto 516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6" name="Cuadro de texto 517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7" name="Cuadro de texto 518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8" name="Cuadro de texto 519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39" name="Cuadro de texto 520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40" name="Cuadro de texto 73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41" name="Cuadro de texto 737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42" name="Cuadro de texto 748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43" name="Cuadro de texto 749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44" name="Cuadro de texto 750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45" name="Cuadro de texto 75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46" name="Cuadro de texto 752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47" name="Cuadro de texto 75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48" name="Cuadro de texto 754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114</xdr:row>
      <xdr:rowOff>0</xdr:rowOff>
    </xdr:from>
    <xdr:to>
      <xdr:col>1</xdr:col>
      <xdr:colOff>1381125</xdr:colOff>
      <xdr:row>115</xdr:row>
      <xdr:rowOff>47625</xdr:rowOff>
    </xdr:to>
    <xdr:sp macro="" textlink="">
      <xdr:nvSpPr>
        <xdr:cNvPr id="1749" name="Cuadro de texto 755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724025" y="2187892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50" name="Cuadro de texto 757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51" name="Cuadro de texto 758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52" name="Cuadro de texto 769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53" name="Cuadro de texto 770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54" name="Cuadro de texto 77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55" name="Cuadro de texto 772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28575</xdr:rowOff>
    </xdr:to>
    <xdr:sp macro="" textlink="">
      <xdr:nvSpPr>
        <xdr:cNvPr id="1756" name="Cuadro de texto 77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57" name="Cuadro de texto 774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1409700</xdr:colOff>
      <xdr:row>115</xdr:row>
      <xdr:rowOff>19050</xdr:rowOff>
    </xdr:to>
    <xdr:sp macro="" textlink="">
      <xdr:nvSpPr>
        <xdr:cNvPr id="1758" name="Cuadro de texto 775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59" name="Cuadro de texto 77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60" name="Cuadro de texto 777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61" name="Cuadro de texto 788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62" name="Cuadro de texto 789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114</xdr:row>
      <xdr:rowOff>0</xdr:rowOff>
    </xdr:from>
    <xdr:to>
      <xdr:col>1</xdr:col>
      <xdr:colOff>1400175</xdr:colOff>
      <xdr:row>115</xdr:row>
      <xdr:rowOff>152400</xdr:rowOff>
    </xdr:to>
    <xdr:sp macro="" textlink="">
      <xdr:nvSpPr>
        <xdr:cNvPr id="1763" name="Cuadro de texto 800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743075" y="21878925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77</xdr:row>
      <xdr:rowOff>0</xdr:rowOff>
    </xdr:from>
    <xdr:ext cx="95250" cy="295275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838325" y="14468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113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838325" y="217170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16192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724025" y="229552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119</xdr:row>
      <xdr:rowOff>0</xdr:rowOff>
    </xdr:from>
    <xdr:ext cx="95250" cy="16192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724025" y="229552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2686050</xdr:colOff>
      <xdr:row>119</xdr:row>
      <xdr:rowOff>0</xdr:rowOff>
    </xdr:from>
    <xdr:ext cx="95250" cy="285750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3124200" y="229552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4" name="Text Box 8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5" name="Text Box 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6" name="Text Box 8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7" name="Text Box 9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09" name="Text Box 9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1" name="Text Box 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2" name="Text Box 8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3" name="Text Box 9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6" name="Text Box 8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7" name="Text Box 9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8" name="Text Box 8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19" name="Text Box 9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1" name="Text Box 9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2" name="Text Box 8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3" name="Text Box 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4" name="Text Box 8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5" name="Text Box 9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8" name="Text Box 8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29" name="Text Box 9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0" name="Text Box 8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1" name="Text Box 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2" name="Text Box 8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3" name="Text Box 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4" name="Text Box 8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5" name="Text Box 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8" name="Text Box 8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39" name="Text Box 9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0" name="Text Box 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1" name="Text Box 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2" name="Text Box 8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3" name="Text Box 9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4" name="Text Box 8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5" name="Text Box 9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6" name="Text Box 8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7" name="Text Box 9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8" name="Text Box 8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1" name="Text Box 9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2" name="Text Box 8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3" name="Text Box 9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4" name="Text Box 8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5" name="Text Box 9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6" name="Text Box 8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7" name="Text Box 9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0" name="Text Box 8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1" name="Text Box 9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3" name="Text Box 9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4" name="Text Box 8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5" name="Text Box 9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6" name="Text Box 8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7" name="Text Box 9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8" name="Text Box 8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69" name="Text Box 9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0" name="Text Box 8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1" name="Text Box 9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2" name="Text Box 8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3" name="Text Box 9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4" name="Text Box 8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875" name="Text Box 9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76" name="Text Box 8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77" name="Text Box 9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78" name="Text Box 8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79" name="Text Box 9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2" name="Text Box 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3" name="Text Box 9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4" name="Text Box 8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5" name="Text Box 9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6" name="Text Box 8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7" name="Text Box 9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8" name="Text Box 8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89" name="Text Box 9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0" name="Text Box 8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1" name="Text Box 9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2" name="Text Box 8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3" name="Text Box 9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4" name="Text Box 8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5" name="Text Box 9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6" name="Text Box 8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7" name="Text Box 9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8" name="Text Box 8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899" name="Text Box 9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0" name="Text Box 8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1" name="Text Box 9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5" name="Text Box 9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6" name="Text Box 8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7" name="Text Box 9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8" name="Text Box 8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09" name="Text Box 9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0" name="Text Box 8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1" name="Text Box 9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2" name="Text Box 8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3" name="Text Box 9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4" name="Text Box 8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5" name="Text Box 9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7" name="Text Box 9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8" name="Text Box 8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19" name="Text Box 9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0" name="Text Box 8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1" name="Text Box 9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2" name="Text Box 8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3" name="Text Box 9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6" name="Text Box 8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7" name="Text Box 9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8" name="Text Box 8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29" name="Text Box 9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0" name="Text Box 8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1" name="Text Box 9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2" name="Text Box 8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3" name="Text Box 9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5" name="Text Box 9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6" name="Text Box 8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7" name="Text Box 9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8" name="Text Box 8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39" name="Text Box 9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0" name="Text Box 8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1" name="Text Box 9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2" name="Text Box 8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3" name="Text Box 9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4" name="Text Box 8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5" name="Text Box 9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171450"/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49" name="Text Box 9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0" name="Text Box 8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1" name="Text Box 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3" name="Text Box 9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4" name="Text Box 8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5" name="Text Box 9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6" name="Text Box 8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7" name="Text Box 9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8" name="Text Box 8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59" name="Text Box 9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0" name="Text Box 8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1" name="Text Box 9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2" name="Text Box 8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3" name="Text Box 9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4" name="Text Box 8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5" name="Text Box 9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6" name="Text Box 8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7" name="Text Box 9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0" name="Text Box 8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1" name="Text Box 9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2" name="Text Box 8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3" name="Text Box 9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4" name="Text Box 8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5" name="Text Box 9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7" name="Text Box 9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8" name="Text Box 8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79" name="Text Box 9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0" name="Text Box 8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1" name="Text Box 9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2" name="Text Box 8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3" name="Text Box 9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4" name="Text Box 8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5" name="Text Box 9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6" name="Text Box 8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7" name="Text Box 9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8" name="Text Box 8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89" name="Text Box 9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2" name="Text Box 8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3" name="Text Box 9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4" name="Text Box 8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5" name="Text Box 9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6" name="Text Box 8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7" name="Text Box 9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8" name="Text Box 8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1999" name="Text Box 9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0" name="Text Box 8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1" name="Text Box 9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2" name="Text Box 8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3" name="Text Box 9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4" name="Text Box 8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5" name="Text Box 9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7" name="Text Box 9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8" name="Text Box 8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09" name="Text Box 9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0" name="Text Box 8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1" name="Text Box 9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4" name="Text Box 8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5" name="Text Box 9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6" name="Text Box 8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7" name="Text Box 9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8" name="Text Box 8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119</xdr:row>
      <xdr:rowOff>0</xdr:rowOff>
    </xdr:from>
    <xdr:ext cx="0" cy="314325"/>
    <xdr:sp macro="" textlink="">
      <xdr:nvSpPr>
        <xdr:cNvPr id="2019" name="Text Box 9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743075" y="229552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120</xdr:row>
      <xdr:rowOff>0</xdr:rowOff>
    </xdr:from>
    <xdr:ext cx="47625" cy="47625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771650" y="23117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120</xdr:row>
      <xdr:rowOff>0</xdr:rowOff>
    </xdr:from>
    <xdr:ext cx="95250" cy="161925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724025" y="23117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120</xdr:row>
      <xdr:rowOff>0</xdr:rowOff>
    </xdr:from>
    <xdr:ext cx="95250" cy="161925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724025" y="23117175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2686050</xdr:colOff>
      <xdr:row>120</xdr:row>
      <xdr:rowOff>0</xdr:rowOff>
    </xdr:from>
    <xdr:ext cx="95250" cy="2857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3124200" y="23117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5" name="Text Box 9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6" name="Text Box 8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7" name="Text Box 9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8" name="Text Box 8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29" name="Text Box 9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0" name="Text Box 8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1" name="Text Box 9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2" name="Text Box 8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3" name="Text Box 9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6" name="Text Box 8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7" name="Text Box 9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8" name="Text Box 8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39" name="Text Box 9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0" name="Text Box 8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1" name="Text Box 9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2" name="Text Box 8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3" name="Text Box 9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4" name="Text Box 8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5" name="Text Box 9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6" name="Text Box 8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7" name="Text Box 9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49" name="Text Box 9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0" name="Text Box 8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1" name="Text Box 9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2" name="Text Box 8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3" name="Text Box 9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4" name="Text Box 8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5" name="Text Box 9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8" name="Text Box 8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59" name="Text Box 9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0" name="Text Box 8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1" name="Text Box 9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2" name="Text Box 8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3" name="Text Box 9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4" name="Text Box 8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5" name="Text Box 9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6" name="Text Box 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7" name="Text Box 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8" name="Text Box 8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69" name="Text Box 9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0" name="Text Box 8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1" name="Text Box 9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2" name="Text Box 8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3" name="Text Box 9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4" name="Text Box 8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5" name="Text Box 9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6" name="Text Box 8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7" name="Text Box 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0" name="Text Box 8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1" name="Text Box 9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2" name="Text Box 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3" name="Text Box 9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4" name="Text Box 8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5" name="Text Box 9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6" name="Text Box 8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7" name="Text Box 9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8" name="Text Box 8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89" name="Text Box 9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0" name="Text Box 8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1" name="Text Box 9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2" name="Text Box 8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3" name="Text Box 9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4" name="Text Box 8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095" name="Text Box 9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097" name="Text Box 9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098" name="Text Box 8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099" name="Text Box 9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0" name="Text Box 8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1" name="Text Box 9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2" name="Text Box 8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3" name="Text Box 9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4" name="Text Box 8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5" name="Text Box 9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6" name="Text Box 8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7" name="Text Box 9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8" name="Text Box 8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09" name="Text Box 9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0" name="Text Box 8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1" name="Text Box 9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2" name="Text Box 8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3" name="Text Box 9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4" name="Text Box 8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5" name="Text Box 9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6" name="Text Box 8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7" name="Text Box 9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8" name="Text Box 8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19" name="Text Box 9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0" name="Text Box 8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1" name="Text Box 9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2" name="Text Box 8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3" name="Text Box 9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4" name="Text Box 8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5" name="Text Box 9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6" name="Text Box 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7" name="Text Box 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8" name="Text Box 8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29" name="Text Box 9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0" name="Text Box 8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1" name="Text Box 9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3" name="Text Box 9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4" name="Text Box 8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5" name="Text Box 9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6" name="Text Box 8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7" name="Text Box 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8" name="Text Box 8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39" name="Text Box 9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0" name="Text Box 8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1" name="Text Box 9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2" name="Text Box 8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3" name="Text Box 9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4" name="Text Box 8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5" name="Text Box 9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6" name="Text Box 8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7" name="Text Box 9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8" name="Text Box 8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49" name="Text Box 9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1" name="Text Box 9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2" name="Text Box 8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3" name="Text Box 9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4" name="Text Box 8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5" name="Text Box 9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6" name="Text Box 8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7" name="Text Box 9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8" name="Text Box 8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59" name="Text Box 9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0" name="Text Box 8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1" name="Text Box 9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2" name="Text Box 8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3" name="Text Box 9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4" name="Text Box 8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5" name="Text Box 9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6" name="Text Box 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171450"/>
    <xdr:sp macro="" textlink="">
      <xdr:nvSpPr>
        <xdr:cNvPr id="2167" name="Text Box 9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68" name="Text Box 8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69" name="Text Box 9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0" name="Text Box 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1" name="Text Box 9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2" name="Text Box 8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3" name="Text Box 9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4" name="Text Box 8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5" name="Text Box 9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6" name="Text Box 8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7" name="Text Box 9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8" name="Text Box 8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79" name="Text Box 9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0" name="Text Box 8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1" name="Text Box 9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2" name="Text Box 8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3" name="Text Box 9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4" name="Text Box 8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5" name="Text Box 9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6" name="Text Box 8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7" name="Text Box 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8" name="Text Box 8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89" name="Text Box 9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0" name="Text Box 8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1" name="Text Box 9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2" name="Text Box 8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3" name="Text Box 9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4" name="Text Box 8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5" name="Text Box 9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6" name="Text Box 8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7" name="Text Box 9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8" name="Text Box 8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199" name="Text Box 9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0" name="Text Box 8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1" name="Text Box 9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2" name="Text Box 8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3" name="Text Box 9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4" name="Text Box 8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5" name="Text Box 9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6" name="Text Box 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7" name="Text Box 9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8" name="Text Box 8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09" name="Text Box 9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0" name="Text Box 8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1" name="Text Box 9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2" name="Text Box 8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3" name="Text Box 9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4" name="Text Box 8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5" name="Text Box 9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6" name="Text Box 8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7" name="Text Box 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8" name="Text Box 8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19" name="Text Box 9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0" name="Text Box 8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1" name="Text Box 9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2" name="Text Box 8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3" name="Text Box 9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4" name="Text Box 8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5" name="Text Box 9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6" name="Text Box 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7" name="Text Box 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8" name="Text Box 8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29" name="Text Box 9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0" name="Text Box 8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1" name="Text Box 9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2" name="Text Box 8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3" name="Text Box 9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4" name="Text Box 8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5" name="Text Box 9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6" name="Text Box 8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7" name="Text Box 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8" name="Text Box 8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120</xdr:row>
      <xdr:rowOff>0</xdr:rowOff>
    </xdr:from>
    <xdr:ext cx="0" cy="314325"/>
    <xdr:sp macro="" textlink="">
      <xdr:nvSpPr>
        <xdr:cNvPr id="2239" name="Text Box 9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743075" y="231171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10</xdr:row>
      <xdr:rowOff>0</xdr:rowOff>
    </xdr:from>
    <xdr:ext cx="95250" cy="29527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838325" y="18002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41</xdr:row>
      <xdr:rowOff>0</xdr:rowOff>
    </xdr:from>
    <xdr:ext cx="95250" cy="295275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838325" y="72294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1400175</xdr:colOff>
      <xdr:row>203</xdr:row>
      <xdr:rowOff>0</xdr:rowOff>
    </xdr:from>
    <xdr:ext cx="95250" cy="295275"/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534BF45D-5450-48FC-8DA1-764253CBC97E}"/>
            </a:ext>
          </a:extLst>
        </xdr:cNvPr>
        <xdr:cNvSpPr txBox="1">
          <a:spLocks noChangeArrowheads="1"/>
        </xdr:cNvSpPr>
      </xdr:nvSpPr>
      <xdr:spPr bwMode="auto">
        <a:xfrm>
          <a:off x="1788795" y="74066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203</xdr:row>
      <xdr:rowOff>0</xdr:rowOff>
    </xdr:from>
    <xdr:ext cx="95250" cy="295275"/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31256255-7303-48BA-A50E-2B5EB8CFCA59}"/>
            </a:ext>
          </a:extLst>
        </xdr:cNvPr>
        <xdr:cNvSpPr txBox="1">
          <a:spLocks noChangeArrowheads="1"/>
        </xdr:cNvSpPr>
      </xdr:nvSpPr>
      <xdr:spPr bwMode="auto">
        <a:xfrm>
          <a:off x="1788795" y="74066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203</xdr:row>
      <xdr:rowOff>0</xdr:rowOff>
    </xdr:from>
    <xdr:ext cx="95250" cy="295275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935D6F92-E3AA-4AC6-8F15-DE1A791A0E8F}"/>
            </a:ext>
          </a:extLst>
        </xdr:cNvPr>
        <xdr:cNvSpPr txBox="1">
          <a:spLocks noChangeArrowheads="1"/>
        </xdr:cNvSpPr>
      </xdr:nvSpPr>
      <xdr:spPr bwMode="auto">
        <a:xfrm>
          <a:off x="1788795" y="74066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203</xdr:row>
      <xdr:rowOff>0</xdr:rowOff>
    </xdr:from>
    <xdr:ext cx="95250" cy="295275"/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88C1B8D9-804E-4CA8-91AD-F54E0F4B913F}"/>
            </a:ext>
          </a:extLst>
        </xdr:cNvPr>
        <xdr:cNvSpPr txBox="1">
          <a:spLocks noChangeArrowheads="1"/>
        </xdr:cNvSpPr>
      </xdr:nvSpPr>
      <xdr:spPr bwMode="auto">
        <a:xfrm>
          <a:off x="1788795" y="74066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203</xdr:row>
      <xdr:rowOff>0</xdr:rowOff>
    </xdr:from>
    <xdr:ext cx="95250" cy="295275"/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17EE8339-0E8A-479F-811B-0719F3BA2F8F}"/>
            </a:ext>
          </a:extLst>
        </xdr:cNvPr>
        <xdr:cNvSpPr txBox="1">
          <a:spLocks noChangeArrowheads="1"/>
        </xdr:cNvSpPr>
      </xdr:nvSpPr>
      <xdr:spPr bwMode="auto">
        <a:xfrm>
          <a:off x="1788795" y="74066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203</xdr:row>
      <xdr:rowOff>0</xdr:rowOff>
    </xdr:from>
    <xdr:ext cx="95250" cy="295275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A038F42B-1723-4625-B7BD-BBFC64AF9D93}"/>
            </a:ext>
          </a:extLst>
        </xdr:cNvPr>
        <xdr:cNvSpPr txBox="1">
          <a:spLocks noChangeArrowheads="1"/>
        </xdr:cNvSpPr>
      </xdr:nvSpPr>
      <xdr:spPr bwMode="auto">
        <a:xfrm>
          <a:off x="1788795" y="74066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203</xdr:row>
      <xdr:rowOff>0</xdr:rowOff>
    </xdr:from>
    <xdr:ext cx="95250" cy="295275"/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33967F88-5577-4CC7-B6AF-2BA823A81B38}"/>
            </a:ext>
          </a:extLst>
        </xdr:cNvPr>
        <xdr:cNvSpPr txBox="1">
          <a:spLocks noChangeArrowheads="1"/>
        </xdr:cNvSpPr>
      </xdr:nvSpPr>
      <xdr:spPr bwMode="auto">
        <a:xfrm>
          <a:off x="1788795" y="74066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203</xdr:row>
      <xdr:rowOff>0</xdr:rowOff>
    </xdr:from>
    <xdr:ext cx="95250" cy="295275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E55045A5-1D2C-4072-A26A-FDC6B72C4079}"/>
            </a:ext>
          </a:extLst>
        </xdr:cNvPr>
        <xdr:cNvSpPr txBox="1">
          <a:spLocks noChangeArrowheads="1"/>
        </xdr:cNvSpPr>
      </xdr:nvSpPr>
      <xdr:spPr bwMode="auto">
        <a:xfrm>
          <a:off x="1788795" y="74066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6825161B-147C-4A65-82D1-FB695F7F3A8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6E6DEA30-B8D5-4CFF-AAEB-9AE461EFC15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07DE00F4-6DDB-4BD5-B940-947BF21B4DB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DF736CA4-B6EE-4CC3-B4D8-FDC58D48820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F157A5C9-25A4-4D6B-A474-12F9B649372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FBE33B8-33AB-4B2A-A844-66C714ABC81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AD47E6D8-A53E-4C47-9071-2AAA6782B45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73DE3D90-D647-4328-B89C-6F7F900F4FC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4DD9A657-86A2-4822-A285-BEF8DED4EF5A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209550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FF6C8751-A542-4D33-BC66-BA1EC55230FE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83D7B5BC-D895-4034-8CE1-E12E3A1866C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D77B006C-7B07-4D62-83DD-CE9E087A9EC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983913C7-415A-4D42-ADEA-5B7B7834625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5F15487F-2801-4F47-8668-D194A3A08AE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1FF85B70-80D3-43C5-B3BB-13D97FFC7C4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F51E60BE-75BE-4AF2-B10E-952D5118183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DACF37A4-84CF-447B-95CF-C9043BD92A79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FBB51E9C-A1A5-4FE4-992E-395E6B65A17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1E22F0CB-68F3-41CB-8BCB-EE35FAF1BB8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F4C66466-C67D-4EDC-9406-6EA5513D3304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A387C554-4860-40C2-86C4-DEB41C8E036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22FAE5D9-4FFB-4485-A2C2-771A1BD4A80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6167C8D2-EAEB-46FB-BB68-BA9D8E89515A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F4858D35-7115-4B6F-91EC-CC9E7D5DE71C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87DBF392-1B76-4092-844C-3604A9BDC0BA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A93D2225-F9D2-429C-8807-B9EA73F03A1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851D420E-D098-486E-8A7A-8A1A649D098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40EA152B-4100-4646-9FBA-6D1A077633A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755A3C9B-1826-4C10-B911-08D07F68E5B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6E786E9A-D649-4631-9332-74BBE374E47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A2C5F476-F6EB-4348-B3DA-24724BBCB1F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3AD9976-E83C-4B4C-8C36-B9DEFF2478C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D3514D87-464B-4A06-9679-34D75389153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358EF5E0-9C06-46C3-B86A-626AD18BAA2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CB0552A7-A07F-40F5-919F-8CF1D7BB42A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9125BD9E-861B-4A58-989D-EDE85DC8782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64D955F0-0C6C-48A8-817F-3516A37C25A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2F9F1419-C1FC-46EF-BC97-A1B2300C539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36CFA329-23CF-441B-985F-EDD9EE608F9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57F96072-C8B7-46E9-8CBF-BCDA231CEEA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9EAC715D-7EC7-4B48-AE20-31E2D199E8E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1B943037-14AA-42FC-A74A-A7715315BCF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BA99A9B3-C531-48A7-9CEC-264B5BEDBE5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648716AA-F6A2-4210-8A38-4B73DE53E84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8564BE94-A323-4079-B51C-1DED28261EE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9B17C8BF-37E9-4854-9C58-DABEBB295E6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6DAACA8-21C5-42CA-B91C-5B1E13CC5E6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BBE3B31B-115A-442E-836C-C01D63DE549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5FD8CC98-E241-4540-B7CD-A9032C2E7F2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D0B5937-48E3-45C7-85EC-8D1CB4C25D7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8C05B89D-3CDE-45B7-8EFB-481135CB6DA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A8DBAA41-0ABF-4D7F-AC40-D903A28BD39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4D011728-BCD9-4017-980B-4AE0CC17448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F8017F9-A873-4EFE-91BA-36B90877A9F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D5F189C0-540A-4092-B7B7-33764E49BB5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9F22FAE1-3173-4215-A241-651164770C8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320F935D-9BC5-4DBB-AC04-46BE64C3260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FAB09B90-B4EF-4159-9BBD-A49493B5832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114BB66-2997-47AE-B56C-257C548ECAA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B27C2F5F-0DBA-4939-AC79-9CD6A137F19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1AD337D1-FB55-4AD9-8D46-B729F667F2F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6C1D696F-FEB0-4CBF-B11B-3F4FDC9ECE4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D3FD691D-5D8F-420A-AFF5-DE33BFE2683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1AC38D78-D487-4E9C-BA7E-DBA430B49F8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4D668920-1170-4C8A-BA69-02BEE999FBF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6CD1017D-258C-495C-875B-0C5735C2EBF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2FF0A640-B66B-4DDC-A32C-36EADAE9A28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20DFA178-9452-46CF-8B2A-38B56103A0A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67C575BD-62E8-48AA-8BE7-5938623462C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E724A5BA-249A-4CC9-A5FE-8DCE1072847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FF71E16D-571D-4EC1-AFDE-9A4675B1193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5E391AFA-13FA-45EB-92A0-EC6D271FE12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2ED2D82D-D7FC-4031-A2DE-8946F83075F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59E0FF17-BD7B-49B4-B053-3F2A23AAA32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989ABDA5-85FA-4849-9840-7C5EF8C7C49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E6D51AF4-D37F-4175-A0E4-3C5E59EEB0E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44FEEA03-0FE5-42D1-ADC6-07EAA4921A3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5F49E57F-FA4E-43F3-8F48-44EEB3B1BC0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8AD22050-F77C-4AAC-94D3-00A0172E25B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AB2D96F4-2DFF-4B75-B080-CF0B340AE31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EA2C28F1-0C11-41F8-A98D-37D028DCA33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DFA870A4-BCD8-4B15-BDEB-8CC891FCFF0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552730EF-84E3-46F4-BD32-06C54B2740C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596D6226-2125-4C6A-9F77-4F3ADA8881C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DBD59B6F-ED3F-4AEF-94C2-70D2C34E919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24BD1D4E-CD73-400A-8519-2CF9AD9DC09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2E20EB38-9556-4ECC-A5DC-46DCCEB452A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2437B909-F09A-4FBE-BFBF-F188CA3E932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1FD35C55-649B-47B1-8A90-A8BD2B7CC36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D64392CC-22E6-48AE-A0D7-65B6C78DCDB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6475485F-1187-4E29-AA35-E916984A646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52167B38-17ED-4523-8DA3-8F44FCFD261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B6F874FC-2696-4AF0-A0DB-5BDBB88B56D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657FBC24-D124-44B2-A001-40FF78DE796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A4E2468B-1E45-40D3-9E17-FC75FA69302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9898DC81-652E-4F87-8FAA-0DE25ED302D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A231F1A8-A6F2-4361-B623-4A07FA50142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AEBF7E27-A39F-4D0E-B16D-30145268989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72E497B8-E9C5-4D04-A771-448120A1485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9D4D9A6C-2420-466E-8C2F-0897CC05FA1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46A52AE1-4DF5-444A-BC60-6A5AE3ED363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71A598A0-E225-4520-8CB8-25E66776B9B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32335AC8-41E5-4101-994A-BD3FCB04F03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BB52028E-C2F6-4BDC-8A1D-6E3E58C66B2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AC2CBA88-892E-4B2C-BF7A-3E54E7E8773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1162F309-5919-4C0E-BFD2-D826D9AA449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82176097-808C-413A-89C0-5146624B744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5FE49FC6-24FF-408C-9E8C-96BA81101CC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69208F2F-A2B1-47EE-BCAE-3F9448895E2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351D81C1-43BA-4672-AE6C-A35331BDA42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F1CD0DB9-3541-465B-B495-E4BC50844AF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4DBD220D-E3D3-46D8-9167-5FDB59D04EE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C238F63F-E7D3-418F-AC0A-5A7132DED47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D04A2F0B-EBA3-40DB-A35C-75453202435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6499DE46-C9FF-41F2-887C-F3ED9F39C49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769E99B6-7559-4097-B794-F3571912AAF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86B843B7-CDFB-4361-9BFB-8F50BC29DC8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6A88AD18-B762-4602-B043-84FA9BAF97F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ACDE3658-CE15-4828-BAB2-753DC407035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F551EBE2-0D1A-42C7-B308-A7A86F8F48B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88C8BC19-CCDA-4BD5-93FF-4A1BC839EFF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F2F99F9A-D4BC-4B52-B251-A765E73F2CC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08C3F52A-63BF-42AE-88AD-A0C41CC1A0C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46AC3DA3-0CD3-4E8B-B94C-04421317C76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135B6BA5-F94C-4F72-90CA-AA0EA36E5A1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0B3D4677-381F-412E-AEE9-FC67DD2A0CF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8A89DF3D-24FA-4BE3-9262-F031E5AE670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19056181-22A6-4D56-AF85-2F8E84CF316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B2FE595F-E183-4C5B-9782-8DE1465F688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BB87FC0A-C645-4524-B73A-4CE640CB5FF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991A6CA7-89E0-4436-826B-9747DA9E52D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57985812-4B32-4925-A9D1-AD725647C67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F10BBCFD-EBFA-4E6A-A047-BBE6761E866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68C9C48A-2ED4-47EE-BE96-E0132C431E8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6D265B01-C807-4B02-9A08-CD401F568CA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A6DEE8B2-D3D5-4DA0-B855-A7CF9F8BAD9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99CE954D-C89E-4175-A9CA-FBD631CB34D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47947A6A-6D4D-421B-BC77-E73336C376F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A643848E-98F1-458C-825C-BF00D9BC686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4D12DDCE-0C12-4A9B-8277-055E2BBB406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03EBA1F9-CBB6-40B3-BD71-F300DF012B1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A3FA8B72-75CF-48D5-8A6E-F99CE573DC3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74E70E79-0FDB-4A24-B476-75289B5B550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194F978C-BF1A-46CB-895C-25A5039A898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E09DEE7E-F810-43DC-BF17-EEF1F435697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ACC45663-B739-45B8-85D7-C5D04F2CC77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DFA3011E-861C-4E20-8429-F521EAD996E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6B456C69-A7E0-409B-8CAD-CAE69C9CE73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20DEC245-EA46-4A56-8037-F77C32DDAA2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119F5E7C-539C-459B-936F-479AE7704F9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636693BE-559E-40AE-BA9C-64BD19E1307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E1D9AC99-F53B-4E9A-A8BF-E9A7EAB6350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421404CC-A23C-4125-9109-73269961119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8FF907E2-970B-4BA6-85F9-5F832B6959C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31BC40A4-0849-4413-A9C3-EDDE17A091B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D93F53E0-212D-4309-8D7C-32AE6857168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73B6184A-7E35-4D5E-B12C-BE5F3126F25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00E1D8D6-FE8D-487E-AFF5-9441AFD20FD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A8C03458-3C5E-44A9-B9BF-7CBE4F08409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39B576ED-4F46-420A-AA24-99F5A3B9003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09C21135-BB30-4323-A33D-C5D0B0B49F6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25745902-3599-4B48-B06B-39ABCF2FD7E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6B7CE731-AF9E-46D7-9F9A-6C61C168690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6AFD55E2-04C3-4F40-8530-550399D7430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BF76031F-A0D6-45A7-8A2F-EC8672A0836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9B726799-53D1-4D9B-A99E-89658E404CE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C3C1ACD0-8FC1-453B-ACF6-484E1B085E2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92961E05-926E-427F-8435-920964B7B40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C0D3B1CC-E91A-408F-BCD3-803F151C994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1681628C-41A6-40BF-9D95-9F58A887C0B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7B856AED-4C9D-4560-81CB-5E65C34AB68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62C33891-F2A0-4D58-B8AA-E8ECAE05DD1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1EFA79DC-0D85-4E6D-9223-4F1DBCC8061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65339E73-355D-4915-B374-E82E6E604EC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3982B0D3-5D5D-4327-8E24-E62507FAED9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97D655DA-31ED-4245-85D1-70A067BE5F3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8F9B56DA-D5F4-4A08-9F06-9C9E721DD0D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BA547A8D-B7F9-4E89-BA10-161EF1F3D97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E9B1057E-C090-448A-BD96-83608AB3D7B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B585A4AE-9B1D-4A8F-954F-97BFFDB8DA4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560CA312-0ED2-4414-A655-7E21D619C96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41BD59EA-D151-4045-9629-F87B5DEB48D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C0E02300-7E24-4613-B350-62961386C13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99E7DA2A-7918-40EA-B207-95A6DCB5435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28B68DBB-B051-4F7E-8A48-9592492A684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FC36B214-2473-4149-B4C6-E9D83AC9475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10F88ECD-5E80-4BD1-85FC-DEC8BF48D2B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D68AE698-E46A-467A-8EF4-CC63254D052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CB0CD358-9952-40BD-96CB-3E5490CBA5D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082EE00C-7EF2-4A4D-B2B5-3B12A58E62A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FA497CBE-FBA7-430C-872E-70A2B58EC7D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E8452C8F-04B5-4026-85F7-BB1F6A607A8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03E81549-CF9B-4AEF-8007-5C03DF6D271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F844D278-D864-4720-B3C5-B5979D0B346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2A09E420-D1FB-4741-8DF5-965F975FDEB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EAD303D8-48B3-4F85-80FD-0B8BC31C589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8CC89766-0555-4775-9C39-C00376D7B69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2B96E94B-C74D-4DB1-96AC-F2AE2D0F450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23EC8E24-84C2-4B15-B66F-AC138C72EAA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206FF96C-553B-4A43-AE09-1DB54723C18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ECECAAAA-EBF7-4BE0-9A1C-AC60DC9E000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C8B68359-73FC-4907-B446-7E8FD87F17F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F8FFF428-1C2D-49EF-8761-88AF0923031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E4C945AB-993C-4D3A-8535-61F12DAF1D6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0D82FEC0-753A-4CFE-AF69-47F345B74DD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E7697959-0C41-4D3A-B58B-C9170955E92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2F9CD0CA-3C90-4598-8604-2EA9EA4543F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C22183EA-F1E4-4023-91F8-8A1AF7A3873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A852CF5E-6045-4491-8610-0D998814DC2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DA8F4C53-5AA6-440D-9B3A-9B68E7258F7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4D6BBDDE-D3B0-4B2C-9F8A-E588D532191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93E9FEC0-5ACC-4749-B64C-74F6DFE8F3D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C781C28C-D5AD-4A98-8A22-D8F32124AB0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5C417CB1-1046-4533-BBBA-A834D30A649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2F175253-3138-492F-83E3-771AB31A3A8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9DF825BD-5127-4FFD-9985-F484557AF2C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7ACEF141-34C7-46FD-ADF2-298A7614440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349CC1C8-EA5C-4FCB-8477-2F8C327C9D7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2B1199B8-88DB-4F94-A81E-55909389FA8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CCFE8CDE-C64A-4406-8BB7-AD074C6AA19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E91F2F1E-EFE9-45A9-A50B-0067C1E2151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06F95BA0-3099-4EF0-836A-89D3CD30784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C0C8B9F5-6B42-4BE0-BA00-63F79D16EAE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9077BA53-42D6-40CC-A009-EAFF72F895A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92733E00-9953-4B42-A3DB-E6E234D9E2E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6C6B0A11-B779-4A03-B1DF-A63E3E12567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6E0F7711-EC2D-4737-A371-AC9D0414AB1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FEAF9DF7-3478-4BC0-8A7C-EF4CE4C2CEF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1136427B-FECE-4CA8-8899-D38F1D815FD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1C5121D4-051B-4CB3-BF87-5DC95258688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F42BE63E-4FAD-4330-9DEC-2F1BCB9580B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22BAED05-9CF7-4C2E-93B1-426AA82BBB9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F6862683-8427-42C1-85AF-8B54B3000C6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719A0FB3-0398-46D4-8180-678ACD1C925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49681EDD-907E-49FA-A237-F000F38B3B6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4AF97445-AE66-4A3A-9877-41EF945286A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46" name="Text Box 8">
          <a:extLst>
            <a:ext uri="{FF2B5EF4-FFF2-40B4-BE49-F238E27FC236}">
              <a16:creationId xmlns:a16="http://schemas.microsoft.com/office/drawing/2014/main" id="{0599D4CB-ECB7-4A9E-9909-C8D84EB1A3D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F6A511CA-5A8D-417C-8737-DB118B77C6E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9E04E554-000C-42FB-8337-D8641C8AE1D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442E0A63-BDED-4C3E-AC48-BC61E49BF61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7F2C3062-A806-49C4-9E4E-D16FC99077FD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C35903FC-F261-44CF-A869-FC4F7188DDB2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161925"/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689BE487-6DAB-453E-A189-C4DFA844DCF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2353F2D7-3784-4A61-8D66-D7B7716B1DB2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B3990CB7-7FC2-45A2-8F12-60C6F7A401E4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2380144D-B36C-41F0-B5F3-D651FD64474F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CBC490DB-EB90-4173-B35A-09EACB00A648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551</xdr:row>
      <xdr:rowOff>0</xdr:rowOff>
    </xdr:from>
    <xdr:ext cx="95250" cy="161925"/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DDDC7A7D-C7B0-47FF-A635-082793442811}"/>
            </a:ext>
          </a:extLst>
        </xdr:cNvPr>
        <xdr:cNvSpPr txBox="1">
          <a:spLocks noChangeArrowheads="1"/>
        </xdr:cNvSpPr>
      </xdr:nvSpPr>
      <xdr:spPr bwMode="auto">
        <a:xfrm>
          <a:off x="1722120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9BA54486-6FD3-4C6A-98C3-1DDD7F5BB577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3D17CC3D-BD76-4E7C-BEC5-3425CC92EE6A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3B50F2A2-BBD6-42C7-AF5F-088FFC3FCAC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61" name="Text Box 8">
          <a:extLst>
            <a:ext uri="{FF2B5EF4-FFF2-40B4-BE49-F238E27FC236}">
              <a16:creationId xmlns:a16="http://schemas.microsoft.com/office/drawing/2014/main" id="{C6EAE96B-70D0-4466-8346-9469600D12A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517EA5A0-11A4-47FC-B09C-6FD0B84EEAC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263" name="Text Box 8">
          <a:extLst>
            <a:ext uri="{FF2B5EF4-FFF2-40B4-BE49-F238E27FC236}">
              <a16:creationId xmlns:a16="http://schemas.microsoft.com/office/drawing/2014/main" id="{3DE357FE-BFEF-42A8-B1D6-16E780E5FDC4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C1ADA1E0-9EA3-47FE-919C-6DF966A47207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65" name="Text Box 8">
          <a:extLst>
            <a:ext uri="{FF2B5EF4-FFF2-40B4-BE49-F238E27FC236}">
              <a16:creationId xmlns:a16="http://schemas.microsoft.com/office/drawing/2014/main" id="{EFAD017E-B43C-4849-B79C-91658B8CE48A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DE0CDF0E-D1B1-4EC4-A0D3-196CDF3CC8C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209550"/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8600DCB0-D8B8-4E16-947F-E27D6F10C102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AC9D7ADD-E629-44AC-BF95-D84801166841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52B4CDAD-4393-4699-B242-B9B9D2E23B0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96007767-CA03-465C-8489-042EF08E185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161925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9EAC70FF-7820-4467-A677-59C5929CE3F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128AB21F-ADCA-4389-ADF6-586400A676FC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99DBFEAA-5B06-4215-99DF-8A60E5AA70E5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8D7789BE-6C2B-4EE0-AED8-E63456863555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69DFC683-F125-405F-9F00-CB93A95DCF5E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551</xdr:row>
      <xdr:rowOff>0</xdr:rowOff>
    </xdr:from>
    <xdr:ext cx="95250" cy="161925"/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3CCCAAD5-4970-471A-BED4-5558CF057FF9}"/>
            </a:ext>
          </a:extLst>
        </xdr:cNvPr>
        <xdr:cNvSpPr txBox="1">
          <a:spLocks noChangeArrowheads="1"/>
        </xdr:cNvSpPr>
      </xdr:nvSpPr>
      <xdr:spPr bwMode="auto">
        <a:xfrm>
          <a:off x="1722120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14776ACD-E829-4A33-8F5E-D023C1A1C76F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46C0A5CB-2C9E-4738-BCE4-99ABD5440D3C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1C52BBAC-EE04-46CB-9EE2-44345D363C5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D9E09CCB-77B8-4C5B-8CB3-1078D1CD950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77857AD4-7E99-446F-80EB-B0CE48CB7A3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446730FC-4D5B-4174-B4F6-278919AD9C2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4265FACD-3359-45A6-9EBC-6536ECC4AB7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8848E697-E7CF-4D66-AE89-D14D909A9AA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29335017-F25B-463C-B0EE-3A0D94B2465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65D3B3A7-E5FE-423E-8F59-72C03EC94D1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F3BFF2B1-0C13-4D13-ADC2-4A9A33509A12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161925"/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802DECF1-2124-4D77-9BCB-B3FD8E86E88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A3EFF0D4-8D4B-4456-B5A9-2D4B5A0642CF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2B4CFE9-3EEA-46F9-A085-25CF1A36CBD0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D17E6984-9C8B-4464-ABBA-C4794437ABA5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991A7F78-BF89-4E31-8560-D77FF72E1CA4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551</xdr:row>
      <xdr:rowOff>0</xdr:rowOff>
    </xdr:from>
    <xdr:ext cx="95250" cy="161925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FA9F404A-1324-418B-9559-A729F3E9ADC5}"/>
            </a:ext>
          </a:extLst>
        </xdr:cNvPr>
        <xdr:cNvSpPr txBox="1">
          <a:spLocks noChangeArrowheads="1"/>
        </xdr:cNvSpPr>
      </xdr:nvSpPr>
      <xdr:spPr bwMode="auto">
        <a:xfrm>
          <a:off x="1722120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1215C224-1419-4626-AF1C-3101B13CD8CE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DB61EBBA-85F4-4178-AE10-0B5033A86B0A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ADC0D0A1-F359-4500-BF71-26630E9B0C7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BC83A8CE-207F-401B-A939-AE7B2C2A7D9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161925"/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322F904A-B131-4EE6-BBAC-B546BB1F7E0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B05CAD4A-DFE4-4593-A382-273A8C58EBA1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F86A6205-9272-4541-86B6-4D95A787DB3C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B31BC2CF-72DA-454B-853A-2FBC23EEAD92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79B016E8-56CC-48FE-B8A8-01C130B20F09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551</xdr:row>
      <xdr:rowOff>0</xdr:rowOff>
    </xdr:from>
    <xdr:ext cx="95250" cy="161925"/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777BC4F9-5A2A-42BC-9041-BCC63304B2CF}"/>
            </a:ext>
          </a:extLst>
        </xdr:cNvPr>
        <xdr:cNvSpPr txBox="1">
          <a:spLocks noChangeArrowheads="1"/>
        </xdr:cNvSpPr>
      </xdr:nvSpPr>
      <xdr:spPr bwMode="auto">
        <a:xfrm>
          <a:off x="1722120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D755682B-1744-49CE-BE8C-B9EB9794DDFA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80A00181-58BB-41B6-B80A-83325ABF1600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F5D5B988-AC20-4C96-908D-9A06D631C27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161925"/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B6A25AF5-DEAF-4622-9080-A419C40A3BE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38F9383C-384A-42FF-8FAD-A9EC28A3B31B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D8F85778-50F9-4E78-A2AA-3B8958CC9A56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E04002CA-4F6F-43F2-9C16-6BB29DF9E9A8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15DB1871-66A7-49C7-BCE4-B32B43748071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551</xdr:row>
      <xdr:rowOff>0</xdr:rowOff>
    </xdr:from>
    <xdr:ext cx="95250" cy="161925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82630DAA-EE15-487C-8DF6-4D6D922AAAC6}"/>
            </a:ext>
          </a:extLst>
        </xdr:cNvPr>
        <xdr:cNvSpPr txBox="1">
          <a:spLocks noChangeArrowheads="1"/>
        </xdr:cNvSpPr>
      </xdr:nvSpPr>
      <xdr:spPr bwMode="auto">
        <a:xfrm>
          <a:off x="1722120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7AB9B809-5857-4336-A65D-C81E23A50123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161925"/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312A5440-27C3-4C72-A828-5CEC25250820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15" name="Cuadro de texto 496">
          <a:extLst>
            <a:ext uri="{FF2B5EF4-FFF2-40B4-BE49-F238E27FC236}">
              <a16:creationId xmlns:a16="http://schemas.microsoft.com/office/drawing/2014/main" id="{E40741BF-27E0-4AF9-A162-2CD99C2BD1B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16" name="Cuadro de texto 497">
          <a:extLst>
            <a:ext uri="{FF2B5EF4-FFF2-40B4-BE49-F238E27FC236}">
              <a16:creationId xmlns:a16="http://schemas.microsoft.com/office/drawing/2014/main" id="{EA167821-F293-4748-BC56-F08B150B40BA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17" name="Cuadro de texto 498">
          <a:extLst>
            <a:ext uri="{FF2B5EF4-FFF2-40B4-BE49-F238E27FC236}">
              <a16:creationId xmlns:a16="http://schemas.microsoft.com/office/drawing/2014/main" id="{2880EDFF-B788-4EFB-B1CD-66D705461A1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18" name="Cuadro de texto 499">
          <a:extLst>
            <a:ext uri="{FF2B5EF4-FFF2-40B4-BE49-F238E27FC236}">
              <a16:creationId xmlns:a16="http://schemas.microsoft.com/office/drawing/2014/main" id="{7A843ADC-DACE-444A-BDED-B2462F2A697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19" name="Cuadro de texto 500">
          <a:extLst>
            <a:ext uri="{FF2B5EF4-FFF2-40B4-BE49-F238E27FC236}">
              <a16:creationId xmlns:a16="http://schemas.microsoft.com/office/drawing/2014/main" id="{06FA2C81-80C9-4A76-8E08-0585A865170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20" name="Cuadro de texto 501">
          <a:extLst>
            <a:ext uri="{FF2B5EF4-FFF2-40B4-BE49-F238E27FC236}">
              <a16:creationId xmlns:a16="http://schemas.microsoft.com/office/drawing/2014/main" id="{C4712AEF-88F2-4F55-8826-6805B76D9B1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21" name="Cuadro de texto 502">
          <a:extLst>
            <a:ext uri="{FF2B5EF4-FFF2-40B4-BE49-F238E27FC236}">
              <a16:creationId xmlns:a16="http://schemas.microsoft.com/office/drawing/2014/main" id="{262CD827-16CA-4E12-B45C-1517A2124BC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22" name="Cuadro de texto 503">
          <a:extLst>
            <a:ext uri="{FF2B5EF4-FFF2-40B4-BE49-F238E27FC236}">
              <a16:creationId xmlns:a16="http://schemas.microsoft.com/office/drawing/2014/main" id="{D46DBF52-9A56-4DEC-AAB0-E26576E20112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23" name="Cuadro de texto 504">
          <a:extLst>
            <a:ext uri="{FF2B5EF4-FFF2-40B4-BE49-F238E27FC236}">
              <a16:creationId xmlns:a16="http://schemas.microsoft.com/office/drawing/2014/main" id="{3ED2C36B-2725-4346-920A-E46DFD55270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551</xdr:row>
      <xdr:rowOff>0</xdr:rowOff>
    </xdr:from>
    <xdr:to>
      <xdr:col>1</xdr:col>
      <xdr:colOff>1381125</xdr:colOff>
      <xdr:row>552</xdr:row>
      <xdr:rowOff>47625</xdr:rowOff>
    </xdr:to>
    <xdr:sp macro="" textlink="">
      <xdr:nvSpPr>
        <xdr:cNvPr id="324" name="Cuadro de texto 505">
          <a:extLst>
            <a:ext uri="{FF2B5EF4-FFF2-40B4-BE49-F238E27FC236}">
              <a16:creationId xmlns:a16="http://schemas.microsoft.com/office/drawing/2014/main" id="{BD8F3A30-B6FD-4F16-BB11-083AE24EFC6D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25" name="Cuadro de texto 506">
          <a:extLst>
            <a:ext uri="{FF2B5EF4-FFF2-40B4-BE49-F238E27FC236}">
              <a16:creationId xmlns:a16="http://schemas.microsoft.com/office/drawing/2014/main" id="{CF66C433-D308-4602-9ED0-16231CED470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26" name="Cuadro de texto 507">
          <a:extLst>
            <a:ext uri="{FF2B5EF4-FFF2-40B4-BE49-F238E27FC236}">
              <a16:creationId xmlns:a16="http://schemas.microsoft.com/office/drawing/2014/main" id="{BF1F3CB0-2A05-4F8C-8BC1-9FBD6E0C5DD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27" name="Cuadro de texto 508">
          <a:extLst>
            <a:ext uri="{FF2B5EF4-FFF2-40B4-BE49-F238E27FC236}">
              <a16:creationId xmlns:a16="http://schemas.microsoft.com/office/drawing/2014/main" id="{D7F8A884-1D77-4C76-8513-DA6F23AA71D2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28" name="Cuadro de texto 509">
          <a:extLst>
            <a:ext uri="{FF2B5EF4-FFF2-40B4-BE49-F238E27FC236}">
              <a16:creationId xmlns:a16="http://schemas.microsoft.com/office/drawing/2014/main" id="{5BAB5265-B5DF-45CC-946E-F07335793C9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29" name="Cuadro de texto 510">
          <a:extLst>
            <a:ext uri="{FF2B5EF4-FFF2-40B4-BE49-F238E27FC236}">
              <a16:creationId xmlns:a16="http://schemas.microsoft.com/office/drawing/2014/main" id="{BDF5A3D7-8666-4185-AC5C-DD6BA33D84D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30" name="Cuadro de texto 511">
          <a:extLst>
            <a:ext uri="{FF2B5EF4-FFF2-40B4-BE49-F238E27FC236}">
              <a16:creationId xmlns:a16="http://schemas.microsoft.com/office/drawing/2014/main" id="{6A161622-1A58-4694-B711-551176798CF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31" name="Cuadro de texto 512">
          <a:extLst>
            <a:ext uri="{FF2B5EF4-FFF2-40B4-BE49-F238E27FC236}">
              <a16:creationId xmlns:a16="http://schemas.microsoft.com/office/drawing/2014/main" id="{B718D9CA-1A29-4C7E-9132-B404E00923F2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32" name="Cuadro de texto 513">
          <a:extLst>
            <a:ext uri="{FF2B5EF4-FFF2-40B4-BE49-F238E27FC236}">
              <a16:creationId xmlns:a16="http://schemas.microsoft.com/office/drawing/2014/main" id="{DFCD3AC7-E798-4455-A645-2761E459F42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33" name="Cuadro de texto 514">
          <a:extLst>
            <a:ext uri="{FF2B5EF4-FFF2-40B4-BE49-F238E27FC236}">
              <a16:creationId xmlns:a16="http://schemas.microsoft.com/office/drawing/2014/main" id="{31C00C1A-1BCA-4802-9BB6-60F770D9C43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34" name="Cuadro de texto 515">
          <a:extLst>
            <a:ext uri="{FF2B5EF4-FFF2-40B4-BE49-F238E27FC236}">
              <a16:creationId xmlns:a16="http://schemas.microsoft.com/office/drawing/2014/main" id="{B5DAA77F-FEC4-4F84-9463-C4ED8DBC91B9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35" name="Cuadro de texto 516">
          <a:extLst>
            <a:ext uri="{FF2B5EF4-FFF2-40B4-BE49-F238E27FC236}">
              <a16:creationId xmlns:a16="http://schemas.microsoft.com/office/drawing/2014/main" id="{F4149C0A-1C1D-4DAB-A751-DE9F033D21B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36" name="Cuadro de texto 517">
          <a:extLst>
            <a:ext uri="{FF2B5EF4-FFF2-40B4-BE49-F238E27FC236}">
              <a16:creationId xmlns:a16="http://schemas.microsoft.com/office/drawing/2014/main" id="{AB7378A4-52C9-43C0-9B11-8E6B45709F97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37" name="Cuadro de texto 518">
          <a:extLst>
            <a:ext uri="{FF2B5EF4-FFF2-40B4-BE49-F238E27FC236}">
              <a16:creationId xmlns:a16="http://schemas.microsoft.com/office/drawing/2014/main" id="{93DEE66D-5419-4F62-BA01-419EC482971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38" name="Cuadro de texto 519">
          <a:extLst>
            <a:ext uri="{FF2B5EF4-FFF2-40B4-BE49-F238E27FC236}">
              <a16:creationId xmlns:a16="http://schemas.microsoft.com/office/drawing/2014/main" id="{12EC4C7D-396F-4DD4-A79A-E560F4060879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39" name="Cuadro de texto 520">
          <a:extLst>
            <a:ext uri="{FF2B5EF4-FFF2-40B4-BE49-F238E27FC236}">
              <a16:creationId xmlns:a16="http://schemas.microsoft.com/office/drawing/2014/main" id="{47599F4D-CD52-4395-9C4E-0D86590F312C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40" name="Cuadro de texto 736">
          <a:extLst>
            <a:ext uri="{FF2B5EF4-FFF2-40B4-BE49-F238E27FC236}">
              <a16:creationId xmlns:a16="http://schemas.microsoft.com/office/drawing/2014/main" id="{72BB3384-0411-4450-ABEE-06C65954E30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41" name="Cuadro de texto 737">
          <a:extLst>
            <a:ext uri="{FF2B5EF4-FFF2-40B4-BE49-F238E27FC236}">
              <a16:creationId xmlns:a16="http://schemas.microsoft.com/office/drawing/2014/main" id="{3D49B49C-6728-408C-9A98-9D596C55C96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42" name="Cuadro de texto 748">
          <a:extLst>
            <a:ext uri="{FF2B5EF4-FFF2-40B4-BE49-F238E27FC236}">
              <a16:creationId xmlns:a16="http://schemas.microsoft.com/office/drawing/2014/main" id="{0AF12814-D058-4810-892C-77D8C97F622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43" name="Cuadro de texto 749">
          <a:extLst>
            <a:ext uri="{FF2B5EF4-FFF2-40B4-BE49-F238E27FC236}">
              <a16:creationId xmlns:a16="http://schemas.microsoft.com/office/drawing/2014/main" id="{B5757522-13BD-49DC-A5D2-576EA0E084B7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44" name="Cuadro de texto 750">
          <a:extLst>
            <a:ext uri="{FF2B5EF4-FFF2-40B4-BE49-F238E27FC236}">
              <a16:creationId xmlns:a16="http://schemas.microsoft.com/office/drawing/2014/main" id="{1FB338DC-A698-4306-B74D-6440D79EA037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45" name="Cuadro de texto 751">
          <a:extLst>
            <a:ext uri="{FF2B5EF4-FFF2-40B4-BE49-F238E27FC236}">
              <a16:creationId xmlns:a16="http://schemas.microsoft.com/office/drawing/2014/main" id="{5040729E-C457-4293-9FB0-C038F5A97BC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46" name="Cuadro de texto 752">
          <a:extLst>
            <a:ext uri="{FF2B5EF4-FFF2-40B4-BE49-F238E27FC236}">
              <a16:creationId xmlns:a16="http://schemas.microsoft.com/office/drawing/2014/main" id="{DCBE5FD0-3466-4E49-BAD3-069B7F07A02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47" name="Cuadro de texto 753">
          <a:extLst>
            <a:ext uri="{FF2B5EF4-FFF2-40B4-BE49-F238E27FC236}">
              <a16:creationId xmlns:a16="http://schemas.microsoft.com/office/drawing/2014/main" id="{F1727DDE-8DDC-418B-BCCF-D3D08964F68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48" name="Cuadro de texto 754">
          <a:extLst>
            <a:ext uri="{FF2B5EF4-FFF2-40B4-BE49-F238E27FC236}">
              <a16:creationId xmlns:a16="http://schemas.microsoft.com/office/drawing/2014/main" id="{6FD9AA38-CBA7-405C-A8ED-D81723C0B06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551</xdr:row>
      <xdr:rowOff>0</xdr:rowOff>
    </xdr:from>
    <xdr:to>
      <xdr:col>1</xdr:col>
      <xdr:colOff>1381125</xdr:colOff>
      <xdr:row>552</xdr:row>
      <xdr:rowOff>47625</xdr:rowOff>
    </xdr:to>
    <xdr:sp macro="" textlink="">
      <xdr:nvSpPr>
        <xdr:cNvPr id="349" name="Cuadro de texto 755">
          <a:extLst>
            <a:ext uri="{FF2B5EF4-FFF2-40B4-BE49-F238E27FC236}">
              <a16:creationId xmlns:a16="http://schemas.microsoft.com/office/drawing/2014/main" id="{2A43D2CA-2579-44A7-B016-25522EE13043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50" name="Cuadro de texto 757">
          <a:extLst>
            <a:ext uri="{FF2B5EF4-FFF2-40B4-BE49-F238E27FC236}">
              <a16:creationId xmlns:a16="http://schemas.microsoft.com/office/drawing/2014/main" id="{61477BCC-516A-4D79-90A8-06B893708152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51" name="Cuadro de texto 758">
          <a:extLst>
            <a:ext uri="{FF2B5EF4-FFF2-40B4-BE49-F238E27FC236}">
              <a16:creationId xmlns:a16="http://schemas.microsoft.com/office/drawing/2014/main" id="{1212BA8C-68C1-4DD8-8100-DD0A5B71965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52" name="Cuadro de texto 769">
          <a:extLst>
            <a:ext uri="{FF2B5EF4-FFF2-40B4-BE49-F238E27FC236}">
              <a16:creationId xmlns:a16="http://schemas.microsoft.com/office/drawing/2014/main" id="{1E2978F2-B4B0-4F49-BA8F-8ECCD171B61C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53" name="Cuadro de texto 770">
          <a:extLst>
            <a:ext uri="{FF2B5EF4-FFF2-40B4-BE49-F238E27FC236}">
              <a16:creationId xmlns:a16="http://schemas.microsoft.com/office/drawing/2014/main" id="{BB426142-BD81-491F-A4A5-ADF3677B097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54" name="Cuadro de texto 771">
          <a:extLst>
            <a:ext uri="{FF2B5EF4-FFF2-40B4-BE49-F238E27FC236}">
              <a16:creationId xmlns:a16="http://schemas.microsoft.com/office/drawing/2014/main" id="{EB00B56F-E965-4E59-A288-44053445559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55" name="Cuadro de texto 772">
          <a:extLst>
            <a:ext uri="{FF2B5EF4-FFF2-40B4-BE49-F238E27FC236}">
              <a16:creationId xmlns:a16="http://schemas.microsoft.com/office/drawing/2014/main" id="{63B49B78-79E2-496E-A32E-8013459F837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356" name="Cuadro de texto 773">
          <a:extLst>
            <a:ext uri="{FF2B5EF4-FFF2-40B4-BE49-F238E27FC236}">
              <a16:creationId xmlns:a16="http://schemas.microsoft.com/office/drawing/2014/main" id="{43B716FB-C79C-4A93-8B53-1E3EBBBDE0DC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57" name="Cuadro de texto 774">
          <a:extLst>
            <a:ext uri="{FF2B5EF4-FFF2-40B4-BE49-F238E27FC236}">
              <a16:creationId xmlns:a16="http://schemas.microsoft.com/office/drawing/2014/main" id="{B3F6EAA6-03CC-4BFA-99CD-C41D922BD40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358" name="Cuadro de texto 775">
          <a:extLst>
            <a:ext uri="{FF2B5EF4-FFF2-40B4-BE49-F238E27FC236}">
              <a16:creationId xmlns:a16="http://schemas.microsoft.com/office/drawing/2014/main" id="{2DC49BE8-6E92-4BA9-BC0A-7F673B6CBC1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59" name="Cuadro de texto 776">
          <a:extLst>
            <a:ext uri="{FF2B5EF4-FFF2-40B4-BE49-F238E27FC236}">
              <a16:creationId xmlns:a16="http://schemas.microsoft.com/office/drawing/2014/main" id="{FD23635B-D5DE-4A67-BA47-5B1151E24399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60" name="Cuadro de texto 777">
          <a:extLst>
            <a:ext uri="{FF2B5EF4-FFF2-40B4-BE49-F238E27FC236}">
              <a16:creationId xmlns:a16="http://schemas.microsoft.com/office/drawing/2014/main" id="{39EFE455-2DD2-47D8-9D22-13EC84DB463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61" name="Cuadro de texto 788">
          <a:extLst>
            <a:ext uri="{FF2B5EF4-FFF2-40B4-BE49-F238E27FC236}">
              <a16:creationId xmlns:a16="http://schemas.microsoft.com/office/drawing/2014/main" id="{2A99C80E-95F0-474B-9147-33E6F0F634BC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62" name="Cuadro de texto 789">
          <a:extLst>
            <a:ext uri="{FF2B5EF4-FFF2-40B4-BE49-F238E27FC236}">
              <a16:creationId xmlns:a16="http://schemas.microsoft.com/office/drawing/2014/main" id="{AF53F630-BA97-4BEA-8EFC-A99BAFA5FD77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363" name="Cuadro de texto 800">
          <a:extLst>
            <a:ext uri="{FF2B5EF4-FFF2-40B4-BE49-F238E27FC236}">
              <a16:creationId xmlns:a16="http://schemas.microsoft.com/office/drawing/2014/main" id="{6B03FAB8-B0A6-4433-B9A0-F2C953313697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E6BDAB9D-6AC2-4ED2-86AD-D6F91304BC02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ECFA8966-3356-49F2-AADA-A377F547D09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366" name="Text Box 9">
          <a:extLst>
            <a:ext uri="{FF2B5EF4-FFF2-40B4-BE49-F238E27FC236}">
              <a16:creationId xmlns:a16="http://schemas.microsoft.com/office/drawing/2014/main" id="{2333BCE4-1501-479C-AD5D-D8DE3F027EF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367" name="Text Box 8">
          <a:extLst>
            <a:ext uri="{FF2B5EF4-FFF2-40B4-BE49-F238E27FC236}">
              <a16:creationId xmlns:a16="http://schemas.microsoft.com/office/drawing/2014/main" id="{D93F98F4-752F-4513-9056-E387194A6917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368" name="Text Box 9">
          <a:extLst>
            <a:ext uri="{FF2B5EF4-FFF2-40B4-BE49-F238E27FC236}">
              <a16:creationId xmlns:a16="http://schemas.microsoft.com/office/drawing/2014/main" id="{2451869D-7FAD-4E6D-8960-3528B044093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369" name="Text Box 8">
          <a:extLst>
            <a:ext uri="{FF2B5EF4-FFF2-40B4-BE49-F238E27FC236}">
              <a16:creationId xmlns:a16="http://schemas.microsoft.com/office/drawing/2014/main" id="{A2A6DE08-0989-47F1-AD79-4FAA7B17250C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370" name="Text Box 9">
          <a:extLst>
            <a:ext uri="{FF2B5EF4-FFF2-40B4-BE49-F238E27FC236}">
              <a16:creationId xmlns:a16="http://schemas.microsoft.com/office/drawing/2014/main" id="{48CF58B0-DF38-4E89-BFE9-81084EDD79D4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371" name="Text Box 8">
          <a:extLst>
            <a:ext uri="{FF2B5EF4-FFF2-40B4-BE49-F238E27FC236}">
              <a16:creationId xmlns:a16="http://schemas.microsoft.com/office/drawing/2014/main" id="{94FFCBFF-1E86-4FFC-A524-043C6F5AEF6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372" name="Text Box 9">
          <a:extLst>
            <a:ext uri="{FF2B5EF4-FFF2-40B4-BE49-F238E27FC236}">
              <a16:creationId xmlns:a16="http://schemas.microsoft.com/office/drawing/2014/main" id="{03561673-ED01-4839-86E0-F033B0068DF7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209550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B743256-1F1D-4B23-8679-E71D79545768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68998D5E-33E4-4590-B11A-F8A97C2067A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B07528FC-B15F-4311-84BE-F085EE524E1D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376" name="Text Box 9">
          <a:extLst>
            <a:ext uri="{FF2B5EF4-FFF2-40B4-BE49-F238E27FC236}">
              <a16:creationId xmlns:a16="http://schemas.microsoft.com/office/drawing/2014/main" id="{CC9181CA-A84D-4E9E-A246-04D47E823222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377" name="Text Box 8">
          <a:extLst>
            <a:ext uri="{FF2B5EF4-FFF2-40B4-BE49-F238E27FC236}">
              <a16:creationId xmlns:a16="http://schemas.microsoft.com/office/drawing/2014/main" id="{6DE88DA4-1CFE-4424-8B82-5E44E019A644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378" name="Text Box 9">
          <a:extLst>
            <a:ext uri="{FF2B5EF4-FFF2-40B4-BE49-F238E27FC236}">
              <a16:creationId xmlns:a16="http://schemas.microsoft.com/office/drawing/2014/main" id="{06A3D158-42D0-4464-87B9-310CA3F179A9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379" name="Text Box 8">
          <a:extLst>
            <a:ext uri="{FF2B5EF4-FFF2-40B4-BE49-F238E27FC236}">
              <a16:creationId xmlns:a16="http://schemas.microsoft.com/office/drawing/2014/main" id="{1E6535A4-34C5-4898-9FBE-8502B132FC77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380" name="Text Box 9">
          <a:extLst>
            <a:ext uri="{FF2B5EF4-FFF2-40B4-BE49-F238E27FC236}">
              <a16:creationId xmlns:a16="http://schemas.microsoft.com/office/drawing/2014/main" id="{1E9A7750-2BA1-4FF1-9382-AB1330AACB5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381" name="Text Box 8">
          <a:extLst>
            <a:ext uri="{FF2B5EF4-FFF2-40B4-BE49-F238E27FC236}">
              <a16:creationId xmlns:a16="http://schemas.microsoft.com/office/drawing/2014/main" id="{77059736-5161-4DC4-A1E8-20364F36B0B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382" name="Text Box 9">
          <a:extLst>
            <a:ext uri="{FF2B5EF4-FFF2-40B4-BE49-F238E27FC236}">
              <a16:creationId xmlns:a16="http://schemas.microsoft.com/office/drawing/2014/main" id="{5DEBFCF9-41BF-4199-AB8C-018A2F54E8CC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837ED7E0-979D-40A4-841E-6EB7FC44A33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ED5783F8-FFE9-44EC-A2DC-8B39DA0BB562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554051F0-917F-44FB-B562-DE27590C2804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CCE1E654-F7D4-4217-8E25-547FF8AECBA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1127BDFA-8119-4797-B854-62C0544DCEE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85E37B4F-F6B1-4B73-A628-EF9568BF239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DE93179A-DADF-4CF7-A130-AC02ABA263B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2FDF1E38-F7F9-40CB-BBB5-57C34A95AA6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9DB0297A-8612-40B2-9F57-D2198D46C6B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36942A41-5529-4787-9F4D-30017B73DA9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E10A3773-4D88-45EF-BCE2-903DB6BF820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4106B6F0-EF4A-409E-99E6-59F79451A08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0849757F-0253-475E-984B-EB3B4C99CDE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60C76544-0BF5-4205-96AE-B9829BD0FEA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13254D0E-222B-48EE-AB77-15291EDBC7D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A619C44B-C0DA-4706-8BD6-57D06175FAE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E50E61F1-29ED-4942-9D8B-23C6C469ED5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4980FD2E-BFD2-4BDD-BAC5-27115FE62A1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3C92CCA9-442A-4088-BE4B-B66124CFA96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70AB82BD-BB0D-473E-8437-C8612DE6DBB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605A6827-8C62-4640-B3DD-0D1176CDDAF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37991269-4C4D-4DBA-B21A-B11E70F8624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706D8B56-9A05-48A9-B776-1AF52DA41C1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873897E9-FCED-44A4-ADDC-6A0B35E3EDF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BDD993E7-5BAC-457F-B548-40F5FB5C2AA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FF032027-3578-4866-98A8-7664DAACCB0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EF9FFF18-71B7-402E-8450-642FB7F48D5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F68CDCDD-DC6A-4CFF-A9D9-47FC83BE934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2633EE0D-A620-4C22-AEC4-D5171231E7A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50E6168E-04B6-4311-8636-F51CE82E6CF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74BDBD9A-4396-47B7-869B-96DC6F90622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C36C623C-8A74-4B6B-9DF8-934095EB39E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68E55410-FA11-45B8-9452-9398818F4FE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5170A7A5-BB44-48AE-929B-CCB88F79D9E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A5DE4EBF-2B52-4D81-9F39-F67BFD7A789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AAEA5BF5-F51A-44F7-8A5A-090910C49A2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0570AE2F-5531-4DA6-B220-9620BA67C5C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F6FCFCB6-B0D7-4C8C-BB61-30E8FD43B8A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A0DA1364-8395-4C48-A1FE-A7911492C94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240C59E9-9EA3-4AFC-B475-A1B9843A929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0B1ABE3E-CB90-469E-94A4-03BFEBB462E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DEF30C3F-E7B5-4839-AC94-B7967AC1905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945F9A16-8F7B-4EF9-9C70-429B3C62364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2F6B98C9-D1C4-4428-9ECF-5C241FA607E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050A0013-F078-4A63-BC38-BB354253112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DBEE3B5E-549B-4380-B946-90DAD044025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113176DD-1333-456C-A154-EF4D40D2ACE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918F9DD8-F17E-409B-A924-FAB3A9D5E0F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74A5A5C6-59A7-4670-B329-5F62BEA8279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A92E0C6E-1734-4AF7-B8D0-C7DFF25649C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2AE50D10-768E-4DAE-8AB5-E8D98F147BA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BD32B858-2501-46E9-8518-0EBA08573A0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AF02D2B3-535E-4C0D-8487-39360178FF0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2B5D3F08-1869-4D72-B0F1-4AF31E70583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19E8D026-C798-4845-9B55-138E38AC54C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77DD918E-1D50-4EE7-9D80-0734DB021C4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394F4927-D6B3-4C4B-B11B-F33B539E616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F7F819C4-DCFB-4555-A890-015415770E9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A88F702E-2C05-456D-9734-3A27DF48A07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AFA5612B-2F70-40F5-A877-9C20E03A991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440919C5-FF3C-4FF3-B04F-23529D94D30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CBBF7FAB-2875-487E-9A9A-F0719F82239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CEE40D0C-35D3-42EF-AFE7-BF1DA06A44A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64811649-0D85-434B-99A4-E5EE9D84E65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702BDF7A-35C1-4D37-B2A1-B85269C873B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94CC09B0-5BE0-423F-90D2-225FF8F2AB2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7B4BF230-717A-4A8D-A7E6-313784D1892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10456809-D65C-4E3B-A68F-7B3C059B4E9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5A029179-5A79-451C-9A47-A4614371D65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6929A3D2-9A9C-41F0-B3DF-C17805CAA1C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9295E785-271A-4FED-901B-97E30D2DA9D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558A2CC8-58CD-4B84-B155-5F318E34203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6AE1437A-D24E-43D0-BF7E-B0D7061B806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1C82A4C9-C268-42A1-8A85-94E7D0C3049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EA288EDE-3DB8-4ACB-8646-77B7516EBE9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6892DC7D-F60F-47F3-85D0-C185F2826D7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4196AC2B-BB02-4702-8554-29556DF656C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F688402F-F134-407C-B43F-E1F5D3668C9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6BE9FB73-395B-4EB0-9603-5BC98D2B2D6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9F7065C3-61AE-4353-B8D1-3C192F04333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C64B4A1B-847F-40E1-9DE0-6126132EECA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F0BA5BEE-DDDA-4840-826D-9EC111E0834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AE5FBE0D-4DEE-4321-85C3-795DEDBBA30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AE4916AD-836F-4ADE-8145-4302243F0CE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DB5A62D7-5547-40DC-992E-7452A7C7667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42C39D1A-6146-4962-802A-E8EF8CAFEF3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1D624120-C3AE-44A8-92FB-F2F397A5DD8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E81A1003-E539-42FE-A659-5FA36106959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E55BF21E-2A80-4DC6-B0E0-A8914A774CF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236709D6-F1A5-43B6-9482-4786395F1A4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87BF0629-F7E0-498F-97C1-928132D561C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6E1405CD-6759-4F59-A409-395E8FB9548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BCAD1413-A0E5-4018-92C8-19C41EA110D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4B1995A8-AEE3-4D86-81B5-68A06024966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69D0E3E2-15B8-4B2E-8A77-E97949A0AF0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385CF2D1-B25F-4B1F-9A1B-34C8BF13F32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17CF4E9A-F19E-4CFC-955F-A53E32CBC4B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32305085-32FA-4F80-9189-77837CD20F9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559C976A-C645-44A6-946A-1856130A6D3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31FF8148-CCDB-4A27-9F57-5D641EBF204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C71EC2AD-312D-4FFB-AC86-4BDA8914B8D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2D13CF4-E0B0-4ABE-93D7-BE7F43E12AD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27D157A0-7DF6-4BFA-884B-6CD208F47A1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F80F426D-8E2E-4104-B699-C606069D6B0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704EFBB2-4A81-41F6-9085-36C696E989F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5695801A-94EC-4E6E-8338-4722A221889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2B8EF413-38E4-452A-9197-F1999320622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87A224A3-A9DB-49C3-B823-26553BDF85F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5F65A3AF-5C4E-4B31-857F-58D906EEEBA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C89E2A5F-C08B-4783-B1E9-561169050D4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D033DCE8-D5A9-4B9C-8E87-BA6411A0471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DDDA98D9-4AF3-4005-8041-B03A5F20433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8E3C0231-4138-4654-A570-5015F7D471E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5A9F95E5-57A6-4839-AD15-1BC22EBD5DA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5994CDD3-89DF-4FDD-A7CF-D5B79861034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31F76E75-0111-4967-97EB-3F6C4DC4FA6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5329B2E5-00A6-4B2E-8E13-BEC6E8E44288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30B81BDB-F52C-4A59-87B3-5679E2C0C22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87052AD8-6BE8-457C-8BA6-52E54A3AE41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AC787706-15EE-4A2E-8AFD-C79EDED71AA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9CD1BB31-DB03-489F-99AA-39FD009821D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176D0DBA-AC8D-46CF-945D-8F0CFB5557E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0F88850E-6A6B-4BD6-89FC-430471CAB81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88B54B23-4461-4D47-B00A-A5E783D2C82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17DDCF43-B60C-428D-9299-80CB066D5E7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BA8B93B2-9C67-4E9F-A7B4-CA21947FE16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05C1687E-BD75-42F1-884F-00CB87ED52F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E2E424D0-F434-4466-971F-5F929B66402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AA9A4944-365B-4F36-B27C-80811B7F128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0E0ED2DA-BB50-4072-99D5-7B080D13179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00014504-2D63-4AD4-8E07-7D48957FE05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ADD92077-B032-474D-B5A2-0D635CE51F3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183542F2-CC23-4C93-B862-27C8B4DD015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E00D9B49-3217-48A8-86FE-FC6A43DAE7B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9B4CDB12-CAFD-438A-991F-EE5BCD3A16A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469DB730-8CA0-4D60-9FCF-F9E01D50B54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73BB3F39-0D22-47E2-B0F0-581ADCFDF1B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83AC4261-B077-469D-BE0B-212170E5727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3CB62D0D-8D66-4145-990A-14E80B84B32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C4C0FF55-10E5-43A0-8BAE-E04A5E69472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62289FD7-51A3-4C32-8562-DF30C74F3BA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654856C7-1DB3-4D01-B49F-CF88E2DD441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C063D9E9-0CC8-4542-B68D-1EB33F08713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DC891D6D-A414-44DA-AA35-F4DDBFA2392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88688A4F-BEE8-4C31-ADC7-EEEFF6AD67CC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63CE6BB3-05A3-4405-A63B-C5407DB38C3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733FE502-4246-418C-BB75-FA174A209A5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F3B0D007-4952-4417-87D6-618BA04F589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5380B65F-8565-41C1-A18F-ACD1CCAB6FF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64B5D042-A1C7-461F-B656-360C73F6139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0A2414AA-E9EA-4E32-BBFC-66AD21C22D6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A2BEA36A-5A9F-43BE-AB62-D8159EC1911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1604519D-0196-4994-BB6B-BCCBBE94E81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558F949C-BB2B-4D9C-9288-9C4C4229364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B7B6A904-0927-41ED-AA91-6276756EE84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B53C24BE-758A-45DA-ACE9-23EC23B7FF9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5F42A6BC-ECFB-4E92-8E46-6F475C2ECCE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D2E9A4C7-34A5-44C7-A9CE-C0888E41137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9B161801-8314-4F4D-98F1-5BBCDBB5676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1F364817-02D4-49FB-A3E5-CE75E144E14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23D55FD4-F2F2-4369-8782-27371CF5FBC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A492FA02-2B2F-4E67-9C02-707D1ECF14B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960C00A8-3B8C-4E25-B719-5DF54C579BB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077E03FF-3A71-4F14-BC59-EAA6F40BE32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1AE0FD23-A4D8-42C9-BF68-7712E53B694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FFC67D29-AC8E-4A66-A60C-C8D97A5E26D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4D93A613-F82C-4CF2-B09F-A100ADE67CC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3EE91C27-193D-41C9-AE9B-0CF63E782F7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A2AD0D50-D0D7-4C1F-A55D-19E861A0011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516AA9A8-97C8-420C-ABF1-B8AA97659FB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3B883E17-2DD5-44A5-9E69-DF3A198B35A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74487182-3505-4D93-B376-FE48A8625A1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1A5FE04-8159-4C75-8D5F-594D8C44905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2752B32B-1FF4-4B5C-A5E8-1B3B88F55B9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A4240643-8FC4-4774-957F-F409BCA8EF0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82EE11E4-5FA0-4EFA-A746-4F7497FC0830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7638E03B-5ED0-4F2D-A94B-A7B7512C7D5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F2DA5044-B78E-498A-86D9-4A99E8162E9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F56BD046-D6C0-4852-B2F2-2DA202089FB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7797B3C2-6A2E-4F96-A4DB-A383C6DD7EA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DA8D228B-9439-4083-95F0-A3C8A773A28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35E1BC6B-BBFD-400F-B293-4921995DD0E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016F68CE-5928-4060-A175-A12BBF20BAF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9A27CCFD-8976-4F46-ADB9-FD132F937E4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1CAABCCF-A66C-4BAC-846C-9A45B55B964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F38C4B9B-E91B-45BC-ABA6-DFBB94FD7E4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9F5F4B16-49EB-48D1-8744-4C79CDB98AA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BC37BF65-0044-4B01-8F28-4E8D7EC4762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D69874BA-A4C5-46B7-B704-5E589CC3DA8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6CD14471-1746-41BC-BBD8-BE71588EA10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F6407803-C7A7-4625-A918-2F6F90559A59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681A5010-9342-4051-AD16-D9240B60499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C09F0680-335E-414C-B179-CF3DAEC54F4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39685116-ACF2-4FAF-A2E5-4B8BE57D04F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D6D2F08F-C32E-4B58-8218-41DAEC13D65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B2EFDF7A-CA2C-4F52-A6F1-4BEE59739E1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E220AB7E-466C-44EF-8E1A-CFCD8E4D16F6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DBFAF690-261B-4A95-95FA-FE0C3FF4CB1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B631EF77-540C-4B5F-80A5-F157E889CC5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709368C6-6F5A-4AC7-B1B6-44361A454717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C2FD2E8B-AA17-4E8E-AA2E-E219B32395A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4C788765-B193-4590-86BF-55BFD53E978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9E0F7415-0B62-474F-96B8-F75345885F1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A1A6DA57-B973-406B-A437-58CA18666A6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7585B0D5-A701-4E40-AC63-4358FF699EF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85FF1A79-4E52-4B7C-82D5-E48F7D766C6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9204A93F-59C2-471D-817C-BF12113C388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A30D9551-5A60-4B2A-8B9C-7ABD051941BF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FA90F4AA-86DC-4641-B170-8B9FD4360FF2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A2A1F20A-9970-4F89-9733-A5A3CE71C6D4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5DE07F3D-893F-49D7-B5A5-926841653111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30B0B31B-79D0-44D9-AC97-F36753C8F9D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A12D8D1E-A27F-4061-9901-BCCFB127B31D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EFD644C4-D36F-40A7-BBA2-DC572264122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E615F18E-2630-4E7A-9695-60DF841C9EB3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1F53EB66-CEBE-4676-BCE4-3F113D074E9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C581BAE9-4902-4CED-86A9-6BF653D70C3E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DC9191F1-DFF4-491E-959B-69D4ABDA96B5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581B770E-72CF-483E-99F1-CA9FD2AA06BA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FDFB4A4B-905B-499C-A8E6-FEB6193E6F3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552</xdr:row>
      <xdr:rowOff>0</xdr:rowOff>
    </xdr:from>
    <xdr:ext cx="0" cy="161925"/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F4463C8A-664B-4A15-833F-B906AF53486B}"/>
            </a:ext>
          </a:extLst>
        </xdr:cNvPr>
        <xdr:cNvSpPr txBox="1">
          <a:spLocks noChangeArrowheads="1"/>
        </xdr:cNvSpPr>
      </xdr:nvSpPr>
      <xdr:spPr bwMode="auto">
        <a:xfrm>
          <a:off x="1693545" y="22288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431AC101-C873-477F-9336-9AC7C0D4D38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596B6635-AF90-4BCB-B685-3AAC07AEBD17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606" name="Text Box 9">
          <a:extLst>
            <a:ext uri="{FF2B5EF4-FFF2-40B4-BE49-F238E27FC236}">
              <a16:creationId xmlns:a16="http://schemas.microsoft.com/office/drawing/2014/main" id="{8EFA50B1-DEAD-4C7E-9424-65CCE562998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607" name="Text Box 8">
          <a:extLst>
            <a:ext uri="{FF2B5EF4-FFF2-40B4-BE49-F238E27FC236}">
              <a16:creationId xmlns:a16="http://schemas.microsoft.com/office/drawing/2014/main" id="{523F350F-6C9C-4E3C-A03D-E4E488DAE9DD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7C3B0C37-7516-46DB-8F62-0F6ED73E5C5C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E7912306-EB7E-4C75-B53F-B9B2490257E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F9D34076-4FF0-4C4A-B408-E64D43A800A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2E2345E3-2DE1-45A4-B76A-602298BE2A1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21FEF9FD-85E7-45F5-A773-918E46A9C14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551</xdr:row>
      <xdr:rowOff>0</xdr:rowOff>
    </xdr:from>
    <xdr:ext cx="95250" cy="209550"/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BEBE30C2-DFC5-4669-9768-3A19D5CC959B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B6236DEE-95B4-4DC8-B725-A471D05BB27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137CC100-5CB3-4C5E-8CFC-F361D9CED17A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C5FE85F2-6D8D-4237-867B-0A44D4B7097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617" name="Text Box 8">
          <a:extLst>
            <a:ext uri="{FF2B5EF4-FFF2-40B4-BE49-F238E27FC236}">
              <a16:creationId xmlns:a16="http://schemas.microsoft.com/office/drawing/2014/main" id="{FF62FE58-654A-451A-BBA7-30682A21C31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618" name="Text Box 9">
          <a:extLst>
            <a:ext uri="{FF2B5EF4-FFF2-40B4-BE49-F238E27FC236}">
              <a16:creationId xmlns:a16="http://schemas.microsoft.com/office/drawing/2014/main" id="{F93FB03B-90A5-42C3-8588-417C972E95C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619" name="Text Box 8">
          <a:extLst>
            <a:ext uri="{FF2B5EF4-FFF2-40B4-BE49-F238E27FC236}">
              <a16:creationId xmlns:a16="http://schemas.microsoft.com/office/drawing/2014/main" id="{545BFDDF-EFA2-4FFF-AB64-33F963A93E3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90500"/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id="{C15C5200-8A85-4D40-B1E0-DDCAE7F22CA9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621" name="Text Box 8">
          <a:extLst>
            <a:ext uri="{FF2B5EF4-FFF2-40B4-BE49-F238E27FC236}">
              <a16:creationId xmlns:a16="http://schemas.microsoft.com/office/drawing/2014/main" id="{9AEB1090-C57A-40D7-847B-FEBAA059379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104775" cy="180975"/>
    <xdr:sp macro="" textlink="">
      <xdr:nvSpPr>
        <xdr:cNvPr id="622" name="Text Box 9">
          <a:extLst>
            <a:ext uri="{FF2B5EF4-FFF2-40B4-BE49-F238E27FC236}">
              <a16:creationId xmlns:a16="http://schemas.microsoft.com/office/drawing/2014/main" id="{194C21C7-92C7-49B9-A841-1F6FE12AAFB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96391D4E-245F-4D44-91D0-FFF91409AA8D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43F38DAE-F1A3-4220-A279-A6B7D4C7521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F5210D9F-21AA-407D-99F5-523BDC27E06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8A3630CB-5A1A-4CD3-B81F-1EF5EB8D5AED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551</xdr:row>
      <xdr:rowOff>0</xdr:rowOff>
    </xdr:from>
    <xdr:ext cx="95250" cy="314325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9BAF0B11-2D73-4EEA-B866-BA3D1152D8DC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28" name="Cuadro de texto 496">
          <a:extLst>
            <a:ext uri="{FF2B5EF4-FFF2-40B4-BE49-F238E27FC236}">
              <a16:creationId xmlns:a16="http://schemas.microsoft.com/office/drawing/2014/main" id="{A7A5B232-2AED-4ACC-8260-D70BEA2233E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29" name="Cuadro de texto 497">
          <a:extLst>
            <a:ext uri="{FF2B5EF4-FFF2-40B4-BE49-F238E27FC236}">
              <a16:creationId xmlns:a16="http://schemas.microsoft.com/office/drawing/2014/main" id="{5451114E-AC9A-48B1-B845-8C347376921A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30" name="Cuadro de texto 498">
          <a:extLst>
            <a:ext uri="{FF2B5EF4-FFF2-40B4-BE49-F238E27FC236}">
              <a16:creationId xmlns:a16="http://schemas.microsoft.com/office/drawing/2014/main" id="{B5A0D6DC-4B72-4117-B039-C05561D5872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31" name="Cuadro de texto 499">
          <a:extLst>
            <a:ext uri="{FF2B5EF4-FFF2-40B4-BE49-F238E27FC236}">
              <a16:creationId xmlns:a16="http://schemas.microsoft.com/office/drawing/2014/main" id="{76D26A56-395C-4063-A345-473F4C1635A9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32" name="Cuadro de texto 500">
          <a:extLst>
            <a:ext uri="{FF2B5EF4-FFF2-40B4-BE49-F238E27FC236}">
              <a16:creationId xmlns:a16="http://schemas.microsoft.com/office/drawing/2014/main" id="{CFA79AD9-7EC0-48E2-B3D7-7CFBEE97D2C9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33" name="Cuadro de texto 501">
          <a:extLst>
            <a:ext uri="{FF2B5EF4-FFF2-40B4-BE49-F238E27FC236}">
              <a16:creationId xmlns:a16="http://schemas.microsoft.com/office/drawing/2014/main" id="{3E8D50C9-53BE-4031-81A4-014D39C2A15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34" name="Cuadro de texto 502">
          <a:extLst>
            <a:ext uri="{FF2B5EF4-FFF2-40B4-BE49-F238E27FC236}">
              <a16:creationId xmlns:a16="http://schemas.microsoft.com/office/drawing/2014/main" id="{901BADF6-E85C-4B96-95C2-0564B5C5C3D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35" name="Cuadro de texto 503">
          <a:extLst>
            <a:ext uri="{FF2B5EF4-FFF2-40B4-BE49-F238E27FC236}">
              <a16:creationId xmlns:a16="http://schemas.microsoft.com/office/drawing/2014/main" id="{C17361BF-E173-425B-B709-245588EE1D34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36" name="Cuadro de texto 504">
          <a:extLst>
            <a:ext uri="{FF2B5EF4-FFF2-40B4-BE49-F238E27FC236}">
              <a16:creationId xmlns:a16="http://schemas.microsoft.com/office/drawing/2014/main" id="{F1267DC2-7B3B-4F1F-83D6-5EF4D9A4F323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551</xdr:row>
      <xdr:rowOff>0</xdr:rowOff>
    </xdr:from>
    <xdr:to>
      <xdr:col>1</xdr:col>
      <xdr:colOff>1381125</xdr:colOff>
      <xdr:row>552</xdr:row>
      <xdr:rowOff>47625</xdr:rowOff>
    </xdr:to>
    <xdr:sp macro="" textlink="">
      <xdr:nvSpPr>
        <xdr:cNvPr id="637" name="Cuadro de texto 505">
          <a:extLst>
            <a:ext uri="{FF2B5EF4-FFF2-40B4-BE49-F238E27FC236}">
              <a16:creationId xmlns:a16="http://schemas.microsoft.com/office/drawing/2014/main" id="{CE682A76-3C1F-47D7-BA98-EE87F71B7C2E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38" name="Cuadro de texto 506">
          <a:extLst>
            <a:ext uri="{FF2B5EF4-FFF2-40B4-BE49-F238E27FC236}">
              <a16:creationId xmlns:a16="http://schemas.microsoft.com/office/drawing/2014/main" id="{1E20B7F6-4D53-4D45-A3BD-6688E359EAE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39" name="Cuadro de texto 507">
          <a:extLst>
            <a:ext uri="{FF2B5EF4-FFF2-40B4-BE49-F238E27FC236}">
              <a16:creationId xmlns:a16="http://schemas.microsoft.com/office/drawing/2014/main" id="{935400D3-8303-4275-A916-D50CF86D31E4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40" name="Cuadro de texto 508">
          <a:extLst>
            <a:ext uri="{FF2B5EF4-FFF2-40B4-BE49-F238E27FC236}">
              <a16:creationId xmlns:a16="http://schemas.microsoft.com/office/drawing/2014/main" id="{020CCC33-5DC8-4118-9E72-4BEA08774AC6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41" name="Cuadro de texto 509">
          <a:extLst>
            <a:ext uri="{FF2B5EF4-FFF2-40B4-BE49-F238E27FC236}">
              <a16:creationId xmlns:a16="http://schemas.microsoft.com/office/drawing/2014/main" id="{B3FD3C70-0AAF-4C4A-92CA-5DB4537804A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42" name="Cuadro de texto 510">
          <a:extLst>
            <a:ext uri="{FF2B5EF4-FFF2-40B4-BE49-F238E27FC236}">
              <a16:creationId xmlns:a16="http://schemas.microsoft.com/office/drawing/2014/main" id="{D8CDFC0A-DE93-4F66-B983-35AB1AEAEC3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43" name="Cuadro de texto 511">
          <a:extLst>
            <a:ext uri="{FF2B5EF4-FFF2-40B4-BE49-F238E27FC236}">
              <a16:creationId xmlns:a16="http://schemas.microsoft.com/office/drawing/2014/main" id="{FBA261F0-E805-4534-A258-DF0D2E0271C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44" name="Cuadro de texto 512">
          <a:extLst>
            <a:ext uri="{FF2B5EF4-FFF2-40B4-BE49-F238E27FC236}">
              <a16:creationId xmlns:a16="http://schemas.microsoft.com/office/drawing/2014/main" id="{845CCDB8-17B3-43EC-B234-DB01F7F167DA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45" name="Cuadro de texto 513">
          <a:extLst>
            <a:ext uri="{FF2B5EF4-FFF2-40B4-BE49-F238E27FC236}">
              <a16:creationId xmlns:a16="http://schemas.microsoft.com/office/drawing/2014/main" id="{B6A37C91-0A3B-485C-98D5-8AF29C442B6A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46" name="Cuadro de texto 514">
          <a:extLst>
            <a:ext uri="{FF2B5EF4-FFF2-40B4-BE49-F238E27FC236}">
              <a16:creationId xmlns:a16="http://schemas.microsoft.com/office/drawing/2014/main" id="{2165CF0E-541A-44D1-AD03-EEC9E6B1A35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47" name="Cuadro de texto 515">
          <a:extLst>
            <a:ext uri="{FF2B5EF4-FFF2-40B4-BE49-F238E27FC236}">
              <a16:creationId xmlns:a16="http://schemas.microsoft.com/office/drawing/2014/main" id="{95533670-C68B-40DB-AF7B-78E3A60DA444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48" name="Cuadro de texto 516">
          <a:extLst>
            <a:ext uri="{FF2B5EF4-FFF2-40B4-BE49-F238E27FC236}">
              <a16:creationId xmlns:a16="http://schemas.microsoft.com/office/drawing/2014/main" id="{DB389AD2-725F-4C93-AAB9-26F7AC069EF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49" name="Cuadro de texto 517">
          <a:extLst>
            <a:ext uri="{FF2B5EF4-FFF2-40B4-BE49-F238E27FC236}">
              <a16:creationId xmlns:a16="http://schemas.microsoft.com/office/drawing/2014/main" id="{024438BB-4888-4286-BBE2-9E7ADA8ABA4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50" name="Cuadro de texto 518">
          <a:extLst>
            <a:ext uri="{FF2B5EF4-FFF2-40B4-BE49-F238E27FC236}">
              <a16:creationId xmlns:a16="http://schemas.microsoft.com/office/drawing/2014/main" id="{8A0609DC-2EFE-4240-AF38-21D5DD356EAD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51" name="Cuadro de texto 519">
          <a:extLst>
            <a:ext uri="{FF2B5EF4-FFF2-40B4-BE49-F238E27FC236}">
              <a16:creationId xmlns:a16="http://schemas.microsoft.com/office/drawing/2014/main" id="{3B51CA73-2818-4635-B4E1-E2C17E19B27C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52" name="Cuadro de texto 520">
          <a:extLst>
            <a:ext uri="{FF2B5EF4-FFF2-40B4-BE49-F238E27FC236}">
              <a16:creationId xmlns:a16="http://schemas.microsoft.com/office/drawing/2014/main" id="{F3282C79-8B8C-4F1B-8CE2-243C54122B8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53" name="Cuadro de texto 736">
          <a:extLst>
            <a:ext uri="{FF2B5EF4-FFF2-40B4-BE49-F238E27FC236}">
              <a16:creationId xmlns:a16="http://schemas.microsoft.com/office/drawing/2014/main" id="{9C331E9D-3D16-4C68-9C63-C55525688CC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54" name="Cuadro de texto 737">
          <a:extLst>
            <a:ext uri="{FF2B5EF4-FFF2-40B4-BE49-F238E27FC236}">
              <a16:creationId xmlns:a16="http://schemas.microsoft.com/office/drawing/2014/main" id="{09761A80-14C9-4D9F-8FE2-1107F462A1D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55" name="Cuadro de texto 748">
          <a:extLst>
            <a:ext uri="{FF2B5EF4-FFF2-40B4-BE49-F238E27FC236}">
              <a16:creationId xmlns:a16="http://schemas.microsoft.com/office/drawing/2014/main" id="{1DA95BE8-A605-464F-B243-EAED1E20C78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56" name="Cuadro de texto 749">
          <a:extLst>
            <a:ext uri="{FF2B5EF4-FFF2-40B4-BE49-F238E27FC236}">
              <a16:creationId xmlns:a16="http://schemas.microsoft.com/office/drawing/2014/main" id="{C82D8EE7-792A-4D20-86A2-86E2EE1ADB9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57" name="Cuadro de texto 750">
          <a:extLst>
            <a:ext uri="{FF2B5EF4-FFF2-40B4-BE49-F238E27FC236}">
              <a16:creationId xmlns:a16="http://schemas.microsoft.com/office/drawing/2014/main" id="{A51F8B75-C0F4-4B7D-A2E9-F327B1A67BD9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58" name="Cuadro de texto 751">
          <a:extLst>
            <a:ext uri="{FF2B5EF4-FFF2-40B4-BE49-F238E27FC236}">
              <a16:creationId xmlns:a16="http://schemas.microsoft.com/office/drawing/2014/main" id="{A7C7EA2B-6E55-4213-B185-CAD403029FB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59" name="Cuadro de texto 752">
          <a:extLst>
            <a:ext uri="{FF2B5EF4-FFF2-40B4-BE49-F238E27FC236}">
              <a16:creationId xmlns:a16="http://schemas.microsoft.com/office/drawing/2014/main" id="{988AAC52-8737-4588-9C1F-71EB7D9D1EE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60" name="Cuadro de texto 753">
          <a:extLst>
            <a:ext uri="{FF2B5EF4-FFF2-40B4-BE49-F238E27FC236}">
              <a16:creationId xmlns:a16="http://schemas.microsoft.com/office/drawing/2014/main" id="{28E24DC3-CF2E-46B5-B53E-CB872F721A9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61" name="Cuadro de texto 754">
          <a:extLst>
            <a:ext uri="{FF2B5EF4-FFF2-40B4-BE49-F238E27FC236}">
              <a16:creationId xmlns:a16="http://schemas.microsoft.com/office/drawing/2014/main" id="{76AEA16F-FA08-47C6-8507-28CBB000D8F8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551</xdr:row>
      <xdr:rowOff>0</xdr:rowOff>
    </xdr:from>
    <xdr:to>
      <xdr:col>1</xdr:col>
      <xdr:colOff>1381125</xdr:colOff>
      <xdr:row>552</xdr:row>
      <xdr:rowOff>47625</xdr:rowOff>
    </xdr:to>
    <xdr:sp macro="" textlink="">
      <xdr:nvSpPr>
        <xdr:cNvPr id="662" name="Cuadro de texto 755">
          <a:extLst>
            <a:ext uri="{FF2B5EF4-FFF2-40B4-BE49-F238E27FC236}">
              <a16:creationId xmlns:a16="http://schemas.microsoft.com/office/drawing/2014/main" id="{1473303B-00DC-4C02-BB07-E2C30E3528B0}"/>
            </a:ext>
          </a:extLst>
        </xdr:cNvPr>
        <xdr:cNvSpPr txBox="1">
          <a:spLocks noChangeArrowheads="1"/>
        </xdr:cNvSpPr>
      </xdr:nvSpPr>
      <xdr:spPr bwMode="auto">
        <a:xfrm>
          <a:off x="1674495" y="22128480"/>
          <a:ext cx="95250" cy="207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63" name="Cuadro de texto 757">
          <a:extLst>
            <a:ext uri="{FF2B5EF4-FFF2-40B4-BE49-F238E27FC236}">
              <a16:creationId xmlns:a16="http://schemas.microsoft.com/office/drawing/2014/main" id="{457860CD-1634-4FC0-931A-A7862490A394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64" name="Cuadro de texto 758">
          <a:extLst>
            <a:ext uri="{FF2B5EF4-FFF2-40B4-BE49-F238E27FC236}">
              <a16:creationId xmlns:a16="http://schemas.microsoft.com/office/drawing/2014/main" id="{5F6D1571-A353-42E1-8607-9732B6730AE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65" name="Cuadro de texto 769">
          <a:extLst>
            <a:ext uri="{FF2B5EF4-FFF2-40B4-BE49-F238E27FC236}">
              <a16:creationId xmlns:a16="http://schemas.microsoft.com/office/drawing/2014/main" id="{60ADA338-5D17-4537-906E-8F92A82F064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66" name="Cuadro de texto 770">
          <a:extLst>
            <a:ext uri="{FF2B5EF4-FFF2-40B4-BE49-F238E27FC236}">
              <a16:creationId xmlns:a16="http://schemas.microsoft.com/office/drawing/2014/main" id="{6104B7B3-6502-48D0-AA63-937F5959A6ED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67" name="Cuadro de texto 771">
          <a:extLst>
            <a:ext uri="{FF2B5EF4-FFF2-40B4-BE49-F238E27FC236}">
              <a16:creationId xmlns:a16="http://schemas.microsoft.com/office/drawing/2014/main" id="{B2C96718-D75C-43FA-BF8A-1E268C1264BB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68" name="Cuadro de texto 772">
          <a:extLst>
            <a:ext uri="{FF2B5EF4-FFF2-40B4-BE49-F238E27FC236}">
              <a16:creationId xmlns:a16="http://schemas.microsoft.com/office/drawing/2014/main" id="{C15515C2-0731-42C3-9A51-44EEF11244BE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28575</xdr:rowOff>
    </xdr:to>
    <xdr:sp macro="" textlink="">
      <xdr:nvSpPr>
        <xdr:cNvPr id="669" name="Cuadro de texto 773">
          <a:extLst>
            <a:ext uri="{FF2B5EF4-FFF2-40B4-BE49-F238E27FC236}">
              <a16:creationId xmlns:a16="http://schemas.microsoft.com/office/drawing/2014/main" id="{A87DEF59-2C4C-49CA-A255-B81F3A90E6EF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70" name="Cuadro de texto 774">
          <a:extLst>
            <a:ext uri="{FF2B5EF4-FFF2-40B4-BE49-F238E27FC236}">
              <a16:creationId xmlns:a16="http://schemas.microsoft.com/office/drawing/2014/main" id="{13F59E8A-0004-42A6-9F54-D99DD8FB644C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1409700</xdr:colOff>
      <xdr:row>552</xdr:row>
      <xdr:rowOff>19050</xdr:rowOff>
    </xdr:to>
    <xdr:sp macro="" textlink="">
      <xdr:nvSpPr>
        <xdr:cNvPr id="671" name="Cuadro de texto 775">
          <a:extLst>
            <a:ext uri="{FF2B5EF4-FFF2-40B4-BE49-F238E27FC236}">
              <a16:creationId xmlns:a16="http://schemas.microsoft.com/office/drawing/2014/main" id="{ED257E6C-C0D8-48E7-AA53-F0A4AE77F650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72" name="Cuadro de texto 776">
          <a:extLst>
            <a:ext uri="{FF2B5EF4-FFF2-40B4-BE49-F238E27FC236}">
              <a16:creationId xmlns:a16="http://schemas.microsoft.com/office/drawing/2014/main" id="{CD4D4ACB-B780-4FA8-9589-456F83455E25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73" name="Cuadro de texto 777">
          <a:extLst>
            <a:ext uri="{FF2B5EF4-FFF2-40B4-BE49-F238E27FC236}">
              <a16:creationId xmlns:a16="http://schemas.microsoft.com/office/drawing/2014/main" id="{D6996BA5-65C6-4EB9-B619-67356C4D24E4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74" name="Cuadro de texto 788">
          <a:extLst>
            <a:ext uri="{FF2B5EF4-FFF2-40B4-BE49-F238E27FC236}">
              <a16:creationId xmlns:a16="http://schemas.microsoft.com/office/drawing/2014/main" id="{06901385-246A-4838-8174-3D0B4829DC91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75" name="Cuadro de texto 789">
          <a:extLst>
            <a:ext uri="{FF2B5EF4-FFF2-40B4-BE49-F238E27FC236}">
              <a16:creationId xmlns:a16="http://schemas.microsoft.com/office/drawing/2014/main" id="{5B41DB52-545F-4B7A-A77D-A3ED5785F8AD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551</xdr:row>
      <xdr:rowOff>0</xdr:rowOff>
    </xdr:from>
    <xdr:to>
      <xdr:col>1</xdr:col>
      <xdr:colOff>1400175</xdr:colOff>
      <xdr:row>552</xdr:row>
      <xdr:rowOff>152400</xdr:rowOff>
    </xdr:to>
    <xdr:sp macro="" textlink="">
      <xdr:nvSpPr>
        <xdr:cNvPr id="676" name="Cuadro de texto 800">
          <a:extLst>
            <a:ext uri="{FF2B5EF4-FFF2-40B4-BE49-F238E27FC236}">
              <a16:creationId xmlns:a16="http://schemas.microsoft.com/office/drawing/2014/main" id="{BED05320-891A-472F-93A3-5501B92AF502}"/>
            </a:ext>
          </a:extLst>
        </xdr:cNvPr>
        <xdr:cNvSpPr txBox="1">
          <a:spLocks noChangeArrowheads="1"/>
        </xdr:cNvSpPr>
      </xdr:nvSpPr>
      <xdr:spPr bwMode="auto">
        <a:xfrm>
          <a:off x="1693545" y="22128480"/>
          <a:ext cx="9525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BDE96074-D42B-4EB2-A752-620041AE666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BC1BE026-03B1-4EEC-B890-45EE863982D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21EF6DEC-CD00-4BC8-8399-656242319CF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8B096778-9778-41FE-8D66-B6C86667993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7BE8A151-1F25-4AD8-A4A8-4767AA88461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682" name="Text Box 8">
          <a:extLst>
            <a:ext uri="{FF2B5EF4-FFF2-40B4-BE49-F238E27FC236}">
              <a16:creationId xmlns:a16="http://schemas.microsoft.com/office/drawing/2014/main" id="{0F49E4F1-419D-47D4-B586-69A16B1D8A0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508A192B-1F50-48ED-98A2-038E777DB43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684" name="Text Box 8">
          <a:extLst>
            <a:ext uri="{FF2B5EF4-FFF2-40B4-BE49-F238E27FC236}">
              <a16:creationId xmlns:a16="http://schemas.microsoft.com/office/drawing/2014/main" id="{52032164-00C1-4CE2-9602-B8F75E2F138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4D26BF2D-08FD-40E5-BA4B-92354EA86C3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209550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44B91EB-77AE-4451-9C66-B643835FDE30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67642E0E-0E5D-4BE6-964E-0E33FAC1B92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D370B4AC-C4C6-4686-A0BD-A782CD4F54A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3C9287B-4177-49A7-8159-9BCC46A298E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690" name="Text Box 8">
          <a:extLst>
            <a:ext uri="{FF2B5EF4-FFF2-40B4-BE49-F238E27FC236}">
              <a16:creationId xmlns:a16="http://schemas.microsoft.com/office/drawing/2014/main" id="{8F1BA8A4-BFB0-45E5-8FA5-3FCA3E4D125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BDFE7340-1C51-4C31-A9C2-238B0E3A002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id="{92AA724A-F911-44B1-A39B-5C008ED3C89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91A6686D-A116-4984-8807-BD9777B9F15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694" name="Text Box 8">
          <a:extLst>
            <a:ext uri="{FF2B5EF4-FFF2-40B4-BE49-F238E27FC236}">
              <a16:creationId xmlns:a16="http://schemas.microsoft.com/office/drawing/2014/main" id="{A387BA03-2B9D-4274-AA76-FBC433ADEEE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F75BAE60-8E36-41E2-805E-836D5A106A2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36405185-5CCA-464C-8129-A1221B8C3FE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85B0D8D3-0A11-4F68-BDD9-83F235B34CF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6CEA5517-A454-48AF-953A-1BAB2132299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B98045D8-4D6D-458C-9092-6063C99D5EF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E199C189-3A16-46D1-B8BE-8685EEE4088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FC5CE233-C3A1-487B-8E93-E31ADE00A3A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02" name="Text Box 9">
          <a:extLst>
            <a:ext uri="{FF2B5EF4-FFF2-40B4-BE49-F238E27FC236}">
              <a16:creationId xmlns:a16="http://schemas.microsoft.com/office/drawing/2014/main" id="{878365C9-525A-4036-908B-08F9D1B2C58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03" name="Text Box 8">
          <a:extLst>
            <a:ext uri="{FF2B5EF4-FFF2-40B4-BE49-F238E27FC236}">
              <a16:creationId xmlns:a16="http://schemas.microsoft.com/office/drawing/2014/main" id="{C80D5611-18B9-4548-B6F1-68420A147A5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04" name="Text Box 9">
          <a:extLst>
            <a:ext uri="{FF2B5EF4-FFF2-40B4-BE49-F238E27FC236}">
              <a16:creationId xmlns:a16="http://schemas.microsoft.com/office/drawing/2014/main" id="{BDA65DC1-A8D9-44C6-B9D7-BA629BDE438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05" name="Text Box 8">
          <a:extLst>
            <a:ext uri="{FF2B5EF4-FFF2-40B4-BE49-F238E27FC236}">
              <a16:creationId xmlns:a16="http://schemas.microsoft.com/office/drawing/2014/main" id="{ABF5A379-5ACD-44A6-B0CD-C08AD0796BA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06" name="Text Box 9">
          <a:extLst>
            <a:ext uri="{FF2B5EF4-FFF2-40B4-BE49-F238E27FC236}">
              <a16:creationId xmlns:a16="http://schemas.microsoft.com/office/drawing/2014/main" id="{DCBF4CE6-9000-49DB-98EE-A7236DA030F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07" name="Text Box 8">
          <a:extLst>
            <a:ext uri="{FF2B5EF4-FFF2-40B4-BE49-F238E27FC236}">
              <a16:creationId xmlns:a16="http://schemas.microsoft.com/office/drawing/2014/main" id="{FE4C5844-45E9-4F9E-9147-D7A955D0D7C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08" name="Text Box 9">
          <a:extLst>
            <a:ext uri="{FF2B5EF4-FFF2-40B4-BE49-F238E27FC236}">
              <a16:creationId xmlns:a16="http://schemas.microsoft.com/office/drawing/2014/main" id="{790A6D21-F264-4E87-9426-9BA09140886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09" name="Text Box 8">
          <a:extLst>
            <a:ext uri="{FF2B5EF4-FFF2-40B4-BE49-F238E27FC236}">
              <a16:creationId xmlns:a16="http://schemas.microsoft.com/office/drawing/2014/main" id="{CCC9375B-9F1C-4D13-8420-19012FDFDF5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10" name="Text Box 9">
          <a:extLst>
            <a:ext uri="{FF2B5EF4-FFF2-40B4-BE49-F238E27FC236}">
              <a16:creationId xmlns:a16="http://schemas.microsoft.com/office/drawing/2014/main" id="{528413B9-41ED-4061-9BB2-DB953FFBB9C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id="{7DB8F2DC-D836-4476-B453-B46F7EA8EBC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12" name="Text Box 9">
          <a:extLst>
            <a:ext uri="{FF2B5EF4-FFF2-40B4-BE49-F238E27FC236}">
              <a16:creationId xmlns:a16="http://schemas.microsoft.com/office/drawing/2014/main" id="{82323D2A-5660-4AB4-861B-4C76BFA6E9D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13" name="Text Box 8">
          <a:extLst>
            <a:ext uri="{FF2B5EF4-FFF2-40B4-BE49-F238E27FC236}">
              <a16:creationId xmlns:a16="http://schemas.microsoft.com/office/drawing/2014/main" id="{0E913F10-1932-47BA-98B2-3D1A2633B4D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14" name="Text Box 9">
          <a:extLst>
            <a:ext uri="{FF2B5EF4-FFF2-40B4-BE49-F238E27FC236}">
              <a16:creationId xmlns:a16="http://schemas.microsoft.com/office/drawing/2014/main" id="{584BA440-7EB4-4176-AE35-2109E1D778F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15" name="Text Box 8">
          <a:extLst>
            <a:ext uri="{FF2B5EF4-FFF2-40B4-BE49-F238E27FC236}">
              <a16:creationId xmlns:a16="http://schemas.microsoft.com/office/drawing/2014/main" id="{53593696-3C16-4676-B5FE-3FEA5807129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16" name="Text Box 9">
          <a:extLst>
            <a:ext uri="{FF2B5EF4-FFF2-40B4-BE49-F238E27FC236}">
              <a16:creationId xmlns:a16="http://schemas.microsoft.com/office/drawing/2014/main" id="{9CD08CA5-E4DA-447D-983C-457A1E8895D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17" name="Text Box 8">
          <a:extLst>
            <a:ext uri="{FF2B5EF4-FFF2-40B4-BE49-F238E27FC236}">
              <a16:creationId xmlns:a16="http://schemas.microsoft.com/office/drawing/2014/main" id="{FCD1FCE9-9660-4117-B470-66C273195BA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18" name="Text Box 9">
          <a:extLst>
            <a:ext uri="{FF2B5EF4-FFF2-40B4-BE49-F238E27FC236}">
              <a16:creationId xmlns:a16="http://schemas.microsoft.com/office/drawing/2014/main" id="{A6FBFA6E-2DDA-4F51-A6D1-29E0D650629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19" name="Text Box 8">
          <a:extLst>
            <a:ext uri="{FF2B5EF4-FFF2-40B4-BE49-F238E27FC236}">
              <a16:creationId xmlns:a16="http://schemas.microsoft.com/office/drawing/2014/main" id="{0E385139-D512-4D48-8A8A-1765C4FA70E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20" name="Text Box 9">
          <a:extLst>
            <a:ext uri="{FF2B5EF4-FFF2-40B4-BE49-F238E27FC236}">
              <a16:creationId xmlns:a16="http://schemas.microsoft.com/office/drawing/2014/main" id="{7179BF72-7CBF-49D1-AFCA-5D4B07AEF92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21" name="Text Box 8">
          <a:extLst>
            <a:ext uri="{FF2B5EF4-FFF2-40B4-BE49-F238E27FC236}">
              <a16:creationId xmlns:a16="http://schemas.microsoft.com/office/drawing/2014/main" id="{B6714B2B-604A-4217-A33D-726D762D234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22" name="Text Box 9">
          <a:extLst>
            <a:ext uri="{FF2B5EF4-FFF2-40B4-BE49-F238E27FC236}">
              <a16:creationId xmlns:a16="http://schemas.microsoft.com/office/drawing/2014/main" id="{C168B36D-5AFA-49BA-8BD1-6944835556F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23" name="Text Box 8">
          <a:extLst>
            <a:ext uri="{FF2B5EF4-FFF2-40B4-BE49-F238E27FC236}">
              <a16:creationId xmlns:a16="http://schemas.microsoft.com/office/drawing/2014/main" id="{43138F91-1BDA-4029-8F81-6C1E334E698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5A3B7AC6-4456-4A44-8549-F683BD73053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25" name="Text Box 8">
          <a:extLst>
            <a:ext uri="{FF2B5EF4-FFF2-40B4-BE49-F238E27FC236}">
              <a16:creationId xmlns:a16="http://schemas.microsoft.com/office/drawing/2014/main" id="{53DDEAAA-D49D-49E5-94C2-33F2DA82D6F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26" name="Text Box 9">
          <a:extLst>
            <a:ext uri="{FF2B5EF4-FFF2-40B4-BE49-F238E27FC236}">
              <a16:creationId xmlns:a16="http://schemas.microsoft.com/office/drawing/2014/main" id="{03E78CA2-416D-47D5-82FF-9AC8F4CC244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27" name="Text Box 8">
          <a:extLst>
            <a:ext uri="{FF2B5EF4-FFF2-40B4-BE49-F238E27FC236}">
              <a16:creationId xmlns:a16="http://schemas.microsoft.com/office/drawing/2014/main" id="{D5F7A261-1449-47D1-97C2-F91633C2887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28" name="Text Box 9">
          <a:extLst>
            <a:ext uri="{FF2B5EF4-FFF2-40B4-BE49-F238E27FC236}">
              <a16:creationId xmlns:a16="http://schemas.microsoft.com/office/drawing/2014/main" id="{63BBC9E3-6F8C-432D-98F2-5015333DCB4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29" name="Text Box 8">
          <a:extLst>
            <a:ext uri="{FF2B5EF4-FFF2-40B4-BE49-F238E27FC236}">
              <a16:creationId xmlns:a16="http://schemas.microsoft.com/office/drawing/2014/main" id="{C56493C5-A510-4AA4-96B2-CC0B52A396E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30" name="Text Box 9">
          <a:extLst>
            <a:ext uri="{FF2B5EF4-FFF2-40B4-BE49-F238E27FC236}">
              <a16:creationId xmlns:a16="http://schemas.microsoft.com/office/drawing/2014/main" id="{164CBCB0-B2FC-409B-BA7C-3EFDE390514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31" name="Text Box 8">
          <a:extLst>
            <a:ext uri="{FF2B5EF4-FFF2-40B4-BE49-F238E27FC236}">
              <a16:creationId xmlns:a16="http://schemas.microsoft.com/office/drawing/2014/main" id="{EB6E1B47-3B78-4593-829A-A62C432C64A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32" name="Text Box 9">
          <a:extLst>
            <a:ext uri="{FF2B5EF4-FFF2-40B4-BE49-F238E27FC236}">
              <a16:creationId xmlns:a16="http://schemas.microsoft.com/office/drawing/2014/main" id="{55058C3C-BAAE-4C4B-ADF7-B0BFF679DC1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33" name="Text Box 8">
          <a:extLst>
            <a:ext uri="{FF2B5EF4-FFF2-40B4-BE49-F238E27FC236}">
              <a16:creationId xmlns:a16="http://schemas.microsoft.com/office/drawing/2014/main" id="{E36EB4AE-A9BE-47E6-8263-4F338ECCCD2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34" name="Text Box 9">
          <a:extLst>
            <a:ext uri="{FF2B5EF4-FFF2-40B4-BE49-F238E27FC236}">
              <a16:creationId xmlns:a16="http://schemas.microsoft.com/office/drawing/2014/main" id="{94ABB263-B56B-4A0E-B32D-B23CEF9F505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35" name="Text Box 8">
          <a:extLst>
            <a:ext uri="{FF2B5EF4-FFF2-40B4-BE49-F238E27FC236}">
              <a16:creationId xmlns:a16="http://schemas.microsoft.com/office/drawing/2014/main" id="{F53BC952-8DCB-4264-9614-FAECE5C84CE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36" name="Text Box 9">
          <a:extLst>
            <a:ext uri="{FF2B5EF4-FFF2-40B4-BE49-F238E27FC236}">
              <a16:creationId xmlns:a16="http://schemas.microsoft.com/office/drawing/2014/main" id="{AB71C2F8-C1D5-495A-ADB7-CE3E41B3CAD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37" name="Text Box 8">
          <a:extLst>
            <a:ext uri="{FF2B5EF4-FFF2-40B4-BE49-F238E27FC236}">
              <a16:creationId xmlns:a16="http://schemas.microsoft.com/office/drawing/2014/main" id="{A3558848-D31C-4F81-B9B8-922BA0891DF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38" name="Text Box 9">
          <a:extLst>
            <a:ext uri="{FF2B5EF4-FFF2-40B4-BE49-F238E27FC236}">
              <a16:creationId xmlns:a16="http://schemas.microsoft.com/office/drawing/2014/main" id="{9704EF3C-95CF-4068-85BF-F79D52E523A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39" name="Text Box 8">
          <a:extLst>
            <a:ext uri="{FF2B5EF4-FFF2-40B4-BE49-F238E27FC236}">
              <a16:creationId xmlns:a16="http://schemas.microsoft.com/office/drawing/2014/main" id="{4F1B172B-C5A2-4579-8C16-B01627F5251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40" name="Text Box 9">
          <a:extLst>
            <a:ext uri="{FF2B5EF4-FFF2-40B4-BE49-F238E27FC236}">
              <a16:creationId xmlns:a16="http://schemas.microsoft.com/office/drawing/2014/main" id="{77DDB0EB-322F-49BC-B0D2-DE1DDE9DFCB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id="{6908F8C3-EFE5-49B5-A526-5C759B49895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42" name="Text Box 9">
          <a:extLst>
            <a:ext uri="{FF2B5EF4-FFF2-40B4-BE49-F238E27FC236}">
              <a16:creationId xmlns:a16="http://schemas.microsoft.com/office/drawing/2014/main" id="{8A8CBACD-A203-427C-9F49-25D61D611CF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43" name="Text Box 8">
          <a:extLst>
            <a:ext uri="{FF2B5EF4-FFF2-40B4-BE49-F238E27FC236}">
              <a16:creationId xmlns:a16="http://schemas.microsoft.com/office/drawing/2014/main" id="{6520A8FE-0A93-4675-BFF2-37352C50B45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44" name="Text Box 9">
          <a:extLst>
            <a:ext uri="{FF2B5EF4-FFF2-40B4-BE49-F238E27FC236}">
              <a16:creationId xmlns:a16="http://schemas.microsoft.com/office/drawing/2014/main" id="{AEBFFC15-75BD-4E09-89A0-887520FD984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45" name="Text Box 8">
          <a:extLst>
            <a:ext uri="{FF2B5EF4-FFF2-40B4-BE49-F238E27FC236}">
              <a16:creationId xmlns:a16="http://schemas.microsoft.com/office/drawing/2014/main" id="{E677F752-7559-4D72-91EF-46D14373B43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8A2483EA-1DA7-4575-9B4A-03B7D1D47E2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id="{54713E3C-D712-44EE-8A8F-824A84B6A8E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48" name="Text Box 9">
          <a:extLst>
            <a:ext uri="{FF2B5EF4-FFF2-40B4-BE49-F238E27FC236}">
              <a16:creationId xmlns:a16="http://schemas.microsoft.com/office/drawing/2014/main" id="{E1D049FA-1114-4E3F-9E96-73A9897C7DB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49" name="Text Box 8">
          <a:extLst>
            <a:ext uri="{FF2B5EF4-FFF2-40B4-BE49-F238E27FC236}">
              <a16:creationId xmlns:a16="http://schemas.microsoft.com/office/drawing/2014/main" id="{8AC8CCC8-2D6B-4C41-8112-A171292FAD5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50" name="Text Box 9">
          <a:extLst>
            <a:ext uri="{FF2B5EF4-FFF2-40B4-BE49-F238E27FC236}">
              <a16:creationId xmlns:a16="http://schemas.microsoft.com/office/drawing/2014/main" id="{7C86358F-33AA-429D-8775-DABF56814E6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51" name="Text Box 8">
          <a:extLst>
            <a:ext uri="{FF2B5EF4-FFF2-40B4-BE49-F238E27FC236}">
              <a16:creationId xmlns:a16="http://schemas.microsoft.com/office/drawing/2014/main" id="{D1521F42-E76B-462F-824B-CAA9110BE74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52" name="Text Box 9">
          <a:extLst>
            <a:ext uri="{FF2B5EF4-FFF2-40B4-BE49-F238E27FC236}">
              <a16:creationId xmlns:a16="http://schemas.microsoft.com/office/drawing/2014/main" id="{D4DA5C54-F62A-4048-91EE-79503B2BF40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53" name="Text Box 8">
          <a:extLst>
            <a:ext uri="{FF2B5EF4-FFF2-40B4-BE49-F238E27FC236}">
              <a16:creationId xmlns:a16="http://schemas.microsoft.com/office/drawing/2014/main" id="{AE168582-6BFF-4192-8629-EBAA5F3D01E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54" name="Text Box 9">
          <a:extLst>
            <a:ext uri="{FF2B5EF4-FFF2-40B4-BE49-F238E27FC236}">
              <a16:creationId xmlns:a16="http://schemas.microsoft.com/office/drawing/2014/main" id="{8A05424B-59C9-43A4-8C58-D412F8ACD42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55" name="Text Box 8">
          <a:extLst>
            <a:ext uri="{FF2B5EF4-FFF2-40B4-BE49-F238E27FC236}">
              <a16:creationId xmlns:a16="http://schemas.microsoft.com/office/drawing/2014/main" id="{DBB5D917-F82F-44D5-AD7C-AF0A1C5BCBE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56" name="Text Box 9">
          <a:extLst>
            <a:ext uri="{FF2B5EF4-FFF2-40B4-BE49-F238E27FC236}">
              <a16:creationId xmlns:a16="http://schemas.microsoft.com/office/drawing/2014/main" id="{FD509A0B-C38E-41DB-BF6C-E0A90673876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57" name="Text Box 8">
          <a:extLst>
            <a:ext uri="{FF2B5EF4-FFF2-40B4-BE49-F238E27FC236}">
              <a16:creationId xmlns:a16="http://schemas.microsoft.com/office/drawing/2014/main" id="{5220474D-24CC-4799-8414-2BDC40FCAFC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58" name="Text Box 9">
          <a:extLst>
            <a:ext uri="{FF2B5EF4-FFF2-40B4-BE49-F238E27FC236}">
              <a16:creationId xmlns:a16="http://schemas.microsoft.com/office/drawing/2014/main" id="{F65030FC-F6BE-46DF-AE32-D7C320E9D7A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59" name="Text Box 8">
          <a:extLst>
            <a:ext uri="{FF2B5EF4-FFF2-40B4-BE49-F238E27FC236}">
              <a16:creationId xmlns:a16="http://schemas.microsoft.com/office/drawing/2014/main" id="{D55A954E-003A-4D65-AE41-88F09255A55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60" name="Text Box 9">
          <a:extLst>
            <a:ext uri="{FF2B5EF4-FFF2-40B4-BE49-F238E27FC236}">
              <a16:creationId xmlns:a16="http://schemas.microsoft.com/office/drawing/2014/main" id="{91ECB4A8-F938-4550-933C-9EAD4BF67ED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61" name="Text Box 8">
          <a:extLst>
            <a:ext uri="{FF2B5EF4-FFF2-40B4-BE49-F238E27FC236}">
              <a16:creationId xmlns:a16="http://schemas.microsoft.com/office/drawing/2014/main" id="{C20211C4-9DD2-43D8-A640-41703598FCA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62" name="Text Box 9">
          <a:extLst>
            <a:ext uri="{FF2B5EF4-FFF2-40B4-BE49-F238E27FC236}">
              <a16:creationId xmlns:a16="http://schemas.microsoft.com/office/drawing/2014/main" id="{29EA3716-4CB4-45D9-BA2C-B5C97B75A50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id="{627043B0-D26E-473D-ABAC-DD78D7CF2A7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64" name="Text Box 9">
          <a:extLst>
            <a:ext uri="{FF2B5EF4-FFF2-40B4-BE49-F238E27FC236}">
              <a16:creationId xmlns:a16="http://schemas.microsoft.com/office/drawing/2014/main" id="{E2148CB8-74C9-4C1D-B558-185ADDBE3ED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65" name="Text Box 8">
          <a:extLst>
            <a:ext uri="{FF2B5EF4-FFF2-40B4-BE49-F238E27FC236}">
              <a16:creationId xmlns:a16="http://schemas.microsoft.com/office/drawing/2014/main" id="{B46E9916-138A-4FD5-86E0-09451BAEED9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id="{003536FB-66B7-4DE9-83C1-0A2EBC3BC70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67" name="Text Box 8">
          <a:extLst>
            <a:ext uri="{FF2B5EF4-FFF2-40B4-BE49-F238E27FC236}">
              <a16:creationId xmlns:a16="http://schemas.microsoft.com/office/drawing/2014/main" id="{A96E3658-EEEC-463A-AE62-1AFFAA4F186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68" name="Text Box 9">
          <a:extLst>
            <a:ext uri="{FF2B5EF4-FFF2-40B4-BE49-F238E27FC236}">
              <a16:creationId xmlns:a16="http://schemas.microsoft.com/office/drawing/2014/main" id="{546EEE1F-3057-4597-B87F-DC457747452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id="{8E284954-50C8-477A-BF43-F5319370704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A63A6736-532B-49F6-9A9B-A0D1F546E55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71" name="Text Box 8">
          <a:extLst>
            <a:ext uri="{FF2B5EF4-FFF2-40B4-BE49-F238E27FC236}">
              <a16:creationId xmlns:a16="http://schemas.microsoft.com/office/drawing/2014/main" id="{67F222C3-390D-45EE-9DA9-CEE1FDD3C7E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8D2FADE2-F268-486E-959F-6E8F7636116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73" name="Text Box 8">
          <a:extLst>
            <a:ext uri="{FF2B5EF4-FFF2-40B4-BE49-F238E27FC236}">
              <a16:creationId xmlns:a16="http://schemas.microsoft.com/office/drawing/2014/main" id="{979B0933-6076-49F9-B96A-E7F498561F2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F1C6E34E-DA46-4FE5-9527-13F3B0BCD37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FE8ACD5A-2B3B-4F2F-AE48-CC128D0B473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B828EC55-3763-46D3-B42E-83DA4CAC441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1797DEB3-8FEB-4176-8343-5FFD6C25782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9EDABE1C-2B72-406F-97D9-4A5F8BA2A5E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6ACF7618-3467-4C22-ABB3-A9866908EEE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FA090520-7AD9-47C1-BD67-7EB4CE2197F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81" name="Text Box 8">
          <a:extLst>
            <a:ext uri="{FF2B5EF4-FFF2-40B4-BE49-F238E27FC236}">
              <a16:creationId xmlns:a16="http://schemas.microsoft.com/office/drawing/2014/main" id="{34272E63-DE52-4514-BFC2-55A8A837068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82" name="Text Box 9">
          <a:extLst>
            <a:ext uri="{FF2B5EF4-FFF2-40B4-BE49-F238E27FC236}">
              <a16:creationId xmlns:a16="http://schemas.microsoft.com/office/drawing/2014/main" id="{D7245CB3-5222-4564-973D-74625145A55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83" name="Text Box 8">
          <a:extLst>
            <a:ext uri="{FF2B5EF4-FFF2-40B4-BE49-F238E27FC236}">
              <a16:creationId xmlns:a16="http://schemas.microsoft.com/office/drawing/2014/main" id="{ACD9CE13-07DD-48F7-B720-84794A0E775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84" name="Text Box 9">
          <a:extLst>
            <a:ext uri="{FF2B5EF4-FFF2-40B4-BE49-F238E27FC236}">
              <a16:creationId xmlns:a16="http://schemas.microsoft.com/office/drawing/2014/main" id="{7947EAA9-3C77-4A15-88E8-56293E1D0DA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85" name="Text Box 8">
          <a:extLst>
            <a:ext uri="{FF2B5EF4-FFF2-40B4-BE49-F238E27FC236}">
              <a16:creationId xmlns:a16="http://schemas.microsoft.com/office/drawing/2014/main" id="{A004E11F-F212-4C1F-9FA3-1FA39B4C71A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86" name="Text Box 9">
          <a:extLst>
            <a:ext uri="{FF2B5EF4-FFF2-40B4-BE49-F238E27FC236}">
              <a16:creationId xmlns:a16="http://schemas.microsoft.com/office/drawing/2014/main" id="{C7647523-9926-4720-967A-C4FAF119A57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87" name="Text Box 8">
          <a:extLst>
            <a:ext uri="{FF2B5EF4-FFF2-40B4-BE49-F238E27FC236}">
              <a16:creationId xmlns:a16="http://schemas.microsoft.com/office/drawing/2014/main" id="{0416090C-C2E6-439D-BFC4-677BD8E9EF0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88" name="Text Box 9">
          <a:extLst>
            <a:ext uri="{FF2B5EF4-FFF2-40B4-BE49-F238E27FC236}">
              <a16:creationId xmlns:a16="http://schemas.microsoft.com/office/drawing/2014/main" id="{5968CBB7-5E1D-40DB-BE9A-FEFDBB20D43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89" name="Text Box 8">
          <a:extLst>
            <a:ext uri="{FF2B5EF4-FFF2-40B4-BE49-F238E27FC236}">
              <a16:creationId xmlns:a16="http://schemas.microsoft.com/office/drawing/2014/main" id="{B6ED11F4-B04B-4FD1-AD31-C9952A158BD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90" name="Text Box 9">
          <a:extLst>
            <a:ext uri="{FF2B5EF4-FFF2-40B4-BE49-F238E27FC236}">
              <a16:creationId xmlns:a16="http://schemas.microsoft.com/office/drawing/2014/main" id="{820445BF-E7D8-476B-9660-7C3339CE4E2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91" name="Text Box 8">
          <a:extLst>
            <a:ext uri="{FF2B5EF4-FFF2-40B4-BE49-F238E27FC236}">
              <a16:creationId xmlns:a16="http://schemas.microsoft.com/office/drawing/2014/main" id="{D05AF4C0-1B82-4C0B-99A7-683253B353E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92" name="Text Box 9">
          <a:extLst>
            <a:ext uri="{FF2B5EF4-FFF2-40B4-BE49-F238E27FC236}">
              <a16:creationId xmlns:a16="http://schemas.microsoft.com/office/drawing/2014/main" id="{F953858B-842B-4FBA-8E6E-77DBF8B864D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93" name="Text Box 8">
          <a:extLst>
            <a:ext uri="{FF2B5EF4-FFF2-40B4-BE49-F238E27FC236}">
              <a16:creationId xmlns:a16="http://schemas.microsoft.com/office/drawing/2014/main" id="{F0E94F65-1E26-4F45-8B2E-FF3ADC70627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94" name="Text Box 9">
          <a:extLst>
            <a:ext uri="{FF2B5EF4-FFF2-40B4-BE49-F238E27FC236}">
              <a16:creationId xmlns:a16="http://schemas.microsoft.com/office/drawing/2014/main" id="{71BAD224-6A30-4867-B467-2B745E63B02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95" name="Text Box 8">
          <a:extLst>
            <a:ext uri="{FF2B5EF4-FFF2-40B4-BE49-F238E27FC236}">
              <a16:creationId xmlns:a16="http://schemas.microsoft.com/office/drawing/2014/main" id="{9D3EF937-485F-4629-B947-0EFEA10738D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96" name="Text Box 9">
          <a:extLst>
            <a:ext uri="{FF2B5EF4-FFF2-40B4-BE49-F238E27FC236}">
              <a16:creationId xmlns:a16="http://schemas.microsoft.com/office/drawing/2014/main" id="{1AE525F5-30DF-42A6-B2BF-409F45A0C87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97" name="Text Box 8">
          <a:extLst>
            <a:ext uri="{FF2B5EF4-FFF2-40B4-BE49-F238E27FC236}">
              <a16:creationId xmlns:a16="http://schemas.microsoft.com/office/drawing/2014/main" id="{796FE4A5-8562-4168-AB5B-7F97A804E7E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98" name="Text Box 9">
          <a:extLst>
            <a:ext uri="{FF2B5EF4-FFF2-40B4-BE49-F238E27FC236}">
              <a16:creationId xmlns:a16="http://schemas.microsoft.com/office/drawing/2014/main" id="{254C0FD8-A5CC-4159-8466-A8B8F7A61C6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799" name="Text Box 8">
          <a:extLst>
            <a:ext uri="{FF2B5EF4-FFF2-40B4-BE49-F238E27FC236}">
              <a16:creationId xmlns:a16="http://schemas.microsoft.com/office/drawing/2014/main" id="{B002552B-B990-4318-B47F-AAA9A99F57B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00" name="Text Box 9">
          <a:extLst>
            <a:ext uri="{FF2B5EF4-FFF2-40B4-BE49-F238E27FC236}">
              <a16:creationId xmlns:a16="http://schemas.microsoft.com/office/drawing/2014/main" id="{743DEB8C-EB63-4E68-813B-3579D90F67E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01" name="Text Box 8">
          <a:extLst>
            <a:ext uri="{FF2B5EF4-FFF2-40B4-BE49-F238E27FC236}">
              <a16:creationId xmlns:a16="http://schemas.microsoft.com/office/drawing/2014/main" id="{EA8EF1D4-0ACB-46A2-B5B9-34CFBBD72F2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7CBE214E-96D7-4074-9DD1-2CC2460FB0D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03" name="Text Box 8">
          <a:extLst>
            <a:ext uri="{FF2B5EF4-FFF2-40B4-BE49-F238E27FC236}">
              <a16:creationId xmlns:a16="http://schemas.microsoft.com/office/drawing/2014/main" id="{D19DB745-8488-43CA-8056-0F4D5432505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04" name="Text Box 9">
          <a:extLst>
            <a:ext uri="{FF2B5EF4-FFF2-40B4-BE49-F238E27FC236}">
              <a16:creationId xmlns:a16="http://schemas.microsoft.com/office/drawing/2014/main" id="{3637CD5A-5929-484D-9F67-0EE407333A7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05" name="Text Box 8">
          <a:extLst>
            <a:ext uri="{FF2B5EF4-FFF2-40B4-BE49-F238E27FC236}">
              <a16:creationId xmlns:a16="http://schemas.microsoft.com/office/drawing/2014/main" id="{F9F61463-B15A-4FB9-95CB-088660EE467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06" name="Text Box 9">
          <a:extLst>
            <a:ext uri="{FF2B5EF4-FFF2-40B4-BE49-F238E27FC236}">
              <a16:creationId xmlns:a16="http://schemas.microsoft.com/office/drawing/2014/main" id="{8E1405AD-CFE1-4400-8E50-D2563ED15CD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id="{2BE71F84-C7F0-4AC1-AC78-C6B088DB3AF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8B11965A-E5C8-4817-8BD6-E1125A2A21F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09" name="Text Box 8">
          <a:extLst>
            <a:ext uri="{FF2B5EF4-FFF2-40B4-BE49-F238E27FC236}">
              <a16:creationId xmlns:a16="http://schemas.microsoft.com/office/drawing/2014/main" id="{114C4DF9-8B4F-4603-B2A1-8B8835F6169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10" name="Text Box 9">
          <a:extLst>
            <a:ext uri="{FF2B5EF4-FFF2-40B4-BE49-F238E27FC236}">
              <a16:creationId xmlns:a16="http://schemas.microsoft.com/office/drawing/2014/main" id="{BD5520E1-E75F-452A-940C-A83305B4463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11" name="Text Box 8">
          <a:extLst>
            <a:ext uri="{FF2B5EF4-FFF2-40B4-BE49-F238E27FC236}">
              <a16:creationId xmlns:a16="http://schemas.microsoft.com/office/drawing/2014/main" id="{2B5C0AEE-16B2-47FB-B2B5-3045BA7D6E7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12" name="Text Box 9">
          <a:extLst>
            <a:ext uri="{FF2B5EF4-FFF2-40B4-BE49-F238E27FC236}">
              <a16:creationId xmlns:a16="http://schemas.microsoft.com/office/drawing/2014/main" id="{642FDC15-0B2B-492D-9377-9D2B575545E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13" name="Text Box 8">
          <a:extLst>
            <a:ext uri="{FF2B5EF4-FFF2-40B4-BE49-F238E27FC236}">
              <a16:creationId xmlns:a16="http://schemas.microsoft.com/office/drawing/2014/main" id="{0227F97F-A8EC-4CA0-8AB8-6E2625B8081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14" name="Text Box 9">
          <a:extLst>
            <a:ext uri="{FF2B5EF4-FFF2-40B4-BE49-F238E27FC236}">
              <a16:creationId xmlns:a16="http://schemas.microsoft.com/office/drawing/2014/main" id="{853D279B-AEAF-4419-A4CB-86488AF5ABE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15" name="Text Box 8">
          <a:extLst>
            <a:ext uri="{FF2B5EF4-FFF2-40B4-BE49-F238E27FC236}">
              <a16:creationId xmlns:a16="http://schemas.microsoft.com/office/drawing/2014/main" id="{B81D5E98-10A4-4132-9315-19BA6A83ED0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16" name="Text Box 9">
          <a:extLst>
            <a:ext uri="{FF2B5EF4-FFF2-40B4-BE49-F238E27FC236}">
              <a16:creationId xmlns:a16="http://schemas.microsoft.com/office/drawing/2014/main" id="{5EC3696D-8D38-4BAC-9A40-28419C78B3A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17" name="Text Box 8">
          <a:extLst>
            <a:ext uri="{FF2B5EF4-FFF2-40B4-BE49-F238E27FC236}">
              <a16:creationId xmlns:a16="http://schemas.microsoft.com/office/drawing/2014/main" id="{6D1AECF9-9545-4D06-965D-37E6448D998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18" name="Text Box 9">
          <a:extLst>
            <a:ext uri="{FF2B5EF4-FFF2-40B4-BE49-F238E27FC236}">
              <a16:creationId xmlns:a16="http://schemas.microsoft.com/office/drawing/2014/main" id="{E68F8405-E968-499B-BB28-E62F0A0046C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19" name="Text Box 8">
          <a:extLst>
            <a:ext uri="{FF2B5EF4-FFF2-40B4-BE49-F238E27FC236}">
              <a16:creationId xmlns:a16="http://schemas.microsoft.com/office/drawing/2014/main" id="{44307768-AA04-44B2-A73E-71DECD1CA6F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20" name="Text Box 9">
          <a:extLst>
            <a:ext uri="{FF2B5EF4-FFF2-40B4-BE49-F238E27FC236}">
              <a16:creationId xmlns:a16="http://schemas.microsoft.com/office/drawing/2014/main" id="{1F072FD6-C738-42E5-A7E6-C9C584AC691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id="{0A7FA2E7-D1BC-4C98-9622-1FB7867EE60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22" name="Text Box 9">
          <a:extLst>
            <a:ext uri="{FF2B5EF4-FFF2-40B4-BE49-F238E27FC236}">
              <a16:creationId xmlns:a16="http://schemas.microsoft.com/office/drawing/2014/main" id="{51900001-BF41-4DBB-925D-50AE6D359D4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23" name="Text Box 8">
          <a:extLst>
            <a:ext uri="{FF2B5EF4-FFF2-40B4-BE49-F238E27FC236}">
              <a16:creationId xmlns:a16="http://schemas.microsoft.com/office/drawing/2014/main" id="{FC9EC48D-5B57-4E77-BB6D-5761C295568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24" name="Text Box 9">
          <a:extLst>
            <a:ext uri="{FF2B5EF4-FFF2-40B4-BE49-F238E27FC236}">
              <a16:creationId xmlns:a16="http://schemas.microsoft.com/office/drawing/2014/main" id="{157DFE4B-8062-4BBB-8D95-80B1A496700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25" name="Text Box 8">
          <a:extLst>
            <a:ext uri="{FF2B5EF4-FFF2-40B4-BE49-F238E27FC236}">
              <a16:creationId xmlns:a16="http://schemas.microsoft.com/office/drawing/2014/main" id="{FF196345-3303-48D2-BD26-18209571473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26" name="Text Box 9">
          <a:extLst>
            <a:ext uri="{FF2B5EF4-FFF2-40B4-BE49-F238E27FC236}">
              <a16:creationId xmlns:a16="http://schemas.microsoft.com/office/drawing/2014/main" id="{6AB318AE-4767-4B39-A943-B86CF8D1C9A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27" name="Text Box 8">
          <a:extLst>
            <a:ext uri="{FF2B5EF4-FFF2-40B4-BE49-F238E27FC236}">
              <a16:creationId xmlns:a16="http://schemas.microsoft.com/office/drawing/2014/main" id="{795FF5AF-1810-4395-BE58-9A2F45A4193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28" name="Text Box 9">
          <a:extLst>
            <a:ext uri="{FF2B5EF4-FFF2-40B4-BE49-F238E27FC236}">
              <a16:creationId xmlns:a16="http://schemas.microsoft.com/office/drawing/2014/main" id="{FD897481-1C1F-40A7-8A95-885814A86D1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id="{023A8041-C3B2-4E7A-BD15-EC6F8579CED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30" name="Text Box 9">
          <a:extLst>
            <a:ext uri="{FF2B5EF4-FFF2-40B4-BE49-F238E27FC236}">
              <a16:creationId xmlns:a16="http://schemas.microsoft.com/office/drawing/2014/main" id="{DAB4EBBE-5DA5-4A0B-9C74-D0777BA2340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31" name="Text Box 8">
          <a:extLst>
            <a:ext uri="{FF2B5EF4-FFF2-40B4-BE49-F238E27FC236}">
              <a16:creationId xmlns:a16="http://schemas.microsoft.com/office/drawing/2014/main" id="{D7E2B2CD-FF8A-4A40-8F1A-1AB761D93CB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32" name="Text Box 9">
          <a:extLst>
            <a:ext uri="{FF2B5EF4-FFF2-40B4-BE49-F238E27FC236}">
              <a16:creationId xmlns:a16="http://schemas.microsoft.com/office/drawing/2014/main" id="{8E654DB4-218C-47AA-A08A-19DA88EC563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33" name="Text Box 8">
          <a:extLst>
            <a:ext uri="{FF2B5EF4-FFF2-40B4-BE49-F238E27FC236}">
              <a16:creationId xmlns:a16="http://schemas.microsoft.com/office/drawing/2014/main" id="{A23A56E4-2508-413A-9375-A8AA6C25103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34" name="Text Box 9">
          <a:extLst>
            <a:ext uri="{FF2B5EF4-FFF2-40B4-BE49-F238E27FC236}">
              <a16:creationId xmlns:a16="http://schemas.microsoft.com/office/drawing/2014/main" id="{C83C716D-4BA6-47B8-97E3-42599148A88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id="{7EF41A83-37F5-4A5C-A14B-DD9F6A4EBD2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ACCC8A73-C7B0-4503-9FDF-749CE0028AD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37" name="Text Box 8">
          <a:extLst>
            <a:ext uri="{FF2B5EF4-FFF2-40B4-BE49-F238E27FC236}">
              <a16:creationId xmlns:a16="http://schemas.microsoft.com/office/drawing/2014/main" id="{BEC7C452-B0F6-448C-ACF7-FCCAFA64AA4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38" name="Text Box 9">
          <a:extLst>
            <a:ext uri="{FF2B5EF4-FFF2-40B4-BE49-F238E27FC236}">
              <a16:creationId xmlns:a16="http://schemas.microsoft.com/office/drawing/2014/main" id="{1F2F4F5A-1AC2-439F-A808-172850DF8EF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39" name="Text Box 8">
          <a:extLst>
            <a:ext uri="{FF2B5EF4-FFF2-40B4-BE49-F238E27FC236}">
              <a16:creationId xmlns:a16="http://schemas.microsoft.com/office/drawing/2014/main" id="{32E5B680-29CB-4509-8DE9-52BFAD643DC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40" name="Text Box 9">
          <a:extLst>
            <a:ext uri="{FF2B5EF4-FFF2-40B4-BE49-F238E27FC236}">
              <a16:creationId xmlns:a16="http://schemas.microsoft.com/office/drawing/2014/main" id="{28CBA028-6CC4-4F0F-8DDC-899151BF45B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41" name="Text Box 8">
          <a:extLst>
            <a:ext uri="{FF2B5EF4-FFF2-40B4-BE49-F238E27FC236}">
              <a16:creationId xmlns:a16="http://schemas.microsoft.com/office/drawing/2014/main" id="{277A87C4-07F7-4D56-920D-6AC00C067D3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42" name="Text Box 9">
          <a:extLst>
            <a:ext uri="{FF2B5EF4-FFF2-40B4-BE49-F238E27FC236}">
              <a16:creationId xmlns:a16="http://schemas.microsoft.com/office/drawing/2014/main" id="{EEAA18F8-C957-4B22-9D1E-4157467E1AC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43" name="Text Box 8">
          <a:extLst>
            <a:ext uri="{FF2B5EF4-FFF2-40B4-BE49-F238E27FC236}">
              <a16:creationId xmlns:a16="http://schemas.microsoft.com/office/drawing/2014/main" id="{37F4F0A7-9679-4F86-B8E7-6D877BBA6AD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44" name="Text Box 9">
          <a:extLst>
            <a:ext uri="{FF2B5EF4-FFF2-40B4-BE49-F238E27FC236}">
              <a16:creationId xmlns:a16="http://schemas.microsoft.com/office/drawing/2014/main" id="{EBE8BC7E-828B-4D67-9A34-479658801EC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45" name="Text Box 8">
          <a:extLst>
            <a:ext uri="{FF2B5EF4-FFF2-40B4-BE49-F238E27FC236}">
              <a16:creationId xmlns:a16="http://schemas.microsoft.com/office/drawing/2014/main" id="{DC4398DA-1D7B-4A31-9D2C-362E5D6DB34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46" name="Text Box 9">
          <a:extLst>
            <a:ext uri="{FF2B5EF4-FFF2-40B4-BE49-F238E27FC236}">
              <a16:creationId xmlns:a16="http://schemas.microsoft.com/office/drawing/2014/main" id="{CFB0E079-C784-4674-9F71-B6E159D758D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47" name="Text Box 8">
          <a:extLst>
            <a:ext uri="{FF2B5EF4-FFF2-40B4-BE49-F238E27FC236}">
              <a16:creationId xmlns:a16="http://schemas.microsoft.com/office/drawing/2014/main" id="{D2CB60BF-B576-418A-BCE7-E513EDF6B3B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E3D362A2-375B-4ECE-8FF7-F6A432B6C42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49" name="Text Box 8">
          <a:extLst>
            <a:ext uri="{FF2B5EF4-FFF2-40B4-BE49-F238E27FC236}">
              <a16:creationId xmlns:a16="http://schemas.microsoft.com/office/drawing/2014/main" id="{B8195787-CB1D-4CF7-A0A5-403475077D4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50" name="Text Box 9">
          <a:extLst>
            <a:ext uri="{FF2B5EF4-FFF2-40B4-BE49-F238E27FC236}">
              <a16:creationId xmlns:a16="http://schemas.microsoft.com/office/drawing/2014/main" id="{6B8EB973-EF0D-4391-8669-BF538C84666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51" name="Text Box 8">
          <a:extLst>
            <a:ext uri="{FF2B5EF4-FFF2-40B4-BE49-F238E27FC236}">
              <a16:creationId xmlns:a16="http://schemas.microsoft.com/office/drawing/2014/main" id="{25221C25-360D-4A89-9CC3-B5E2D504760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52" name="Text Box 9">
          <a:extLst>
            <a:ext uri="{FF2B5EF4-FFF2-40B4-BE49-F238E27FC236}">
              <a16:creationId xmlns:a16="http://schemas.microsoft.com/office/drawing/2014/main" id="{AEDBDFBB-E4DA-4425-A0A9-6D44F3C3325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53" name="Text Box 8">
          <a:extLst>
            <a:ext uri="{FF2B5EF4-FFF2-40B4-BE49-F238E27FC236}">
              <a16:creationId xmlns:a16="http://schemas.microsoft.com/office/drawing/2014/main" id="{A7BA973C-BD59-4EC6-B532-3BD8E7C337E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C6AD73C2-33C0-4436-AE04-DFE8CED9792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55" name="Text Box 8">
          <a:extLst>
            <a:ext uri="{FF2B5EF4-FFF2-40B4-BE49-F238E27FC236}">
              <a16:creationId xmlns:a16="http://schemas.microsoft.com/office/drawing/2014/main" id="{0DE06FB2-8BD0-40F3-898F-B794079B446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56" name="Text Box 9">
          <a:extLst>
            <a:ext uri="{FF2B5EF4-FFF2-40B4-BE49-F238E27FC236}">
              <a16:creationId xmlns:a16="http://schemas.microsoft.com/office/drawing/2014/main" id="{EAF17ED5-EF94-4C73-B47F-7EBE92FB013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id="{EEF01F06-36FE-4259-A63D-C41A0615D11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545814B4-88FE-4C53-AB32-119C9E2FB26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59" name="Text Box 8">
          <a:extLst>
            <a:ext uri="{FF2B5EF4-FFF2-40B4-BE49-F238E27FC236}">
              <a16:creationId xmlns:a16="http://schemas.microsoft.com/office/drawing/2014/main" id="{8D4090C1-E23B-46F0-8BBD-32099AA24FD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60" name="Text Box 9">
          <a:extLst>
            <a:ext uri="{FF2B5EF4-FFF2-40B4-BE49-F238E27FC236}">
              <a16:creationId xmlns:a16="http://schemas.microsoft.com/office/drawing/2014/main" id="{0A6665C3-281A-4D9E-8A43-90B6E6F2550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61" name="Text Box 8">
          <a:extLst>
            <a:ext uri="{FF2B5EF4-FFF2-40B4-BE49-F238E27FC236}">
              <a16:creationId xmlns:a16="http://schemas.microsoft.com/office/drawing/2014/main" id="{4FC6DF61-B432-427D-ABE5-F51EA44412F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62" name="Text Box 9">
          <a:extLst>
            <a:ext uri="{FF2B5EF4-FFF2-40B4-BE49-F238E27FC236}">
              <a16:creationId xmlns:a16="http://schemas.microsoft.com/office/drawing/2014/main" id="{3A462C02-E5C7-41E2-A009-FA5A17110ED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63" name="Text Box 8">
          <a:extLst>
            <a:ext uri="{FF2B5EF4-FFF2-40B4-BE49-F238E27FC236}">
              <a16:creationId xmlns:a16="http://schemas.microsoft.com/office/drawing/2014/main" id="{9633C824-3251-47D3-AFBB-EF91FD9059D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64" name="Text Box 9">
          <a:extLst>
            <a:ext uri="{FF2B5EF4-FFF2-40B4-BE49-F238E27FC236}">
              <a16:creationId xmlns:a16="http://schemas.microsoft.com/office/drawing/2014/main" id="{DA0EEFE0-6C89-41FB-8BC3-AD67AB12BB0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65" name="Text Box 8">
          <a:extLst>
            <a:ext uri="{FF2B5EF4-FFF2-40B4-BE49-F238E27FC236}">
              <a16:creationId xmlns:a16="http://schemas.microsoft.com/office/drawing/2014/main" id="{4535AEBC-9071-4385-A972-6E608394C73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66" name="Text Box 9">
          <a:extLst>
            <a:ext uri="{FF2B5EF4-FFF2-40B4-BE49-F238E27FC236}">
              <a16:creationId xmlns:a16="http://schemas.microsoft.com/office/drawing/2014/main" id="{38B5AAF0-11D1-41B5-A943-EC9DD742420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67" name="Text Box 8">
          <a:extLst>
            <a:ext uri="{FF2B5EF4-FFF2-40B4-BE49-F238E27FC236}">
              <a16:creationId xmlns:a16="http://schemas.microsoft.com/office/drawing/2014/main" id="{EC525F3B-7F60-4B4A-8154-5EB5DDA99C8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68" name="Text Box 9">
          <a:extLst>
            <a:ext uri="{FF2B5EF4-FFF2-40B4-BE49-F238E27FC236}">
              <a16:creationId xmlns:a16="http://schemas.microsoft.com/office/drawing/2014/main" id="{7A4FE713-CF92-4CB7-B893-0F50EB932D6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1C4B7E42-708E-491A-8681-939B45705B2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F445A05E-72E0-49D3-99C4-CEB898EF7E1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71" name="Text Box 8">
          <a:extLst>
            <a:ext uri="{FF2B5EF4-FFF2-40B4-BE49-F238E27FC236}">
              <a16:creationId xmlns:a16="http://schemas.microsoft.com/office/drawing/2014/main" id="{D5098392-80D0-4EEE-BB1F-8A189D9AEDC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72" name="Text Box 9">
          <a:extLst>
            <a:ext uri="{FF2B5EF4-FFF2-40B4-BE49-F238E27FC236}">
              <a16:creationId xmlns:a16="http://schemas.microsoft.com/office/drawing/2014/main" id="{4C239A12-3D39-4647-ACC3-844A3B21894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73" name="Text Box 8">
          <a:extLst>
            <a:ext uri="{FF2B5EF4-FFF2-40B4-BE49-F238E27FC236}">
              <a16:creationId xmlns:a16="http://schemas.microsoft.com/office/drawing/2014/main" id="{217CA471-5DF0-4993-A0CA-43E8A93A09E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74" name="Text Box 9">
          <a:extLst>
            <a:ext uri="{FF2B5EF4-FFF2-40B4-BE49-F238E27FC236}">
              <a16:creationId xmlns:a16="http://schemas.microsoft.com/office/drawing/2014/main" id="{863B0D1C-DD47-4183-B751-D67C7671F70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75" name="Text Box 8">
          <a:extLst>
            <a:ext uri="{FF2B5EF4-FFF2-40B4-BE49-F238E27FC236}">
              <a16:creationId xmlns:a16="http://schemas.microsoft.com/office/drawing/2014/main" id="{C332EB5C-E660-4EF0-8F45-15316C84675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76" name="Text Box 9">
          <a:extLst>
            <a:ext uri="{FF2B5EF4-FFF2-40B4-BE49-F238E27FC236}">
              <a16:creationId xmlns:a16="http://schemas.microsoft.com/office/drawing/2014/main" id="{8F8D7227-555E-4914-9176-864E12C4923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77" name="Text Box 8">
          <a:extLst>
            <a:ext uri="{FF2B5EF4-FFF2-40B4-BE49-F238E27FC236}">
              <a16:creationId xmlns:a16="http://schemas.microsoft.com/office/drawing/2014/main" id="{9D54655F-9AE1-46D5-A8DF-E64D642BABF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id="{C6C535F1-24BE-4E75-8860-AA136E48FC6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id="{176FD9E2-B27D-45B2-BF9D-22A04E3663A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80" name="Text Box 9">
          <a:extLst>
            <a:ext uri="{FF2B5EF4-FFF2-40B4-BE49-F238E27FC236}">
              <a16:creationId xmlns:a16="http://schemas.microsoft.com/office/drawing/2014/main" id="{AE81BEED-A3AC-4180-B8EE-8BFFB74E540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81" name="Text Box 8">
          <a:extLst>
            <a:ext uri="{FF2B5EF4-FFF2-40B4-BE49-F238E27FC236}">
              <a16:creationId xmlns:a16="http://schemas.microsoft.com/office/drawing/2014/main" id="{C1D301D3-D2F8-4B14-9D09-F045BBA32F5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EC26C011-9885-4BDC-9C1C-1924172FA31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83" name="Text Box 8">
          <a:extLst>
            <a:ext uri="{FF2B5EF4-FFF2-40B4-BE49-F238E27FC236}">
              <a16:creationId xmlns:a16="http://schemas.microsoft.com/office/drawing/2014/main" id="{CAB55EF4-1770-459B-A922-61845AE451B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D84CF2FC-1587-4F46-898F-C525393C146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85" name="Text Box 8">
          <a:extLst>
            <a:ext uri="{FF2B5EF4-FFF2-40B4-BE49-F238E27FC236}">
              <a16:creationId xmlns:a16="http://schemas.microsoft.com/office/drawing/2014/main" id="{B7C80953-394D-474C-98A2-41DC3378935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3E02C8B6-733A-4432-AA53-5C00214443B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C64089EF-6018-4260-8607-33C6A91C420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D00EE629-1B1D-4387-9AD7-CA00722A083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89" name="Text Box 8">
          <a:extLst>
            <a:ext uri="{FF2B5EF4-FFF2-40B4-BE49-F238E27FC236}">
              <a16:creationId xmlns:a16="http://schemas.microsoft.com/office/drawing/2014/main" id="{09E46D9B-4352-455A-8235-9760332D0BC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1E1AEB74-A461-4926-873D-5DF23463C26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91" name="Text Box 8">
          <a:extLst>
            <a:ext uri="{FF2B5EF4-FFF2-40B4-BE49-F238E27FC236}">
              <a16:creationId xmlns:a16="http://schemas.microsoft.com/office/drawing/2014/main" id="{7D562BDD-3B70-4F0E-A3FF-9CFE6194114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F76EF888-AE40-4465-AF0B-986A6E536DB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93" name="Text Box 8">
          <a:extLst>
            <a:ext uri="{FF2B5EF4-FFF2-40B4-BE49-F238E27FC236}">
              <a16:creationId xmlns:a16="http://schemas.microsoft.com/office/drawing/2014/main" id="{EF2F1141-3D9B-4E1A-BAD8-6B98A4BD26C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783A6BA8-CF60-462F-8C38-B4F9ECBDF00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id="{629B7C8F-4E6E-4E59-9A2A-6B56B410ADC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BA6D9B2C-BAF7-44F4-A7FD-3EA3C1B1E75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97" name="Text Box 8">
          <a:extLst>
            <a:ext uri="{FF2B5EF4-FFF2-40B4-BE49-F238E27FC236}">
              <a16:creationId xmlns:a16="http://schemas.microsoft.com/office/drawing/2014/main" id="{C78338DF-5501-49F7-A7C4-0F7B43B92FE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3506D166-5B39-44E1-B7DA-0BCBF7FBCF6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899" name="Text Box 8">
          <a:extLst>
            <a:ext uri="{FF2B5EF4-FFF2-40B4-BE49-F238E27FC236}">
              <a16:creationId xmlns:a16="http://schemas.microsoft.com/office/drawing/2014/main" id="{B69A26DB-C308-4AFB-9556-187B7F395A5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D2606D02-64FD-47B0-B199-E109916BF5B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id="{CB43CBDA-AA7B-4612-AAA8-9168E0CD664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7B582D91-DA34-4A81-BBD5-12EF9313553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03" name="Text Box 8">
          <a:extLst>
            <a:ext uri="{FF2B5EF4-FFF2-40B4-BE49-F238E27FC236}">
              <a16:creationId xmlns:a16="http://schemas.microsoft.com/office/drawing/2014/main" id="{FF0915AC-5622-4EEF-ADF3-9B19D5B4C11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A3DB4C19-09CB-46F5-BE20-D642D066C03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05" name="Text Box 8">
          <a:extLst>
            <a:ext uri="{FF2B5EF4-FFF2-40B4-BE49-F238E27FC236}">
              <a16:creationId xmlns:a16="http://schemas.microsoft.com/office/drawing/2014/main" id="{4744E43B-F14F-4F8A-8DE7-8DAA1CB1624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718A10FB-8BFB-4E68-A444-33662963001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07" name="Text Box 8">
          <a:extLst>
            <a:ext uri="{FF2B5EF4-FFF2-40B4-BE49-F238E27FC236}">
              <a16:creationId xmlns:a16="http://schemas.microsoft.com/office/drawing/2014/main" id="{97BCEA4C-A122-421E-AF55-CE507E6101D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8F13D339-8E76-4C25-92E1-0868AC1495B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id="{E582ED1A-1C21-4963-90DF-7012365DBD9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C000067F-4A52-4D29-BBE3-D01B76FE117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11" name="Text Box 8">
          <a:extLst>
            <a:ext uri="{FF2B5EF4-FFF2-40B4-BE49-F238E27FC236}">
              <a16:creationId xmlns:a16="http://schemas.microsoft.com/office/drawing/2014/main" id="{E2D3E1B7-03FB-4669-B5DA-5B87E5A744E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12" name="Text Box 9">
          <a:extLst>
            <a:ext uri="{FF2B5EF4-FFF2-40B4-BE49-F238E27FC236}">
              <a16:creationId xmlns:a16="http://schemas.microsoft.com/office/drawing/2014/main" id="{8CCAF2A2-54D0-4502-A5A0-9079553F8D6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13" name="Text Box 8">
          <a:extLst>
            <a:ext uri="{FF2B5EF4-FFF2-40B4-BE49-F238E27FC236}">
              <a16:creationId xmlns:a16="http://schemas.microsoft.com/office/drawing/2014/main" id="{01715CED-6788-43B1-BBF4-C964CB30336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14" name="Text Box 9">
          <a:extLst>
            <a:ext uri="{FF2B5EF4-FFF2-40B4-BE49-F238E27FC236}">
              <a16:creationId xmlns:a16="http://schemas.microsoft.com/office/drawing/2014/main" id="{63BD76FE-5715-45FE-B2C4-F62170E4597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id="{BD2EAD71-FBFC-490B-8E70-56523BEDF35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916" name="Text Box 9">
          <a:extLst>
            <a:ext uri="{FF2B5EF4-FFF2-40B4-BE49-F238E27FC236}">
              <a16:creationId xmlns:a16="http://schemas.microsoft.com/office/drawing/2014/main" id="{EC3A058F-F19F-4255-A376-BDD1C589EE8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3FFEE0C-58BA-4CB2-80C8-ECA18B51D6BB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7B3ACD23-ABEE-475D-88B1-FA8E584926F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161925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29DDA9F-BD17-4294-851F-9765423E493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CB7855FA-77F7-4B43-AD2D-727AEE2ED8E8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5E2889D0-5B6C-4097-BA7E-F335C9B6A133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A2F5062B-1941-4E17-B355-213507ACAE6B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4FFD4A7C-578D-45D2-8E83-9D2B133EA598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554</xdr:row>
      <xdr:rowOff>0</xdr:rowOff>
    </xdr:from>
    <xdr:ext cx="95250" cy="161925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F18756B3-A132-471A-B628-139B9CB18C47}"/>
            </a:ext>
          </a:extLst>
        </xdr:cNvPr>
        <xdr:cNvSpPr txBox="1">
          <a:spLocks noChangeArrowheads="1"/>
        </xdr:cNvSpPr>
      </xdr:nvSpPr>
      <xdr:spPr bwMode="auto">
        <a:xfrm>
          <a:off x="2133600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31F91FDF-CF05-4082-BE0D-5CA7F45E1C9A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3C9B894E-BCF2-446F-A86E-33AD2CDA91A3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1769605C-E21D-4B1A-8003-FACA6BA328B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9547353A-A737-4195-BE2F-3C35E9A3F18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5A59794C-0FEE-42C9-9FB1-1AC17175A24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id="{E4C7428C-263C-47A9-BA48-B2F826DEE0B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931" name="Text Box 9">
          <a:extLst>
            <a:ext uri="{FF2B5EF4-FFF2-40B4-BE49-F238E27FC236}">
              <a16:creationId xmlns:a16="http://schemas.microsoft.com/office/drawing/2014/main" id="{30BD777C-5601-4D6F-95E7-A098C5DCE83B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6C5E56A8-FD31-4721-9349-281FFABB68C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3F079309-12FD-4687-9390-03BE71FE40F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209550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B93CB377-54E2-455A-958C-A29A0A069BB7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A534C6B4-0EE5-4904-826C-5966584342BF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8A6F1231-7167-48B1-85AB-518C28925D1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52774F56-4EC4-4BF2-BB01-8F25DCAFCFC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161925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DFA77161-2D58-4003-8D83-2012769D06E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85A36E85-2C7B-4C7F-87DE-94429D7AE209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1CB27358-AB74-4D33-A715-8A6129313A3D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AA2B115B-6527-4303-9108-2A3C168C61F7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735269F3-2ABB-4209-8882-A6334E7D850A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554</xdr:row>
      <xdr:rowOff>0</xdr:rowOff>
    </xdr:from>
    <xdr:ext cx="95250" cy="161925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9596F551-5DE5-4031-964B-F0D4DEF63F94}"/>
            </a:ext>
          </a:extLst>
        </xdr:cNvPr>
        <xdr:cNvSpPr txBox="1">
          <a:spLocks noChangeArrowheads="1"/>
        </xdr:cNvSpPr>
      </xdr:nvSpPr>
      <xdr:spPr bwMode="auto">
        <a:xfrm>
          <a:off x="2133600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75BEB2BF-68D5-4C93-9189-BF879FC9660F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A3DA71B0-A7FD-4464-9632-29325EA22318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946" name="Text Box 9">
          <a:extLst>
            <a:ext uri="{FF2B5EF4-FFF2-40B4-BE49-F238E27FC236}">
              <a16:creationId xmlns:a16="http://schemas.microsoft.com/office/drawing/2014/main" id="{D1D2FF31-33D7-4489-AAEB-39BD452C0A0E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947" name="Text Box 8">
          <a:extLst>
            <a:ext uri="{FF2B5EF4-FFF2-40B4-BE49-F238E27FC236}">
              <a16:creationId xmlns:a16="http://schemas.microsoft.com/office/drawing/2014/main" id="{99E6D806-8728-4378-91A3-731863EE506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948" name="Text Box 9">
          <a:extLst>
            <a:ext uri="{FF2B5EF4-FFF2-40B4-BE49-F238E27FC236}">
              <a16:creationId xmlns:a16="http://schemas.microsoft.com/office/drawing/2014/main" id="{F9C575BA-6138-49E7-990A-0441C359B12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949" name="Text Box 8">
          <a:extLst>
            <a:ext uri="{FF2B5EF4-FFF2-40B4-BE49-F238E27FC236}">
              <a16:creationId xmlns:a16="http://schemas.microsoft.com/office/drawing/2014/main" id="{8CC3BA34-F99F-46DB-B247-19D1CC9C10C3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950" name="Text Box 9">
          <a:extLst>
            <a:ext uri="{FF2B5EF4-FFF2-40B4-BE49-F238E27FC236}">
              <a16:creationId xmlns:a16="http://schemas.microsoft.com/office/drawing/2014/main" id="{33A0859E-7DBF-46EC-A3D8-FCD9DD30C00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id="{560F634A-1DB5-4388-9483-A9B029F8652B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952" name="Text Box 9">
          <a:extLst>
            <a:ext uri="{FF2B5EF4-FFF2-40B4-BE49-F238E27FC236}">
              <a16:creationId xmlns:a16="http://schemas.microsoft.com/office/drawing/2014/main" id="{2A302FE5-C31A-4D62-A95A-EECC7DEDB02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87535041-EA70-4B65-AEC3-309C6BFD863D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D322ADFD-0CAC-4A1A-8FFF-6301057F806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161925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E283AED8-AEC0-4A07-9CAB-E7962F455E9B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56E729B7-377D-4012-912E-F25E8F7B6E3E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5360971D-C79F-48D3-86D6-8996EB5CBCC3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7C1E66CC-9ABC-4A77-A480-2E2F6484FF14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30F96866-1608-4C9C-98DE-02CD82040BCF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554</xdr:row>
      <xdr:rowOff>0</xdr:rowOff>
    </xdr:from>
    <xdr:ext cx="95250" cy="161925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658A2494-1CD6-489E-8C39-8A8216AC5C6C}"/>
            </a:ext>
          </a:extLst>
        </xdr:cNvPr>
        <xdr:cNvSpPr txBox="1">
          <a:spLocks noChangeArrowheads="1"/>
        </xdr:cNvSpPr>
      </xdr:nvSpPr>
      <xdr:spPr bwMode="auto">
        <a:xfrm>
          <a:off x="2133600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95798853-1D84-4D75-9C7A-C4C28A957913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A7204C14-006C-41E4-97E5-8E4329B9904D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5940AA53-6143-4828-ABD7-7CE660D2E08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71DA915C-D099-45BA-B211-34FE3E78EF9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161925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737B4E0A-488E-40E9-809F-058F0033093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BE034504-D174-473B-9C65-3BEE9CB8D77C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E7F44223-854C-415F-8206-8AB72229AC1C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6DC2A009-F771-4FBD-A51C-4EEF90D8FE5F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07DC13CD-D945-433A-A09D-D18BD026113A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554</xdr:row>
      <xdr:rowOff>0</xdr:rowOff>
    </xdr:from>
    <xdr:ext cx="95250" cy="161925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6ED9D435-0B35-4582-8CA1-9A41CF6289FA}"/>
            </a:ext>
          </a:extLst>
        </xdr:cNvPr>
        <xdr:cNvSpPr txBox="1">
          <a:spLocks noChangeArrowheads="1"/>
        </xdr:cNvSpPr>
      </xdr:nvSpPr>
      <xdr:spPr bwMode="auto">
        <a:xfrm>
          <a:off x="2133600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3639680B-0A8C-43A0-97F8-B38D6DFBF3A9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EFA55046-44E9-4403-808E-0E3317989D9A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E9C36CFC-E896-4BA0-98BD-0D5BF567DBD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161925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AFF80F8F-D4FD-456F-8CAB-FB9AE7C82ABD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17AA1088-4BD3-4516-B284-294E8795064D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AD67BB01-8E02-4F85-B323-EC4F6905A736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558C9414-5896-48A7-B2B5-B9EDAC884C5B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FB06240F-7FC0-4565-A657-2ADD88BA8B72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554</xdr:row>
      <xdr:rowOff>0</xdr:rowOff>
    </xdr:from>
    <xdr:ext cx="95250" cy="161925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10BF7135-8147-4848-80B9-247986CBD556}"/>
            </a:ext>
          </a:extLst>
        </xdr:cNvPr>
        <xdr:cNvSpPr txBox="1">
          <a:spLocks noChangeArrowheads="1"/>
        </xdr:cNvSpPr>
      </xdr:nvSpPr>
      <xdr:spPr bwMode="auto">
        <a:xfrm>
          <a:off x="2133600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72E79FF6-DEAA-4512-B132-5CD824CC4F2C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161925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CEB75DDB-CA1F-4953-9E21-36B4BC524D3E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982" name="Cuadro de texto 496">
          <a:extLst>
            <a:ext uri="{FF2B5EF4-FFF2-40B4-BE49-F238E27FC236}">
              <a16:creationId xmlns:a16="http://schemas.microsoft.com/office/drawing/2014/main" id="{609AB096-0BC2-4533-922E-98AE16F1D95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983" name="Cuadro de texto 497">
          <a:extLst>
            <a:ext uri="{FF2B5EF4-FFF2-40B4-BE49-F238E27FC236}">
              <a16:creationId xmlns:a16="http://schemas.microsoft.com/office/drawing/2014/main" id="{3555FD9A-AC60-4E9C-BC94-CBA76D13791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984" name="Cuadro de texto 498">
          <a:extLst>
            <a:ext uri="{FF2B5EF4-FFF2-40B4-BE49-F238E27FC236}">
              <a16:creationId xmlns:a16="http://schemas.microsoft.com/office/drawing/2014/main" id="{EF4291F5-4161-4C0A-A225-C7BFC16BA87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985" name="Cuadro de texto 499">
          <a:extLst>
            <a:ext uri="{FF2B5EF4-FFF2-40B4-BE49-F238E27FC236}">
              <a16:creationId xmlns:a16="http://schemas.microsoft.com/office/drawing/2014/main" id="{B6240440-8660-48EB-975B-66AA1906A68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986" name="Cuadro de texto 500">
          <a:extLst>
            <a:ext uri="{FF2B5EF4-FFF2-40B4-BE49-F238E27FC236}">
              <a16:creationId xmlns:a16="http://schemas.microsoft.com/office/drawing/2014/main" id="{8A346D14-79A1-4BC2-BC02-8401829658E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987" name="Cuadro de texto 501">
          <a:extLst>
            <a:ext uri="{FF2B5EF4-FFF2-40B4-BE49-F238E27FC236}">
              <a16:creationId xmlns:a16="http://schemas.microsoft.com/office/drawing/2014/main" id="{3B265EE2-8FCD-461C-B1BA-0E4F753CFC2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988" name="Cuadro de texto 502">
          <a:extLst>
            <a:ext uri="{FF2B5EF4-FFF2-40B4-BE49-F238E27FC236}">
              <a16:creationId xmlns:a16="http://schemas.microsoft.com/office/drawing/2014/main" id="{0B81F630-1078-4B80-A135-B536C7698DA2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989" name="Cuadro de texto 503">
          <a:extLst>
            <a:ext uri="{FF2B5EF4-FFF2-40B4-BE49-F238E27FC236}">
              <a16:creationId xmlns:a16="http://schemas.microsoft.com/office/drawing/2014/main" id="{B6DD89A3-8AAB-4155-A3C2-B47EF086084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990" name="Cuadro de texto 504">
          <a:extLst>
            <a:ext uri="{FF2B5EF4-FFF2-40B4-BE49-F238E27FC236}">
              <a16:creationId xmlns:a16="http://schemas.microsoft.com/office/drawing/2014/main" id="{CA520895-553C-48C2-A853-A942D676E9B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554</xdr:row>
      <xdr:rowOff>0</xdr:rowOff>
    </xdr:from>
    <xdr:to>
      <xdr:col>1</xdr:col>
      <xdr:colOff>1381125</xdr:colOff>
      <xdr:row>555</xdr:row>
      <xdr:rowOff>47625</xdr:rowOff>
    </xdr:to>
    <xdr:sp macro="" textlink="">
      <xdr:nvSpPr>
        <xdr:cNvPr id="991" name="Cuadro de texto 505">
          <a:extLst>
            <a:ext uri="{FF2B5EF4-FFF2-40B4-BE49-F238E27FC236}">
              <a16:creationId xmlns:a16="http://schemas.microsoft.com/office/drawing/2014/main" id="{3E041ED8-1ADC-4AAD-89CF-055115D4F25E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992" name="Cuadro de texto 506">
          <a:extLst>
            <a:ext uri="{FF2B5EF4-FFF2-40B4-BE49-F238E27FC236}">
              <a16:creationId xmlns:a16="http://schemas.microsoft.com/office/drawing/2014/main" id="{1F126DCE-7B96-4835-8387-6E800691F6C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993" name="Cuadro de texto 507">
          <a:extLst>
            <a:ext uri="{FF2B5EF4-FFF2-40B4-BE49-F238E27FC236}">
              <a16:creationId xmlns:a16="http://schemas.microsoft.com/office/drawing/2014/main" id="{3A68543A-A82A-47E5-B9FD-B77E0262FC4D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994" name="Cuadro de texto 508">
          <a:extLst>
            <a:ext uri="{FF2B5EF4-FFF2-40B4-BE49-F238E27FC236}">
              <a16:creationId xmlns:a16="http://schemas.microsoft.com/office/drawing/2014/main" id="{B83B4061-16C4-4273-853D-06020E6776E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995" name="Cuadro de texto 509">
          <a:extLst>
            <a:ext uri="{FF2B5EF4-FFF2-40B4-BE49-F238E27FC236}">
              <a16:creationId xmlns:a16="http://schemas.microsoft.com/office/drawing/2014/main" id="{EE40331D-6C3A-4F3D-88A6-816304AE61F2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996" name="Cuadro de texto 510">
          <a:extLst>
            <a:ext uri="{FF2B5EF4-FFF2-40B4-BE49-F238E27FC236}">
              <a16:creationId xmlns:a16="http://schemas.microsoft.com/office/drawing/2014/main" id="{010CBBF7-AE0D-4508-91AF-DABBC461250D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997" name="Cuadro de texto 511">
          <a:extLst>
            <a:ext uri="{FF2B5EF4-FFF2-40B4-BE49-F238E27FC236}">
              <a16:creationId xmlns:a16="http://schemas.microsoft.com/office/drawing/2014/main" id="{6C83AFE7-FB1F-4694-8D52-6F225DCC7CE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998" name="Cuadro de texto 512">
          <a:extLst>
            <a:ext uri="{FF2B5EF4-FFF2-40B4-BE49-F238E27FC236}">
              <a16:creationId xmlns:a16="http://schemas.microsoft.com/office/drawing/2014/main" id="{F57D9854-D81A-4C84-B89A-70DC3804FB63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999" name="Cuadro de texto 513">
          <a:extLst>
            <a:ext uri="{FF2B5EF4-FFF2-40B4-BE49-F238E27FC236}">
              <a16:creationId xmlns:a16="http://schemas.microsoft.com/office/drawing/2014/main" id="{839A862B-E370-41CA-9507-44DDA1DB6FB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000" name="Cuadro de texto 514">
          <a:extLst>
            <a:ext uri="{FF2B5EF4-FFF2-40B4-BE49-F238E27FC236}">
              <a16:creationId xmlns:a16="http://schemas.microsoft.com/office/drawing/2014/main" id="{F8896113-937A-49AA-9048-179512245BC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01" name="Cuadro de texto 515">
          <a:extLst>
            <a:ext uri="{FF2B5EF4-FFF2-40B4-BE49-F238E27FC236}">
              <a16:creationId xmlns:a16="http://schemas.microsoft.com/office/drawing/2014/main" id="{84B0DEE3-0B75-4E8E-8B18-3004BBE4CD72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02" name="Cuadro de texto 516">
          <a:extLst>
            <a:ext uri="{FF2B5EF4-FFF2-40B4-BE49-F238E27FC236}">
              <a16:creationId xmlns:a16="http://schemas.microsoft.com/office/drawing/2014/main" id="{61C1DA77-A9DD-476F-AF64-3F7CAED47CDD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03" name="Cuadro de texto 517">
          <a:extLst>
            <a:ext uri="{FF2B5EF4-FFF2-40B4-BE49-F238E27FC236}">
              <a16:creationId xmlns:a16="http://schemas.microsoft.com/office/drawing/2014/main" id="{C57CE638-D879-469A-A2F3-CAD48B7EBB0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04" name="Cuadro de texto 518">
          <a:extLst>
            <a:ext uri="{FF2B5EF4-FFF2-40B4-BE49-F238E27FC236}">
              <a16:creationId xmlns:a16="http://schemas.microsoft.com/office/drawing/2014/main" id="{CD7A5828-3D72-4CBD-A32F-26F1B5368FC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05" name="Cuadro de texto 519">
          <a:extLst>
            <a:ext uri="{FF2B5EF4-FFF2-40B4-BE49-F238E27FC236}">
              <a16:creationId xmlns:a16="http://schemas.microsoft.com/office/drawing/2014/main" id="{3047A7C3-540E-42F4-AD5C-14EE9AC9F6C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06" name="Cuadro de texto 520">
          <a:extLst>
            <a:ext uri="{FF2B5EF4-FFF2-40B4-BE49-F238E27FC236}">
              <a16:creationId xmlns:a16="http://schemas.microsoft.com/office/drawing/2014/main" id="{03835AE9-4C8B-465A-AC8A-FCF2CD45DC3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07" name="Cuadro de texto 736">
          <a:extLst>
            <a:ext uri="{FF2B5EF4-FFF2-40B4-BE49-F238E27FC236}">
              <a16:creationId xmlns:a16="http://schemas.microsoft.com/office/drawing/2014/main" id="{D5FDFE73-4627-4D2B-AFA8-DF99DE934B3E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08" name="Cuadro de texto 737">
          <a:extLst>
            <a:ext uri="{FF2B5EF4-FFF2-40B4-BE49-F238E27FC236}">
              <a16:creationId xmlns:a16="http://schemas.microsoft.com/office/drawing/2014/main" id="{314F5BC8-BDBC-48B3-9D79-58FF7E9EFE1D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009" name="Cuadro de texto 748">
          <a:extLst>
            <a:ext uri="{FF2B5EF4-FFF2-40B4-BE49-F238E27FC236}">
              <a16:creationId xmlns:a16="http://schemas.microsoft.com/office/drawing/2014/main" id="{D1A2F8D3-92FA-4FA9-8F09-B09A2150F0B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010" name="Cuadro de texto 749">
          <a:extLst>
            <a:ext uri="{FF2B5EF4-FFF2-40B4-BE49-F238E27FC236}">
              <a16:creationId xmlns:a16="http://schemas.microsoft.com/office/drawing/2014/main" id="{9F373546-2EEF-4777-95FE-35C46D4D449D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011" name="Cuadro de texto 750">
          <a:extLst>
            <a:ext uri="{FF2B5EF4-FFF2-40B4-BE49-F238E27FC236}">
              <a16:creationId xmlns:a16="http://schemas.microsoft.com/office/drawing/2014/main" id="{9A590EB2-B573-47BE-B622-D5907CE05C5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012" name="Cuadro de texto 751">
          <a:extLst>
            <a:ext uri="{FF2B5EF4-FFF2-40B4-BE49-F238E27FC236}">
              <a16:creationId xmlns:a16="http://schemas.microsoft.com/office/drawing/2014/main" id="{0161FE73-E856-427A-BD85-A02427D0DEB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013" name="Cuadro de texto 752">
          <a:extLst>
            <a:ext uri="{FF2B5EF4-FFF2-40B4-BE49-F238E27FC236}">
              <a16:creationId xmlns:a16="http://schemas.microsoft.com/office/drawing/2014/main" id="{BE5E8F35-703A-4508-BBAE-3533AE5F9A1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014" name="Cuadro de texto 753">
          <a:extLst>
            <a:ext uri="{FF2B5EF4-FFF2-40B4-BE49-F238E27FC236}">
              <a16:creationId xmlns:a16="http://schemas.microsoft.com/office/drawing/2014/main" id="{35167CF9-9415-458C-B062-EBBE71440D0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015" name="Cuadro de texto 754">
          <a:extLst>
            <a:ext uri="{FF2B5EF4-FFF2-40B4-BE49-F238E27FC236}">
              <a16:creationId xmlns:a16="http://schemas.microsoft.com/office/drawing/2014/main" id="{75956A08-FD6B-4670-B8A9-945502A3C72E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554</xdr:row>
      <xdr:rowOff>0</xdr:rowOff>
    </xdr:from>
    <xdr:to>
      <xdr:col>1</xdr:col>
      <xdr:colOff>1381125</xdr:colOff>
      <xdr:row>555</xdr:row>
      <xdr:rowOff>47625</xdr:rowOff>
    </xdr:to>
    <xdr:sp macro="" textlink="">
      <xdr:nvSpPr>
        <xdr:cNvPr id="1016" name="Cuadro de texto 755">
          <a:extLst>
            <a:ext uri="{FF2B5EF4-FFF2-40B4-BE49-F238E27FC236}">
              <a16:creationId xmlns:a16="http://schemas.microsoft.com/office/drawing/2014/main" id="{E9A09FE2-B60C-496E-B08C-EACB154D0860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17" name="Cuadro de texto 757">
          <a:extLst>
            <a:ext uri="{FF2B5EF4-FFF2-40B4-BE49-F238E27FC236}">
              <a16:creationId xmlns:a16="http://schemas.microsoft.com/office/drawing/2014/main" id="{2203AF44-1654-4B88-AD59-42120BD0BCC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18" name="Cuadro de texto 758">
          <a:extLst>
            <a:ext uri="{FF2B5EF4-FFF2-40B4-BE49-F238E27FC236}">
              <a16:creationId xmlns:a16="http://schemas.microsoft.com/office/drawing/2014/main" id="{5AB99D40-EA27-417F-BAB7-A4957CC91EA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019" name="Cuadro de texto 769">
          <a:extLst>
            <a:ext uri="{FF2B5EF4-FFF2-40B4-BE49-F238E27FC236}">
              <a16:creationId xmlns:a16="http://schemas.microsoft.com/office/drawing/2014/main" id="{9CF2B17A-9CBB-46D6-B1D5-60DC3F9E3D2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020" name="Cuadro de texto 770">
          <a:extLst>
            <a:ext uri="{FF2B5EF4-FFF2-40B4-BE49-F238E27FC236}">
              <a16:creationId xmlns:a16="http://schemas.microsoft.com/office/drawing/2014/main" id="{A414DB7F-B114-4DF1-B201-7B51ADD478C3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021" name="Cuadro de texto 771">
          <a:extLst>
            <a:ext uri="{FF2B5EF4-FFF2-40B4-BE49-F238E27FC236}">
              <a16:creationId xmlns:a16="http://schemas.microsoft.com/office/drawing/2014/main" id="{E45F579B-9810-4B2C-B904-BE851964F99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022" name="Cuadro de texto 772">
          <a:extLst>
            <a:ext uri="{FF2B5EF4-FFF2-40B4-BE49-F238E27FC236}">
              <a16:creationId xmlns:a16="http://schemas.microsoft.com/office/drawing/2014/main" id="{C7F4672B-D43F-434D-9F8A-A250C400D05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023" name="Cuadro de texto 773">
          <a:extLst>
            <a:ext uri="{FF2B5EF4-FFF2-40B4-BE49-F238E27FC236}">
              <a16:creationId xmlns:a16="http://schemas.microsoft.com/office/drawing/2014/main" id="{C145523C-35BB-4CD9-A85A-98A2C1E705A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024" name="Cuadro de texto 774">
          <a:extLst>
            <a:ext uri="{FF2B5EF4-FFF2-40B4-BE49-F238E27FC236}">
              <a16:creationId xmlns:a16="http://schemas.microsoft.com/office/drawing/2014/main" id="{CC5CCE9A-FC2C-4E38-9255-659F7E5675C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025" name="Cuadro de texto 775">
          <a:extLst>
            <a:ext uri="{FF2B5EF4-FFF2-40B4-BE49-F238E27FC236}">
              <a16:creationId xmlns:a16="http://schemas.microsoft.com/office/drawing/2014/main" id="{2DE2DEBD-DF21-49F7-AFF9-DA832E21979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26" name="Cuadro de texto 776">
          <a:extLst>
            <a:ext uri="{FF2B5EF4-FFF2-40B4-BE49-F238E27FC236}">
              <a16:creationId xmlns:a16="http://schemas.microsoft.com/office/drawing/2014/main" id="{1A4F1573-14EF-4F30-B81E-EAB26F974EF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27" name="Cuadro de texto 777">
          <a:extLst>
            <a:ext uri="{FF2B5EF4-FFF2-40B4-BE49-F238E27FC236}">
              <a16:creationId xmlns:a16="http://schemas.microsoft.com/office/drawing/2014/main" id="{96D262E2-D8E0-4726-ADD1-A33A0271953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28" name="Cuadro de texto 788">
          <a:extLst>
            <a:ext uri="{FF2B5EF4-FFF2-40B4-BE49-F238E27FC236}">
              <a16:creationId xmlns:a16="http://schemas.microsoft.com/office/drawing/2014/main" id="{2B33FC14-FE08-4855-9113-CDE17DEC8B6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29" name="Cuadro de texto 789">
          <a:extLst>
            <a:ext uri="{FF2B5EF4-FFF2-40B4-BE49-F238E27FC236}">
              <a16:creationId xmlns:a16="http://schemas.microsoft.com/office/drawing/2014/main" id="{5B8C823F-A5EC-4A96-A929-2BA38D7C8D5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030" name="Cuadro de texto 800">
          <a:extLst>
            <a:ext uri="{FF2B5EF4-FFF2-40B4-BE49-F238E27FC236}">
              <a16:creationId xmlns:a16="http://schemas.microsoft.com/office/drawing/2014/main" id="{B7AF4C7D-4B39-4E2B-B9D9-13AF89DB408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257D9F45-F8E7-46FC-BC46-F657D2AD954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B7B57029-13BC-4F2B-A955-AABF97F4375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F4D49847-CCD1-45A2-9618-3ABD198A8A8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74857908-51AB-486A-9FCF-88EE80254003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AAADDCE6-B1AB-4368-839F-3298E771B96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11B455B2-D6CD-4F9D-AF3B-B2AB62A847B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0A6C98AF-F888-4624-A8AA-5DE9DD3CCF0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86D62CB0-2EC1-497F-A8AE-3ABC73061C8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F0F2D6CE-6D80-491F-AFEE-D1F70307CD6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209550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657364EC-38BE-4C27-B7D7-B6B30C03D2EC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FD4EB754-F8A4-45F0-A2AF-2DEF97C0015E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AA2C0025-1147-4E22-990D-DB479BB74BC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C10BA4FF-67A2-43F2-BE87-4411008A9F3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id="{93A31833-DA88-47CF-BB64-0A378966AF4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139222A3-91D0-4C8D-9C99-BCDC7676179D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046" name="Text Box 8">
          <a:extLst>
            <a:ext uri="{FF2B5EF4-FFF2-40B4-BE49-F238E27FC236}">
              <a16:creationId xmlns:a16="http://schemas.microsoft.com/office/drawing/2014/main" id="{17D2F738-C777-44D4-9C99-D7F654A23F73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047" name="Text Box 9">
          <a:extLst>
            <a:ext uri="{FF2B5EF4-FFF2-40B4-BE49-F238E27FC236}">
              <a16:creationId xmlns:a16="http://schemas.microsoft.com/office/drawing/2014/main" id="{833C2649-E962-4097-B870-32A191631C2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8CA50232-BF35-457D-A6B5-E2694007EEE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1B22F074-9523-45A9-91AB-51C43324E92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59EC6017-EC94-42D2-9DAB-CC868BA10AC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BDE7324B-B069-4B8A-AA97-3B70681971B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519CFD9F-9D1A-455A-A0A1-2B4E9095776E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2E3C6768-2F99-446C-9F6B-853C654E070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7C1439A8-13DC-4966-8057-3B8908BA616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4AE399A5-3773-423F-A1F7-DF795A6A8442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56" name="Text Box 9">
          <a:extLst>
            <a:ext uri="{FF2B5EF4-FFF2-40B4-BE49-F238E27FC236}">
              <a16:creationId xmlns:a16="http://schemas.microsoft.com/office/drawing/2014/main" id="{36DFD8E6-BE83-4867-9D4A-04D4D8D2943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57" name="Text Box 8">
          <a:extLst>
            <a:ext uri="{FF2B5EF4-FFF2-40B4-BE49-F238E27FC236}">
              <a16:creationId xmlns:a16="http://schemas.microsoft.com/office/drawing/2014/main" id="{30C1EA20-6AE7-4247-8214-08EF861DFFA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58" name="Text Box 9">
          <a:extLst>
            <a:ext uri="{FF2B5EF4-FFF2-40B4-BE49-F238E27FC236}">
              <a16:creationId xmlns:a16="http://schemas.microsoft.com/office/drawing/2014/main" id="{9B1E9EE9-0AAC-412E-BD02-EADF8CE72F0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59" name="Text Box 8">
          <a:extLst>
            <a:ext uri="{FF2B5EF4-FFF2-40B4-BE49-F238E27FC236}">
              <a16:creationId xmlns:a16="http://schemas.microsoft.com/office/drawing/2014/main" id="{472151A3-3BB7-4EAD-BD5A-46866317E32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60" name="Text Box 9">
          <a:extLst>
            <a:ext uri="{FF2B5EF4-FFF2-40B4-BE49-F238E27FC236}">
              <a16:creationId xmlns:a16="http://schemas.microsoft.com/office/drawing/2014/main" id="{85ACCE59-8052-4F64-A9EA-26D2DF2C80A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61" name="Text Box 8">
          <a:extLst>
            <a:ext uri="{FF2B5EF4-FFF2-40B4-BE49-F238E27FC236}">
              <a16:creationId xmlns:a16="http://schemas.microsoft.com/office/drawing/2014/main" id="{9949AC40-68B4-48F7-9C4A-C8440AB2BE3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62" name="Text Box 9">
          <a:extLst>
            <a:ext uri="{FF2B5EF4-FFF2-40B4-BE49-F238E27FC236}">
              <a16:creationId xmlns:a16="http://schemas.microsoft.com/office/drawing/2014/main" id="{BA8E6212-DCA5-47B3-AA5D-7EB381BB9E5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63" name="Text Box 8">
          <a:extLst>
            <a:ext uri="{FF2B5EF4-FFF2-40B4-BE49-F238E27FC236}">
              <a16:creationId xmlns:a16="http://schemas.microsoft.com/office/drawing/2014/main" id="{4A3DFAA8-7095-4FB2-8E7A-032EF4DCEB5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64" name="Text Box 9">
          <a:extLst>
            <a:ext uri="{FF2B5EF4-FFF2-40B4-BE49-F238E27FC236}">
              <a16:creationId xmlns:a16="http://schemas.microsoft.com/office/drawing/2014/main" id="{1E01B482-2101-4EE7-877B-12CD3527483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65" name="Text Box 8">
          <a:extLst>
            <a:ext uri="{FF2B5EF4-FFF2-40B4-BE49-F238E27FC236}">
              <a16:creationId xmlns:a16="http://schemas.microsoft.com/office/drawing/2014/main" id="{89441A16-AAAB-4B67-B40E-738B9041731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66" name="Text Box 9">
          <a:extLst>
            <a:ext uri="{FF2B5EF4-FFF2-40B4-BE49-F238E27FC236}">
              <a16:creationId xmlns:a16="http://schemas.microsoft.com/office/drawing/2014/main" id="{75AEE741-52B4-479E-B2ED-3DA512DBB2E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B1D9448A-1695-452B-B904-CD7B02FAC93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214B78EC-C32C-4B08-AF86-21068E7DD28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69" name="Text Box 8">
          <a:extLst>
            <a:ext uri="{FF2B5EF4-FFF2-40B4-BE49-F238E27FC236}">
              <a16:creationId xmlns:a16="http://schemas.microsoft.com/office/drawing/2014/main" id="{5F911B5F-2653-4DF1-9F6E-7377D6D4640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70" name="Text Box 9">
          <a:extLst>
            <a:ext uri="{FF2B5EF4-FFF2-40B4-BE49-F238E27FC236}">
              <a16:creationId xmlns:a16="http://schemas.microsoft.com/office/drawing/2014/main" id="{48F11CB6-5AB9-48BE-B57D-133EA00B415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B1F4C6C4-822A-4A2D-B8A2-C6C67B4D11F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FC38A992-58D9-4BA1-8234-68922BCF569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73" name="Text Box 8">
          <a:extLst>
            <a:ext uri="{FF2B5EF4-FFF2-40B4-BE49-F238E27FC236}">
              <a16:creationId xmlns:a16="http://schemas.microsoft.com/office/drawing/2014/main" id="{D902C63A-FD6E-4B66-B807-F44EB3B22B0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74" name="Text Box 9">
          <a:extLst>
            <a:ext uri="{FF2B5EF4-FFF2-40B4-BE49-F238E27FC236}">
              <a16:creationId xmlns:a16="http://schemas.microsoft.com/office/drawing/2014/main" id="{AB643989-A160-4D12-8745-CC4E68586EB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75" name="Text Box 8">
          <a:extLst>
            <a:ext uri="{FF2B5EF4-FFF2-40B4-BE49-F238E27FC236}">
              <a16:creationId xmlns:a16="http://schemas.microsoft.com/office/drawing/2014/main" id="{13851CE8-DE34-4ADE-8384-47054B03AC0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76" name="Text Box 9">
          <a:extLst>
            <a:ext uri="{FF2B5EF4-FFF2-40B4-BE49-F238E27FC236}">
              <a16:creationId xmlns:a16="http://schemas.microsoft.com/office/drawing/2014/main" id="{17808C9A-4515-4276-AE5B-8299E746D24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03FFE4A9-AFC2-4DB5-AE01-BC17D943D6F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DED19D9F-430F-4A13-B3E7-F85DDBD772F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E0212591-7647-4C6D-9738-A445B6993DE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80" name="Text Box 9">
          <a:extLst>
            <a:ext uri="{FF2B5EF4-FFF2-40B4-BE49-F238E27FC236}">
              <a16:creationId xmlns:a16="http://schemas.microsoft.com/office/drawing/2014/main" id="{27F6FF09-255A-4CAD-BC04-4F0D6E67B12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81" name="Text Box 8">
          <a:extLst>
            <a:ext uri="{FF2B5EF4-FFF2-40B4-BE49-F238E27FC236}">
              <a16:creationId xmlns:a16="http://schemas.microsoft.com/office/drawing/2014/main" id="{3EC62D6A-5143-4907-A0B9-0B02557AE23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82" name="Text Box 9">
          <a:extLst>
            <a:ext uri="{FF2B5EF4-FFF2-40B4-BE49-F238E27FC236}">
              <a16:creationId xmlns:a16="http://schemas.microsoft.com/office/drawing/2014/main" id="{7168DF9A-205A-40C8-BBD8-E6BBB33CA62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A7D3C4BC-62EB-4B71-819C-742B789AD07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84" name="Text Box 9">
          <a:extLst>
            <a:ext uri="{FF2B5EF4-FFF2-40B4-BE49-F238E27FC236}">
              <a16:creationId xmlns:a16="http://schemas.microsoft.com/office/drawing/2014/main" id="{B554FDC5-D88E-4DC6-970B-DF7B645CCE9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2FFDE3A9-61C0-4153-BB32-1E1403D9EBD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51C15648-06B0-40C8-920A-EB02FDCEF13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87" name="Text Box 8">
          <a:extLst>
            <a:ext uri="{FF2B5EF4-FFF2-40B4-BE49-F238E27FC236}">
              <a16:creationId xmlns:a16="http://schemas.microsoft.com/office/drawing/2014/main" id="{1D711A99-1998-405C-AFAE-6AE11FEC05C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88" name="Text Box 9">
          <a:extLst>
            <a:ext uri="{FF2B5EF4-FFF2-40B4-BE49-F238E27FC236}">
              <a16:creationId xmlns:a16="http://schemas.microsoft.com/office/drawing/2014/main" id="{5B230C6D-FD7E-48AC-B8E9-1000EE8FC1A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89" name="Text Box 8">
          <a:extLst>
            <a:ext uri="{FF2B5EF4-FFF2-40B4-BE49-F238E27FC236}">
              <a16:creationId xmlns:a16="http://schemas.microsoft.com/office/drawing/2014/main" id="{14C78FD3-C22F-4866-9EF6-F1F10E9D70A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90" name="Text Box 9">
          <a:extLst>
            <a:ext uri="{FF2B5EF4-FFF2-40B4-BE49-F238E27FC236}">
              <a16:creationId xmlns:a16="http://schemas.microsoft.com/office/drawing/2014/main" id="{210058AE-E5EB-479B-8DF5-F8C09D4765E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91" name="Text Box 8">
          <a:extLst>
            <a:ext uri="{FF2B5EF4-FFF2-40B4-BE49-F238E27FC236}">
              <a16:creationId xmlns:a16="http://schemas.microsoft.com/office/drawing/2014/main" id="{3D506811-6E2B-481C-90D1-561D402360D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92" name="Text Box 9">
          <a:extLst>
            <a:ext uri="{FF2B5EF4-FFF2-40B4-BE49-F238E27FC236}">
              <a16:creationId xmlns:a16="http://schemas.microsoft.com/office/drawing/2014/main" id="{8F86833A-8884-4461-B874-DFE8C06DB1F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93" name="Text Box 8">
          <a:extLst>
            <a:ext uri="{FF2B5EF4-FFF2-40B4-BE49-F238E27FC236}">
              <a16:creationId xmlns:a16="http://schemas.microsoft.com/office/drawing/2014/main" id="{5E73BCDF-B2A5-4962-8A07-D46939744BE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94" name="Text Box 9">
          <a:extLst>
            <a:ext uri="{FF2B5EF4-FFF2-40B4-BE49-F238E27FC236}">
              <a16:creationId xmlns:a16="http://schemas.microsoft.com/office/drawing/2014/main" id="{0C3619B9-C089-4B06-947F-E294A3942AD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id="{C345DC0D-5ACD-4631-91B2-100EC7BA624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EACE4A60-46DB-4B5E-A033-563C1973746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5388077A-E4AD-491E-9EBB-D9841D49087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4EC8BF43-D66C-454A-9D6D-B552E5C7CCE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099" name="Text Box 8">
          <a:extLst>
            <a:ext uri="{FF2B5EF4-FFF2-40B4-BE49-F238E27FC236}">
              <a16:creationId xmlns:a16="http://schemas.microsoft.com/office/drawing/2014/main" id="{6B4D40D5-3FDF-42C6-87A0-5AC5E1869E4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694C1360-3C1E-45CD-B183-562A0F7CC00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0AF8C4E1-453C-4849-8FBF-FDE261D9499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02" name="Text Box 9">
          <a:extLst>
            <a:ext uri="{FF2B5EF4-FFF2-40B4-BE49-F238E27FC236}">
              <a16:creationId xmlns:a16="http://schemas.microsoft.com/office/drawing/2014/main" id="{7E3F202C-7083-4823-A83D-F3F8DA25F27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2A7AC1A8-8228-4CDB-A9BB-1528708ED10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A2CDABFF-9032-4C93-9FD3-3FAC79D0B4F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D75F920F-BC49-4FAE-A3D1-A3E96184CCE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4CB5B1C0-E812-4311-858A-BAABA5871DE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E8302397-2C3F-47D2-B77B-62E3808E3BC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08" name="Text Box 9">
          <a:extLst>
            <a:ext uri="{FF2B5EF4-FFF2-40B4-BE49-F238E27FC236}">
              <a16:creationId xmlns:a16="http://schemas.microsoft.com/office/drawing/2014/main" id="{63FED2E9-E93E-430A-8C39-7F06D7BAC9C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DB4FCB0A-CA75-416C-98D4-8B0520C7D62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7C5B9822-C99A-47E2-A15A-26001140F84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720FA588-CBED-4AB1-BEB4-FE1565C92BB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97490038-89EB-480F-8E3A-2DA8533F191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13" name="Text Box 8">
          <a:extLst>
            <a:ext uri="{FF2B5EF4-FFF2-40B4-BE49-F238E27FC236}">
              <a16:creationId xmlns:a16="http://schemas.microsoft.com/office/drawing/2014/main" id="{F79163DE-BD55-45B3-8472-DDF488D810A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14" name="Text Box 9">
          <a:extLst>
            <a:ext uri="{FF2B5EF4-FFF2-40B4-BE49-F238E27FC236}">
              <a16:creationId xmlns:a16="http://schemas.microsoft.com/office/drawing/2014/main" id="{357A0BAC-5663-40A4-AE97-F709672869F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7E3537D4-20E8-4ACE-B75D-B434E207E1D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8924C121-AF5D-47E6-8465-E706AFE80E7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17" name="Text Box 8">
          <a:extLst>
            <a:ext uri="{FF2B5EF4-FFF2-40B4-BE49-F238E27FC236}">
              <a16:creationId xmlns:a16="http://schemas.microsoft.com/office/drawing/2014/main" id="{0B968E35-6B69-428A-80D8-68B0E436324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2B49D26D-4397-4A9E-843E-FD8A355884E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19" name="Text Box 8">
          <a:extLst>
            <a:ext uri="{FF2B5EF4-FFF2-40B4-BE49-F238E27FC236}">
              <a16:creationId xmlns:a16="http://schemas.microsoft.com/office/drawing/2014/main" id="{8D8BD3B4-610B-4942-BB0D-921CA53C0F5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E6996301-15A5-4F68-BBE2-259D393D5EB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78C10083-2820-4C3E-8FA0-37A155B946B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22" name="Text Box 9">
          <a:extLst>
            <a:ext uri="{FF2B5EF4-FFF2-40B4-BE49-F238E27FC236}">
              <a16:creationId xmlns:a16="http://schemas.microsoft.com/office/drawing/2014/main" id="{33FA4067-E8F6-48F2-9057-D7C2A8B3CB8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23" name="Text Box 8">
          <a:extLst>
            <a:ext uri="{FF2B5EF4-FFF2-40B4-BE49-F238E27FC236}">
              <a16:creationId xmlns:a16="http://schemas.microsoft.com/office/drawing/2014/main" id="{FED446FD-B475-4C22-ADDC-523D6C6FF9F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24" name="Text Box 9">
          <a:extLst>
            <a:ext uri="{FF2B5EF4-FFF2-40B4-BE49-F238E27FC236}">
              <a16:creationId xmlns:a16="http://schemas.microsoft.com/office/drawing/2014/main" id="{009633B3-0611-40AF-A9F5-A60C4B53D64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CC2A61A8-3C39-4676-BA28-73BCE957D2B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26" name="Text Box 9">
          <a:extLst>
            <a:ext uri="{FF2B5EF4-FFF2-40B4-BE49-F238E27FC236}">
              <a16:creationId xmlns:a16="http://schemas.microsoft.com/office/drawing/2014/main" id="{84EDEE7E-BF7A-4F6D-9273-CDD63D8E6F2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27" name="Text Box 8">
          <a:extLst>
            <a:ext uri="{FF2B5EF4-FFF2-40B4-BE49-F238E27FC236}">
              <a16:creationId xmlns:a16="http://schemas.microsoft.com/office/drawing/2014/main" id="{78BB51DF-4F1A-4C48-924C-31D8C1FF078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28" name="Text Box 9">
          <a:extLst>
            <a:ext uri="{FF2B5EF4-FFF2-40B4-BE49-F238E27FC236}">
              <a16:creationId xmlns:a16="http://schemas.microsoft.com/office/drawing/2014/main" id="{D993C853-F12B-49A8-B192-A898CC1BFA1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29" name="Text Box 8">
          <a:extLst>
            <a:ext uri="{FF2B5EF4-FFF2-40B4-BE49-F238E27FC236}">
              <a16:creationId xmlns:a16="http://schemas.microsoft.com/office/drawing/2014/main" id="{110F2B7C-2374-48A3-A632-677583A82A5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30" name="Text Box 9">
          <a:extLst>
            <a:ext uri="{FF2B5EF4-FFF2-40B4-BE49-F238E27FC236}">
              <a16:creationId xmlns:a16="http://schemas.microsoft.com/office/drawing/2014/main" id="{D0B6A408-C892-47C8-9871-5194F9DA59E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4DA8BB6D-5AB0-4571-A085-4962F8F2B9A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479EBBED-8D36-4CFE-883C-CFF82B603B7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33" name="Text Box 8">
          <a:extLst>
            <a:ext uri="{FF2B5EF4-FFF2-40B4-BE49-F238E27FC236}">
              <a16:creationId xmlns:a16="http://schemas.microsoft.com/office/drawing/2014/main" id="{FE1C968C-4CEF-40E0-82A0-3A5563F5DDD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34" name="Text Box 9">
          <a:extLst>
            <a:ext uri="{FF2B5EF4-FFF2-40B4-BE49-F238E27FC236}">
              <a16:creationId xmlns:a16="http://schemas.microsoft.com/office/drawing/2014/main" id="{E08A0195-893C-4A62-BF3E-279F71A95A9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35" name="Text Box 8">
          <a:extLst>
            <a:ext uri="{FF2B5EF4-FFF2-40B4-BE49-F238E27FC236}">
              <a16:creationId xmlns:a16="http://schemas.microsoft.com/office/drawing/2014/main" id="{376DD31F-372F-4E44-ABBE-E5700B1F43A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29D638C9-E88D-4E10-8F98-1D586CDDDE6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37" name="Text Box 8">
          <a:extLst>
            <a:ext uri="{FF2B5EF4-FFF2-40B4-BE49-F238E27FC236}">
              <a16:creationId xmlns:a16="http://schemas.microsoft.com/office/drawing/2014/main" id="{86FC99AB-A8FD-44C4-9AC8-25DB3CFFD73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38" name="Text Box 9">
          <a:extLst>
            <a:ext uri="{FF2B5EF4-FFF2-40B4-BE49-F238E27FC236}">
              <a16:creationId xmlns:a16="http://schemas.microsoft.com/office/drawing/2014/main" id="{E9443CB0-5025-413B-B7A5-9F31201B0CB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39" name="Text Box 8">
          <a:extLst>
            <a:ext uri="{FF2B5EF4-FFF2-40B4-BE49-F238E27FC236}">
              <a16:creationId xmlns:a16="http://schemas.microsoft.com/office/drawing/2014/main" id="{48DB2F26-A1C9-43D7-A5BC-069921933F7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40" name="Text Box 9">
          <a:extLst>
            <a:ext uri="{FF2B5EF4-FFF2-40B4-BE49-F238E27FC236}">
              <a16:creationId xmlns:a16="http://schemas.microsoft.com/office/drawing/2014/main" id="{742B8D09-24A2-4033-9D05-63CF150BDF8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41" name="Text Box 8">
          <a:extLst>
            <a:ext uri="{FF2B5EF4-FFF2-40B4-BE49-F238E27FC236}">
              <a16:creationId xmlns:a16="http://schemas.microsoft.com/office/drawing/2014/main" id="{8A863CFD-038E-49CA-9DF7-4119AEA6859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42" name="Text Box 9">
          <a:extLst>
            <a:ext uri="{FF2B5EF4-FFF2-40B4-BE49-F238E27FC236}">
              <a16:creationId xmlns:a16="http://schemas.microsoft.com/office/drawing/2014/main" id="{E0979854-F17D-4AE5-B237-E7162E62F43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43" name="Text Box 8">
          <a:extLst>
            <a:ext uri="{FF2B5EF4-FFF2-40B4-BE49-F238E27FC236}">
              <a16:creationId xmlns:a16="http://schemas.microsoft.com/office/drawing/2014/main" id="{CE4F1931-9133-49AB-A4E7-8829EEFB02D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44" name="Text Box 9">
          <a:extLst>
            <a:ext uri="{FF2B5EF4-FFF2-40B4-BE49-F238E27FC236}">
              <a16:creationId xmlns:a16="http://schemas.microsoft.com/office/drawing/2014/main" id="{7A5A0CC9-44D9-4160-9A44-40C9D7D8DE1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45" name="Text Box 8">
          <a:extLst>
            <a:ext uri="{FF2B5EF4-FFF2-40B4-BE49-F238E27FC236}">
              <a16:creationId xmlns:a16="http://schemas.microsoft.com/office/drawing/2014/main" id="{F92A72DD-5923-4E2D-8D3E-1214F04C183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46" name="Text Box 9">
          <a:extLst>
            <a:ext uri="{FF2B5EF4-FFF2-40B4-BE49-F238E27FC236}">
              <a16:creationId xmlns:a16="http://schemas.microsoft.com/office/drawing/2014/main" id="{AA86ED06-E394-4A91-9A8C-CACCE571A8C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E99EEECB-029E-473F-B0AE-353CFA59818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48" name="Text Box 9">
          <a:extLst>
            <a:ext uri="{FF2B5EF4-FFF2-40B4-BE49-F238E27FC236}">
              <a16:creationId xmlns:a16="http://schemas.microsoft.com/office/drawing/2014/main" id="{FD35C563-B9E9-4132-93B3-E83E07CE543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id="{9A7E79CE-E5B8-4C97-BE4D-7BF96EA2B47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B8C43FED-3D59-4DAC-BADC-44D3E3986D6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B79333AD-AE25-4010-A9FE-3C2DD24A74C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52" name="Text Box 9">
          <a:extLst>
            <a:ext uri="{FF2B5EF4-FFF2-40B4-BE49-F238E27FC236}">
              <a16:creationId xmlns:a16="http://schemas.microsoft.com/office/drawing/2014/main" id="{3005635F-E8D7-4761-985E-60462D9D91B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53" name="Text Box 8">
          <a:extLst>
            <a:ext uri="{FF2B5EF4-FFF2-40B4-BE49-F238E27FC236}">
              <a16:creationId xmlns:a16="http://schemas.microsoft.com/office/drawing/2014/main" id="{6C80E566-92A1-446C-8C97-AAAA5A38790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54" name="Text Box 9">
          <a:extLst>
            <a:ext uri="{FF2B5EF4-FFF2-40B4-BE49-F238E27FC236}">
              <a16:creationId xmlns:a16="http://schemas.microsoft.com/office/drawing/2014/main" id="{09695D57-A6EF-4B18-9C7A-D4121DBB5BA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F7C6CBB8-2385-4F93-8F88-58CA3EC3AA9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7FF38090-B488-46D4-921C-62A7BC49A39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57" name="Text Box 8">
          <a:extLst>
            <a:ext uri="{FF2B5EF4-FFF2-40B4-BE49-F238E27FC236}">
              <a16:creationId xmlns:a16="http://schemas.microsoft.com/office/drawing/2014/main" id="{73090AAA-E388-411A-9C2E-5296E76A824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58" name="Text Box 9">
          <a:extLst>
            <a:ext uri="{FF2B5EF4-FFF2-40B4-BE49-F238E27FC236}">
              <a16:creationId xmlns:a16="http://schemas.microsoft.com/office/drawing/2014/main" id="{C892519C-F355-4CD2-B68B-201CE04351E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59" name="Text Box 8">
          <a:extLst>
            <a:ext uri="{FF2B5EF4-FFF2-40B4-BE49-F238E27FC236}">
              <a16:creationId xmlns:a16="http://schemas.microsoft.com/office/drawing/2014/main" id="{3506FF9D-499E-43CB-A5A2-8B43008CE84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60" name="Text Box 9">
          <a:extLst>
            <a:ext uri="{FF2B5EF4-FFF2-40B4-BE49-F238E27FC236}">
              <a16:creationId xmlns:a16="http://schemas.microsoft.com/office/drawing/2014/main" id="{C21A5F88-9B48-46C1-B0B6-AA0ABABE9D4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61" name="Text Box 8">
          <a:extLst>
            <a:ext uri="{FF2B5EF4-FFF2-40B4-BE49-F238E27FC236}">
              <a16:creationId xmlns:a16="http://schemas.microsoft.com/office/drawing/2014/main" id="{76797887-D88D-4BF8-8AED-D5AD5E4565A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62" name="Text Box 9">
          <a:extLst>
            <a:ext uri="{FF2B5EF4-FFF2-40B4-BE49-F238E27FC236}">
              <a16:creationId xmlns:a16="http://schemas.microsoft.com/office/drawing/2014/main" id="{3FA2A059-7E43-491A-B10E-B5EFE6E922D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63" name="Text Box 8">
          <a:extLst>
            <a:ext uri="{FF2B5EF4-FFF2-40B4-BE49-F238E27FC236}">
              <a16:creationId xmlns:a16="http://schemas.microsoft.com/office/drawing/2014/main" id="{ACEFEA98-99D7-4C24-9DCD-2BA31112E39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64" name="Text Box 9">
          <a:extLst>
            <a:ext uri="{FF2B5EF4-FFF2-40B4-BE49-F238E27FC236}">
              <a16:creationId xmlns:a16="http://schemas.microsoft.com/office/drawing/2014/main" id="{17E472B6-00F4-4320-BAFF-1A3224E86F0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65" name="Text Box 8">
          <a:extLst>
            <a:ext uri="{FF2B5EF4-FFF2-40B4-BE49-F238E27FC236}">
              <a16:creationId xmlns:a16="http://schemas.microsoft.com/office/drawing/2014/main" id="{754BE695-6F78-45DF-BA61-B812313A0E2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66" name="Text Box 9">
          <a:extLst>
            <a:ext uri="{FF2B5EF4-FFF2-40B4-BE49-F238E27FC236}">
              <a16:creationId xmlns:a16="http://schemas.microsoft.com/office/drawing/2014/main" id="{061FB279-90FF-4527-A62F-8D0A278E86C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67" name="Text Box 8">
          <a:extLst>
            <a:ext uri="{FF2B5EF4-FFF2-40B4-BE49-F238E27FC236}">
              <a16:creationId xmlns:a16="http://schemas.microsoft.com/office/drawing/2014/main" id="{C492CD14-4DE7-497F-A00F-0BE85C8E427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68" name="Text Box 9">
          <a:extLst>
            <a:ext uri="{FF2B5EF4-FFF2-40B4-BE49-F238E27FC236}">
              <a16:creationId xmlns:a16="http://schemas.microsoft.com/office/drawing/2014/main" id="{18C32D29-2D0B-418C-BAA6-9A6B606C166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69" name="Text Box 8">
          <a:extLst>
            <a:ext uri="{FF2B5EF4-FFF2-40B4-BE49-F238E27FC236}">
              <a16:creationId xmlns:a16="http://schemas.microsoft.com/office/drawing/2014/main" id="{B0B1C4B9-F3F6-41DF-9E49-AD4C3FE6716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70" name="Text Box 9">
          <a:extLst>
            <a:ext uri="{FF2B5EF4-FFF2-40B4-BE49-F238E27FC236}">
              <a16:creationId xmlns:a16="http://schemas.microsoft.com/office/drawing/2014/main" id="{5A50C3C0-F9AE-48BF-9488-E5BDB6EF3F8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71" name="Text Box 8">
          <a:extLst>
            <a:ext uri="{FF2B5EF4-FFF2-40B4-BE49-F238E27FC236}">
              <a16:creationId xmlns:a16="http://schemas.microsoft.com/office/drawing/2014/main" id="{709D7212-7532-4902-BDEC-5860FD8BED1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72" name="Text Box 9">
          <a:extLst>
            <a:ext uri="{FF2B5EF4-FFF2-40B4-BE49-F238E27FC236}">
              <a16:creationId xmlns:a16="http://schemas.microsoft.com/office/drawing/2014/main" id="{B00F98BB-2DFC-404B-9E15-F0DB84FBCF2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73" name="Text Box 8">
          <a:extLst>
            <a:ext uri="{FF2B5EF4-FFF2-40B4-BE49-F238E27FC236}">
              <a16:creationId xmlns:a16="http://schemas.microsoft.com/office/drawing/2014/main" id="{4C08CBC3-6098-4071-B1FD-666AA73E5C2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74" name="Text Box 9">
          <a:extLst>
            <a:ext uri="{FF2B5EF4-FFF2-40B4-BE49-F238E27FC236}">
              <a16:creationId xmlns:a16="http://schemas.microsoft.com/office/drawing/2014/main" id="{04420060-5AA6-4443-AFA3-CDD5367118B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id="{771767E1-A993-4584-B976-E80A4CB490C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76" name="Text Box 9">
          <a:extLst>
            <a:ext uri="{FF2B5EF4-FFF2-40B4-BE49-F238E27FC236}">
              <a16:creationId xmlns:a16="http://schemas.microsoft.com/office/drawing/2014/main" id="{3D1B61E1-8FB0-4DDB-80FF-D35991E57CA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77" name="Text Box 8">
          <a:extLst>
            <a:ext uri="{FF2B5EF4-FFF2-40B4-BE49-F238E27FC236}">
              <a16:creationId xmlns:a16="http://schemas.microsoft.com/office/drawing/2014/main" id="{317F41F1-7713-4AF0-A6FE-4BBDFE87A5C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78" name="Text Box 9">
          <a:extLst>
            <a:ext uri="{FF2B5EF4-FFF2-40B4-BE49-F238E27FC236}">
              <a16:creationId xmlns:a16="http://schemas.microsoft.com/office/drawing/2014/main" id="{BB4CDA74-8B6C-470A-A474-C391FA8E8DF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E86F7F10-422F-4223-A3EB-748D75A2F8A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80" name="Text Box 9">
          <a:extLst>
            <a:ext uri="{FF2B5EF4-FFF2-40B4-BE49-F238E27FC236}">
              <a16:creationId xmlns:a16="http://schemas.microsoft.com/office/drawing/2014/main" id="{C0E675E9-0AAB-44D1-BF67-4D48322726E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81" name="Text Box 8">
          <a:extLst>
            <a:ext uri="{FF2B5EF4-FFF2-40B4-BE49-F238E27FC236}">
              <a16:creationId xmlns:a16="http://schemas.microsoft.com/office/drawing/2014/main" id="{DFAF4E2A-6345-4874-8BE3-0CCAD259B96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82" name="Text Box 9">
          <a:extLst>
            <a:ext uri="{FF2B5EF4-FFF2-40B4-BE49-F238E27FC236}">
              <a16:creationId xmlns:a16="http://schemas.microsoft.com/office/drawing/2014/main" id="{348FE857-4F33-4A57-8E11-3335CE59E52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83" name="Text Box 8">
          <a:extLst>
            <a:ext uri="{FF2B5EF4-FFF2-40B4-BE49-F238E27FC236}">
              <a16:creationId xmlns:a16="http://schemas.microsoft.com/office/drawing/2014/main" id="{17696674-9DDE-4B50-9D91-A367C135E36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84" name="Text Box 9">
          <a:extLst>
            <a:ext uri="{FF2B5EF4-FFF2-40B4-BE49-F238E27FC236}">
              <a16:creationId xmlns:a16="http://schemas.microsoft.com/office/drawing/2014/main" id="{3808EFB7-65F5-4B8D-9B66-9ED4D6A4C0F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85" name="Text Box 8">
          <a:extLst>
            <a:ext uri="{FF2B5EF4-FFF2-40B4-BE49-F238E27FC236}">
              <a16:creationId xmlns:a16="http://schemas.microsoft.com/office/drawing/2014/main" id="{260F498D-F996-4523-B00F-0FB90966219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86" name="Text Box 9">
          <a:extLst>
            <a:ext uri="{FF2B5EF4-FFF2-40B4-BE49-F238E27FC236}">
              <a16:creationId xmlns:a16="http://schemas.microsoft.com/office/drawing/2014/main" id="{E920AEE9-1415-4E2F-9BA8-C3043A892FD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87" name="Text Box 8">
          <a:extLst>
            <a:ext uri="{FF2B5EF4-FFF2-40B4-BE49-F238E27FC236}">
              <a16:creationId xmlns:a16="http://schemas.microsoft.com/office/drawing/2014/main" id="{BED74DF0-DBDE-4FF9-899B-2F71464708E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88" name="Text Box 9">
          <a:extLst>
            <a:ext uri="{FF2B5EF4-FFF2-40B4-BE49-F238E27FC236}">
              <a16:creationId xmlns:a16="http://schemas.microsoft.com/office/drawing/2014/main" id="{99B72EB8-86FA-4404-A4AB-CBAF053F50D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89" name="Text Box 8">
          <a:extLst>
            <a:ext uri="{FF2B5EF4-FFF2-40B4-BE49-F238E27FC236}">
              <a16:creationId xmlns:a16="http://schemas.microsoft.com/office/drawing/2014/main" id="{1E64FF81-66CF-4C1B-B903-BC0A7A8CC75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90" name="Text Box 9">
          <a:extLst>
            <a:ext uri="{FF2B5EF4-FFF2-40B4-BE49-F238E27FC236}">
              <a16:creationId xmlns:a16="http://schemas.microsoft.com/office/drawing/2014/main" id="{5B32EDDE-1B9F-4A92-A4E8-6E3119AF5AA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91" name="Text Box 8">
          <a:extLst>
            <a:ext uri="{FF2B5EF4-FFF2-40B4-BE49-F238E27FC236}">
              <a16:creationId xmlns:a16="http://schemas.microsoft.com/office/drawing/2014/main" id="{791B36AC-779B-48BF-AD38-F75CA5F6A5F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92" name="Text Box 9">
          <a:extLst>
            <a:ext uri="{FF2B5EF4-FFF2-40B4-BE49-F238E27FC236}">
              <a16:creationId xmlns:a16="http://schemas.microsoft.com/office/drawing/2014/main" id="{0D8F9C6E-E0D8-49C3-A02A-A71D41B215D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93" name="Text Box 8">
          <a:extLst>
            <a:ext uri="{FF2B5EF4-FFF2-40B4-BE49-F238E27FC236}">
              <a16:creationId xmlns:a16="http://schemas.microsoft.com/office/drawing/2014/main" id="{882F9232-BCC0-44BC-83D1-A7116C62FBD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94" name="Text Box 9">
          <a:extLst>
            <a:ext uri="{FF2B5EF4-FFF2-40B4-BE49-F238E27FC236}">
              <a16:creationId xmlns:a16="http://schemas.microsoft.com/office/drawing/2014/main" id="{34C7EB9E-69E3-42D5-8170-84627B2A93F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95" name="Text Box 8">
          <a:extLst>
            <a:ext uri="{FF2B5EF4-FFF2-40B4-BE49-F238E27FC236}">
              <a16:creationId xmlns:a16="http://schemas.microsoft.com/office/drawing/2014/main" id="{91C1D6EF-7A0A-432C-9A3C-5298395A429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96" name="Text Box 9">
          <a:extLst>
            <a:ext uri="{FF2B5EF4-FFF2-40B4-BE49-F238E27FC236}">
              <a16:creationId xmlns:a16="http://schemas.microsoft.com/office/drawing/2014/main" id="{C701512C-4BED-46FD-B6A0-279606C105F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97" name="Text Box 8">
          <a:extLst>
            <a:ext uri="{FF2B5EF4-FFF2-40B4-BE49-F238E27FC236}">
              <a16:creationId xmlns:a16="http://schemas.microsoft.com/office/drawing/2014/main" id="{17F53949-F316-450F-9967-56850174DFE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98" name="Text Box 9">
          <a:extLst>
            <a:ext uri="{FF2B5EF4-FFF2-40B4-BE49-F238E27FC236}">
              <a16:creationId xmlns:a16="http://schemas.microsoft.com/office/drawing/2014/main" id="{B448C277-1E36-456A-BFD0-305FAAAF5CB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199" name="Text Box 8">
          <a:extLst>
            <a:ext uri="{FF2B5EF4-FFF2-40B4-BE49-F238E27FC236}">
              <a16:creationId xmlns:a16="http://schemas.microsoft.com/office/drawing/2014/main" id="{6A6F9900-7243-4D31-A88B-4C8BD468424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00" name="Text Box 9">
          <a:extLst>
            <a:ext uri="{FF2B5EF4-FFF2-40B4-BE49-F238E27FC236}">
              <a16:creationId xmlns:a16="http://schemas.microsoft.com/office/drawing/2014/main" id="{431CC580-538A-4F73-AD48-7C330E27140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01" name="Text Box 8">
          <a:extLst>
            <a:ext uri="{FF2B5EF4-FFF2-40B4-BE49-F238E27FC236}">
              <a16:creationId xmlns:a16="http://schemas.microsoft.com/office/drawing/2014/main" id="{5240A80F-F27D-4545-9D41-80DAAD9CD29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02" name="Text Box 9">
          <a:extLst>
            <a:ext uri="{FF2B5EF4-FFF2-40B4-BE49-F238E27FC236}">
              <a16:creationId xmlns:a16="http://schemas.microsoft.com/office/drawing/2014/main" id="{B54DD856-EA41-4478-80AF-F923CC6723A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03" name="Text Box 8">
          <a:extLst>
            <a:ext uri="{FF2B5EF4-FFF2-40B4-BE49-F238E27FC236}">
              <a16:creationId xmlns:a16="http://schemas.microsoft.com/office/drawing/2014/main" id="{CF1AA35F-091D-4227-AFAB-7FB41DE228A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04" name="Text Box 9">
          <a:extLst>
            <a:ext uri="{FF2B5EF4-FFF2-40B4-BE49-F238E27FC236}">
              <a16:creationId xmlns:a16="http://schemas.microsoft.com/office/drawing/2014/main" id="{4786C3E7-4CA7-456C-8E4E-07DFFA1C056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05" name="Text Box 8">
          <a:extLst>
            <a:ext uri="{FF2B5EF4-FFF2-40B4-BE49-F238E27FC236}">
              <a16:creationId xmlns:a16="http://schemas.microsoft.com/office/drawing/2014/main" id="{94A13566-13C0-44DA-8ED7-EDCEF92AE49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06" name="Text Box 9">
          <a:extLst>
            <a:ext uri="{FF2B5EF4-FFF2-40B4-BE49-F238E27FC236}">
              <a16:creationId xmlns:a16="http://schemas.microsoft.com/office/drawing/2014/main" id="{851A2188-A3A3-4C45-B0A3-BD84FD3C948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07" name="Text Box 8">
          <a:extLst>
            <a:ext uri="{FF2B5EF4-FFF2-40B4-BE49-F238E27FC236}">
              <a16:creationId xmlns:a16="http://schemas.microsoft.com/office/drawing/2014/main" id="{E7515263-FA44-4FDB-99AB-DC3364DC15D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08" name="Text Box 9">
          <a:extLst>
            <a:ext uri="{FF2B5EF4-FFF2-40B4-BE49-F238E27FC236}">
              <a16:creationId xmlns:a16="http://schemas.microsoft.com/office/drawing/2014/main" id="{1006E518-BF8A-4AB8-9428-33BC554BC62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09" name="Text Box 8">
          <a:extLst>
            <a:ext uri="{FF2B5EF4-FFF2-40B4-BE49-F238E27FC236}">
              <a16:creationId xmlns:a16="http://schemas.microsoft.com/office/drawing/2014/main" id="{6822BDA1-94DE-4456-B1EA-2AEA4836087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10" name="Text Box 9">
          <a:extLst>
            <a:ext uri="{FF2B5EF4-FFF2-40B4-BE49-F238E27FC236}">
              <a16:creationId xmlns:a16="http://schemas.microsoft.com/office/drawing/2014/main" id="{906BC2AB-937F-4A7F-ADFA-782733B9DF5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11" name="Text Box 8">
          <a:extLst>
            <a:ext uri="{FF2B5EF4-FFF2-40B4-BE49-F238E27FC236}">
              <a16:creationId xmlns:a16="http://schemas.microsoft.com/office/drawing/2014/main" id="{86839D8A-657B-41F9-BA77-06A662EA46F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12" name="Text Box 9">
          <a:extLst>
            <a:ext uri="{FF2B5EF4-FFF2-40B4-BE49-F238E27FC236}">
              <a16:creationId xmlns:a16="http://schemas.microsoft.com/office/drawing/2014/main" id="{60E8D65E-CEFF-4420-A364-AC981D52176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13" name="Text Box 8">
          <a:extLst>
            <a:ext uri="{FF2B5EF4-FFF2-40B4-BE49-F238E27FC236}">
              <a16:creationId xmlns:a16="http://schemas.microsoft.com/office/drawing/2014/main" id="{D117856C-8158-4BB9-8358-C9C8201D305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14" name="Text Box 9">
          <a:extLst>
            <a:ext uri="{FF2B5EF4-FFF2-40B4-BE49-F238E27FC236}">
              <a16:creationId xmlns:a16="http://schemas.microsoft.com/office/drawing/2014/main" id="{2E404237-BCA1-4429-9316-797915EAB05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15" name="Text Box 8">
          <a:extLst>
            <a:ext uri="{FF2B5EF4-FFF2-40B4-BE49-F238E27FC236}">
              <a16:creationId xmlns:a16="http://schemas.microsoft.com/office/drawing/2014/main" id="{14AE9630-3406-45D8-82BB-FBD93409E03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16" name="Text Box 9">
          <a:extLst>
            <a:ext uri="{FF2B5EF4-FFF2-40B4-BE49-F238E27FC236}">
              <a16:creationId xmlns:a16="http://schemas.microsoft.com/office/drawing/2014/main" id="{4EE4025E-EF82-4F83-B43D-FE3949957C7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17" name="Text Box 8">
          <a:extLst>
            <a:ext uri="{FF2B5EF4-FFF2-40B4-BE49-F238E27FC236}">
              <a16:creationId xmlns:a16="http://schemas.microsoft.com/office/drawing/2014/main" id="{29D817C8-35F6-4C10-9C51-2600D9D867C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18" name="Text Box 9">
          <a:extLst>
            <a:ext uri="{FF2B5EF4-FFF2-40B4-BE49-F238E27FC236}">
              <a16:creationId xmlns:a16="http://schemas.microsoft.com/office/drawing/2014/main" id="{88DD2911-0B7B-4475-8194-6D05D6130A8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19" name="Text Box 8">
          <a:extLst>
            <a:ext uri="{FF2B5EF4-FFF2-40B4-BE49-F238E27FC236}">
              <a16:creationId xmlns:a16="http://schemas.microsoft.com/office/drawing/2014/main" id="{4ADD9D05-AE93-40FA-925C-72DC787E0FB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20" name="Text Box 9">
          <a:extLst>
            <a:ext uri="{FF2B5EF4-FFF2-40B4-BE49-F238E27FC236}">
              <a16:creationId xmlns:a16="http://schemas.microsoft.com/office/drawing/2014/main" id="{6C737E2E-CC42-43BB-9F07-94C3A0383B5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21" name="Text Box 8">
          <a:extLst>
            <a:ext uri="{FF2B5EF4-FFF2-40B4-BE49-F238E27FC236}">
              <a16:creationId xmlns:a16="http://schemas.microsoft.com/office/drawing/2014/main" id="{C8E7D62A-9B6B-4691-9B0F-6BE8104481E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22" name="Text Box 9">
          <a:extLst>
            <a:ext uri="{FF2B5EF4-FFF2-40B4-BE49-F238E27FC236}">
              <a16:creationId xmlns:a16="http://schemas.microsoft.com/office/drawing/2014/main" id="{776C2729-F56A-411B-AB5E-BF4A27EAC7B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23" name="Text Box 8">
          <a:extLst>
            <a:ext uri="{FF2B5EF4-FFF2-40B4-BE49-F238E27FC236}">
              <a16:creationId xmlns:a16="http://schemas.microsoft.com/office/drawing/2014/main" id="{4BE71C64-14D8-4B0D-9C73-6305EF5D6F0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24" name="Text Box 9">
          <a:extLst>
            <a:ext uri="{FF2B5EF4-FFF2-40B4-BE49-F238E27FC236}">
              <a16:creationId xmlns:a16="http://schemas.microsoft.com/office/drawing/2014/main" id="{F3808055-F6F7-4B71-824B-CA6537A29711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25" name="Text Box 8">
          <a:extLst>
            <a:ext uri="{FF2B5EF4-FFF2-40B4-BE49-F238E27FC236}">
              <a16:creationId xmlns:a16="http://schemas.microsoft.com/office/drawing/2014/main" id="{650E5781-5F7D-4BED-B4BC-E6673D80B58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26" name="Text Box 9">
          <a:extLst>
            <a:ext uri="{FF2B5EF4-FFF2-40B4-BE49-F238E27FC236}">
              <a16:creationId xmlns:a16="http://schemas.microsoft.com/office/drawing/2014/main" id="{83C85431-8FF6-4216-9CCB-A6D646CBA4A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27" name="Text Box 8">
          <a:extLst>
            <a:ext uri="{FF2B5EF4-FFF2-40B4-BE49-F238E27FC236}">
              <a16:creationId xmlns:a16="http://schemas.microsoft.com/office/drawing/2014/main" id="{DA50A128-122A-4585-9AB8-1601977CBD7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28" name="Text Box 9">
          <a:extLst>
            <a:ext uri="{FF2B5EF4-FFF2-40B4-BE49-F238E27FC236}">
              <a16:creationId xmlns:a16="http://schemas.microsoft.com/office/drawing/2014/main" id="{8FF7DD47-65AD-4E22-A1B9-DAF6545A764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29" name="Text Box 8">
          <a:extLst>
            <a:ext uri="{FF2B5EF4-FFF2-40B4-BE49-F238E27FC236}">
              <a16:creationId xmlns:a16="http://schemas.microsoft.com/office/drawing/2014/main" id="{AD4A9B4C-15B6-4975-A83B-662A55C54CF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30" name="Text Box 9">
          <a:extLst>
            <a:ext uri="{FF2B5EF4-FFF2-40B4-BE49-F238E27FC236}">
              <a16:creationId xmlns:a16="http://schemas.microsoft.com/office/drawing/2014/main" id="{FBC1C2FE-F58A-47D8-8857-B0E3D6A9A29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31" name="Text Box 8">
          <a:extLst>
            <a:ext uri="{FF2B5EF4-FFF2-40B4-BE49-F238E27FC236}">
              <a16:creationId xmlns:a16="http://schemas.microsoft.com/office/drawing/2014/main" id="{8A492828-8881-4241-98DF-4445ABD4895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32" name="Text Box 9">
          <a:extLst>
            <a:ext uri="{FF2B5EF4-FFF2-40B4-BE49-F238E27FC236}">
              <a16:creationId xmlns:a16="http://schemas.microsoft.com/office/drawing/2014/main" id="{33026462-00A8-470F-96DD-50C7429E438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02354849-964B-46C9-9F8D-4AF0BAE2B41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C588D28C-2541-45B8-B70C-C689C58DA19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id="{D75F142B-9AAF-453A-B619-F28C4D72298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36" name="Text Box 9">
          <a:extLst>
            <a:ext uri="{FF2B5EF4-FFF2-40B4-BE49-F238E27FC236}">
              <a16:creationId xmlns:a16="http://schemas.microsoft.com/office/drawing/2014/main" id="{17ACFFFA-16AF-46EC-AC19-16182C328F7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37" name="Text Box 8">
          <a:extLst>
            <a:ext uri="{FF2B5EF4-FFF2-40B4-BE49-F238E27FC236}">
              <a16:creationId xmlns:a16="http://schemas.microsoft.com/office/drawing/2014/main" id="{ABB600D8-7147-4464-ACEC-C52250569D70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38" name="Text Box 9">
          <a:extLst>
            <a:ext uri="{FF2B5EF4-FFF2-40B4-BE49-F238E27FC236}">
              <a16:creationId xmlns:a16="http://schemas.microsoft.com/office/drawing/2014/main" id="{28AEBCF1-CAC5-4522-A9BA-4FA95EBE1E4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97C006DD-1DB3-4DC1-B86F-5538495B6FB7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C6DBFE8B-80ED-4175-83BD-25A2CEE60C8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41" name="Text Box 8">
          <a:extLst>
            <a:ext uri="{FF2B5EF4-FFF2-40B4-BE49-F238E27FC236}">
              <a16:creationId xmlns:a16="http://schemas.microsoft.com/office/drawing/2014/main" id="{62DCD683-A45E-452A-8984-AF8F490C8EB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42" name="Text Box 9">
          <a:extLst>
            <a:ext uri="{FF2B5EF4-FFF2-40B4-BE49-F238E27FC236}">
              <a16:creationId xmlns:a16="http://schemas.microsoft.com/office/drawing/2014/main" id="{43642960-BE45-48B2-96D2-22011500C0D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43" name="Text Box 8">
          <a:extLst>
            <a:ext uri="{FF2B5EF4-FFF2-40B4-BE49-F238E27FC236}">
              <a16:creationId xmlns:a16="http://schemas.microsoft.com/office/drawing/2014/main" id="{3FD73913-72DE-4332-AFAE-4C0CE4EF446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44" name="Text Box 9">
          <a:extLst>
            <a:ext uri="{FF2B5EF4-FFF2-40B4-BE49-F238E27FC236}">
              <a16:creationId xmlns:a16="http://schemas.microsoft.com/office/drawing/2014/main" id="{E41C4580-5D2C-4A63-8F41-8164BBDA51F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45" name="Text Box 8">
          <a:extLst>
            <a:ext uri="{FF2B5EF4-FFF2-40B4-BE49-F238E27FC236}">
              <a16:creationId xmlns:a16="http://schemas.microsoft.com/office/drawing/2014/main" id="{6133FD8C-7C0D-4489-BAAF-E23D396F40B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46" name="Text Box 9">
          <a:extLst>
            <a:ext uri="{FF2B5EF4-FFF2-40B4-BE49-F238E27FC236}">
              <a16:creationId xmlns:a16="http://schemas.microsoft.com/office/drawing/2014/main" id="{CCD8ED99-DF83-4D83-96D6-5BBB63C3F3F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47" name="Text Box 8">
          <a:extLst>
            <a:ext uri="{FF2B5EF4-FFF2-40B4-BE49-F238E27FC236}">
              <a16:creationId xmlns:a16="http://schemas.microsoft.com/office/drawing/2014/main" id="{CD1E88C5-AB65-4128-8F55-A99200C6AB4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48" name="Text Box 9">
          <a:extLst>
            <a:ext uri="{FF2B5EF4-FFF2-40B4-BE49-F238E27FC236}">
              <a16:creationId xmlns:a16="http://schemas.microsoft.com/office/drawing/2014/main" id="{F6690438-B588-4705-894B-BBBA59D3240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49" name="Text Box 8">
          <a:extLst>
            <a:ext uri="{FF2B5EF4-FFF2-40B4-BE49-F238E27FC236}">
              <a16:creationId xmlns:a16="http://schemas.microsoft.com/office/drawing/2014/main" id="{E7AD9017-9970-490D-9D8C-5429386C725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50" name="Text Box 9">
          <a:extLst>
            <a:ext uri="{FF2B5EF4-FFF2-40B4-BE49-F238E27FC236}">
              <a16:creationId xmlns:a16="http://schemas.microsoft.com/office/drawing/2014/main" id="{C72614E6-255F-4F4C-A0A8-A473569F885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51" name="Text Box 8">
          <a:extLst>
            <a:ext uri="{FF2B5EF4-FFF2-40B4-BE49-F238E27FC236}">
              <a16:creationId xmlns:a16="http://schemas.microsoft.com/office/drawing/2014/main" id="{6E8B6697-82D8-40F2-A639-20844475A05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52" name="Text Box 9">
          <a:extLst>
            <a:ext uri="{FF2B5EF4-FFF2-40B4-BE49-F238E27FC236}">
              <a16:creationId xmlns:a16="http://schemas.microsoft.com/office/drawing/2014/main" id="{B24E42E8-ECB4-4C9C-9E4C-EDBF1BCFBA7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53" name="Text Box 8">
          <a:extLst>
            <a:ext uri="{FF2B5EF4-FFF2-40B4-BE49-F238E27FC236}">
              <a16:creationId xmlns:a16="http://schemas.microsoft.com/office/drawing/2014/main" id="{E82309CC-BE3D-4949-B654-20C18258D25B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54" name="Text Box 9">
          <a:extLst>
            <a:ext uri="{FF2B5EF4-FFF2-40B4-BE49-F238E27FC236}">
              <a16:creationId xmlns:a16="http://schemas.microsoft.com/office/drawing/2014/main" id="{8FBC297C-0D5E-46AB-9C15-5142C806C04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55" name="Text Box 8">
          <a:extLst>
            <a:ext uri="{FF2B5EF4-FFF2-40B4-BE49-F238E27FC236}">
              <a16:creationId xmlns:a16="http://schemas.microsoft.com/office/drawing/2014/main" id="{8F1CD97D-73C5-4C83-BFC4-DAD10EE3771C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56" name="Text Box 9">
          <a:extLst>
            <a:ext uri="{FF2B5EF4-FFF2-40B4-BE49-F238E27FC236}">
              <a16:creationId xmlns:a16="http://schemas.microsoft.com/office/drawing/2014/main" id="{96E2A600-CD16-402F-B2B6-5FF455A4117E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57" name="Text Box 8">
          <a:extLst>
            <a:ext uri="{FF2B5EF4-FFF2-40B4-BE49-F238E27FC236}">
              <a16:creationId xmlns:a16="http://schemas.microsoft.com/office/drawing/2014/main" id="{062E924B-BC6E-4E89-BF20-167ECD860795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58" name="Text Box 9">
          <a:extLst>
            <a:ext uri="{FF2B5EF4-FFF2-40B4-BE49-F238E27FC236}">
              <a16:creationId xmlns:a16="http://schemas.microsoft.com/office/drawing/2014/main" id="{204FBE9B-95B7-4CCF-8906-2E9EC796A19D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59" name="Text Box 8">
          <a:extLst>
            <a:ext uri="{FF2B5EF4-FFF2-40B4-BE49-F238E27FC236}">
              <a16:creationId xmlns:a16="http://schemas.microsoft.com/office/drawing/2014/main" id="{32868542-42BC-4C33-8094-0872B98D6AF4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60" name="Text Box 9">
          <a:extLst>
            <a:ext uri="{FF2B5EF4-FFF2-40B4-BE49-F238E27FC236}">
              <a16:creationId xmlns:a16="http://schemas.microsoft.com/office/drawing/2014/main" id="{F672F702-A9AF-4A8E-8E2E-86B63902E0D2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61" name="Text Box 8">
          <a:extLst>
            <a:ext uri="{FF2B5EF4-FFF2-40B4-BE49-F238E27FC236}">
              <a16:creationId xmlns:a16="http://schemas.microsoft.com/office/drawing/2014/main" id="{83DFD81B-0887-4A75-A5BB-276D0BD23D7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62" name="Text Box 9">
          <a:extLst>
            <a:ext uri="{FF2B5EF4-FFF2-40B4-BE49-F238E27FC236}">
              <a16:creationId xmlns:a16="http://schemas.microsoft.com/office/drawing/2014/main" id="{76B342C0-C4FF-4295-BB67-8D5C1E646A6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63" name="Text Box 8">
          <a:extLst>
            <a:ext uri="{FF2B5EF4-FFF2-40B4-BE49-F238E27FC236}">
              <a16:creationId xmlns:a16="http://schemas.microsoft.com/office/drawing/2014/main" id="{3B03F7DD-2665-4FA3-A9DC-9F8CC73E348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64" name="Text Box 9">
          <a:extLst>
            <a:ext uri="{FF2B5EF4-FFF2-40B4-BE49-F238E27FC236}">
              <a16:creationId xmlns:a16="http://schemas.microsoft.com/office/drawing/2014/main" id="{8884B0BB-38A0-4E3E-BD9C-F629121EB308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65" name="Text Box 8">
          <a:extLst>
            <a:ext uri="{FF2B5EF4-FFF2-40B4-BE49-F238E27FC236}">
              <a16:creationId xmlns:a16="http://schemas.microsoft.com/office/drawing/2014/main" id="{DDAEF097-5BB9-4F09-91E2-8D844E2A6AD3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66" name="Text Box 9">
          <a:extLst>
            <a:ext uri="{FF2B5EF4-FFF2-40B4-BE49-F238E27FC236}">
              <a16:creationId xmlns:a16="http://schemas.microsoft.com/office/drawing/2014/main" id="{DACF7F02-B3BC-472C-A9B3-6C15BBDF433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67" name="Text Box 8">
          <a:extLst>
            <a:ext uri="{FF2B5EF4-FFF2-40B4-BE49-F238E27FC236}">
              <a16:creationId xmlns:a16="http://schemas.microsoft.com/office/drawing/2014/main" id="{F68C1571-BBFD-45BD-8659-C9846519BEBA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68" name="Text Box 9">
          <a:extLst>
            <a:ext uri="{FF2B5EF4-FFF2-40B4-BE49-F238E27FC236}">
              <a16:creationId xmlns:a16="http://schemas.microsoft.com/office/drawing/2014/main" id="{C9D9CCD4-ABDC-43A8-93D3-4E5DB90DD016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69" name="Text Box 8">
          <a:extLst>
            <a:ext uri="{FF2B5EF4-FFF2-40B4-BE49-F238E27FC236}">
              <a16:creationId xmlns:a16="http://schemas.microsoft.com/office/drawing/2014/main" id="{6DAFDB0C-7D26-4E46-8F0C-B88F17796749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555</xdr:row>
      <xdr:rowOff>0</xdr:rowOff>
    </xdr:from>
    <xdr:ext cx="0" cy="161925"/>
    <xdr:sp macro="" textlink="">
      <xdr:nvSpPr>
        <xdr:cNvPr id="1270" name="Text Box 9">
          <a:extLst>
            <a:ext uri="{FF2B5EF4-FFF2-40B4-BE49-F238E27FC236}">
              <a16:creationId xmlns:a16="http://schemas.microsoft.com/office/drawing/2014/main" id="{191C7D7B-8E97-41BE-836B-F3A2FEBF68EF}"/>
            </a:ext>
          </a:extLst>
        </xdr:cNvPr>
        <xdr:cNvSpPr txBox="1">
          <a:spLocks noChangeArrowheads="1"/>
        </xdr:cNvSpPr>
      </xdr:nvSpPr>
      <xdr:spPr bwMode="auto">
        <a:xfrm>
          <a:off x="2105025" y="9615678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612AD11B-7371-4365-A4E6-D24B4BDCDCA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6ADA1DAD-5D7C-418B-A7FD-DE235912626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273" name="Text Box 9">
          <a:extLst>
            <a:ext uri="{FF2B5EF4-FFF2-40B4-BE49-F238E27FC236}">
              <a16:creationId xmlns:a16="http://schemas.microsoft.com/office/drawing/2014/main" id="{61B619DE-04CB-48E5-B4A1-1E23D4521383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0FD163CD-3D33-4C74-BB33-C780889A603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275" name="Text Box 9">
          <a:extLst>
            <a:ext uri="{FF2B5EF4-FFF2-40B4-BE49-F238E27FC236}">
              <a16:creationId xmlns:a16="http://schemas.microsoft.com/office/drawing/2014/main" id="{8D4AE5DD-1A5C-4CF5-B923-CCF230F7FDC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276" name="Text Box 8">
          <a:extLst>
            <a:ext uri="{FF2B5EF4-FFF2-40B4-BE49-F238E27FC236}">
              <a16:creationId xmlns:a16="http://schemas.microsoft.com/office/drawing/2014/main" id="{7E690E50-EF89-443E-A247-BA268DA49CF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277" name="Text Box 9">
          <a:extLst>
            <a:ext uri="{FF2B5EF4-FFF2-40B4-BE49-F238E27FC236}">
              <a16:creationId xmlns:a16="http://schemas.microsoft.com/office/drawing/2014/main" id="{F221D58B-7B15-4140-A960-35C30FFFA8F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278" name="Text Box 8">
          <a:extLst>
            <a:ext uri="{FF2B5EF4-FFF2-40B4-BE49-F238E27FC236}">
              <a16:creationId xmlns:a16="http://schemas.microsoft.com/office/drawing/2014/main" id="{E6DBBBE4-9A99-443C-9974-DE6D96EDE3C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279" name="Text Box 9">
          <a:extLst>
            <a:ext uri="{FF2B5EF4-FFF2-40B4-BE49-F238E27FC236}">
              <a16:creationId xmlns:a16="http://schemas.microsoft.com/office/drawing/2014/main" id="{0157FA79-374A-49E9-9FAB-6BD69846D1D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554</xdr:row>
      <xdr:rowOff>0</xdr:rowOff>
    </xdr:from>
    <xdr:ext cx="95250" cy="209550"/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576BEBFE-5D30-4292-BD14-D28A4A2F0EFD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24D0CE2D-BC08-4478-B145-3E456F4A5F7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2C2DDA30-78DD-474A-8CCE-1CF3A646ADC7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283" name="Text Box 9">
          <a:extLst>
            <a:ext uri="{FF2B5EF4-FFF2-40B4-BE49-F238E27FC236}">
              <a16:creationId xmlns:a16="http://schemas.microsoft.com/office/drawing/2014/main" id="{59FF9059-FA32-44FE-8B55-33609433770B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284" name="Text Box 8">
          <a:extLst>
            <a:ext uri="{FF2B5EF4-FFF2-40B4-BE49-F238E27FC236}">
              <a16:creationId xmlns:a16="http://schemas.microsoft.com/office/drawing/2014/main" id="{552316DB-1EDB-4787-93D7-1733F7E9D24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285" name="Text Box 9">
          <a:extLst>
            <a:ext uri="{FF2B5EF4-FFF2-40B4-BE49-F238E27FC236}">
              <a16:creationId xmlns:a16="http://schemas.microsoft.com/office/drawing/2014/main" id="{43DFAE4D-6A7D-4D0B-A53D-FBDC0C49B6F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286" name="Text Box 8">
          <a:extLst>
            <a:ext uri="{FF2B5EF4-FFF2-40B4-BE49-F238E27FC236}">
              <a16:creationId xmlns:a16="http://schemas.microsoft.com/office/drawing/2014/main" id="{FB5A55E3-FCC9-46B1-968B-157418BDB26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90500"/>
    <xdr:sp macro="" textlink="">
      <xdr:nvSpPr>
        <xdr:cNvPr id="1287" name="Text Box 9">
          <a:extLst>
            <a:ext uri="{FF2B5EF4-FFF2-40B4-BE49-F238E27FC236}">
              <a16:creationId xmlns:a16="http://schemas.microsoft.com/office/drawing/2014/main" id="{03E52758-C53E-4C81-AD55-BF35DDD153D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288" name="Text Box 8">
          <a:extLst>
            <a:ext uri="{FF2B5EF4-FFF2-40B4-BE49-F238E27FC236}">
              <a16:creationId xmlns:a16="http://schemas.microsoft.com/office/drawing/2014/main" id="{33109B2A-F506-41F4-B3F1-5F177A18C1B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104775" cy="180975"/>
    <xdr:sp macro="" textlink="">
      <xdr:nvSpPr>
        <xdr:cNvPr id="1289" name="Text Box 9">
          <a:extLst>
            <a:ext uri="{FF2B5EF4-FFF2-40B4-BE49-F238E27FC236}">
              <a16:creationId xmlns:a16="http://schemas.microsoft.com/office/drawing/2014/main" id="{FC1574D5-CECA-484D-9CC7-D14437D7E8C2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1D606CFA-6A0B-403E-8895-5F7747E3E37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C337417B-8B77-4BD3-83BE-4A490D59D8F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A3D9A4D8-39BF-4363-9511-67E37F8059B3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67B1E47C-0FBD-4CE8-B6D2-A56A3D037D0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554</xdr:row>
      <xdr:rowOff>0</xdr:rowOff>
    </xdr:from>
    <xdr:ext cx="95250" cy="314325"/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6360A927-934E-4108-9CE8-89F5245D017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295" name="Cuadro de texto 496">
          <a:extLst>
            <a:ext uri="{FF2B5EF4-FFF2-40B4-BE49-F238E27FC236}">
              <a16:creationId xmlns:a16="http://schemas.microsoft.com/office/drawing/2014/main" id="{009DC07E-AEB5-40E5-A665-1CE079C117A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296" name="Cuadro de texto 497">
          <a:extLst>
            <a:ext uri="{FF2B5EF4-FFF2-40B4-BE49-F238E27FC236}">
              <a16:creationId xmlns:a16="http://schemas.microsoft.com/office/drawing/2014/main" id="{C6CFEA5D-E5AB-4237-8A99-680CB53782BB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297" name="Cuadro de texto 498">
          <a:extLst>
            <a:ext uri="{FF2B5EF4-FFF2-40B4-BE49-F238E27FC236}">
              <a16:creationId xmlns:a16="http://schemas.microsoft.com/office/drawing/2014/main" id="{2869DD58-DE9A-4BAC-9ED7-DB19C685C84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298" name="Cuadro de texto 499">
          <a:extLst>
            <a:ext uri="{FF2B5EF4-FFF2-40B4-BE49-F238E27FC236}">
              <a16:creationId xmlns:a16="http://schemas.microsoft.com/office/drawing/2014/main" id="{3E0D3E88-3708-4E48-8A46-356DA6D3478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299" name="Cuadro de texto 500">
          <a:extLst>
            <a:ext uri="{FF2B5EF4-FFF2-40B4-BE49-F238E27FC236}">
              <a16:creationId xmlns:a16="http://schemas.microsoft.com/office/drawing/2014/main" id="{5B3B9470-D4AF-4FDB-8C84-9C79B88CD45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300" name="Cuadro de texto 501">
          <a:extLst>
            <a:ext uri="{FF2B5EF4-FFF2-40B4-BE49-F238E27FC236}">
              <a16:creationId xmlns:a16="http://schemas.microsoft.com/office/drawing/2014/main" id="{5B42375C-D026-4156-9E3F-6649EB57B82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301" name="Cuadro de texto 502">
          <a:extLst>
            <a:ext uri="{FF2B5EF4-FFF2-40B4-BE49-F238E27FC236}">
              <a16:creationId xmlns:a16="http://schemas.microsoft.com/office/drawing/2014/main" id="{596E8BFE-721D-4A5F-B1EA-658299743B0B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02" name="Cuadro de texto 503">
          <a:extLst>
            <a:ext uri="{FF2B5EF4-FFF2-40B4-BE49-F238E27FC236}">
              <a16:creationId xmlns:a16="http://schemas.microsoft.com/office/drawing/2014/main" id="{6D80080A-E0DE-4172-BA98-C53EE945E31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03" name="Cuadro de texto 504">
          <a:extLst>
            <a:ext uri="{FF2B5EF4-FFF2-40B4-BE49-F238E27FC236}">
              <a16:creationId xmlns:a16="http://schemas.microsoft.com/office/drawing/2014/main" id="{4BB3E32A-DC52-4D4E-BB6D-F55715DE1AA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554</xdr:row>
      <xdr:rowOff>0</xdr:rowOff>
    </xdr:from>
    <xdr:to>
      <xdr:col>1</xdr:col>
      <xdr:colOff>1381125</xdr:colOff>
      <xdr:row>555</xdr:row>
      <xdr:rowOff>47625</xdr:rowOff>
    </xdr:to>
    <xdr:sp macro="" textlink="">
      <xdr:nvSpPr>
        <xdr:cNvPr id="1304" name="Cuadro de texto 505">
          <a:extLst>
            <a:ext uri="{FF2B5EF4-FFF2-40B4-BE49-F238E27FC236}">
              <a16:creationId xmlns:a16="http://schemas.microsoft.com/office/drawing/2014/main" id="{15D73B32-CDD2-44FB-9C53-772BF11DF490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05" name="Cuadro de texto 506">
          <a:extLst>
            <a:ext uri="{FF2B5EF4-FFF2-40B4-BE49-F238E27FC236}">
              <a16:creationId xmlns:a16="http://schemas.microsoft.com/office/drawing/2014/main" id="{CD4E59D9-4A9B-46CF-8D03-D48E27B1FF2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06" name="Cuadro de texto 507">
          <a:extLst>
            <a:ext uri="{FF2B5EF4-FFF2-40B4-BE49-F238E27FC236}">
              <a16:creationId xmlns:a16="http://schemas.microsoft.com/office/drawing/2014/main" id="{41DF1A1D-8A26-42DC-A7CE-A826DA3F433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307" name="Cuadro de texto 508">
          <a:extLst>
            <a:ext uri="{FF2B5EF4-FFF2-40B4-BE49-F238E27FC236}">
              <a16:creationId xmlns:a16="http://schemas.microsoft.com/office/drawing/2014/main" id="{1A796798-E00C-42D0-A1FC-7B26963F27C1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08" name="Cuadro de texto 509">
          <a:extLst>
            <a:ext uri="{FF2B5EF4-FFF2-40B4-BE49-F238E27FC236}">
              <a16:creationId xmlns:a16="http://schemas.microsoft.com/office/drawing/2014/main" id="{17960F3C-4E96-41E6-8616-D12BF42F14A0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09" name="Cuadro de texto 510">
          <a:extLst>
            <a:ext uri="{FF2B5EF4-FFF2-40B4-BE49-F238E27FC236}">
              <a16:creationId xmlns:a16="http://schemas.microsoft.com/office/drawing/2014/main" id="{811E38A7-96AA-4EAA-8041-91C6614C8B9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310" name="Cuadro de texto 511">
          <a:extLst>
            <a:ext uri="{FF2B5EF4-FFF2-40B4-BE49-F238E27FC236}">
              <a16:creationId xmlns:a16="http://schemas.microsoft.com/office/drawing/2014/main" id="{A30D8F8A-93FC-4286-A233-1DCC6489EFD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311" name="Cuadro de texto 512">
          <a:extLst>
            <a:ext uri="{FF2B5EF4-FFF2-40B4-BE49-F238E27FC236}">
              <a16:creationId xmlns:a16="http://schemas.microsoft.com/office/drawing/2014/main" id="{815C469B-7BFB-4013-A3BF-66E308CA509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12" name="Cuadro de texto 513">
          <a:extLst>
            <a:ext uri="{FF2B5EF4-FFF2-40B4-BE49-F238E27FC236}">
              <a16:creationId xmlns:a16="http://schemas.microsoft.com/office/drawing/2014/main" id="{0EA58E19-B7E3-40AB-9AC0-D1632E58CDEE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13" name="Cuadro de texto 514">
          <a:extLst>
            <a:ext uri="{FF2B5EF4-FFF2-40B4-BE49-F238E27FC236}">
              <a16:creationId xmlns:a16="http://schemas.microsoft.com/office/drawing/2014/main" id="{77B049BB-E127-4B83-8CA7-361E39739F8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14" name="Cuadro de texto 515">
          <a:extLst>
            <a:ext uri="{FF2B5EF4-FFF2-40B4-BE49-F238E27FC236}">
              <a16:creationId xmlns:a16="http://schemas.microsoft.com/office/drawing/2014/main" id="{C7E2733B-7F2B-4191-ABE6-7A0A126E92F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15" name="Cuadro de texto 516">
          <a:extLst>
            <a:ext uri="{FF2B5EF4-FFF2-40B4-BE49-F238E27FC236}">
              <a16:creationId xmlns:a16="http://schemas.microsoft.com/office/drawing/2014/main" id="{333FC130-95BB-436D-96DB-6D881B28C84E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16" name="Cuadro de texto 517">
          <a:extLst>
            <a:ext uri="{FF2B5EF4-FFF2-40B4-BE49-F238E27FC236}">
              <a16:creationId xmlns:a16="http://schemas.microsoft.com/office/drawing/2014/main" id="{260C3469-DE4D-4B21-BD77-CE6BDCDAE5B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17" name="Cuadro de texto 518">
          <a:extLst>
            <a:ext uri="{FF2B5EF4-FFF2-40B4-BE49-F238E27FC236}">
              <a16:creationId xmlns:a16="http://schemas.microsoft.com/office/drawing/2014/main" id="{4D6DD871-DD0F-4DCC-BD7B-0DA215F53CB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18" name="Cuadro de texto 519">
          <a:extLst>
            <a:ext uri="{FF2B5EF4-FFF2-40B4-BE49-F238E27FC236}">
              <a16:creationId xmlns:a16="http://schemas.microsoft.com/office/drawing/2014/main" id="{E8455C4D-3F63-47B3-9615-8F50EF35A558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19" name="Cuadro de texto 520">
          <a:extLst>
            <a:ext uri="{FF2B5EF4-FFF2-40B4-BE49-F238E27FC236}">
              <a16:creationId xmlns:a16="http://schemas.microsoft.com/office/drawing/2014/main" id="{4562FB8F-BC81-4B42-B6C9-B7DCC9091F9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20" name="Cuadro de texto 736">
          <a:extLst>
            <a:ext uri="{FF2B5EF4-FFF2-40B4-BE49-F238E27FC236}">
              <a16:creationId xmlns:a16="http://schemas.microsoft.com/office/drawing/2014/main" id="{85F6EAB0-AE52-442F-9742-1E9A1D42D81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21" name="Cuadro de texto 737">
          <a:extLst>
            <a:ext uri="{FF2B5EF4-FFF2-40B4-BE49-F238E27FC236}">
              <a16:creationId xmlns:a16="http://schemas.microsoft.com/office/drawing/2014/main" id="{B1FDC894-D87C-42B4-BE44-E7566A81005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322" name="Cuadro de texto 748">
          <a:extLst>
            <a:ext uri="{FF2B5EF4-FFF2-40B4-BE49-F238E27FC236}">
              <a16:creationId xmlns:a16="http://schemas.microsoft.com/office/drawing/2014/main" id="{09E65346-6A30-4C0F-92D5-ADD3F9E6AE5E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23" name="Cuadro de texto 749">
          <a:extLst>
            <a:ext uri="{FF2B5EF4-FFF2-40B4-BE49-F238E27FC236}">
              <a16:creationId xmlns:a16="http://schemas.microsoft.com/office/drawing/2014/main" id="{E7625A37-0C9A-4261-ABEB-040F125034C3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24" name="Cuadro de texto 750">
          <a:extLst>
            <a:ext uri="{FF2B5EF4-FFF2-40B4-BE49-F238E27FC236}">
              <a16:creationId xmlns:a16="http://schemas.microsoft.com/office/drawing/2014/main" id="{F3754D64-27A8-474A-9553-DB3125B8C01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325" name="Cuadro de texto 751">
          <a:extLst>
            <a:ext uri="{FF2B5EF4-FFF2-40B4-BE49-F238E27FC236}">
              <a16:creationId xmlns:a16="http://schemas.microsoft.com/office/drawing/2014/main" id="{634CC853-4637-41E8-96A0-480C97EEF09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326" name="Cuadro de texto 752">
          <a:extLst>
            <a:ext uri="{FF2B5EF4-FFF2-40B4-BE49-F238E27FC236}">
              <a16:creationId xmlns:a16="http://schemas.microsoft.com/office/drawing/2014/main" id="{EFE70572-9571-4492-AE21-DD2D79A22DCA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27" name="Cuadro de texto 753">
          <a:extLst>
            <a:ext uri="{FF2B5EF4-FFF2-40B4-BE49-F238E27FC236}">
              <a16:creationId xmlns:a16="http://schemas.microsoft.com/office/drawing/2014/main" id="{68E13D0A-15E6-4F03-A7C8-330053F595C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28" name="Cuadro de texto 754">
          <a:extLst>
            <a:ext uri="{FF2B5EF4-FFF2-40B4-BE49-F238E27FC236}">
              <a16:creationId xmlns:a16="http://schemas.microsoft.com/office/drawing/2014/main" id="{9ECAD698-8CD8-4D5F-BD2C-669E66A7162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1285875</xdr:colOff>
      <xdr:row>554</xdr:row>
      <xdr:rowOff>0</xdr:rowOff>
    </xdr:from>
    <xdr:to>
      <xdr:col>1</xdr:col>
      <xdr:colOff>1381125</xdr:colOff>
      <xdr:row>555</xdr:row>
      <xdr:rowOff>47625</xdr:rowOff>
    </xdr:to>
    <xdr:sp macro="" textlink="">
      <xdr:nvSpPr>
        <xdr:cNvPr id="1329" name="Cuadro de texto 755">
          <a:extLst>
            <a:ext uri="{FF2B5EF4-FFF2-40B4-BE49-F238E27FC236}">
              <a16:creationId xmlns:a16="http://schemas.microsoft.com/office/drawing/2014/main" id="{D6787098-E1F9-4CAD-AE77-9A2D47633578}"/>
            </a:ext>
          </a:extLst>
        </xdr:cNvPr>
        <xdr:cNvSpPr txBox="1">
          <a:spLocks noChangeArrowheads="1"/>
        </xdr:cNvSpPr>
      </xdr:nvSpPr>
      <xdr:spPr bwMode="auto">
        <a:xfrm>
          <a:off x="2085975" y="96004380"/>
          <a:ext cx="952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30" name="Cuadro de texto 757">
          <a:extLst>
            <a:ext uri="{FF2B5EF4-FFF2-40B4-BE49-F238E27FC236}">
              <a16:creationId xmlns:a16="http://schemas.microsoft.com/office/drawing/2014/main" id="{517EAD3B-6A30-4CB3-8A64-62428915E1A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31" name="Cuadro de texto 758">
          <a:extLst>
            <a:ext uri="{FF2B5EF4-FFF2-40B4-BE49-F238E27FC236}">
              <a16:creationId xmlns:a16="http://schemas.microsoft.com/office/drawing/2014/main" id="{A4329518-691C-4862-A01F-64478DD5FC82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332" name="Cuadro de texto 769">
          <a:extLst>
            <a:ext uri="{FF2B5EF4-FFF2-40B4-BE49-F238E27FC236}">
              <a16:creationId xmlns:a16="http://schemas.microsoft.com/office/drawing/2014/main" id="{2FF51156-A04A-40EE-B493-0C98D72F0C43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33" name="Cuadro de texto 770">
          <a:extLst>
            <a:ext uri="{FF2B5EF4-FFF2-40B4-BE49-F238E27FC236}">
              <a16:creationId xmlns:a16="http://schemas.microsoft.com/office/drawing/2014/main" id="{0FD8F8E7-B86E-4771-82EA-867EF8D6978E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34" name="Cuadro de texto 771">
          <a:extLst>
            <a:ext uri="{FF2B5EF4-FFF2-40B4-BE49-F238E27FC236}">
              <a16:creationId xmlns:a16="http://schemas.microsoft.com/office/drawing/2014/main" id="{3005D265-9FE2-4F4C-86DF-B5134A4F4702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335" name="Cuadro de texto 772">
          <a:extLst>
            <a:ext uri="{FF2B5EF4-FFF2-40B4-BE49-F238E27FC236}">
              <a16:creationId xmlns:a16="http://schemas.microsoft.com/office/drawing/2014/main" id="{D2FAF44E-00DA-46B2-BF64-B4790957389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28575</xdr:rowOff>
    </xdr:to>
    <xdr:sp macro="" textlink="">
      <xdr:nvSpPr>
        <xdr:cNvPr id="1336" name="Cuadro de texto 773">
          <a:extLst>
            <a:ext uri="{FF2B5EF4-FFF2-40B4-BE49-F238E27FC236}">
              <a16:creationId xmlns:a16="http://schemas.microsoft.com/office/drawing/2014/main" id="{7A76FBF1-D17B-4213-B1D0-3CA1E8179A4B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37" name="Cuadro de texto 774">
          <a:extLst>
            <a:ext uri="{FF2B5EF4-FFF2-40B4-BE49-F238E27FC236}">
              <a16:creationId xmlns:a16="http://schemas.microsoft.com/office/drawing/2014/main" id="{EE1171DD-85DB-4491-B747-096BD29E3EEC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1409700</xdr:colOff>
      <xdr:row>555</xdr:row>
      <xdr:rowOff>19050</xdr:rowOff>
    </xdr:to>
    <xdr:sp macro="" textlink="">
      <xdr:nvSpPr>
        <xdr:cNvPr id="1338" name="Cuadro de texto 775">
          <a:extLst>
            <a:ext uri="{FF2B5EF4-FFF2-40B4-BE49-F238E27FC236}">
              <a16:creationId xmlns:a16="http://schemas.microsoft.com/office/drawing/2014/main" id="{697802CE-542E-49EF-BE6D-5FADC1688AC9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39" name="Cuadro de texto 776">
          <a:extLst>
            <a:ext uri="{FF2B5EF4-FFF2-40B4-BE49-F238E27FC236}">
              <a16:creationId xmlns:a16="http://schemas.microsoft.com/office/drawing/2014/main" id="{E1DF4BCA-FB3B-4CEA-B6B3-678DD9D14F54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40" name="Cuadro de texto 777">
          <a:extLst>
            <a:ext uri="{FF2B5EF4-FFF2-40B4-BE49-F238E27FC236}">
              <a16:creationId xmlns:a16="http://schemas.microsoft.com/office/drawing/2014/main" id="{6887A80B-3914-4D95-9F73-1C4EF22E39D6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41" name="Cuadro de texto 788">
          <a:extLst>
            <a:ext uri="{FF2B5EF4-FFF2-40B4-BE49-F238E27FC236}">
              <a16:creationId xmlns:a16="http://schemas.microsoft.com/office/drawing/2014/main" id="{77038294-8DB8-420B-B3B8-9CF055923DE5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42" name="Cuadro de texto 789">
          <a:extLst>
            <a:ext uri="{FF2B5EF4-FFF2-40B4-BE49-F238E27FC236}">
              <a16:creationId xmlns:a16="http://schemas.microsoft.com/office/drawing/2014/main" id="{0BCC4303-B4A8-4980-A6E9-F7BAC059CA62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>
    <xdr:from>
      <xdr:col>1</xdr:col>
      <xdr:colOff>1304925</xdr:colOff>
      <xdr:row>554</xdr:row>
      <xdr:rowOff>0</xdr:rowOff>
    </xdr:from>
    <xdr:to>
      <xdr:col>1</xdr:col>
      <xdr:colOff>1400175</xdr:colOff>
      <xdr:row>555</xdr:row>
      <xdr:rowOff>152400</xdr:rowOff>
    </xdr:to>
    <xdr:sp macro="" textlink="">
      <xdr:nvSpPr>
        <xdr:cNvPr id="1343" name="Cuadro de texto 800">
          <a:extLst>
            <a:ext uri="{FF2B5EF4-FFF2-40B4-BE49-F238E27FC236}">
              <a16:creationId xmlns:a16="http://schemas.microsoft.com/office/drawing/2014/main" id="{35E876BA-C887-4C02-A0CF-0EF42ECB1A5F}"/>
            </a:ext>
          </a:extLst>
        </xdr:cNvPr>
        <xdr:cNvSpPr txBox="1">
          <a:spLocks noChangeArrowheads="1"/>
        </xdr:cNvSpPr>
      </xdr:nvSpPr>
      <xdr:spPr bwMode="auto">
        <a:xfrm>
          <a:off x="2105025" y="96004380"/>
          <a:ext cx="952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72501B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EYVER\ANALISIS%20DE%20COSTOS%20SIMO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Presupuesto%20y%20medicion%20final2\Villa%20BPB%2024%20hab%20modiF.%20sistema%20fontaneria4%20separado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Libro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sto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0A9DF1\analisis%20el%20pino%20junumuc&#25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Users\Luis%20Calderon\Documents\Trabajos\ANALISISDECOSTOS\BASE%20DE%20DATOS%20ANALISIS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4C63AB8\Copia%20de%20Analisis%20PARA%20PRESUPUESTO%20OBRAS%20PUBLICA%20df%20enero%20200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ona.montas/AppData/Local/Microsoft/Windows/Temporary%20Internet%20Files/Content.Outlook/2H869UQ5/FORMATO%20INAPA/BARRIO+MARIA+TRINIDAD+SANCHEZ%20(2)-INAPA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9DCE232\PROYECTO%20AQN-WC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costo%205ta\DOCUME~1\FARNAU~1.INA\CONFIG~1\Temp\DOCUMENTOS%20ALMONTE\Analisis%20de%20Precios,%207ma%20Edicion,%202010,%20enero\2010%2011%20Ene%20tx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YECTO\IMBERT_PEAD_21abr06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2"/>
      <sheetName val="Boletín"/>
      <sheetName val="Km-Serv"/>
      <sheetName val="RESUMEN "/>
      <sheetName val="Ingre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caseta de planta"/>
      <sheetName val="Ana. blocks y termin."/>
      <sheetName val="Costos Mano de Obra"/>
      <sheetName val="Insumos materiales"/>
      <sheetName val="Ana. Horm mexc mort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  <sheetName val="OBRAMANO"/>
      <sheetName val="EQUIPOS"/>
      <sheetName val="Precio"/>
      <sheetName val="R.A.U."/>
      <sheetName val="Insumos"/>
      <sheetName val="M.O."/>
    </sheetNames>
    <sheetDataSet>
      <sheetData sheetId="0">
        <row r="13">
          <cell r="I13">
            <v>5208.2</v>
          </cell>
        </row>
      </sheetData>
      <sheetData sheetId="1">
        <row r="13">
          <cell r="I13">
            <v>5208.2</v>
          </cell>
        </row>
      </sheetData>
      <sheetData sheetId="2">
        <row r="13">
          <cell r="I13">
            <v>5208.2</v>
          </cell>
        </row>
      </sheetData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>
        <row r="13">
          <cell r="I13">
            <v>5208.2</v>
          </cell>
        </row>
      </sheetData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>
        <row r="13">
          <cell r="I13">
            <v>5208.2</v>
          </cell>
        </row>
      </sheetData>
      <sheetData sheetId="9">
        <row r="13">
          <cell r="I13">
            <v>5208.2</v>
          </cell>
        </row>
      </sheetData>
      <sheetData sheetId="10">
        <row r="13">
          <cell r="I13">
            <v>5208.2</v>
          </cell>
        </row>
      </sheetData>
      <sheetData sheetId="11">
        <row r="13">
          <cell r="I13">
            <v>5208.2</v>
          </cell>
        </row>
      </sheetData>
      <sheetData sheetId="12">
        <row r="13">
          <cell r="I13">
            <v>5208.2</v>
          </cell>
        </row>
      </sheetData>
      <sheetData sheetId="13">
        <row r="13">
          <cell r="I13">
            <v>5208.2</v>
          </cell>
        </row>
      </sheetData>
      <sheetData sheetId="14">
        <row r="13">
          <cell r="I13">
            <v>5208.2</v>
          </cell>
        </row>
      </sheetData>
      <sheetData sheetId="15">
        <row r="13">
          <cell r="I13">
            <v>5208.2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  <sheetName val="HORM__Y_MORTEROS_"/>
      <sheetName val="anal_term1"/>
      <sheetName val="HORM__Y_MORTEROS_1"/>
      <sheetName val="Ac_Z2"/>
      <sheetName val="Ac_C2"/>
      <sheetName val="Ac_V2"/>
      <sheetName val="resum_ac_2"/>
      <sheetName val="LOSA_(2)2"/>
      <sheetName val="ana_h_a2"/>
      <sheetName val="Analisis_Areas_Ext_2"/>
      <sheetName val="v__exterior2"/>
      <sheetName val="bLOQUE_A2"/>
      <sheetName val="V_Tierras_A2"/>
      <sheetName val="V_H_A_y_Muros_A2"/>
      <sheetName val="Term_A2"/>
      <sheetName val="ANALISIS_STO_DGO2"/>
      <sheetName val="anal_term2"/>
      <sheetName val="HORM__Y_MORTEROS_2"/>
      <sheetName val="Ac_Z3"/>
      <sheetName val="Ac_C3"/>
      <sheetName val="Ac_V3"/>
      <sheetName val="resum_ac_3"/>
      <sheetName val="LOSA_(2)3"/>
      <sheetName val="ana_h_a3"/>
      <sheetName val="Analisis_Areas_Ext_3"/>
      <sheetName val="v__exterior3"/>
      <sheetName val="bLOQUE_A3"/>
      <sheetName val="V_Tierras_A3"/>
      <sheetName val="V_H_A_y_Muros_A3"/>
      <sheetName val="Term_A3"/>
      <sheetName val="ANALISIS_STO_DGO3"/>
      <sheetName val="anal_term3"/>
      <sheetName val="HORM__Y_MORTEROS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  <sheetName val="insumo"/>
      <sheetName val="exteriores"/>
      <sheetName val="Obra de Mano"/>
      <sheetName val="Prec_"/>
      <sheetName val="Ana_term"/>
      <sheetName val="PRESUP_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>
        <row r="3">
          <cell r="G3">
            <v>212.68726395300044</v>
          </cell>
        </row>
      </sheetData>
      <sheetData sheetId="23"/>
      <sheetData sheetId="24">
        <row r="23">
          <cell r="G23">
            <v>1.3036438662750036</v>
          </cell>
        </row>
      </sheetData>
      <sheetData sheetId="25"/>
      <sheetData sheetId="26"/>
      <sheetData sheetId="2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Cargas Sociales"/>
      <sheetName val="Programa_de_Trabajo"/>
      <sheetName val="Uso_de_Equipo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  <sheetName val="Programa_de_Trabajo2"/>
      <sheetName val="Uso_de_Equipos2"/>
      <sheetName val="Analisis_BC1"/>
      <sheetName val="O_M__y_Salarios1"/>
      <sheetName val="Gastos_Generales_y_Factores1"/>
      <sheetName val="Listado_Mano_de_Obra1"/>
      <sheetName val="Listado_Completo_de_Equipos1"/>
      <sheetName val="Progr__Mensual1"/>
      <sheetName val="Lista_de_Materiales1"/>
      <sheetName val="Lista_de_Insumos_K-CC_146-1481"/>
      <sheetName val="Pres__Nav__Pto_Plata1"/>
      <sheetName val="PLANTA_150-200_TPH1"/>
      <sheetName val="Trabajos_Generales1"/>
      <sheetName val="Cargas_Sociales1"/>
      <sheetName val="Analisis_Unit__1"/>
      <sheetName val="Analisis_Unitarios1"/>
      <sheetName val="Tarifas_de_Alquiler_de_Equipo1"/>
      <sheetName val="ANALISIS_HORMIGON_ARMADO1"/>
      <sheetName val="analisis_sto_dgo1"/>
      <sheetName val="Programa_de_Trabajo1"/>
      <sheetName val="Uso_de_Equipos1"/>
      <sheetName val="Analisis_BC"/>
      <sheetName val="O_M__y_Salarios"/>
      <sheetName val="Gastos_Generales_y_Factores"/>
      <sheetName val="Listado_Mano_de_Obra"/>
      <sheetName val="Listado_Completo_de_Equipos"/>
      <sheetName val="Progr__Mensual"/>
      <sheetName val="Lista_de_Materiales"/>
      <sheetName val="Lista_de_Insumos_K-CC_146-148"/>
      <sheetName val="Pres__Nav__Pto_Plata"/>
      <sheetName val="PLANTA_150-200_TPH"/>
      <sheetName val="Trabajos_Generales"/>
      <sheetName val="Cargas_Sociales"/>
      <sheetName val="Analisis_Unit__"/>
      <sheetName val="Analisis_Unitarios"/>
      <sheetName val="Tarifas_de_Alquiler_de_Equipo"/>
      <sheetName val="ANALISIS_HORMIGON_ARMADO"/>
      <sheetName val="analisis_sto_dgo"/>
      <sheetName val="Precio"/>
      <sheetName val="Resumen Precio Equipos"/>
      <sheetName val="Programa_de_Trabajo3"/>
      <sheetName val="Uso_de_Equipos3"/>
      <sheetName val="Analisis_BC2"/>
      <sheetName val="O_M__y_Salarios2"/>
      <sheetName val="Gastos_Generales_y_Factores2"/>
      <sheetName val="Listado_Mano_de_Obra2"/>
      <sheetName val="Listado_Completo_de_Equipos2"/>
      <sheetName val="Progr__Mensual2"/>
      <sheetName val="Lista_de_Materiales2"/>
      <sheetName val="Lista_de_Insumos_K-CC_146-1482"/>
      <sheetName val="Pres__Nav__Pto_Plata2"/>
      <sheetName val="PLANTA_150-200_TPH2"/>
      <sheetName val="Trabajos_Generales2"/>
      <sheetName val="Cargas_Sociales2"/>
      <sheetName val="Analisis_Unit__2"/>
      <sheetName val="Analisis_Unitarios2"/>
      <sheetName val="Tarifas_de_Alquiler_de_Equipo2"/>
      <sheetName val="ANALISIS_HORMIGON_ARMADO2"/>
      <sheetName val="Programa_de_Trabajo4"/>
      <sheetName val="Uso_de_Equipos4"/>
      <sheetName val="Analisis_BC3"/>
      <sheetName val="O_M__y_Salarios3"/>
      <sheetName val="Gastos_Generales_y_Factores3"/>
      <sheetName val="Listado_Mano_de_Obra3"/>
      <sheetName val="Listado_Completo_de_Equipos3"/>
      <sheetName val="Progr__Mensual3"/>
      <sheetName val="Lista_de_Materiales3"/>
      <sheetName val="Lista_de_Insumos_K-CC_146-1483"/>
      <sheetName val="Pres__Nav__Pto_Plata3"/>
      <sheetName val="PLANTA_150-200_TPH3"/>
      <sheetName val="Trabajos_Generales3"/>
      <sheetName val="Cargas_Sociales3"/>
      <sheetName val="Analisis_Unit__3"/>
      <sheetName val="Analisis_Unitarios3"/>
      <sheetName val="Tarifas_de_Alquiler_de_Equipo3"/>
      <sheetName val="ANALISIS_HORMIGON_ARMADO3"/>
      <sheetName val="Insumos"/>
      <sheetName val="Análisis de Precios"/>
      <sheetName val="analisis"/>
      <sheetName val="Sheet4"/>
      <sheetName val="Sheet5"/>
      <sheetName val="Programa_de_Trabajo5"/>
      <sheetName val="Uso_de_Equipos5"/>
      <sheetName val="Analisis_BC4"/>
      <sheetName val="O_M__y_Salarios4"/>
      <sheetName val="Gastos_Generales_y_Factores4"/>
      <sheetName val="Listado_Mano_de_Obra4"/>
      <sheetName val="Listado_Completo_de_Equipos4"/>
      <sheetName val="Progr__Mensual4"/>
      <sheetName val="Lista_de_Materiales4"/>
      <sheetName val="Lista_de_Insumos_K-CC_146-1484"/>
      <sheetName val="Pres__Nav__Pto_Plata4"/>
      <sheetName val="PLANTA_150-200_TPH4"/>
      <sheetName val="Trabajos_Generales4"/>
      <sheetName val="Cargas_Sociales4"/>
      <sheetName val="Analisis_Unit__4"/>
      <sheetName val="Analisis_Unitarios4"/>
      <sheetName val="Tarifas_de_Alquiler_de_Equipo4"/>
      <sheetName val="ANALISIS_HORMIGON_ARMADO4"/>
      <sheetName val="Programa_de_Trabajo6"/>
      <sheetName val="Uso_de_Equipos6"/>
      <sheetName val="Analisis_BC5"/>
      <sheetName val="O_M__y_Salarios5"/>
      <sheetName val="Gastos_Generales_y_Factores5"/>
      <sheetName val="Listado_Mano_de_Obra5"/>
      <sheetName val="Listado_Completo_de_Equipos5"/>
      <sheetName val="Progr__Mensual5"/>
      <sheetName val="Lista_de_Materiales5"/>
      <sheetName val="Lista_de_Insumos_K-CC_146-1485"/>
      <sheetName val="Pres__Nav__Pto_Plata5"/>
      <sheetName val="PLANTA_150-200_TPH5"/>
      <sheetName val="Trabajos_Generales5"/>
      <sheetName val="Cargas_Sociales5"/>
      <sheetName val="Analisis_Unit__5"/>
      <sheetName val="Analisis_Unitarios5"/>
      <sheetName val="Tarifas_de_Alquiler_de_Equipo5"/>
      <sheetName val="ANALISIS_HORMIGON_ARMADO5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627">
          <cell r="E627">
            <v>521.90770500000008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M.O."/>
      <sheetName val="PRESENTACION_(2)"/>
      <sheetName val="PRESUPUESTO_(2)"/>
      <sheetName val="P_U__Const"/>
      <sheetName val="Analisis"/>
      <sheetName val="Insumos (2)"/>
      <sheetName val="Insumos"/>
      <sheetName val="Análisis"/>
      <sheetName val="via"/>
      <sheetName val="med.mov.de tierras2"/>
      <sheetName val="MANO DE OBRA"/>
      <sheetName val="PRESENTACION_(2)2"/>
      <sheetName val="PRESUPUESTO_(2)2"/>
      <sheetName val="P_U__Const2"/>
      <sheetName val="COSTO_INDIRECTO1"/>
      <sheetName val="OPERADORES_EQUIPOS1"/>
      <sheetName val="Insumos_(2)1"/>
      <sheetName val="M_O_1"/>
      <sheetName val="med_mov_de_tierras21"/>
      <sheetName val="PRESENTACION_(2)1"/>
      <sheetName val="PRESUPUESTO_(2)1"/>
      <sheetName val="P_U__Const1"/>
      <sheetName val="COSTO_INDIRECTO"/>
      <sheetName val="OPERADORES_EQUIPOS"/>
      <sheetName val="Insumos_(2)"/>
      <sheetName val="M_O_"/>
      <sheetName val="med_mov_de_tierras2"/>
      <sheetName val="qqVgas"/>
      <sheetName val="lis-prec"/>
      <sheetName val="Volumenes"/>
      <sheetName val="anal term"/>
      <sheetName val="Ana-Sanit."/>
      <sheetName val="Anal. horm."/>
      <sheetName val="UASD"/>
      <sheetName val="Mat"/>
      <sheetName val="Pu-Sanit."/>
      <sheetName val="PRESENTACION_(2)3"/>
      <sheetName val="PRESUPUESTO_(2)3"/>
      <sheetName val="P_U__Const3"/>
      <sheetName val="COSTO_INDIRECTO2"/>
      <sheetName val="OPERADORES_EQUIPOS2"/>
      <sheetName val="Insumos_(2)2"/>
      <sheetName val="M_O_2"/>
      <sheetName val="PRESENTACION_(2)4"/>
      <sheetName val="PRESUPUESTO_(2)4"/>
      <sheetName val="P_U__Const4"/>
      <sheetName val="COSTO_INDIRECTO3"/>
      <sheetName val="OPERADORES_EQUIPOS3"/>
      <sheetName val="Insumos_(2)3"/>
      <sheetName val="M_O_3"/>
      <sheetName val="Desembolso de Caja"/>
      <sheetName val="Col.Amarre"/>
      <sheetName val="Escalera"/>
      <sheetName val="Muros"/>
      <sheetName val="a"/>
      <sheetName val="PRESENTACION_(2)5"/>
      <sheetName val="PRESUPUESTO_(2)5"/>
      <sheetName val="P_U__Const5"/>
      <sheetName val="COSTO_INDIRECTO4"/>
      <sheetName val="OPERADORES_EQUIPOS4"/>
      <sheetName val="Insumos_(2)4"/>
      <sheetName val="M_O_4"/>
      <sheetName val="PRESENTACION_(2)6"/>
      <sheetName val="PRESUPUESTO_(2)6"/>
      <sheetName val="P_U__Const6"/>
      <sheetName val="COSTO_INDIRECTO5"/>
      <sheetName val="OPERADORES_EQUIPOS5"/>
      <sheetName val="Insumos_(2)5"/>
      <sheetName val="M_O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  <sheetName val="Ins_2"/>
      <sheetName val="M_O_"/>
      <sheetName val="Pasarela_de_L=60_00"/>
      <sheetName val="PRE_Desvio_Alcant___Potable"/>
      <sheetName val="Ana_precios_un"/>
      <sheetName val="COF"/>
      <sheetName val="Mano Obra"/>
      <sheetName val="MANO_DE_OBRA"/>
      <sheetName val="análisis_de_precios"/>
      <sheetName val="caseta_de_planta"/>
      <sheetName val="Los_Ángeles_(Fase_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158"/>
  <sheetViews>
    <sheetView tabSelected="1" view="pageBreakPreview" topLeftCell="A76" zoomScaleNormal="100" zoomScaleSheetLayoutView="100" workbookViewId="0">
      <selection activeCell="A30" sqref="A30"/>
    </sheetView>
  </sheetViews>
  <sheetFormatPr baseColWidth="10" defaultColWidth="9.140625" defaultRowHeight="12.75" x14ac:dyDescent="0.25"/>
  <cols>
    <col min="1" max="1" width="5.7109375" style="22" customWidth="1"/>
    <col min="2" max="2" width="59.7109375" style="1" customWidth="1"/>
    <col min="3" max="3" width="11.28515625" style="23" customWidth="1"/>
    <col min="4" max="4" width="7.140625" style="17" customWidth="1"/>
    <col min="5" max="5" width="12" style="23" customWidth="1"/>
    <col min="6" max="6" width="14" style="12" customWidth="1"/>
    <col min="7" max="16384" width="9.140625" style="1"/>
  </cols>
  <sheetData>
    <row r="1" spans="1:193" x14ac:dyDescent="0.25">
      <c r="A1" s="305" t="s">
        <v>0</v>
      </c>
      <c r="B1" s="305"/>
      <c r="C1" s="305"/>
      <c r="D1" s="305"/>
      <c r="E1" s="305"/>
      <c r="F1" s="305"/>
    </row>
    <row r="2" spans="1:193" x14ac:dyDescent="0.25">
      <c r="A2" s="305" t="s">
        <v>18</v>
      </c>
      <c r="B2" s="305"/>
      <c r="C2" s="305"/>
      <c r="D2" s="305"/>
      <c r="E2" s="305"/>
      <c r="F2" s="305"/>
    </row>
    <row r="3" spans="1:193" x14ac:dyDescent="0.25">
      <c r="A3" s="305" t="s">
        <v>1</v>
      </c>
      <c r="B3" s="305"/>
      <c r="C3" s="305"/>
      <c r="D3" s="305"/>
      <c r="E3" s="305"/>
      <c r="F3" s="305"/>
    </row>
    <row r="4" spans="1:193" x14ac:dyDescent="0.25">
      <c r="A4" s="305" t="s">
        <v>19</v>
      </c>
      <c r="B4" s="305"/>
      <c r="C4" s="305"/>
      <c r="D4" s="305"/>
      <c r="E4" s="305"/>
      <c r="F4" s="305"/>
    </row>
    <row r="5" spans="1:193" x14ac:dyDescent="0.25">
      <c r="A5" s="39"/>
      <c r="B5" s="39"/>
      <c r="C5" s="39"/>
      <c r="D5" s="6"/>
      <c r="E5" s="39"/>
      <c r="F5" s="39"/>
    </row>
    <row r="6" spans="1:193" ht="16.5" customHeight="1" x14ac:dyDescent="0.25">
      <c r="A6" s="306" t="s">
        <v>139</v>
      </c>
      <c r="B6" s="306"/>
      <c r="C6" s="39"/>
      <c r="D6" s="6"/>
      <c r="E6" s="39"/>
      <c r="F6" s="39"/>
    </row>
    <row r="7" spans="1:193" ht="16.5" customHeight="1" x14ac:dyDescent="0.25">
      <c r="A7" s="304" t="s">
        <v>138</v>
      </c>
      <c r="B7" s="304"/>
      <c r="C7" s="304"/>
      <c r="D7" s="304"/>
      <c r="E7" s="304"/>
      <c r="F7" s="304"/>
    </row>
    <row r="8" spans="1:193" ht="18.75" customHeight="1" x14ac:dyDescent="0.25">
      <c r="A8" s="2" t="s">
        <v>89</v>
      </c>
      <c r="B8" s="3"/>
      <c r="C8" s="4"/>
      <c r="D8" s="5"/>
      <c r="E8" s="2"/>
      <c r="F8" s="2" t="s">
        <v>88</v>
      </c>
    </row>
    <row r="9" spans="1:193" ht="13.5" customHeight="1" x14ac:dyDescent="0.25">
      <c r="A9" s="48" t="s">
        <v>53</v>
      </c>
      <c r="B9" s="49" t="s">
        <v>20</v>
      </c>
      <c r="C9" s="50" t="s">
        <v>2</v>
      </c>
      <c r="D9" s="51" t="s">
        <v>3</v>
      </c>
      <c r="E9" s="50" t="s">
        <v>21</v>
      </c>
      <c r="F9" s="52" t="s">
        <v>22</v>
      </c>
    </row>
    <row r="10" spans="1:193" ht="12" customHeight="1" x14ac:dyDescent="0.25">
      <c r="A10" s="76"/>
      <c r="B10" s="77"/>
      <c r="C10" s="77"/>
      <c r="D10" s="54"/>
      <c r="E10" s="53"/>
      <c r="F10" s="142"/>
    </row>
    <row r="11" spans="1:193" s="2" customFormat="1" ht="16.5" customHeight="1" x14ac:dyDescent="0.25">
      <c r="A11" s="78" t="s">
        <v>38</v>
      </c>
      <c r="B11" s="79" t="s">
        <v>133</v>
      </c>
      <c r="C11" s="80"/>
      <c r="D11" s="150"/>
      <c r="E11" s="55"/>
      <c r="F11" s="122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</row>
    <row r="12" spans="1:193" s="2" customFormat="1" ht="5.25" customHeight="1" x14ac:dyDescent="0.25">
      <c r="A12" s="78"/>
      <c r="B12" s="79"/>
      <c r="C12" s="80"/>
      <c r="D12" s="150"/>
      <c r="E12" s="55"/>
      <c r="F12" s="122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</row>
    <row r="13" spans="1:193" s="2" customFormat="1" ht="16.5" customHeight="1" x14ac:dyDescent="0.25">
      <c r="A13" s="81">
        <v>1</v>
      </c>
      <c r="B13" s="82" t="s">
        <v>131</v>
      </c>
      <c r="C13" s="80"/>
      <c r="D13" s="150"/>
      <c r="E13" s="55"/>
      <c r="F13" s="122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</row>
    <row r="14" spans="1:193" s="2" customFormat="1" ht="4.5" customHeight="1" x14ac:dyDescent="0.25">
      <c r="A14" s="83"/>
      <c r="B14" s="84"/>
      <c r="C14" s="80"/>
      <c r="D14" s="150"/>
      <c r="E14" s="55"/>
      <c r="F14" s="80"/>
    </row>
    <row r="15" spans="1:193" s="2" customFormat="1" ht="16.5" customHeight="1" x14ac:dyDescent="0.25">
      <c r="A15" s="85">
        <v>1.1000000000000001</v>
      </c>
      <c r="B15" s="86" t="s">
        <v>41</v>
      </c>
      <c r="C15" s="87">
        <v>930</v>
      </c>
      <c r="D15" s="151" t="s">
        <v>4</v>
      </c>
      <c r="E15" s="58">
        <f>+APU!G9</f>
        <v>83.44</v>
      </c>
      <c r="F15" s="87">
        <f>ROUND(C15*E15,2)</f>
        <v>77599.199999999997</v>
      </c>
    </row>
    <row r="16" spans="1:193" s="2" customFormat="1" ht="5.25" customHeight="1" x14ac:dyDescent="0.25">
      <c r="A16" s="83"/>
      <c r="B16" s="84"/>
      <c r="C16" s="87"/>
      <c r="D16" s="151"/>
      <c r="E16" s="58"/>
      <c r="F16" s="87"/>
    </row>
    <row r="17" spans="1:6" s="2" customFormat="1" ht="13.5" customHeight="1" x14ac:dyDescent="0.25">
      <c r="A17" s="85">
        <v>1.2</v>
      </c>
      <c r="B17" s="86" t="s">
        <v>92</v>
      </c>
      <c r="C17" s="87"/>
      <c r="D17" s="151"/>
      <c r="E17" s="58"/>
      <c r="F17" s="87"/>
    </row>
    <row r="18" spans="1:6" s="28" customFormat="1" ht="15.75" customHeight="1" x14ac:dyDescent="0.25">
      <c r="A18" s="88" t="s">
        <v>73</v>
      </c>
      <c r="B18" s="80" t="s">
        <v>63</v>
      </c>
      <c r="C18" s="87">
        <v>1860</v>
      </c>
      <c r="D18" s="151" t="s">
        <v>4</v>
      </c>
      <c r="E18" s="58">
        <f>+APU!G21</f>
        <v>46.91</v>
      </c>
      <c r="F18" s="87">
        <f>ROUND(C18*E18,2)</f>
        <v>87252.6</v>
      </c>
    </row>
    <row r="19" spans="1:6" s="28" customFormat="1" ht="15.75" customHeight="1" x14ac:dyDescent="0.25">
      <c r="A19" s="88" t="s">
        <v>74</v>
      </c>
      <c r="B19" s="80" t="s">
        <v>64</v>
      </c>
      <c r="C19" s="87">
        <v>2325</v>
      </c>
      <c r="D19" s="151" t="s">
        <v>5</v>
      </c>
      <c r="E19" s="58">
        <f>+APU!G31</f>
        <v>48.56</v>
      </c>
      <c r="F19" s="87">
        <f>ROUND(C19*E19,2)</f>
        <v>112902</v>
      </c>
    </row>
    <row r="20" spans="1:6" s="28" customFormat="1" ht="26.25" customHeight="1" x14ac:dyDescent="0.25">
      <c r="A20" s="88" t="s">
        <v>75</v>
      </c>
      <c r="B20" s="89" t="s">
        <v>39</v>
      </c>
      <c r="C20" s="87">
        <v>156.94</v>
      </c>
      <c r="D20" s="151" t="s">
        <v>45</v>
      </c>
      <c r="E20" s="58">
        <f>+APU!G115</f>
        <v>324.85000000000002</v>
      </c>
      <c r="F20" s="87">
        <f>ROUND(C20*E20,2)</f>
        <v>50981.96</v>
      </c>
    </row>
    <row r="21" spans="1:6" s="2" customFormat="1" ht="3.75" customHeight="1" x14ac:dyDescent="0.25">
      <c r="A21" s="83"/>
      <c r="B21" s="84"/>
      <c r="C21" s="87"/>
      <c r="D21" s="151"/>
      <c r="E21" s="58"/>
      <c r="F21" s="87"/>
    </row>
    <row r="22" spans="1:6" s="2" customFormat="1" x14ac:dyDescent="0.25">
      <c r="A22" s="85">
        <v>1.3</v>
      </c>
      <c r="B22" s="86" t="s">
        <v>31</v>
      </c>
      <c r="C22" s="87"/>
      <c r="D22" s="151"/>
      <c r="E22" s="58"/>
      <c r="F22" s="87"/>
    </row>
    <row r="23" spans="1:6" s="2" customFormat="1" ht="16.5" customHeight="1" x14ac:dyDescent="0.25">
      <c r="A23" s="88" t="s">
        <v>76</v>
      </c>
      <c r="B23" s="84" t="s">
        <v>32</v>
      </c>
      <c r="C23" s="87">
        <v>5951.88</v>
      </c>
      <c r="D23" s="151" t="s">
        <v>42</v>
      </c>
      <c r="E23" s="58">
        <f>+APU!G54</f>
        <v>165.56</v>
      </c>
      <c r="F23" s="87">
        <f>ROUND(C23*E23,2)</f>
        <v>985393.25</v>
      </c>
    </row>
    <row r="24" spans="1:6" s="2" customFormat="1" ht="16.5" customHeight="1" x14ac:dyDescent="0.25">
      <c r="A24" s="88" t="s">
        <v>77</v>
      </c>
      <c r="B24" s="84" t="s">
        <v>33</v>
      </c>
      <c r="C24" s="87">
        <v>2325</v>
      </c>
      <c r="D24" s="151" t="s">
        <v>5</v>
      </c>
      <c r="E24" s="58">
        <f>+APU!F65</f>
        <v>18.22</v>
      </c>
      <c r="F24" s="87">
        <f>ROUND(C24*E24,2)</f>
        <v>42361.5</v>
      </c>
    </row>
    <row r="25" spans="1:6" s="37" customFormat="1" ht="15" customHeight="1" x14ac:dyDescent="0.25">
      <c r="A25" s="88" t="s">
        <v>78</v>
      </c>
      <c r="B25" s="84" t="s">
        <v>34</v>
      </c>
      <c r="C25" s="87">
        <v>232.5</v>
      </c>
      <c r="D25" s="150" t="s">
        <v>43</v>
      </c>
      <c r="E25" s="58">
        <f>+APU!G80</f>
        <v>1241.4100000000001</v>
      </c>
      <c r="F25" s="87">
        <f>ROUND(C25*E25,2)</f>
        <v>288627.83</v>
      </c>
    </row>
    <row r="26" spans="1:6" s="24" customFormat="1" ht="29.25" customHeight="1" x14ac:dyDescent="0.25">
      <c r="A26" s="88" t="s">
        <v>79</v>
      </c>
      <c r="B26" s="84" t="s">
        <v>40</v>
      </c>
      <c r="C26" s="87">
        <v>1005.57</v>
      </c>
      <c r="D26" s="151" t="s">
        <v>45</v>
      </c>
      <c r="E26" s="58">
        <f>+APU!G90</f>
        <v>755</v>
      </c>
      <c r="F26" s="87">
        <f>ROUND(C26*E26,2)</f>
        <v>759205.35</v>
      </c>
    </row>
    <row r="27" spans="1:6" s="2" customFormat="1" ht="18.75" customHeight="1" x14ac:dyDescent="0.25">
      <c r="A27" s="88" t="s">
        <v>80</v>
      </c>
      <c r="B27" s="84" t="s">
        <v>91</v>
      </c>
      <c r="C27" s="87">
        <v>4189.8599999999997</v>
      </c>
      <c r="D27" s="151" t="s">
        <v>44</v>
      </c>
      <c r="E27" s="58">
        <f>+APU!G103</f>
        <v>221.24</v>
      </c>
      <c r="F27" s="87">
        <f>ROUND(C27*E27,2)</f>
        <v>926964.63</v>
      </c>
    </row>
    <row r="28" spans="1:6" s="2" customFormat="1" ht="26.25" customHeight="1" x14ac:dyDescent="0.25">
      <c r="A28" s="88" t="s">
        <v>132</v>
      </c>
      <c r="B28" s="84" t="s">
        <v>60</v>
      </c>
      <c r="C28" s="87">
        <v>2114.4299999999998</v>
      </c>
      <c r="D28" s="151" t="s">
        <v>45</v>
      </c>
      <c r="E28" s="58">
        <f>+APU!G115</f>
        <v>324.85000000000002</v>
      </c>
      <c r="F28" s="87">
        <f t="shared" ref="F28:F77" si="0">ROUND(C28*E28,2)</f>
        <v>686872.59</v>
      </c>
    </row>
    <row r="29" spans="1:6" s="2" customFormat="1" ht="6.75" customHeight="1" x14ac:dyDescent="0.25">
      <c r="A29" s="83"/>
      <c r="B29" s="84"/>
      <c r="C29" s="87"/>
      <c r="D29" s="151"/>
      <c r="E29" s="58"/>
      <c r="F29" s="87"/>
    </row>
    <row r="30" spans="1:6" s="36" customFormat="1" ht="12" customHeight="1" x14ac:dyDescent="0.25">
      <c r="A30" s="85">
        <v>1.4</v>
      </c>
      <c r="B30" s="90" t="s">
        <v>129</v>
      </c>
      <c r="C30" s="91"/>
      <c r="D30" s="152"/>
      <c r="E30" s="59"/>
      <c r="F30" s="87"/>
    </row>
    <row r="31" spans="1:6" s="36" customFormat="1" ht="15" customHeight="1" x14ac:dyDescent="0.25">
      <c r="A31" s="88" t="s">
        <v>81</v>
      </c>
      <c r="B31" s="92" t="s">
        <v>99</v>
      </c>
      <c r="C31" s="93">
        <v>293</v>
      </c>
      <c r="D31" s="151" t="s">
        <v>6</v>
      </c>
      <c r="E31" s="58">
        <f>+APU!G123</f>
        <v>60950.39</v>
      </c>
      <c r="F31" s="87">
        <f t="shared" si="0"/>
        <v>17858464.27</v>
      </c>
    </row>
    <row r="32" spans="1:6" s="36" customFormat="1" ht="18" customHeight="1" x14ac:dyDescent="0.25">
      <c r="A32" s="88" t="s">
        <v>82</v>
      </c>
      <c r="B32" s="94" t="s">
        <v>95</v>
      </c>
      <c r="C32" s="93">
        <v>327</v>
      </c>
      <c r="D32" s="151" t="s">
        <v>6</v>
      </c>
      <c r="E32" s="58">
        <f>+APU!G129</f>
        <v>75456.28</v>
      </c>
      <c r="F32" s="87">
        <f t="shared" si="0"/>
        <v>24674203.559999999</v>
      </c>
    </row>
    <row r="33" spans="1:193" s="36" customFormat="1" ht="8.25" customHeight="1" x14ac:dyDescent="0.25">
      <c r="A33" s="95"/>
      <c r="B33" s="96"/>
      <c r="C33" s="97"/>
      <c r="D33" s="152"/>
      <c r="E33" s="59"/>
      <c r="F33" s="87"/>
    </row>
    <row r="34" spans="1:193" s="36" customFormat="1" ht="15" customHeight="1" x14ac:dyDescent="0.25">
      <c r="A34" s="85">
        <v>1.5</v>
      </c>
      <c r="B34" s="90" t="s">
        <v>130</v>
      </c>
      <c r="C34" s="97"/>
      <c r="D34" s="152"/>
      <c r="E34" s="59"/>
      <c r="F34" s="87"/>
    </row>
    <row r="35" spans="1:193" s="36" customFormat="1" ht="13.5" customHeight="1" x14ac:dyDescent="0.25">
      <c r="A35" s="88" t="s">
        <v>83</v>
      </c>
      <c r="B35" s="92" t="s">
        <v>94</v>
      </c>
      <c r="C35" s="93">
        <v>293</v>
      </c>
      <c r="D35" s="153" t="s">
        <v>6</v>
      </c>
      <c r="E35" s="60">
        <f>+APU!G138</f>
        <v>1431.7</v>
      </c>
      <c r="F35" s="87">
        <f t="shared" si="0"/>
        <v>419488.1</v>
      </c>
    </row>
    <row r="36" spans="1:193" s="36" customFormat="1" ht="16.5" customHeight="1" x14ac:dyDescent="0.25">
      <c r="A36" s="88" t="s">
        <v>84</v>
      </c>
      <c r="B36" s="94" t="s">
        <v>95</v>
      </c>
      <c r="C36" s="93">
        <v>327</v>
      </c>
      <c r="D36" s="153" t="s">
        <v>6</v>
      </c>
      <c r="E36" s="60">
        <f>+APU!G146</f>
        <v>2307.1999999999998</v>
      </c>
      <c r="F36" s="87">
        <f t="shared" si="0"/>
        <v>754454.4</v>
      </c>
    </row>
    <row r="37" spans="1:193" s="36" customFormat="1" ht="10.5" customHeight="1" x14ac:dyDescent="0.25">
      <c r="A37" s="95"/>
      <c r="B37" s="96"/>
      <c r="C37" s="97"/>
      <c r="D37" s="154"/>
      <c r="E37" s="61"/>
      <c r="F37" s="87"/>
    </row>
    <row r="38" spans="1:193" s="28" customFormat="1" x14ac:dyDescent="0.25">
      <c r="A38" s="85">
        <v>1.6</v>
      </c>
      <c r="B38" s="79" t="s">
        <v>93</v>
      </c>
      <c r="C38" s="97"/>
      <c r="D38" s="154"/>
      <c r="E38" s="61"/>
      <c r="F38" s="87"/>
    </row>
    <row r="39" spans="1:193" s="28" customFormat="1" ht="12.75" customHeight="1" x14ac:dyDescent="0.25">
      <c r="A39" s="88" t="s">
        <v>85</v>
      </c>
      <c r="B39" s="98" t="s">
        <v>47</v>
      </c>
      <c r="C39" s="93">
        <v>2325</v>
      </c>
      <c r="D39" s="153" t="s">
        <v>6</v>
      </c>
      <c r="E39" s="60">
        <f>+APU!H177</f>
        <v>150.91</v>
      </c>
      <c r="F39" s="87">
        <f>+C39*E39</f>
        <v>350865.75</v>
      </c>
    </row>
    <row r="40" spans="1:193" s="28" customFormat="1" ht="15" customHeight="1" x14ac:dyDescent="0.25">
      <c r="A40" s="88" t="s">
        <v>86</v>
      </c>
      <c r="B40" s="98" t="s">
        <v>48</v>
      </c>
      <c r="C40" s="93">
        <v>2325</v>
      </c>
      <c r="D40" s="153" t="s">
        <v>6</v>
      </c>
      <c r="E40" s="60">
        <f>+APU!H197</f>
        <v>726.91</v>
      </c>
      <c r="F40" s="87">
        <f t="shared" si="0"/>
        <v>1690065.75</v>
      </c>
    </row>
    <row r="41" spans="1:193" s="35" customFormat="1" ht="15.75" customHeight="1" x14ac:dyDescent="0.25">
      <c r="A41" s="88" t="s">
        <v>87</v>
      </c>
      <c r="B41" s="98" t="s">
        <v>71</v>
      </c>
      <c r="C41" s="80">
        <v>7677.15</v>
      </c>
      <c r="D41" s="151" t="s">
        <v>66</v>
      </c>
      <c r="E41" s="58">
        <f>+APU!G203</f>
        <v>22.34</v>
      </c>
      <c r="F41" s="87">
        <f t="shared" si="0"/>
        <v>171507.53</v>
      </c>
    </row>
    <row r="42" spans="1:193" s="2" customFormat="1" ht="13.5" customHeight="1" x14ac:dyDescent="0.25">
      <c r="A42" s="78"/>
      <c r="B42" s="79"/>
      <c r="C42" s="80"/>
      <c r="D42" s="150"/>
      <c r="E42" s="55"/>
      <c r="F42" s="8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</row>
    <row r="43" spans="1:193" s="2" customFormat="1" ht="38.25" customHeight="1" x14ac:dyDescent="0.25">
      <c r="A43" s="85">
        <v>2</v>
      </c>
      <c r="B43" s="90" t="s">
        <v>61</v>
      </c>
      <c r="C43" s="99"/>
      <c r="D43" s="150"/>
      <c r="E43" s="55"/>
      <c r="F43" s="87"/>
    </row>
    <row r="44" spans="1:193" s="2" customFormat="1" ht="14.25" x14ac:dyDescent="0.25">
      <c r="A44" s="83">
        <f>+A43+0.1</f>
        <v>2.1</v>
      </c>
      <c r="B44" s="100" t="s">
        <v>62</v>
      </c>
      <c r="C44" s="80">
        <v>5</v>
      </c>
      <c r="D44" s="150" t="s">
        <v>6</v>
      </c>
      <c r="E44" s="55">
        <f>+APU!F218</f>
        <v>35743.17</v>
      </c>
      <c r="F44" s="87">
        <f t="shared" si="0"/>
        <v>178715.85</v>
      </c>
    </row>
    <row r="45" spans="1:193" s="2" customFormat="1" x14ac:dyDescent="0.25">
      <c r="A45" s="83"/>
      <c r="B45" s="84"/>
      <c r="C45" s="80"/>
      <c r="D45" s="150"/>
      <c r="E45" s="55"/>
      <c r="F45" s="87"/>
    </row>
    <row r="46" spans="1:193" s="2" customFormat="1" x14ac:dyDescent="0.25">
      <c r="A46" s="85">
        <v>3</v>
      </c>
      <c r="B46" s="86" t="s">
        <v>68</v>
      </c>
      <c r="C46" s="80"/>
      <c r="D46" s="150"/>
      <c r="E46" s="55"/>
      <c r="F46" s="87"/>
    </row>
    <row r="47" spans="1:193" s="2" customFormat="1" ht="14.25" customHeight="1" x14ac:dyDescent="0.25">
      <c r="A47" s="83">
        <f>+A46+0.1</f>
        <v>3.1</v>
      </c>
      <c r="B47" s="99" t="s">
        <v>90</v>
      </c>
      <c r="C47" s="80">
        <v>15</v>
      </c>
      <c r="D47" s="150" t="s">
        <v>6</v>
      </c>
      <c r="E47" s="55">
        <f>+APU!G240</f>
        <v>58497.72</v>
      </c>
      <c r="F47" s="87">
        <f t="shared" si="0"/>
        <v>877465.8</v>
      </c>
    </row>
    <row r="48" spans="1:193" s="25" customFormat="1" ht="25.5" customHeight="1" x14ac:dyDescent="0.25">
      <c r="A48" s="83">
        <f>+A47+0.1</f>
        <v>3.2</v>
      </c>
      <c r="B48" s="101" t="s">
        <v>134</v>
      </c>
      <c r="C48" s="80">
        <v>12</v>
      </c>
      <c r="D48" s="150" t="s">
        <v>6</v>
      </c>
      <c r="E48" s="55">
        <f>+APU!G265</f>
        <v>951561.72</v>
      </c>
      <c r="F48" s="87">
        <f t="shared" si="0"/>
        <v>11418740.640000001</v>
      </c>
    </row>
    <row r="49" spans="1:6" s="25" customFormat="1" ht="15.75" customHeight="1" x14ac:dyDescent="0.25">
      <c r="A49" s="83">
        <f>+A48+0.1</f>
        <v>3.3</v>
      </c>
      <c r="B49" s="99" t="s">
        <v>96</v>
      </c>
      <c r="C49" s="80">
        <v>80</v>
      </c>
      <c r="D49" s="150" t="s">
        <v>6</v>
      </c>
      <c r="E49" s="55">
        <f>+APU!G277</f>
        <v>2744.41</v>
      </c>
      <c r="F49" s="87">
        <f t="shared" si="0"/>
        <v>219552.8</v>
      </c>
    </row>
    <row r="50" spans="1:6" s="28" customFormat="1" ht="6.75" customHeight="1" x14ac:dyDescent="0.25">
      <c r="A50" s="83"/>
      <c r="B50" s="99"/>
      <c r="C50" s="80"/>
      <c r="D50" s="150"/>
      <c r="E50" s="55"/>
      <c r="F50" s="87"/>
    </row>
    <row r="51" spans="1:6" s="28" customFormat="1" x14ac:dyDescent="0.25">
      <c r="A51" s="85">
        <v>4</v>
      </c>
      <c r="B51" s="86" t="s">
        <v>136</v>
      </c>
      <c r="C51" s="80">
        <v>25</v>
      </c>
      <c r="D51" s="150" t="s">
        <v>6</v>
      </c>
      <c r="E51" s="55">
        <f>+APU!F285</f>
        <v>36292.410000000003</v>
      </c>
      <c r="F51" s="87">
        <f t="shared" si="0"/>
        <v>907310.25</v>
      </c>
    </row>
    <row r="52" spans="1:6" s="28" customFormat="1" x14ac:dyDescent="0.25">
      <c r="A52" s="85"/>
      <c r="B52" s="86"/>
      <c r="C52" s="80"/>
      <c r="D52" s="150"/>
      <c r="E52" s="55"/>
      <c r="F52" s="87"/>
    </row>
    <row r="53" spans="1:6" s="28" customFormat="1" x14ac:dyDescent="0.25">
      <c r="A53" s="85">
        <v>5</v>
      </c>
      <c r="B53" s="86" t="s">
        <v>115</v>
      </c>
      <c r="C53" s="80"/>
      <c r="D53" s="150"/>
      <c r="E53" s="55"/>
      <c r="F53" s="87"/>
    </row>
    <row r="54" spans="1:6" s="32" customFormat="1" x14ac:dyDescent="0.25">
      <c r="A54" s="102">
        <v>5.0999999999999996</v>
      </c>
      <c r="B54" s="103" t="s">
        <v>36</v>
      </c>
      <c r="C54" s="104"/>
      <c r="D54" s="155"/>
      <c r="E54" s="62"/>
      <c r="F54" s="87"/>
    </row>
    <row r="55" spans="1:6" s="46" customFormat="1" ht="18.75" customHeight="1" x14ac:dyDescent="0.25">
      <c r="A55" s="105" t="s">
        <v>116</v>
      </c>
      <c r="B55" s="106" t="s">
        <v>37</v>
      </c>
      <c r="C55" s="107">
        <v>80</v>
      </c>
      <c r="D55" s="156" t="s">
        <v>56</v>
      </c>
      <c r="E55" s="45">
        <f>+APU!F295</f>
        <v>433.7</v>
      </c>
      <c r="F55" s="143">
        <f>ROUND(C55*E55,2)</f>
        <v>34696</v>
      </c>
    </row>
    <row r="56" spans="1:6" s="32" customFormat="1" ht="9.75" customHeight="1" x14ac:dyDescent="0.25">
      <c r="A56" s="108"/>
      <c r="B56" s="109"/>
      <c r="C56" s="87"/>
      <c r="D56" s="150"/>
      <c r="E56" s="26"/>
      <c r="F56" s="87"/>
    </row>
    <row r="57" spans="1:6" s="32" customFormat="1" x14ac:dyDescent="0.25">
      <c r="A57" s="110">
        <v>5.2</v>
      </c>
      <c r="B57" s="82" t="s">
        <v>100</v>
      </c>
      <c r="C57" s="111"/>
      <c r="D57" s="157"/>
      <c r="E57" s="38"/>
      <c r="F57" s="144"/>
    </row>
    <row r="58" spans="1:6" s="32" customFormat="1" x14ac:dyDescent="0.25">
      <c r="A58" s="108" t="s">
        <v>117</v>
      </c>
      <c r="B58" s="109" t="s">
        <v>101</v>
      </c>
      <c r="C58" s="112">
        <v>150</v>
      </c>
      <c r="D58" s="150" t="s">
        <v>4</v>
      </c>
      <c r="E58" s="26">
        <f>+APU!G300</f>
        <v>62.58</v>
      </c>
      <c r="F58" s="144">
        <f>ROUND(E58*C58,2)</f>
        <v>9387</v>
      </c>
    </row>
    <row r="59" spans="1:6" s="32" customFormat="1" x14ac:dyDescent="0.25">
      <c r="A59" s="108" t="s">
        <v>118</v>
      </c>
      <c r="B59" s="109" t="s">
        <v>102</v>
      </c>
      <c r="C59" s="112">
        <v>150</v>
      </c>
      <c r="D59" s="150" t="s">
        <v>4</v>
      </c>
      <c r="E59" s="26">
        <f>+APU!G304</f>
        <v>88.68</v>
      </c>
      <c r="F59" s="144">
        <f>ROUND(E59*C59,2)</f>
        <v>13302</v>
      </c>
    </row>
    <row r="60" spans="1:6" s="32" customFormat="1" x14ac:dyDescent="0.25">
      <c r="A60" s="108" t="s">
        <v>119</v>
      </c>
      <c r="B60" s="109" t="s">
        <v>103</v>
      </c>
      <c r="C60" s="112">
        <v>15</v>
      </c>
      <c r="D60" s="150" t="s">
        <v>4</v>
      </c>
      <c r="E60" s="26">
        <f>+APU!G308</f>
        <v>131.33000000000001</v>
      </c>
      <c r="F60" s="144">
        <f>ROUND(E60*C60,2)</f>
        <v>1969.95</v>
      </c>
    </row>
    <row r="61" spans="1:6" s="32" customFormat="1" x14ac:dyDescent="0.25">
      <c r="A61" s="108" t="s">
        <v>120</v>
      </c>
      <c r="B61" s="109" t="s">
        <v>104</v>
      </c>
      <c r="C61" s="112">
        <v>15</v>
      </c>
      <c r="D61" s="150" t="s">
        <v>4</v>
      </c>
      <c r="E61" s="26">
        <f>+APU!G312</f>
        <v>286.29000000000002</v>
      </c>
      <c r="F61" s="144">
        <f>ROUND(E61*C61,2)</f>
        <v>4294.3500000000004</v>
      </c>
    </row>
    <row r="62" spans="1:6" s="32" customFormat="1" x14ac:dyDescent="0.25">
      <c r="A62" s="108" t="s">
        <v>121</v>
      </c>
      <c r="B62" s="109" t="s">
        <v>105</v>
      </c>
      <c r="C62" s="112">
        <v>15</v>
      </c>
      <c r="D62" s="150" t="s">
        <v>4</v>
      </c>
      <c r="E62" s="26">
        <f>+APU!G316</f>
        <v>465.12</v>
      </c>
      <c r="F62" s="144">
        <f>ROUND(E62*C62,2)</f>
        <v>6976.8</v>
      </c>
    </row>
    <row r="63" spans="1:6" s="32" customFormat="1" ht="9" customHeight="1" x14ac:dyDescent="0.25">
      <c r="A63" s="108"/>
      <c r="B63" s="109"/>
      <c r="C63" s="112"/>
      <c r="D63" s="150"/>
      <c r="E63" s="26"/>
      <c r="F63" s="144"/>
    </row>
    <row r="64" spans="1:6" s="32" customFormat="1" x14ac:dyDescent="0.25">
      <c r="A64" s="110">
        <v>5.3</v>
      </c>
      <c r="B64" s="82" t="s">
        <v>106</v>
      </c>
      <c r="C64" s="111"/>
      <c r="D64" s="157"/>
      <c r="E64" s="38"/>
      <c r="F64" s="144"/>
    </row>
    <row r="65" spans="1:193" s="32" customFormat="1" x14ac:dyDescent="0.25">
      <c r="A65" s="108" t="s">
        <v>122</v>
      </c>
      <c r="B65" s="109" t="s">
        <v>107</v>
      </c>
      <c r="C65" s="112">
        <v>150</v>
      </c>
      <c r="D65" s="150" t="s">
        <v>6</v>
      </c>
      <c r="E65" s="26">
        <f>+APU!G320</f>
        <v>7.27</v>
      </c>
      <c r="F65" s="144">
        <f>ROUND(E65*C65,2)</f>
        <v>1090.5</v>
      </c>
    </row>
    <row r="66" spans="1:193" s="32" customFormat="1" x14ac:dyDescent="0.25">
      <c r="A66" s="108" t="s">
        <v>123</v>
      </c>
      <c r="B66" s="109" t="s">
        <v>108</v>
      </c>
      <c r="C66" s="112">
        <v>15</v>
      </c>
      <c r="D66" s="150" t="s">
        <v>6</v>
      </c>
      <c r="E66" s="26">
        <f>+APU!G324</f>
        <v>16.329999999999998</v>
      </c>
      <c r="F66" s="144">
        <f>ROUND(E66*C66,2)</f>
        <v>244.95</v>
      </c>
    </row>
    <row r="67" spans="1:193" s="32" customFormat="1" x14ac:dyDescent="0.25">
      <c r="A67" s="108" t="s">
        <v>124</v>
      </c>
      <c r="B67" s="109" t="s">
        <v>109</v>
      </c>
      <c r="C67" s="112">
        <v>15</v>
      </c>
      <c r="D67" s="150" t="s">
        <v>6</v>
      </c>
      <c r="E67" s="26">
        <f>+APU!G328</f>
        <v>28.66</v>
      </c>
      <c r="F67" s="144">
        <f>ROUND(E67*C67,2)</f>
        <v>429.9</v>
      </c>
    </row>
    <row r="68" spans="1:193" s="32" customFormat="1" x14ac:dyDescent="0.25">
      <c r="A68" s="108" t="s">
        <v>125</v>
      </c>
      <c r="B68" s="109" t="s">
        <v>110</v>
      </c>
      <c r="C68" s="112">
        <v>15</v>
      </c>
      <c r="D68" s="150" t="s">
        <v>6</v>
      </c>
      <c r="E68" s="26">
        <f>+APU!G332</f>
        <v>38.18</v>
      </c>
      <c r="F68" s="144">
        <f>ROUND(E68*C68,2)</f>
        <v>572.70000000000005</v>
      </c>
    </row>
    <row r="69" spans="1:193" s="32" customFormat="1" x14ac:dyDescent="0.25">
      <c r="A69" s="108" t="s">
        <v>126</v>
      </c>
      <c r="B69" s="109" t="s">
        <v>111</v>
      </c>
      <c r="C69" s="112">
        <v>30</v>
      </c>
      <c r="D69" s="150" t="s">
        <v>6</v>
      </c>
      <c r="E69" s="26">
        <f>+APU!G336</f>
        <v>1062</v>
      </c>
      <c r="F69" s="144">
        <f>ROUND(E69*C69,2)</f>
        <v>31860</v>
      </c>
    </row>
    <row r="70" spans="1:193" s="32" customFormat="1" ht="9.75" customHeight="1" x14ac:dyDescent="0.25">
      <c r="A70" s="108"/>
      <c r="B70" s="109"/>
      <c r="C70" s="112"/>
      <c r="D70" s="150"/>
      <c r="E70" s="26"/>
      <c r="F70" s="144"/>
    </row>
    <row r="71" spans="1:193" s="32" customFormat="1" x14ac:dyDescent="0.25">
      <c r="A71" s="110">
        <v>5.4</v>
      </c>
      <c r="B71" s="82" t="s">
        <v>35</v>
      </c>
      <c r="C71" s="111"/>
      <c r="D71" s="157"/>
      <c r="E71" s="38"/>
      <c r="F71" s="144"/>
    </row>
    <row r="72" spans="1:193" s="32" customFormat="1" x14ac:dyDescent="0.25">
      <c r="A72" s="108" t="s">
        <v>127</v>
      </c>
      <c r="B72" s="109" t="s">
        <v>112</v>
      </c>
      <c r="C72" s="112">
        <v>30</v>
      </c>
      <c r="D72" s="150" t="s">
        <v>113</v>
      </c>
      <c r="E72" s="26">
        <f>+APU!G341</f>
        <v>2230</v>
      </c>
      <c r="F72" s="144">
        <f>ROUND(E72*C72,2)</f>
        <v>66900</v>
      </c>
    </row>
    <row r="73" spans="1:193" s="32" customFormat="1" x14ac:dyDescent="0.25">
      <c r="A73" s="108" t="s">
        <v>128</v>
      </c>
      <c r="B73" s="109" t="s">
        <v>114</v>
      </c>
      <c r="C73" s="112">
        <v>30</v>
      </c>
      <c r="D73" s="150" t="s">
        <v>113</v>
      </c>
      <c r="E73" s="26">
        <f>+APU!G345</f>
        <v>1485.75</v>
      </c>
      <c r="F73" s="144">
        <f>ROUND(E73*C73,2)</f>
        <v>44572.5</v>
      </c>
    </row>
    <row r="74" spans="1:193" s="28" customFormat="1" ht="7.5" customHeight="1" x14ac:dyDescent="0.25">
      <c r="A74" s="108"/>
      <c r="B74" s="109"/>
      <c r="C74" s="113"/>
      <c r="D74" s="150"/>
      <c r="E74" s="26"/>
      <c r="F74" s="87"/>
    </row>
    <row r="75" spans="1:193" s="25" customFormat="1" ht="66" customHeight="1" x14ac:dyDescent="0.25">
      <c r="A75" s="85">
        <v>6</v>
      </c>
      <c r="B75" s="114" t="s">
        <v>137</v>
      </c>
      <c r="C75" s="87">
        <v>930</v>
      </c>
      <c r="D75" s="150" t="s">
        <v>4</v>
      </c>
      <c r="E75" s="55">
        <f>+APU!G349</f>
        <v>24.35</v>
      </c>
      <c r="F75" s="87">
        <f t="shared" si="0"/>
        <v>22645.5</v>
      </c>
    </row>
    <row r="76" spans="1:193" s="25" customFormat="1" x14ac:dyDescent="0.25">
      <c r="A76" s="83"/>
      <c r="B76" s="84" t="s">
        <v>30</v>
      </c>
      <c r="C76" s="80"/>
      <c r="D76" s="150"/>
      <c r="E76" s="55"/>
      <c r="F76" s="87"/>
    </row>
    <row r="77" spans="1:193" s="2" customFormat="1" ht="30.75" customHeight="1" x14ac:dyDescent="0.25">
      <c r="A77" s="85">
        <v>7</v>
      </c>
      <c r="B77" s="84" t="s">
        <v>57</v>
      </c>
      <c r="C77" s="80">
        <v>930</v>
      </c>
      <c r="D77" s="150" t="s">
        <v>4</v>
      </c>
      <c r="E77" s="55">
        <f>+APU!G352</f>
        <v>16.95</v>
      </c>
      <c r="F77" s="87">
        <f t="shared" si="0"/>
        <v>15763.5</v>
      </c>
    </row>
    <row r="78" spans="1:193" ht="12.75" customHeight="1" x14ac:dyDescent="0.25">
      <c r="A78" s="115"/>
      <c r="B78" s="116" t="s">
        <v>23</v>
      </c>
      <c r="C78" s="117"/>
      <c r="D78" s="158"/>
      <c r="E78" s="63"/>
      <c r="F78" s="145">
        <f>SUM(F13:F77)</f>
        <v>63793701.259999998</v>
      </c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</row>
    <row r="79" spans="1:193" ht="7.5" customHeight="1" x14ac:dyDescent="0.25">
      <c r="A79" s="118"/>
      <c r="B79" s="8"/>
      <c r="C79" s="8"/>
      <c r="D79" s="8"/>
      <c r="E79" s="65"/>
      <c r="F79" s="146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</row>
    <row r="80" spans="1:193" s="2" customFormat="1" ht="28.5" customHeight="1" x14ac:dyDescent="0.25">
      <c r="A80" s="78" t="s">
        <v>7</v>
      </c>
      <c r="B80" s="119" t="s">
        <v>69</v>
      </c>
      <c r="C80" s="80"/>
      <c r="D80" s="150"/>
      <c r="E80" s="55"/>
      <c r="F80" s="80"/>
    </row>
    <row r="81" spans="1:6" s="2" customFormat="1" ht="4.5" customHeight="1" x14ac:dyDescent="0.25">
      <c r="A81" s="83"/>
      <c r="B81" s="84"/>
      <c r="C81" s="80"/>
      <c r="D81" s="150"/>
      <c r="E81" s="55"/>
      <c r="F81" s="80"/>
    </row>
    <row r="82" spans="1:6" s="2" customFormat="1" ht="25.5" x14ac:dyDescent="0.25">
      <c r="A82" s="85">
        <v>1</v>
      </c>
      <c r="B82" s="120" t="s">
        <v>97</v>
      </c>
      <c r="C82" s="80">
        <v>200</v>
      </c>
      <c r="D82" s="150" t="s">
        <v>4</v>
      </c>
      <c r="E82" s="55">
        <f>+APU!H361</f>
        <v>83.44</v>
      </c>
      <c r="F82" s="80">
        <f>ROUND(C82*E82,2)</f>
        <v>16688</v>
      </c>
    </row>
    <row r="83" spans="1:6" s="2" customFormat="1" ht="9" customHeight="1" x14ac:dyDescent="0.25">
      <c r="A83" s="83"/>
      <c r="B83" s="84"/>
      <c r="C83" s="80"/>
      <c r="D83" s="150"/>
      <c r="E83" s="55"/>
      <c r="F83" s="80"/>
    </row>
    <row r="84" spans="1:6" s="28" customFormat="1" x14ac:dyDescent="0.25">
      <c r="A84" s="85">
        <v>2</v>
      </c>
      <c r="B84" s="121" t="s">
        <v>98</v>
      </c>
      <c r="C84" s="122"/>
      <c r="D84" s="157"/>
      <c r="E84" s="57"/>
      <c r="F84" s="80"/>
    </row>
    <row r="85" spans="1:6" s="28" customFormat="1" x14ac:dyDescent="0.25">
      <c r="A85" s="83">
        <v>2.1</v>
      </c>
      <c r="B85" s="80" t="s">
        <v>63</v>
      </c>
      <c r="C85" s="80">
        <v>400</v>
      </c>
      <c r="D85" s="150" t="s">
        <v>4</v>
      </c>
      <c r="E85" s="55">
        <f>+APU!H373</f>
        <v>46.91</v>
      </c>
      <c r="F85" s="80">
        <f t="shared" ref="F85:F112" si="1">ROUND(C85*E85,2)</f>
        <v>18764</v>
      </c>
    </row>
    <row r="86" spans="1:6" s="28" customFormat="1" x14ac:dyDescent="0.25">
      <c r="A86" s="83">
        <v>2.2000000000000002</v>
      </c>
      <c r="B86" s="80" t="s">
        <v>64</v>
      </c>
      <c r="C86" s="80">
        <v>210</v>
      </c>
      <c r="D86" s="150" t="s">
        <v>5</v>
      </c>
      <c r="E86" s="55">
        <f>+APU!H383</f>
        <v>48.56</v>
      </c>
      <c r="F86" s="80">
        <f t="shared" si="1"/>
        <v>10197.6</v>
      </c>
    </row>
    <row r="87" spans="1:6" s="35" customFormat="1" ht="26.25" customHeight="1" x14ac:dyDescent="0.25">
      <c r="A87" s="83">
        <v>2.2999999999999998</v>
      </c>
      <c r="B87" s="89" t="s">
        <v>39</v>
      </c>
      <c r="C87" s="80">
        <v>14.18</v>
      </c>
      <c r="D87" s="150" t="s">
        <v>45</v>
      </c>
      <c r="E87" s="55">
        <f>+APU!H396</f>
        <v>324.85000000000002</v>
      </c>
      <c r="F87" s="80">
        <f t="shared" si="1"/>
        <v>4606.37</v>
      </c>
    </row>
    <row r="88" spans="1:6" s="2" customFormat="1" ht="6" customHeight="1" x14ac:dyDescent="0.25">
      <c r="A88" s="83"/>
      <c r="B88" s="84"/>
      <c r="C88" s="80"/>
      <c r="D88" s="150"/>
      <c r="E88" s="55"/>
      <c r="F88" s="80"/>
    </row>
    <row r="89" spans="1:6" s="2" customFormat="1" x14ac:dyDescent="0.25">
      <c r="A89" s="85">
        <v>3</v>
      </c>
      <c r="B89" s="86" t="s">
        <v>31</v>
      </c>
      <c r="C89" s="80"/>
      <c r="D89" s="150"/>
      <c r="E89" s="55"/>
      <c r="F89" s="80"/>
    </row>
    <row r="90" spans="1:6" s="2" customFormat="1" x14ac:dyDescent="0.25">
      <c r="A90" s="83">
        <v>3.1</v>
      </c>
      <c r="B90" s="84" t="s">
        <v>32</v>
      </c>
      <c r="C90" s="80">
        <v>283.5</v>
      </c>
      <c r="D90" s="150" t="s">
        <v>42</v>
      </c>
      <c r="E90" s="55">
        <f>+APU!H407</f>
        <v>165.56</v>
      </c>
      <c r="F90" s="80">
        <f t="shared" si="1"/>
        <v>46936.26</v>
      </c>
    </row>
    <row r="91" spans="1:6" s="2" customFormat="1" ht="13.5" customHeight="1" x14ac:dyDescent="0.25">
      <c r="A91" s="83">
        <v>3.2</v>
      </c>
      <c r="B91" s="84" t="s">
        <v>33</v>
      </c>
      <c r="C91" s="80">
        <v>210</v>
      </c>
      <c r="D91" s="150" t="s">
        <v>5</v>
      </c>
      <c r="E91" s="55">
        <f>+APU!G418</f>
        <v>18.22</v>
      </c>
      <c r="F91" s="80">
        <f t="shared" si="1"/>
        <v>3826.2</v>
      </c>
    </row>
    <row r="92" spans="1:6" s="2" customFormat="1" x14ac:dyDescent="0.25">
      <c r="A92" s="83">
        <v>3.3</v>
      </c>
      <c r="B92" s="84" t="s">
        <v>34</v>
      </c>
      <c r="C92" s="80">
        <v>21</v>
      </c>
      <c r="D92" s="150" t="s">
        <v>43</v>
      </c>
      <c r="E92" s="55">
        <f>+APU!H433</f>
        <v>1241.4100000000001</v>
      </c>
      <c r="F92" s="80">
        <f t="shared" si="1"/>
        <v>26069.61</v>
      </c>
    </row>
    <row r="93" spans="1:6" s="24" customFormat="1" ht="25.5" x14ac:dyDescent="0.25">
      <c r="A93" s="83">
        <v>3.4</v>
      </c>
      <c r="B93" s="84" t="s">
        <v>40</v>
      </c>
      <c r="C93" s="80">
        <v>53.94</v>
      </c>
      <c r="D93" s="150" t="s">
        <v>45</v>
      </c>
      <c r="E93" s="55">
        <f>+APU!H443</f>
        <v>755</v>
      </c>
      <c r="F93" s="80">
        <f t="shared" si="1"/>
        <v>40724.699999999997</v>
      </c>
    </row>
    <row r="94" spans="1:6" s="2" customFormat="1" ht="13.5" customHeight="1" x14ac:dyDescent="0.25">
      <c r="A94" s="83">
        <v>3.5</v>
      </c>
      <c r="B94" s="84" t="s">
        <v>135</v>
      </c>
      <c r="C94" s="80">
        <v>224.73</v>
      </c>
      <c r="D94" s="150" t="s">
        <v>44</v>
      </c>
      <c r="E94" s="55">
        <f>+APU!H456</f>
        <v>221.24</v>
      </c>
      <c r="F94" s="80">
        <f t="shared" si="1"/>
        <v>49719.27</v>
      </c>
    </row>
    <row r="95" spans="1:6" s="2" customFormat="1" ht="27.75" customHeight="1" x14ac:dyDescent="0.25">
      <c r="A95" s="83">
        <v>3.6</v>
      </c>
      <c r="B95" s="84" t="s">
        <v>60</v>
      </c>
      <c r="C95" s="80">
        <v>70.52</v>
      </c>
      <c r="D95" s="150" t="s">
        <v>45</v>
      </c>
      <c r="E95" s="55">
        <f>+APU!H468</f>
        <v>324.85000000000002</v>
      </c>
      <c r="F95" s="80">
        <f t="shared" si="1"/>
        <v>22908.42</v>
      </c>
    </row>
    <row r="96" spans="1:6" s="2" customFormat="1" ht="3.75" customHeight="1" x14ac:dyDescent="0.25">
      <c r="A96" s="83"/>
      <c r="B96" s="84"/>
      <c r="C96" s="80"/>
      <c r="D96" s="150"/>
      <c r="E96" s="55"/>
      <c r="F96" s="80"/>
    </row>
    <row r="97" spans="1:6" s="2" customFormat="1" x14ac:dyDescent="0.25">
      <c r="A97" s="85">
        <v>4</v>
      </c>
      <c r="B97" s="123" t="s">
        <v>46</v>
      </c>
      <c r="C97" s="80"/>
      <c r="D97" s="150"/>
      <c r="E97" s="55"/>
      <c r="F97" s="80"/>
    </row>
    <row r="98" spans="1:6" s="28" customFormat="1" x14ac:dyDescent="0.25">
      <c r="A98" s="83">
        <f>+A97+0.1</f>
        <v>4.0999999999999996</v>
      </c>
      <c r="B98" s="124" t="s">
        <v>54</v>
      </c>
      <c r="C98" s="80">
        <v>210</v>
      </c>
      <c r="D98" s="150" t="s">
        <v>4</v>
      </c>
      <c r="E98" s="55">
        <f>+APU!G473</f>
        <v>7434</v>
      </c>
      <c r="F98" s="80">
        <f t="shared" si="1"/>
        <v>1561140</v>
      </c>
    </row>
    <row r="99" spans="1:6" s="2" customFormat="1" ht="9" customHeight="1" x14ac:dyDescent="0.25">
      <c r="A99" s="83"/>
      <c r="B99" s="99"/>
      <c r="C99" s="80"/>
      <c r="D99" s="150"/>
      <c r="E99" s="55"/>
      <c r="F99" s="80"/>
    </row>
    <row r="100" spans="1:6" s="2" customFormat="1" x14ac:dyDescent="0.25">
      <c r="A100" s="85">
        <v>5</v>
      </c>
      <c r="B100" s="86" t="s">
        <v>59</v>
      </c>
      <c r="C100" s="80"/>
      <c r="D100" s="150"/>
      <c r="E100" s="55"/>
      <c r="F100" s="80"/>
    </row>
    <row r="101" spans="1:6" s="28" customFormat="1" x14ac:dyDescent="0.25">
      <c r="A101" s="83">
        <v>5.3</v>
      </c>
      <c r="B101" s="124" t="s">
        <v>55</v>
      </c>
      <c r="C101" s="80">
        <v>200</v>
      </c>
      <c r="D101" s="150" t="s">
        <v>4</v>
      </c>
      <c r="E101" s="55">
        <f>+APU!G477</f>
        <v>127.43</v>
      </c>
      <c r="F101" s="80">
        <f t="shared" si="1"/>
        <v>25486</v>
      </c>
    </row>
    <row r="102" spans="1:6" s="28" customFormat="1" ht="6.75" customHeight="1" x14ac:dyDescent="0.25">
      <c r="A102" s="125"/>
      <c r="B102" s="126"/>
      <c r="C102" s="127"/>
      <c r="D102" s="159"/>
      <c r="E102" s="66"/>
      <c r="F102" s="127"/>
    </row>
    <row r="103" spans="1:6" s="47" customFormat="1" ht="30" customHeight="1" x14ac:dyDescent="0.25">
      <c r="A103" s="83">
        <v>6</v>
      </c>
      <c r="B103" s="128" t="s">
        <v>72</v>
      </c>
      <c r="C103" s="80">
        <v>20</v>
      </c>
      <c r="D103" s="150" t="s">
        <v>6</v>
      </c>
      <c r="E103" s="55">
        <f>+APU!G487</f>
        <v>2500.75</v>
      </c>
      <c r="F103" s="80">
        <f t="shared" si="1"/>
        <v>50015</v>
      </c>
    </row>
    <row r="104" spans="1:6" s="28" customFormat="1" ht="6.75" customHeight="1" x14ac:dyDescent="0.25">
      <c r="A104" s="83"/>
      <c r="B104" s="124"/>
      <c r="C104" s="80"/>
      <c r="D104" s="150"/>
      <c r="E104" s="55"/>
      <c r="F104" s="80"/>
    </row>
    <row r="105" spans="1:6" s="28" customFormat="1" x14ac:dyDescent="0.25">
      <c r="A105" s="85">
        <v>7</v>
      </c>
      <c r="B105" s="79" t="s">
        <v>70</v>
      </c>
      <c r="C105" s="122"/>
      <c r="D105" s="150"/>
      <c r="E105" s="57"/>
      <c r="F105" s="80"/>
    </row>
    <row r="106" spans="1:6" s="28" customFormat="1" x14ac:dyDescent="0.25">
      <c r="A106" s="83">
        <f>+A105+0.1</f>
        <v>7.1</v>
      </c>
      <c r="B106" s="98" t="s">
        <v>47</v>
      </c>
      <c r="C106" s="80">
        <v>210</v>
      </c>
      <c r="D106" s="150" t="s">
        <v>5</v>
      </c>
      <c r="E106" s="55">
        <f>+APU!H518</f>
        <v>150.91</v>
      </c>
      <c r="F106" s="80">
        <f t="shared" si="1"/>
        <v>31691.1</v>
      </c>
    </row>
    <row r="107" spans="1:6" s="28" customFormat="1" ht="13.5" customHeight="1" x14ac:dyDescent="0.25">
      <c r="A107" s="83">
        <f>+A106+0.1</f>
        <v>7.2</v>
      </c>
      <c r="B107" s="98" t="s">
        <v>48</v>
      </c>
      <c r="C107" s="80">
        <v>210</v>
      </c>
      <c r="D107" s="150" t="s">
        <v>5</v>
      </c>
      <c r="E107" s="55">
        <f>+APU!H538</f>
        <v>726.91</v>
      </c>
      <c r="F107" s="80">
        <f t="shared" si="1"/>
        <v>152651.1</v>
      </c>
    </row>
    <row r="108" spans="1:6" s="28" customFormat="1" ht="17.25" customHeight="1" x14ac:dyDescent="0.25">
      <c r="A108" s="83">
        <f>+A107+0.1</f>
        <v>7.3</v>
      </c>
      <c r="B108" s="109" t="s">
        <v>71</v>
      </c>
      <c r="C108" s="80">
        <v>693.42</v>
      </c>
      <c r="D108" s="150" t="s">
        <v>66</v>
      </c>
      <c r="E108" s="55">
        <f>+APU!G544</f>
        <v>22.34</v>
      </c>
      <c r="F108" s="80">
        <f t="shared" si="1"/>
        <v>15491</v>
      </c>
    </row>
    <row r="109" spans="1:6" s="2" customFormat="1" ht="6.75" customHeight="1" x14ac:dyDescent="0.25">
      <c r="A109" s="85"/>
      <c r="B109" s="86"/>
      <c r="C109" s="80"/>
      <c r="D109" s="150"/>
      <c r="E109" s="55"/>
      <c r="F109" s="80"/>
    </row>
    <row r="110" spans="1:6" s="25" customFormat="1" ht="66.75" customHeight="1" x14ac:dyDescent="0.25">
      <c r="A110" s="85">
        <v>8</v>
      </c>
      <c r="B110" s="84" t="s">
        <v>65</v>
      </c>
      <c r="C110" s="87">
        <v>200</v>
      </c>
      <c r="D110" s="150" t="s">
        <v>4</v>
      </c>
      <c r="E110" s="55">
        <f>+APU!G547</f>
        <v>24.35</v>
      </c>
      <c r="F110" s="80">
        <f t="shared" si="1"/>
        <v>4870</v>
      </c>
    </row>
    <row r="111" spans="1:6" s="25" customFormat="1" ht="9" customHeight="1" x14ac:dyDescent="0.25">
      <c r="A111" s="83"/>
      <c r="B111" s="84" t="s">
        <v>30</v>
      </c>
      <c r="C111" s="80"/>
      <c r="D111" s="150"/>
      <c r="E111" s="55"/>
      <c r="F111" s="80"/>
    </row>
    <row r="112" spans="1:6" s="2" customFormat="1" ht="30.75" customHeight="1" x14ac:dyDescent="0.25">
      <c r="A112" s="85">
        <v>9</v>
      </c>
      <c r="B112" s="84" t="s">
        <v>57</v>
      </c>
      <c r="C112" s="80">
        <v>200</v>
      </c>
      <c r="D112" s="150" t="s">
        <v>4</v>
      </c>
      <c r="E112" s="55">
        <f>+APU!G550</f>
        <v>16.95</v>
      </c>
      <c r="F112" s="80">
        <f t="shared" si="1"/>
        <v>3390</v>
      </c>
    </row>
    <row r="113" spans="1:193" ht="12.75" customHeight="1" x14ac:dyDescent="0.25">
      <c r="A113" s="115"/>
      <c r="B113" s="116" t="s">
        <v>25</v>
      </c>
      <c r="C113" s="117"/>
      <c r="D113" s="158"/>
      <c r="E113" s="63"/>
      <c r="F113" s="145">
        <f>SUM(F81:F112)</f>
        <v>2085174.63</v>
      </c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7"/>
      <c r="EQ113" s="7"/>
      <c r="ER113" s="7"/>
      <c r="ES113" s="7"/>
      <c r="ET113" s="7"/>
      <c r="EU113" s="7"/>
      <c r="EV113" s="7"/>
      <c r="EW113" s="7"/>
      <c r="EX113" s="7"/>
      <c r="EY113" s="7"/>
      <c r="EZ113" s="7"/>
      <c r="FA113" s="7"/>
      <c r="FB113" s="7"/>
      <c r="FC113" s="7"/>
      <c r="FD113" s="7"/>
      <c r="FE113" s="7"/>
      <c r="FF113" s="7"/>
      <c r="FG113" s="7"/>
      <c r="FH113" s="7"/>
      <c r="FI113" s="7"/>
      <c r="FJ113" s="7"/>
      <c r="FK113" s="7"/>
      <c r="FL113" s="7"/>
      <c r="FM113" s="7"/>
      <c r="FN113" s="7"/>
      <c r="FO113" s="7"/>
      <c r="FP113" s="7"/>
      <c r="FQ113" s="7"/>
      <c r="FR113" s="7"/>
      <c r="FS113" s="7"/>
      <c r="FT113" s="7"/>
      <c r="FU113" s="7"/>
      <c r="FV113" s="7"/>
      <c r="FW113" s="7"/>
      <c r="FX113" s="7"/>
      <c r="FY113" s="7"/>
      <c r="FZ113" s="7"/>
      <c r="GA113" s="7"/>
      <c r="GB113" s="7"/>
      <c r="GC113" s="7"/>
      <c r="GD113" s="7"/>
      <c r="GE113" s="7"/>
      <c r="GF113" s="7"/>
      <c r="GG113" s="7"/>
      <c r="GH113" s="7"/>
      <c r="GI113" s="7"/>
      <c r="GJ113" s="7"/>
      <c r="GK113" s="7"/>
    </row>
    <row r="114" spans="1:193" ht="7.5" customHeight="1" x14ac:dyDescent="0.25">
      <c r="A114" s="85"/>
      <c r="B114" s="86"/>
      <c r="C114" s="122"/>
      <c r="D114" s="150"/>
      <c r="E114" s="57"/>
      <c r="F114" s="80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</row>
    <row r="115" spans="1:193" ht="12.75" customHeight="1" x14ac:dyDescent="0.25">
      <c r="A115" s="78" t="s">
        <v>49</v>
      </c>
      <c r="B115" s="86" t="s">
        <v>24</v>
      </c>
      <c r="C115" s="122"/>
      <c r="D115" s="150"/>
      <c r="E115" s="57"/>
      <c r="F115" s="80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</row>
    <row r="116" spans="1:193" ht="38.25" x14ac:dyDescent="0.25">
      <c r="A116" s="85">
        <v>1</v>
      </c>
      <c r="B116" s="84" t="s">
        <v>67</v>
      </c>
      <c r="C116" s="80">
        <v>1</v>
      </c>
      <c r="D116" s="150" t="s">
        <v>6</v>
      </c>
      <c r="E116" s="55">
        <f>+APU!G554</f>
        <v>41750</v>
      </c>
      <c r="F116" s="80">
        <f>ROUND(E116*C116,2)</f>
        <v>41750</v>
      </c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7"/>
      <c r="EQ116" s="7"/>
      <c r="ER116" s="7"/>
      <c r="ES116" s="7"/>
      <c r="ET116" s="7"/>
      <c r="EU116" s="7"/>
      <c r="EV116" s="7"/>
      <c r="EW116" s="7"/>
      <c r="EX116" s="7"/>
      <c r="EY116" s="7"/>
      <c r="EZ116" s="7"/>
      <c r="FA116" s="7"/>
      <c r="FB116" s="7"/>
      <c r="FC116" s="7"/>
      <c r="FD116" s="7"/>
      <c r="FE116" s="7"/>
      <c r="FF116" s="7"/>
      <c r="FG116" s="7"/>
      <c r="FH116" s="7"/>
      <c r="FI116" s="7"/>
      <c r="FJ116" s="7"/>
      <c r="FK116" s="7"/>
      <c r="FL116" s="7"/>
      <c r="FM116" s="7"/>
      <c r="FN116" s="7"/>
      <c r="FO116" s="7"/>
      <c r="FP116" s="7"/>
      <c r="FQ116" s="7"/>
      <c r="FR116" s="7"/>
      <c r="FS116" s="7"/>
      <c r="FT116" s="7"/>
      <c r="FU116" s="7"/>
      <c r="FV116" s="7"/>
      <c r="FW116" s="7"/>
      <c r="FX116" s="7"/>
      <c r="FY116" s="7"/>
      <c r="FZ116" s="7"/>
      <c r="GA116" s="7"/>
      <c r="GB116" s="7"/>
      <c r="GC116" s="7"/>
      <c r="GD116" s="7"/>
      <c r="GE116" s="7"/>
      <c r="GF116" s="7"/>
      <c r="GG116" s="7"/>
      <c r="GH116" s="7"/>
      <c r="GI116" s="7"/>
      <c r="GJ116" s="7"/>
      <c r="GK116" s="7"/>
    </row>
    <row r="117" spans="1:193" ht="25.5" x14ac:dyDescent="0.25">
      <c r="A117" s="85">
        <v>2</v>
      </c>
      <c r="B117" s="84" t="s">
        <v>58</v>
      </c>
      <c r="C117" s="55">
        <v>12</v>
      </c>
      <c r="D117" s="150" t="s">
        <v>8</v>
      </c>
      <c r="E117" s="55">
        <f>+APU!G557</f>
        <v>33000</v>
      </c>
      <c r="F117" s="80">
        <f>ROUND(E117*C117,2)</f>
        <v>396000</v>
      </c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</row>
    <row r="118" spans="1:193" ht="13.5" customHeight="1" x14ac:dyDescent="0.25">
      <c r="A118" s="115"/>
      <c r="B118" s="116" t="s">
        <v>50</v>
      </c>
      <c r="C118" s="117"/>
      <c r="D118" s="64"/>
      <c r="E118" s="63"/>
      <c r="F118" s="145">
        <f>ROUND(SUM(F116:F117),2)</f>
        <v>437750</v>
      </c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</row>
    <row r="119" spans="1:193" ht="7.5" customHeight="1" x14ac:dyDescent="0.25">
      <c r="A119" s="129"/>
      <c r="B119" s="130"/>
      <c r="C119" s="131"/>
      <c r="D119" s="68"/>
      <c r="E119" s="67"/>
      <c r="F119" s="14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</row>
    <row r="120" spans="1:193" ht="12.75" customHeight="1" x14ac:dyDescent="0.25">
      <c r="A120" s="115"/>
      <c r="B120" s="132" t="s">
        <v>9</v>
      </c>
      <c r="C120" s="117"/>
      <c r="D120" s="64"/>
      <c r="E120" s="63"/>
      <c r="F120" s="145">
        <f>+F118+F113+F78</f>
        <v>66316625.890000001</v>
      </c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</row>
    <row r="121" spans="1:193" x14ac:dyDescent="0.25">
      <c r="A121" s="83"/>
      <c r="B121" s="99"/>
      <c r="C121" s="80"/>
      <c r="D121" s="56"/>
      <c r="E121" s="55"/>
      <c r="F121" s="80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</row>
    <row r="122" spans="1:193" x14ac:dyDescent="0.25">
      <c r="A122" s="83"/>
      <c r="B122" s="133" t="s">
        <v>10</v>
      </c>
      <c r="C122" s="80"/>
      <c r="D122" s="56"/>
      <c r="E122" s="55"/>
      <c r="F122" s="80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</row>
    <row r="123" spans="1:193" x14ac:dyDescent="0.25">
      <c r="A123" s="83"/>
      <c r="B123" s="88" t="s">
        <v>11</v>
      </c>
      <c r="C123" s="134">
        <v>0.1</v>
      </c>
      <c r="D123" s="56"/>
      <c r="E123" s="55"/>
      <c r="F123" s="80">
        <f t="shared" ref="F123:F129" si="2">ROUND($F$120*C123,2)</f>
        <v>6631662.5899999999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</row>
    <row r="124" spans="1:193" x14ac:dyDescent="0.25">
      <c r="A124" s="83"/>
      <c r="B124" s="88" t="s">
        <v>26</v>
      </c>
      <c r="C124" s="134">
        <v>0.03</v>
      </c>
      <c r="D124" s="56"/>
      <c r="E124" s="55"/>
      <c r="F124" s="80">
        <f t="shared" si="2"/>
        <v>1989498.78</v>
      </c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</row>
    <row r="125" spans="1:193" x14ac:dyDescent="0.25">
      <c r="A125" s="83"/>
      <c r="B125" s="88" t="s">
        <v>13</v>
      </c>
      <c r="C125" s="134">
        <v>0.04</v>
      </c>
      <c r="D125" s="56"/>
      <c r="E125" s="55"/>
      <c r="F125" s="80">
        <f t="shared" si="2"/>
        <v>2652665.04</v>
      </c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</row>
    <row r="126" spans="1:193" x14ac:dyDescent="0.25">
      <c r="A126" s="83"/>
      <c r="B126" s="88" t="s">
        <v>12</v>
      </c>
      <c r="C126" s="134">
        <v>2.5000000000000001E-2</v>
      </c>
      <c r="D126" s="56"/>
      <c r="E126" s="55"/>
      <c r="F126" s="80">
        <f t="shared" si="2"/>
        <v>1657915.65</v>
      </c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</row>
    <row r="127" spans="1:193" x14ac:dyDescent="0.25">
      <c r="A127" s="83"/>
      <c r="B127" s="88" t="s">
        <v>27</v>
      </c>
      <c r="C127" s="134">
        <v>0.05</v>
      </c>
      <c r="D127" s="56"/>
      <c r="E127" s="55"/>
      <c r="F127" s="80">
        <f t="shared" si="2"/>
        <v>3315831.29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</row>
    <row r="128" spans="1:193" x14ac:dyDescent="0.25">
      <c r="A128" s="83"/>
      <c r="B128" s="88" t="s">
        <v>51</v>
      </c>
      <c r="C128" s="134">
        <v>0.1</v>
      </c>
      <c r="D128" s="56"/>
      <c r="E128" s="55"/>
      <c r="F128" s="80">
        <f t="shared" si="2"/>
        <v>6631662.5899999999</v>
      </c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</row>
    <row r="129" spans="1:193" s="9" customFormat="1" x14ac:dyDescent="0.25">
      <c r="A129" s="83"/>
      <c r="B129" s="88" t="s">
        <v>28</v>
      </c>
      <c r="C129" s="134">
        <v>1.4999999999999999E-2</v>
      </c>
      <c r="D129" s="56"/>
      <c r="E129" s="55"/>
      <c r="F129" s="80">
        <f t="shared" si="2"/>
        <v>994749.39</v>
      </c>
    </row>
    <row r="130" spans="1:193" x14ac:dyDescent="0.25">
      <c r="A130" s="83"/>
      <c r="B130" s="88" t="s">
        <v>52</v>
      </c>
      <c r="C130" s="134">
        <v>0.18</v>
      </c>
      <c r="D130" s="56"/>
      <c r="E130" s="55"/>
      <c r="F130" s="80">
        <f>ROUND(C130*F123,2)</f>
        <v>1193699.27</v>
      </c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</row>
    <row r="131" spans="1:193" x14ac:dyDescent="0.25">
      <c r="A131" s="83"/>
      <c r="B131" s="88" t="s">
        <v>14</v>
      </c>
      <c r="C131" s="134">
        <v>0.01</v>
      </c>
      <c r="D131" s="56"/>
      <c r="E131" s="55"/>
      <c r="F131" s="80">
        <f>ROUND($F$120*C131,2)</f>
        <v>663166.26</v>
      </c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</row>
    <row r="132" spans="1:193" x14ac:dyDescent="0.25">
      <c r="A132" s="83"/>
      <c r="B132" s="88" t="s">
        <v>15</v>
      </c>
      <c r="C132" s="134">
        <v>1E-3</v>
      </c>
      <c r="D132" s="56"/>
      <c r="E132" s="55"/>
      <c r="F132" s="80">
        <f>ROUND($F$120*C132,2)</f>
        <v>66316.63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</row>
    <row r="133" spans="1:193" x14ac:dyDescent="0.25">
      <c r="A133" s="83"/>
      <c r="B133" s="88" t="s">
        <v>16</v>
      </c>
      <c r="C133" s="134">
        <v>0.05</v>
      </c>
      <c r="D133" s="56"/>
      <c r="E133" s="55"/>
      <c r="F133" s="80">
        <f>ROUND($F$120*C133,2)</f>
        <v>3315831.29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</row>
    <row r="134" spans="1:193" s="2" customFormat="1" x14ac:dyDescent="0.25">
      <c r="A134" s="135"/>
      <c r="B134" s="136" t="s">
        <v>17</v>
      </c>
      <c r="C134" s="137"/>
      <c r="D134" s="70"/>
      <c r="E134" s="69"/>
      <c r="F134" s="148">
        <f>ROUND(SUM(F123:F133),2)</f>
        <v>29112998.780000001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</row>
    <row r="135" spans="1:193" ht="5.0999999999999996" customHeight="1" x14ac:dyDescent="0.25">
      <c r="A135" s="83"/>
      <c r="B135" s="99"/>
      <c r="C135" s="80"/>
      <c r="D135" s="56"/>
      <c r="E135" s="55"/>
      <c r="F135" s="80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</row>
    <row r="136" spans="1:193" ht="12" customHeight="1" x14ac:dyDescent="0.25">
      <c r="A136" s="138"/>
      <c r="B136" s="139" t="s">
        <v>29</v>
      </c>
      <c r="C136" s="140"/>
      <c r="D136" s="72"/>
      <c r="E136" s="71"/>
      <c r="F136" s="140">
        <f>ROUND(SUM(F120,F134),2)</f>
        <v>95429624.670000002</v>
      </c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7"/>
      <c r="EQ136" s="7"/>
      <c r="ER136" s="7"/>
      <c r="ES136" s="7"/>
      <c r="ET136" s="7"/>
      <c r="EU136" s="7"/>
      <c r="EV136" s="7"/>
      <c r="EW136" s="7"/>
      <c r="EX136" s="7"/>
      <c r="EY136" s="7"/>
      <c r="EZ136" s="7"/>
      <c r="FA136" s="7"/>
      <c r="FB136" s="7"/>
      <c r="FC136" s="7"/>
      <c r="FD136" s="7"/>
      <c r="FE136" s="7"/>
      <c r="FF136" s="7"/>
      <c r="FG136" s="7"/>
      <c r="FH136" s="7"/>
      <c r="FI136" s="7"/>
      <c r="FJ136" s="7"/>
      <c r="FK136" s="7"/>
      <c r="FL136" s="7"/>
      <c r="FM136" s="7"/>
      <c r="FN136" s="7"/>
      <c r="FO136" s="7"/>
      <c r="FP136" s="7"/>
      <c r="FQ136" s="7"/>
      <c r="FR136" s="7"/>
      <c r="FS136" s="7"/>
      <c r="FT136" s="7"/>
      <c r="FU136" s="7"/>
      <c r="FV136" s="7"/>
      <c r="FW136" s="7"/>
      <c r="FX136" s="7"/>
      <c r="FY136" s="7"/>
      <c r="FZ136" s="7"/>
      <c r="GA136" s="7"/>
      <c r="GB136" s="7"/>
      <c r="GC136" s="7"/>
      <c r="GD136" s="7"/>
      <c r="GE136" s="7"/>
      <c r="GF136" s="7"/>
      <c r="GG136" s="7"/>
      <c r="GH136" s="7"/>
      <c r="GI136" s="7"/>
      <c r="GJ136" s="7"/>
      <c r="GK136" s="7"/>
    </row>
    <row r="137" spans="1:193" x14ac:dyDescent="0.25">
      <c r="A137" s="5"/>
      <c r="B137" s="2"/>
      <c r="C137" s="141"/>
      <c r="D137" s="74"/>
      <c r="E137" s="73"/>
      <c r="F137" s="149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</row>
    <row r="138" spans="1:193" x14ac:dyDescent="0.25">
      <c r="A138" s="5"/>
      <c r="B138" s="2"/>
      <c r="C138" s="141"/>
      <c r="D138" s="74"/>
      <c r="E138" s="73"/>
      <c r="F138" s="149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</row>
    <row r="139" spans="1:193" x14ac:dyDescent="0.25">
      <c r="A139" s="44"/>
      <c r="B139" s="33"/>
      <c r="C139" s="42"/>
      <c r="D139" s="75"/>
      <c r="E139" s="75"/>
      <c r="F139" s="42"/>
    </row>
    <row r="140" spans="1:193" x14ac:dyDescent="0.25">
      <c r="A140" s="44"/>
      <c r="B140" s="33"/>
      <c r="C140" s="42"/>
      <c r="D140" s="44"/>
      <c r="E140" s="42"/>
      <c r="F140" s="11"/>
    </row>
    <row r="141" spans="1:193" x14ac:dyDescent="0.25">
      <c r="A141" s="29"/>
      <c r="B141" s="41"/>
      <c r="C141" s="30"/>
      <c r="D141" s="29"/>
      <c r="E141" s="31"/>
      <c r="F141" s="10"/>
    </row>
    <row r="142" spans="1:193" ht="13.15" customHeight="1" x14ac:dyDescent="0.25">
      <c r="A142" s="303"/>
      <c r="B142" s="303"/>
      <c r="C142" s="303"/>
      <c r="D142" s="303"/>
      <c r="E142" s="303"/>
      <c r="F142" s="303"/>
    </row>
    <row r="143" spans="1:193" x14ac:dyDescent="0.25">
      <c r="A143" s="43"/>
      <c r="B143" s="41"/>
      <c r="C143" s="41"/>
      <c r="D143" s="41"/>
      <c r="E143" s="41"/>
      <c r="F143" s="41"/>
    </row>
    <row r="144" spans="1:193" x14ac:dyDescent="0.25">
      <c r="A144" s="41"/>
      <c r="B144" s="41"/>
      <c r="C144" s="30"/>
      <c r="D144" s="29"/>
      <c r="E144" s="10"/>
      <c r="F144" s="10"/>
    </row>
    <row r="145" spans="1:193" s="12" customFormat="1" ht="14.25" customHeight="1" x14ac:dyDescent="0.25">
      <c r="A145" s="41"/>
      <c r="B145" s="41"/>
      <c r="C145" s="30"/>
      <c r="D145" s="29"/>
      <c r="E145" s="10"/>
      <c r="F145" s="10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</row>
    <row r="146" spans="1:193" s="12" customFormat="1" ht="14.45" customHeight="1" x14ac:dyDescent="0.25">
      <c r="A146" s="309"/>
      <c r="B146" s="309"/>
      <c r="C146" s="309"/>
      <c r="D146" s="309"/>
      <c r="E146" s="309"/>
      <c r="F146" s="30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</row>
    <row r="147" spans="1:193" s="12" customFormat="1" ht="14.45" customHeight="1" x14ac:dyDescent="0.25">
      <c r="A147" s="310"/>
      <c r="B147" s="310"/>
      <c r="C147" s="310"/>
      <c r="D147" s="310"/>
      <c r="E147" s="310"/>
      <c r="F147" s="310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</row>
    <row r="148" spans="1:193" s="12" customFormat="1" x14ac:dyDescent="0.25">
      <c r="A148" s="40"/>
      <c r="B148" s="13"/>
      <c r="C148" s="13"/>
      <c r="D148" s="40"/>
      <c r="E148" s="13"/>
      <c r="F148" s="1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</row>
    <row r="149" spans="1:193" s="12" customFormat="1" x14ac:dyDescent="0.25">
      <c r="A149" s="40"/>
      <c r="B149" s="13"/>
      <c r="C149" s="27"/>
      <c r="D149" s="34"/>
      <c r="E149" s="27"/>
      <c r="F149" s="1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</row>
    <row r="150" spans="1:193" s="12" customFormat="1" x14ac:dyDescent="0.25">
      <c r="A150" s="15"/>
      <c r="B150" s="1"/>
      <c r="C150" s="16"/>
      <c r="D150" s="17"/>
      <c r="E150" s="16"/>
      <c r="F150" s="18"/>
    </row>
    <row r="151" spans="1:193" x14ac:dyDescent="0.25">
      <c r="A151" s="19"/>
      <c r="B151" s="20"/>
      <c r="C151" s="16"/>
      <c r="E151" s="16"/>
      <c r="F151" s="21"/>
    </row>
    <row r="152" spans="1:193" x14ac:dyDescent="0.25">
      <c r="A152" s="19"/>
      <c r="B152" s="307"/>
      <c r="C152" s="307"/>
      <c r="D152" s="307"/>
      <c r="E152" s="307"/>
      <c r="F152" s="307"/>
    </row>
    <row r="153" spans="1:193" x14ac:dyDescent="0.25">
      <c r="A153" s="19"/>
      <c r="B153" s="307"/>
      <c r="C153" s="307"/>
      <c r="D153" s="307"/>
      <c r="E153" s="307"/>
      <c r="F153" s="307"/>
    </row>
    <row r="154" spans="1:193" x14ac:dyDescent="0.25">
      <c r="A154" s="19"/>
      <c r="B154" s="20"/>
      <c r="C154" s="16"/>
      <c r="E154" s="16"/>
      <c r="F154" s="21"/>
    </row>
    <row r="155" spans="1:193" x14ac:dyDescent="0.25">
      <c r="A155" s="19"/>
      <c r="B155" s="307"/>
      <c r="C155" s="307"/>
      <c r="D155" s="307"/>
      <c r="E155" s="307"/>
      <c r="F155" s="307"/>
    </row>
    <row r="156" spans="1:193" x14ac:dyDescent="0.25">
      <c r="A156" s="19"/>
      <c r="B156" s="307"/>
      <c r="C156" s="307"/>
      <c r="D156" s="307"/>
      <c r="E156" s="307"/>
      <c r="F156" s="307"/>
    </row>
    <row r="157" spans="1:193" x14ac:dyDescent="0.25">
      <c r="A157" s="19"/>
      <c r="B157" s="20"/>
      <c r="C157" s="16"/>
      <c r="E157" s="16"/>
      <c r="F157" s="21"/>
    </row>
    <row r="158" spans="1:193" x14ac:dyDescent="0.25">
      <c r="A158" s="308"/>
      <c r="B158" s="308"/>
      <c r="C158" s="308"/>
      <c r="D158" s="308"/>
      <c r="E158" s="308"/>
      <c r="F158" s="308"/>
    </row>
  </sheetData>
  <sheetProtection algorithmName="SHA-512" hashValue="hXbdD+trr0dI45P0uRnXIBYf8FvBhn80DJNZW5OFsZtMl+IvqkOf2dwHUjdvmWKiq2r3fCGjXdZCKgQss3/IqA==" saltValue="A6YySgLSz8LeMdbflhdgrw==" spinCount="100000" sheet="1" objects="1" scenarios="1"/>
  <mergeCells count="12">
    <mergeCell ref="B155:F156"/>
    <mergeCell ref="A158:F158"/>
    <mergeCell ref="B152:F153"/>
    <mergeCell ref="A146:F146"/>
    <mergeCell ref="A147:F147"/>
    <mergeCell ref="A142:F142"/>
    <mergeCell ref="A7:F7"/>
    <mergeCell ref="A1:F1"/>
    <mergeCell ref="A2:F2"/>
    <mergeCell ref="A3:F3"/>
    <mergeCell ref="A4:F4"/>
    <mergeCell ref="A6:B6"/>
  </mergeCells>
  <conditionalFormatting sqref="A39:B39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{EA790D23-9AED-4455-8B0D-D9721F52FCC3}</x14:id>
        </ext>
      </extLst>
    </cfRule>
  </conditionalFormatting>
  <conditionalFormatting sqref="B4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{5B9E4E69-A9C7-4FB5-8000-8D4909DA96D9}</x14:id>
        </ext>
      </extLst>
    </cfRule>
  </conditionalFormatting>
  <printOptions horizontalCentered="1"/>
  <pageMargins left="0.23622047244094491" right="0.23622047244094491" top="0.55118110236220474" bottom="0.55118110236220474" header="0.11811023622047245" footer="0.39370078740157483"/>
  <pageSetup paperSize="9" scale="84" orientation="portrait" r:id="rId1"/>
  <headerFooter>
    <oddFooter>&amp;R&amp;P/&amp;N</oddFooter>
  </headerFooter>
  <rowBreaks count="2" manualBreakCount="2">
    <brk id="55" max="5" man="1"/>
    <brk id="102" max="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A790D23-9AED-4455-8B0D-D9721F52FCC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A39:B39</xm:sqref>
        </x14:conditionalFormatting>
        <x14:conditionalFormatting xmlns:xm="http://schemas.microsoft.com/office/excel/2006/main">
          <x14:cfRule type="dataBar" id="{5B9E4E69-A9C7-4FB5-8000-8D4909DA96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7"/>
  <sheetViews>
    <sheetView workbookViewId="0">
      <selection activeCell="L18" sqref="L18"/>
    </sheetView>
  </sheetViews>
  <sheetFormatPr baseColWidth="10" defaultColWidth="9.140625" defaultRowHeight="15" x14ac:dyDescent="0.25"/>
  <sheetData>
    <row r="17" spans="12:12" x14ac:dyDescent="0.25">
      <c r="L17">
        <f>68000*1.18</f>
        <v>80240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57"/>
  <sheetViews>
    <sheetView topLeftCell="A118" workbookViewId="0">
      <selection activeCell="L147" sqref="L147"/>
    </sheetView>
  </sheetViews>
  <sheetFormatPr baseColWidth="10" defaultColWidth="11.5703125" defaultRowHeight="12" x14ac:dyDescent="0.2"/>
  <cols>
    <col min="1" max="1" width="11.7109375" style="175" bestFit="1" customWidth="1"/>
    <col min="2" max="2" width="21.140625" style="175" customWidth="1"/>
    <col min="3" max="3" width="25.7109375" style="175" customWidth="1"/>
    <col min="4" max="4" width="11.5703125" style="175"/>
    <col min="5" max="6" width="11.7109375" style="175" bestFit="1" customWidth="1"/>
    <col min="7" max="7" width="15" style="175" bestFit="1" customWidth="1"/>
    <col min="8" max="16384" width="11.5703125" style="175"/>
  </cols>
  <sheetData>
    <row r="2" spans="1:7" x14ac:dyDescent="0.2">
      <c r="A2" s="313" t="s">
        <v>140</v>
      </c>
      <c r="B2" s="313"/>
      <c r="C2" s="313"/>
      <c r="D2" s="313"/>
      <c r="E2" s="313"/>
      <c r="F2" s="313"/>
      <c r="G2" s="313"/>
    </row>
    <row r="3" spans="1:7" x14ac:dyDescent="0.2">
      <c r="A3" s="161" t="s">
        <v>141</v>
      </c>
      <c r="B3" s="161" t="s">
        <v>142</v>
      </c>
      <c r="C3" s="161" t="s">
        <v>2</v>
      </c>
      <c r="D3" s="161" t="s">
        <v>3</v>
      </c>
      <c r="E3" s="162" t="s">
        <v>143</v>
      </c>
      <c r="F3" s="163" t="s">
        <v>144</v>
      </c>
      <c r="G3" s="164" t="s">
        <v>145</v>
      </c>
    </row>
    <row r="4" spans="1:7" x14ac:dyDescent="0.2">
      <c r="A4" s="165">
        <v>1</v>
      </c>
      <c r="B4" s="166" t="s">
        <v>146</v>
      </c>
      <c r="C4" s="167">
        <v>2</v>
      </c>
      <c r="D4" s="168" t="s">
        <v>147</v>
      </c>
      <c r="E4" s="167">
        <v>100</v>
      </c>
      <c r="F4" s="169">
        <f t="shared" ref="F4:F5" si="0">+E4*0.18</f>
        <v>18</v>
      </c>
      <c r="G4" s="170">
        <f>+C4*E4</f>
        <v>200</v>
      </c>
    </row>
    <row r="5" spans="1:7" x14ac:dyDescent="0.2">
      <c r="A5" s="165">
        <f>+A4+1</f>
        <v>2</v>
      </c>
      <c r="B5" s="166" t="s">
        <v>148</v>
      </c>
      <c r="C5" s="167">
        <v>0.5</v>
      </c>
      <c r="D5" s="168" t="s">
        <v>149</v>
      </c>
      <c r="E5" s="167">
        <v>950</v>
      </c>
      <c r="F5" s="169">
        <f t="shared" si="0"/>
        <v>171</v>
      </c>
      <c r="G5" s="170">
        <f>+C5*E5</f>
        <v>475</v>
      </c>
    </row>
    <row r="6" spans="1:7" x14ac:dyDescent="0.2">
      <c r="A6" s="165">
        <f t="shared" ref="A6:A7" si="1">+A5+1</f>
        <v>3</v>
      </c>
      <c r="B6" s="171" t="s">
        <v>150</v>
      </c>
      <c r="C6" s="167">
        <v>1</v>
      </c>
      <c r="D6" s="168" t="s">
        <v>151</v>
      </c>
      <c r="E6" s="167">
        <v>247.13</v>
      </c>
      <c r="F6" s="170"/>
      <c r="G6" s="170">
        <f t="shared" ref="G6:G7" si="2">+C6*E6</f>
        <v>247.13</v>
      </c>
    </row>
    <row r="7" spans="1:7" x14ac:dyDescent="0.2">
      <c r="A7" s="165">
        <f t="shared" si="1"/>
        <v>4</v>
      </c>
      <c r="B7" s="171" t="s">
        <v>152</v>
      </c>
      <c r="C7" s="167">
        <v>1</v>
      </c>
      <c r="D7" s="168" t="s">
        <v>151</v>
      </c>
      <c r="E7" s="167">
        <f>82.38*4</f>
        <v>329.52</v>
      </c>
      <c r="F7" s="170"/>
      <c r="G7" s="170">
        <f t="shared" si="2"/>
        <v>329.52</v>
      </c>
    </row>
    <row r="8" spans="1:7" x14ac:dyDescent="0.2">
      <c r="A8" s="165"/>
      <c r="B8" s="166" t="s">
        <v>153</v>
      </c>
      <c r="C8" s="172">
        <v>15</v>
      </c>
      <c r="D8" s="168" t="s">
        <v>154</v>
      </c>
      <c r="E8" s="173"/>
      <c r="F8" s="173" t="s">
        <v>155</v>
      </c>
      <c r="G8" s="174">
        <f>SUM(G4:G7)</f>
        <v>1251.6500000000001</v>
      </c>
    </row>
    <row r="9" spans="1:7" x14ac:dyDescent="0.2">
      <c r="A9" s="314" t="s">
        <v>156</v>
      </c>
      <c r="B9" s="315"/>
      <c r="C9" s="315"/>
      <c r="D9" s="315"/>
      <c r="E9" s="315"/>
      <c r="F9" s="316"/>
      <c r="G9" s="174">
        <f>G8/C8</f>
        <v>83.44</v>
      </c>
    </row>
    <row r="11" spans="1:7" x14ac:dyDescent="0.2">
      <c r="A11" s="312" t="s">
        <v>157</v>
      </c>
      <c r="B11" s="312"/>
      <c r="C11" s="312"/>
      <c r="D11" s="312"/>
      <c r="E11" s="312"/>
      <c r="F11" s="312"/>
      <c r="G11" s="312"/>
    </row>
    <row r="12" spans="1:7" x14ac:dyDescent="0.2">
      <c r="A12" s="176" t="s">
        <v>141</v>
      </c>
      <c r="B12" s="176" t="s">
        <v>142</v>
      </c>
      <c r="C12" s="176" t="s">
        <v>2</v>
      </c>
      <c r="D12" s="176" t="s">
        <v>3</v>
      </c>
      <c r="E12" s="177" t="s">
        <v>143</v>
      </c>
      <c r="F12" s="178" t="s">
        <v>144</v>
      </c>
      <c r="G12" s="179" t="s">
        <v>145</v>
      </c>
    </row>
    <row r="13" spans="1:7" x14ac:dyDescent="0.2">
      <c r="A13" s="180">
        <v>1</v>
      </c>
      <c r="B13" s="181" t="s">
        <v>158</v>
      </c>
      <c r="C13" s="182">
        <v>1</v>
      </c>
      <c r="D13" s="183" t="s">
        <v>149</v>
      </c>
      <c r="E13" s="184">
        <v>2450</v>
      </c>
      <c r="F13" s="185">
        <f>+E13*0.18</f>
        <v>441</v>
      </c>
      <c r="G13" s="186">
        <f>+E13*C13</f>
        <v>2450</v>
      </c>
    </row>
    <row r="14" spans="1:7" x14ac:dyDescent="0.2">
      <c r="A14" s="180">
        <f>+A13+1</f>
        <v>2</v>
      </c>
      <c r="B14" s="181" t="s">
        <v>159</v>
      </c>
      <c r="C14" s="182">
        <v>1</v>
      </c>
      <c r="D14" s="183" t="s">
        <v>149</v>
      </c>
      <c r="E14" s="184">
        <v>1150</v>
      </c>
      <c r="F14" s="185">
        <f t="shared" ref="F14:F16" si="3">+E14*0.18</f>
        <v>207</v>
      </c>
      <c r="G14" s="186">
        <f t="shared" ref="G14:G16" si="4">+E14*C14</f>
        <v>1150</v>
      </c>
    </row>
    <row r="15" spans="1:7" ht="24" x14ac:dyDescent="0.2">
      <c r="A15" s="180">
        <f t="shared" ref="A15:A16" si="5">+A14+1</f>
        <v>3</v>
      </c>
      <c r="B15" s="181" t="s">
        <v>160</v>
      </c>
      <c r="C15" s="182">
        <v>3</v>
      </c>
      <c r="D15" s="183" t="s">
        <v>161</v>
      </c>
      <c r="E15" s="184">
        <v>221.6</v>
      </c>
      <c r="F15" s="185">
        <f t="shared" si="3"/>
        <v>39.89</v>
      </c>
      <c r="G15" s="186">
        <f t="shared" si="4"/>
        <v>664.8</v>
      </c>
    </row>
    <row r="16" spans="1:7" ht="24" x14ac:dyDescent="0.2">
      <c r="A16" s="180">
        <f t="shared" si="5"/>
        <v>4</v>
      </c>
      <c r="B16" s="181" t="s">
        <v>162</v>
      </c>
      <c r="C16" s="182">
        <v>0.2</v>
      </c>
      <c r="D16" s="183" t="s">
        <v>163</v>
      </c>
      <c r="E16" s="184">
        <f>+E15*C16</f>
        <v>44.32</v>
      </c>
      <c r="F16" s="185">
        <f t="shared" si="3"/>
        <v>7.98</v>
      </c>
      <c r="G16" s="186">
        <f t="shared" si="4"/>
        <v>8.86</v>
      </c>
    </row>
    <row r="17" spans="1:8" x14ac:dyDescent="0.2">
      <c r="A17" s="317" t="s">
        <v>164</v>
      </c>
      <c r="B17" s="317"/>
      <c r="C17" s="317"/>
      <c r="D17" s="317"/>
      <c r="E17" s="317"/>
      <c r="F17" s="317"/>
      <c r="G17" s="187">
        <f>SUM(G13:G16)</f>
        <v>4273.66</v>
      </c>
    </row>
    <row r="18" spans="1:8" x14ac:dyDescent="0.2">
      <c r="A18" s="180">
        <v>5</v>
      </c>
      <c r="B18" s="181" t="s">
        <v>153</v>
      </c>
      <c r="C18" s="182">
        <v>120</v>
      </c>
      <c r="D18" s="183" t="s">
        <v>165</v>
      </c>
      <c r="E18" s="184"/>
      <c r="F18" s="185"/>
      <c r="G18" s="186"/>
    </row>
    <row r="19" spans="1:8" x14ac:dyDescent="0.2">
      <c r="A19" s="317" t="s">
        <v>166</v>
      </c>
      <c r="B19" s="317"/>
      <c r="C19" s="317"/>
      <c r="D19" s="317"/>
      <c r="E19" s="317"/>
      <c r="F19" s="317"/>
      <c r="G19" s="187">
        <f>+G17/C18</f>
        <v>35.61</v>
      </c>
    </row>
    <row r="20" spans="1:8" ht="24" x14ac:dyDescent="0.2">
      <c r="A20" s="180">
        <v>6</v>
      </c>
      <c r="B20" s="181" t="s">
        <v>167</v>
      </c>
      <c r="C20" s="182">
        <v>1</v>
      </c>
      <c r="D20" s="183" t="s">
        <v>149</v>
      </c>
      <c r="E20" s="184">
        <v>11.3</v>
      </c>
      <c r="F20" s="185">
        <f>+E20*0.18</f>
        <v>2.0299999999999998</v>
      </c>
      <c r="G20" s="186">
        <f>+E20*C20</f>
        <v>11.3</v>
      </c>
    </row>
    <row r="21" spans="1:8" x14ac:dyDescent="0.2">
      <c r="A21" s="317" t="s">
        <v>168</v>
      </c>
      <c r="B21" s="317"/>
      <c r="C21" s="317"/>
      <c r="D21" s="317"/>
      <c r="E21" s="317"/>
      <c r="F21" s="317"/>
      <c r="G21" s="187">
        <f>+G20+G19</f>
        <v>46.91</v>
      </c>
    </row>
    <row r="24" spans="1:8" ht="14.45" customHeight="1" x14ac:dyDescent="0.2">
      <c r="A24" s="312" t="s">
        <v>169</v>
      </c>
      <c r="B24" s="312"/>
      <c r="C24" s="312"/>
      <c r="D24" s="312"/>
      <c r="E24" s="312"/>
      <c r="F24" s="312"/>
      <c r="G24" s="312"/>
      <c r="H24" s="312"/>
    </row>
    <row r="25" spans="1:8" x14ac:dyDescent="0.2">
      <c r="A25" s="176" t="s">
        <v>141</v>
      </c>
      <c r="B25" s="188" t="s">
        <v>142</v>
      </c>
      <c r="C25" s="189" t="s">
        <v>2</v>
      </c>
      <c r="D25" s="188" t="s">
        <v>3</v>
      </c>
      <c r="E25" s="190" t="s">
        <v>170</v>
      </c>
      <c r="F25" s="191" t="s">
        <v>144</v>
      </c>
      <c r="G25" s="192" t="s">
        <v>145</v>
      </c>
    </row>
    <row r="26" spans="1:8" x14ac:dyDescent="0.2">
      <c r="A26" s="180">
        <v>1</v>
      </c>
      <c r="B26" s="193" t="s">
        <v>171</v>
      </c>
      <c r="C26" s="194">
        <v>1</v>
      </c>
      <c r="D26" s="195" t="s">
        <v>151</v>
      </c>
      <c r="E26" s="194">
        <v>1250</v>
      </c>
      <c r="F26" s="196">
        <f>E26-(E26/1.18)</f>
        <v>190.68</v>
      </c>
      <c r="G26" s="197">
        <f>+E26*C26</f>
        <v>1250</v>
      </c>
    </row>
    <row r="27" spans="1:8" x14ac:dyDescent="0.2">
      <c r="A27" s="180">
        <f>+A26+1</f>
        <v>2</v>
      </c>
      <c r="B27" s="193" t="s">
        <v>172</v>
      </c>
      <c r="C27" s="194">
        <v>3.2</v>
      </c>
      <c r="D27" s="195" t="s">
        <v>173</v>
      </c>
      <c r="E27" s="194">
        <v>201.26</v>
      </c>
      <c r="F27" s="196">
        <f>E27-(E27/1.18)</f>
        <v>30.7</v>
      </c>
      <c r="G27" s="197">
        <f>+E27*C27</f>
        <v>644.03</v>
      </c>
    </row>
    <row r="28" spans="1:8" x14ac:dyDescent="0.2">
      <c r="A28" s="180">
        <f t="shared" ref="A28:A29" si="6">+A27+1</f>
        <v>3</v>
      </c>
      <c r="B28" s="193" t="s">
        <v>174</v>
      </c>
      <c r="C28" s="194">
        <v>0.2</v>
      </c>
      <c r="D28" s="195" t="s">
        <v>163</v>
      </c>
      <c r="E28" s="194">
        <f>+G27</f>
        <v>644.03</v>
      </c>
      <c r="F28" s="196">
        <f>E28-(E28/1.18)</f>
        <v>98.24</v>
      </c>
      <c r="G28" s="197">
        <f>+E28*C28</f>
        <v>128.81</v>
      </c>
    </row>
    <row r="29" spans="1:8" x14ac:dyDescent="0.2">
      <c r="A29" s="180">
        <f t="shared" si="6"/>
        <v>4</v>
      </c>
      <c r="B29" s="193" t="s">
        <v>175</v>
      </c>
      <c r="C29" s="194">
        <v>1</v>
      </c>
      <c r="D29" s="195" t="s">
        <v>151</v>
      </c>
      <c r="E29" s="194">
        <v>162.5</v>
      </c>
      <c r="F29" s="196"/>
      <c r="G29" s="197">
        <f>+E29*C29</f>
        <v>162.5</v>
      </c>
    </row>
    <row r="30" spans="1:8" x14ac:dyDescent="0.2">
      <c r="B30" s="198" t="s">
        <v>30</v>
      </c>
      <c r="C30" s="199"/>
      <c r="D30" s="200"/>
      <c r="E30" s="201"/>
      <c r="F30" s="202" t="s">
        <v>176</v>
      </c>
      <c r="G30" s="199">
        <f>SUM(G26:G29)</f>
        <v>2185.34</v>
      </c>
    </row>
    <row r="31" spans="1:8" x14ac:dyDescent="0.2">
      <c r="B31" s="203" t="s">
        <v>153</v>
      </c>
      <c r="C31" s="199">
        <v>45</v>
      </c>
      <c r="D31" s="200" t="s">
        <v>177</v>
      </c>
      <c r="E31" s="204"/>
      <c r="F31" s="204" t="s">
        <v>178</v>
      </c>
      <c r="G31" s="205">
        <f>+G30/C31</f>
        <v>48.56</v>
      </c>
    </row>
    <row r="34" spans="1:8" ht="27" customHeight="1" x14ac:dyDescent="0.2">
      <c r="A34" s="311" t="s">
        <v>179</v>
      </c>
      <c r="B34" s="311"/>
      <c r="C34" s="311"/>
      <c r="D34" s="311"/>
      <c r="E34" s="311"/>
      <c r="F34" s="311"/>
      <c r="G34" s="311"/>
      <c r="H34" s="206"/>
    </row>
    <row r="35" spans="1:8" x14ac:dyDescent="0.2">
      <c r="A35" s="176" t="s">
        <v>141</v>
      </c>
      <c r="B35" s="188" t="s">
        <v>142</v>
      </c>
      <c r="C35" s="207" t="s">
        <v>2</v>
      </c>
      <c r="D35" s="188" t="s">
        <v>3</v>
      </c>
      <c r="E35" s="190" t="s">
        <v>170</v>
      </c>
      <c r="F35" s="191" t="s">
        <v>144</v>
      </c>
      <c r="G35" s="192" t="s">
        <v>145</v>
      </c>
    </row>
    <row r="36" spans="1:8" x14ac:dyDescent="0.2">
      <c r="A36" s="180">
        <v>1</v>
      </c>
      <c r="B36" s="193" t="s">
        <v>171</v>
      </c>
      <c r="C36" s="194">
        <v>1</v>
      </c>
      <c r="D36" s="195" t="s">
        <v>151</v>
      </c>
      <c r="E36" s="194">
        <v>1250</v>
      </c>
      <c r="F36" s="196">
        <f>E36-(E36/1.18)</f>
        <v>190.68</v>
      </c>
      <c r="G36" s="197">
        <f>+E36*C36</f>
        <v>1250</v>
      </c>
    </row>
    <row r="37" spans="1:8" x14ac:dyDescent="0.2">
      <c r="A37" s="180">
        <f>+A36+1</f>
        <v>2</v>
      </c>
      <c r="B37" s="193" t="s">
        <v>172</v>
      </c>
      <c r="C37" s="194">
        <v>3.2</v>
      </c>
      <c r="D37" s="195" t="s">
        <v>173</v>
      </c>
      <c r="E37" s="194">
        <v>201.26</v>
      </c>
      <c r="F37" s="196">
        <f>E37-(E37/1.18)</f>
        <v>30.7</v>
      </c>
      <c r="G37" s="197">
        <f>+E37*C37</f>
        <v>644.03</v>
      </c>
    </row>
    <row r="38" spans="1:8" x14ac:dyDescent="0.2">
      <c r="A38" s="180">
        <f t="shared" ref="A38:A44" si="7">+A37+1</f>
        <v>3</v>
      </c>
      <c r="B38" s="193" t="s">
        <v>174</v>
      </c>
      <c r="C38" s="194">
        <v>0.2</v>
      </c>
      <c r="D38" s="195" t="s">
        <v>163</v>
      </c>
      <c r="E38" s="194">
        <f>+G37</f>
        <v>644.03</v>
      </c>
      <c r="F38" s="196">
        <f>E38-(E38/1.18)</f>
        <v>98.24</v>
      </c>
      <c r="G38" s="197">
        <f>+E38*C38</f>
        <v>128.81</v>
      </c>
    </row>
    <row r="39" spans="1:8" x14ac:dyDescent="0.2">
      <c r="A39" s="180">
        <f t="shared" si="7"/>
        <v>4</v>
      </c>
      <c r="B39" s="193" t="s">
        <v>175</v>
      </c>
      <c r="C39" s="194">
        <v>1</v>
      </c>
      <c r="D39" s="195" t="s">
        <v>151</v>
      </c>
      <c r="E39" s="194">
        <v>162.5</v>
      </c>
      <c r="F39" s="196"/>
      <c r="G39" s="197">
        <f>+E39*C39</f>
        <v>162.5</v>
      </c>
    </row>
    <row r="40" spans="1:8" x14ac:dyDescent="0.2">
      <c r="A40" s="180">
        <f t="shared" si="7"/>
        <v>5</v>
      </c>
      <c r="B40" s="198" t="s">
        <v>30</v>
      </c>
      <c r="C40" s="199"/>
      <c r="D40" s="200"/>
      <c r="E40" s="201"/>
      <c r="F40" s="202" t="s">
        <v>176</v>
      </c>
      <c r="G40" s="199">
        <f>SUM(G36:G39)</f>
        <v>2185.34</v>
      </c>
    </row>
    <row r="41" spans="1:8" x14ac:dyDescent="0.2">
      <c r="A41" s="180">
        <f t="shared" si="7"/>
        <v>6</v>
      </c>
      <c r="B41" s="208" t="s">
        <v>180</v>
      </c>
      <c r="C41" s="209">
        <f>3*16</f>
        <v>48</v>
      </c>
      <c r="D41" s="210" t="s">
        <v>181</v>
      </c>
      <c r="E41" s="211"/>
      <c r="F41" s="212" t="s">
        <v>182</v>
      </c>
      <c r="G41" s="213">
        <f>+G40/C41</f>
        <v>45.53</v>
      </c>
    </row>
    <row r="42" spans="1:8" ht="24" x14ac:dyDescent="0.2">
      <c r="A42" s="180">
        <f t="shared" si="7"/>
        <v>7</v>
      </c>
      <c r="B42" s="208" t="s">
        <v>183</v>
      </c>
      <c r="C42" s="209">
        <v>80</v>
      </c>
      <c r="D42" s="210" t="s">
        <v>181</v>
      </c>
      <c r="E42" s="211"/>
      <c r="F42" s="212" t="s">
        <v>182</v>
      </c>
      <c r="G42" s="213">
        <f>+G40/C42</f>
        <v>27.32</v>
      </c>
    </row>
    <row r="43" spans="1:8" x14ac:dyDescent="0.2">
      <c r="A43" s="180">
        <f t="shared" si="7"/>
        <v>8</v>
      </c>
      <c r="B43" s="214" t="s">
        <v>184</v>
      </c>
      <c r="C43" s="215">
        <v>12</v>
      </c>
      <c r="D43" s="216" t="s">
        <v>185</v>
      </c>
      <c r="E43" s="215">
        <v>21</v>
      </c>
      <c r="F43" s="217">
        <f>E43-(E43/1.18)</f>
        <v>3.2</v>
      </c>
      <c r="G43" s="218">
        <f>+E43*C43</f>
        <v>252</v>
      </c>
    </row>
    <row r="44" spans="1:8" x14ac:dyDescent="0.2">
      <c r="A44" s="180">
        <f t="shared" si="7"/>
        <v>9</v>
      </c>
      <c r="B44" s="194" t="s">
        <v>30</v>
      </c>
      <c r="C44" s="194"/>
      <c r="D44" s="219"/>
      <c r="E44" s="220"/>
      <c r="F44" s="220" t="s">
        <v>186</v>
      </c>
      <c r="G44" s="221">
        <f>SUM(G41:G43)</f>
        <v>324.85000000000002</v>
      </c>
    </row>
    <row r="47" spans="1:8" ht="14.45" customHeight="1" x14ac:dyDescent="0.2">
      <c r="A47" s="311" t="s">
        <v>187</v>
      </c>
      <c r="B47" s="311"/>
      <c r="C47" s="311"/>
      <c r="D47" s="311"/>
      <c r="E47" s="311"/>
      <c r="F47" s="311"/>
      <c r="G47" s="311"/>
      <c r="H47" s="311"/>
    </row>
    <row r="48" spans="1:8" x14ac:dyDescent="0.2">
      <c r="A48" s="176" t="s">
        <v>141</v>
      </c>
      <c r="B48" s="188" t="s">
        <v>142</v>
      </c>
      <c r="C48" s="207" t="s">
        <v>2</v>
      </c>
      <c r="D48" s="188" t="s">
        <v>3</v>
      </c>
      <c r="E48" s="190" t="s">
        <v>170</v>
      </c>
      <c r="F48" s="191" t="s">
        <v>144</v>
      </c>
      <c r="G48" s="192" t="s">
        <v>145</v>
      </c>
    </row>
    <row r="49" spans="1:7" x14ac:dyDescent="0.2">
      <c r="A49" s="180">
        <v>1</v>
      </c>
      <c r="B49" s="193" t="s">
        <v>171</v>
      </c>
      <c r="C49" s="194">
        <v>1</v>
      </c>
      <c r="D49" s="195" t="s">
        <v>151</v>
      </c>
      <c r="E49" s="194">
        <v>1250</v>
      </c>
      <c r="F49" s="196">
        <f>E49-(E49/1.18)</f>
        <v>190.68</v>
      </c>
      <c r="G49" s="197">
        <f>+E49*C49</f>
        <v>1250</v>
      </c>
    </row>
    <row r="50" spans="1:7" x14ac:dyDescent="0.2">
      <c r="A50" s="180">
        <f>+A49+1</f>
        <v>2</v>
      </c>
      <c r="B50" s="193" t="s">
        <v>172</v>
      </c>
      <c r="C50" s="194">
        <v>3.2</v>
      </c>
      <c r="D50" s="195" t="s">
        <v>173</v>
      </c>
      <c r="E50" s="194">
        <v>201.26</v>
      </c>
      <c r="F50" s="196">
        <f>E50-(E50/1.18)</f>
        <v>30.7</v>
      </c>
      <c r="G50" s="197">
        <f>+E50*C50</f>
        <v>644.03</v>
      </c>
    </row>
    <row r="51" spans="1:7" x14ac:dyDescent="0.2">
      <c r="A51" s="180">
        <f t="shared" ref="A51:A53" si="8">+A50+1</f>
        <v>3</v>
      </c>
      <c r="B51" s="193" t="s">
        <v>174</v>
      </c>
      <c r="C51" s="194">
        <v>0.2</v>
      </c>
      <c r="D51" s="195" t="s">
        <v>163</v>
      </c>
      <c r="E51" s="194">
        <f>+G50</f>
        <v>644.03</v>
      </c>
      <c r="F51" s="196">
        <f>E51-(E51/1.18)</f>
        <v>98.24</v>
      </c>
      <c r="G51" s="197">
        <f>+E51*C51</f>
        <v>128.81</v>
      </c>
    </row>
    <row r="52" spans="1:7" x14ac:dyDescent="0.2">
      <c r="A52" s="180">
        <f t="shared" si="8"/>
        <v>4</v>
      </c>
      <c r="B52" s="193" t="s">
        <v>175</v>
      </c>
      <c r="C52" s="194">
        <v>1</v>
      </c>
      <c r="D52" s="195" t="s">
        <v>151</v>
      </c>
      <c r="E52" s="194">
        <v>162.5</v>
      </c>
      <c r="F52" s="196"/>
      <c r="G52" s="197">
        <f>+E52*C52</f>
        <v>162.5</v>
      </c>
    </row>
    <row r="53" spans="1:7" x14ac:dyDescent="0.2">
      <c r="A53" s="180">
        <f t="shared" si="8"/>
        <v>5</v>
      </c>
      <c r="B53" s="198" t="s">
        <v>30</v>
      </c>
      <c r="C53" s="199"/>
      <c r="D53" s="200"/>
      <c r="E53" s="201"/>
      <c r="F53" s="202" t="s">
        <v>176</v>
      </c>
      <c r="G53" s="199">
        <f>SUM(G49:G52)</f>
        <v>2185.34</v>
      </c>
    </row>
    <row r="54" spans="1:7" x14ac:dyDescent="0.2">
      <c r="B54" s="222" t="s">
        <v>188</v>
      </c>
      <c r="C54" s="213">
        <v>13.2</v>
      </c>
      <c r="D54" s="223" t="s">
        <v>181</v>
      </c>
      <c r="E54" s="211"/>
      <c r="F54" s="212" t="s">
        <v>182</v>
      </c>
      <c r="G54" s="213">
        <f>+G53/C54</f>
        <v>165.56</v>
      </c>
    </row>
    <row r="58" spans="1:7" x14ac:dyDescent="0.2">
      <c r="B58" s="193" t="s">
        <v>142</v>
      </c>
      <c r="C58" s="194" t="s">
        <v>319</v>
      </c>
      <c r="D58" s="195" t="s">
        <v>320</v>
      </c>
      <c r="E58" s="194" t="s">
        <v>321</v>
      </c>
      <c r="F58" s="196" t="s">
        <v>322</v>
      </c>
    </row>
    <row r="59" spans="1:7" x14ac:dyDescent="0.2">
      <c r="B59" s="193" t="s">
        <v>323</v>
      </c>
      <c r="C59" s="194">
        <v>1</v>
      </c>
      <c r="D59" s="195" t="s">
        <v>151</v>
      </c>
      <c r="E59" s="194">
        <v>125</v>
      </c>
      <c r="F59" s="196">
        <f>+C59*E59</f>
        <v>125</v>
      </c>
    </row>
    <row r="60" spans="1:7" x14ac:dyDescent="0.2">
      <c r="B60" s="193" t="s">
        <v>324</v>
      </c>
      <c r="C60" s="194">
        <v>1</v>
      </c>
      <c r="D60" s="195" t="s">
        <v>151</v>
      </c>
      <c r="E60" s="194">
        <v>108.25</v>
      </c>
      <c r="F60" s="196">
        <f>+C60*E60</f>
        <v>108.25</v>
      </c>
    </row>
    <row r="61" spans="1:7" x14ac:dyDescent="0.2">
      <c r="B61" s="193" t="s">
        <v>325</v>
      </c>
      <c r="C61" s="194">
        <v>3</v>
      </c>
      <c r="D61" s="195" t="s">
        <v>151</v>
      </c>
      <c r="E61" s="194">
        <v>217.13</v>
      </c>
      <c r="F61" s="196">
        <f>+C61*E61</f>
        <v>651.39</v>
      </c>
    </row>
    <row r="62" spans="1:7" x14ac:dyDescent="0.2">
      <c r="B62" s="193" t="s">
        <v>326</v>
      </c>
      <c r="C62" s="194">
        <v>1</v>
      </c>
      <c r="D62" s="195" t="s">
        <v>327</v>
      </c>
      <c r="E62" s="194">
        <f>+(F59+F60+F61)*0.03</f>
        <v>26.54</v>
      </c>
      <c r="F62" s="196">
        <f>+C62*E62</f>
        <v>26.54</v>
      </c>
    </row>
    <row r="63" spans="1:7" ht="12.75" x14ac:dyDescent="0.2">
      <c r="B63" s="300"/>
      <c r="C63" s="285"/>
      <c r="D63" s="283"/>
      <c r="E63" s="285"/>
      <c r="F63" s="284"/>
    </row>
    <row r="64" spans="1:7" ht="36" x14ac:dyDescent="0.2">
      <c r="B64" s="300"/>
      <c r="C64" s="286"/>
      <c r="D64" s="212"/>
      <c r="E64" s="213" t="s">
        <v>328</v>
      </c>
      <c r="F64" s="212">
        <f>SUM(F59:F62)</f>
        <v>911.18</v>
      </c>
    </row>
    <row r="65" spans="1:8" x14ac:dyDescent="0.2">
      <c r="B65" s="193" t="s">
        <v>329</v>
      </c>
      <c r="C65" s="193">
        <v>50</v>
      </c>
      <c r="D65" s="193"/>
      <c r="E65" s="193" t="s">
        <v>330</v>
      </c>
      <c r="F65" s="196">
        <f>+F64/C65</f>
        <v>18.22</v>
      </c>
    </row>
    <row r="66" spans="1:8" ht="14.45" customHeight="1" x14ac:dyDescent="0.2">
      <c r="B66" s="224"/>
    </row>
    <row r="70" spans="1:8" x14ac:dyDescent="0.2">
      <c r="A70" s="311" t="s">
        <v>189</v>
      </c>
      <c r="B70" s="311"/>
      <c r="C70" s="311"/>
      <c r="D70" s="311"/>
      <c r="E70" s="311"/>
      <c r="F70" s="311"/>
      <c r="G70" s="311"/>
      <c r="H70" s="311"/>
    </row>
    <row r="71" spans="1:8" x14ac:dyDescent="0.2">
      <c r="B71" s="188" t="s">
        <v>142</v>
      </c>
      <c r="C71" s="225" t="s">
        <v>2</v>
      </c>
      <c r="D71" s="188" t="s">
        <v>3</v>
      </c>
      <c r="E71" s="190" t="s">
        <v>170</v>
      </c>
      <c r="F71" s="191" t="s">
        <v>144</v>
      </c>
      <c r="G71" s="192" t="s">
        <v>145</v>
      </c>
    </row>
    <row r="72" spans="1:8" x14ac:dyDescent="0.2">
      <c r="B72" s="226" t="s">
        <v>190</v>
      </c>
      <c r="C72" s="227"/>
      <c r="D72" s="161"/>
      <c r="E72" s="162"/>
      <c r="F72" s="163"/>
      <c r="G72" s="164"/>
    </row>
    <row r="73" spans="1:8" x14ac:dyDescent="0.2">
      <c r="B73" s="228" t="s">
        <v>191</v>
      </c>
      <c r="C73" s="229">
        <v>0.25</v>
      </c>
      <c r="D73" s="230" t="s">
        <v>192</v>
      </c>
      <c r="E73" s="229">
        <v>1977</v>
      </c>
      <c r="F73" s="217"/>
      <c r="G73" s="231">
        <f>+E73*C73</f>
        <v>494.25</v>
      </c>
    </row>
    <row r="74" spans="1:8" x14ac:dyDescent="0.2">
      <c r="B74" s="228" t="s">
        <v>193</v>
      </c>
      <c r="C74" s="229">
        <v>1</v>
      </c>
      <c r="D74" s="230" t="s">
        <v>192</v>
      </c>
      <c r="E74" s="229">
        <f>659*3</f>
        <v>1977</v>
      </c>
      <c r="F74" s="217"/>
      <c r="G74" s="231">
        <f>+E74*C74</f>
        <v>1977</v>
      </c>
    </row>
    <row r="75" spans="1:8" x14ac:dyDescent="0.2">
      <c r="B75" s="228" t="s">
        <v>194</v>
      </c>
      <c r="C75" s="229">
        <v>0.03</v>
      </c>
      <c r="D75" s="230" t="s">
        <v>163</v>
      </c>
      <c r="E75" s="229">
        <f>SUM(G73:G74)</f>
        <v>2471.25</v>
      </c>
      <c r="F75" s="217"/>
      <c r="G75" s="231">
        <f>+E75*C75</f>
        <v>74.14</v>
      </c>
    </row>
    <row r="76" spans="1:8" x14ac:dyDescent="0.2">
      <c r="B76" s="232" t="s">
        <v>30</v>
      </c>
      <c r="C76" s="233"/>
      <c r="D76" s="234"/>
      <c r="E76" s="233"/>
      <c r="F76" s="235" t="s">
        <v>155</v>
      </c>
      <c r="G76" s="236">
        <f>SUM(G73:G75)</f>
        <v>2545.39</v>
      </c>
    </row>
    <row r="77" spans="1:8" x14ac:dyDescent="0.2">
      <c r="B77" s="232" t="s">
        <v>30</v>
      </c>
      <c r="C77" s="237">
        <v>18</v>
      </c>
      <c r="D77" s="238" t="s">
        <v>195</v>
      </c>
      <c r="E77" s="233"/>
      <c r="F77" s="235" t="s">
        <v>196</v>
      </c>
      <c r="G77" s="236">
        <f>G76/C77</f>
        <v>141.41</v>
      </c>
    </row>
    <row r="78" spans="1:8" x14ac:dyDescent="0.2">
      <c r="B78" s="232" t="s">
        <v>30</v>
      </c>
      <c r="C78" s="237"/>
      <c r="D78" s="238"/>
      <c r="E78" s="233"/>
      <c r="F78" s="235"/>
      <c r="G78" s="236"/>
    </row>
    <row r="79" spans="1:8" ht="36" x14ac:dyDescent="0.2">
      <c r="B79" s="239" t="s">
        <v>197</v>
      </c>
      <c r="C79" s="218">
        <v>1</v>
      </c>
      <c r="D79" s="240" t="s">
        <v>198</v>
      </c>
      <c r="E79" s="241">
        <v>1100</v>
      </c>
      <c r="F79" s="217">
        <f>E79-(E79/1.18)</f>
        <v>167.8</v>
      </c>
      <c r="G79" s="231">
        <f>+E79*C79</f>
        <v>1100</v>
      </c>
    </row>
    <row r="80" spans="1:8" x14ac:dyDescent="0.2">
      <c r="B80" s="242" t="s">
        <v>30</v>
      </c>
      <c r="C80" s="204"/>
      <c r="D80" s="243"/>
      <c r="E80" s="244"/>
      <c r="F80" s="245" t="s">
        <v>186</v>
      </c>
      <c r="G80" s="246">
        <f>+G77+G79</f>
        <v>1241.4100000000001</v>
      </c>
    </row>
    <row r="84" spans="1:8" x14ac:dyDescent="0.2">
      <c r="A84" s="320" t="s">
        <v>199</v>
      </c>
      <c r="B84" s="320"/>
      <c r="C84" s="320"/>
      <c r="D84" s="320"/>
      <c r="E84" s="320"/>
      <c r="F84" s="320"/>
      <c r="G84" s="320"/>
      <c r="H84" s="247"/>
    </row>
    <row r="85" spans="1:8" x14ac:dyDescent="0.2">
      <c r="B85" s="188" t="s">
        <v>142</v>
      </c>
      <c r="C85" s="225" t="s">
        <v>2</v>
      </c>
      <c r="D85" s="188" t="s">
        <v>3</v>
      </c>
      <c r="E85" s="190" t="s">
        <v>170</v>
      </c>
      <c r="F85" s="191" t="s">
        <v>144</v>
      </c>
      <c r="G85" s="192" t="s">
        <v>145</v>
      </c>
    </row>
    <row r="86" spans="1:8" x14ac:dyDescent="0.2">
      <c r="B86" s="232" t="s">
        <v>30</v>
      </c>
      <c r="C86" s="237"/>
      <c r="D86" s="238"/>
      <c r="E86" s="233"/>
      <c r="F86" s="235"/>
      <c r="G86" s="236"/>
    </row>
    <row r="87" spans="1:8" ht="36" x14ac:dyDescent="0.2">
      <c r="B87" s="239" t="s">
        <v>200</v>
      </c>
      <c r="C87" s="218">
        <v>1</v>
      </c>
      <c r="D87" s="240" t="s">
        <v>198</v>
      </c>
      <c r="E87" s="241">
        <v>650</v>
      </c>
      <c r="F87" s="217">
        <f>E87-(E87/1.18)</f>
        <v>99.15</v>
      </c>
      <c r="G87" s="231">
        <f>+E87*C87</f>
        <v>650</v>
      </c>
    </row>
    <row r="88" spans="1:8" x14ac:dyDescent="0.2">
      <c r="B88" s="239" t="s">
        <v>30</v>
      </c>
      <c r="C88" s="218"/>
      <c r="D88" s="240"/>
      <c r="E88" s="248"/>
      <c r="F88" s="217"/>
      <c r="G88" s="231"/>
    </row>
    <row r="89" spans="1:8" x14ac:dyDescent="0.2">
      <c r="B89" s="239" t="s">
        <v>201</v>
      </c>
      <c r="C89" s="218">
        <v>5</v>
      </c>
      <c r="D89" s="240" t="s">
        <v>185</v>
      </c>
      <c r="E89" s="241">
        <v>21</v>
      </c>
      <c r="F89" s="217">
        <f>E89-(E89/1.18)</f>
        <v>3.2</v>
      </c>
      <c r="G89" s="231">
        <f>+E89*C89</f>
        <v>105</v>
      </c>
    </row>
    <row r="90" spans="1:8" x14ac:dyDescent="0.2">
      <c r="B90" s="242" t="s">
        <v>30</v>
      </c>
      <c r="C90" s="204"/>
      <c r="D90" s="243"/>
      <c r="E90" s="244"/>
      <c r="F90" s="245" t="s">
        <v>186</v>
      </c>
      <c r="G90" s="246">
        <f>SUM(G87:G89)</f>
        <v>755</v>
      </c>
    </row>
    <row r="91" spans="1:8" x14ac:dyDescent="0.2">
      <c r="B91" s="249" t="s">
        <v>30</v>
      </c>
      <c r="C91" s="249"/>
      <c r="D91" s="249"/>
      <c r="E91" s="249"/>
      <c r="F91" s="249"/>
      <c r="G91" s="249"/>
    </row>
    <row r="92" spans="1:8" x14ac:dyDescent="0.2">
      <c r="B92" s="249" t="s">
        <v>30</v>
      </c>
      <c r="C92" s="249"/>
      <c r="D92" s="249"/>
      <c r="E92" s="249"/>
      <c r="F92" s="249"/>
      <c r="G92" s="249"/>
    </row>
    <row r="93" spans="1:8" x14ac:dyDescent="0.2">
      <c r="A93" s="247"/>
      <c r="B93" s="247" t="s">
        <v>202</v>
      </c>
      <c r="C93" s="247"/>
      <c r="D93" s="247"/>
      <c r="E93" s="247"/>
      <c r="F93" s="247"/>
      <c r="G93" s="247"/>
      <c r="H93" s="247"/>
    </row>
    <row r="94" spans="1:8" x14ac:dyDescent="0.2">
      <c r="B94" s="188" t="s">
        <v>142</v>
      </c>
      <c r="C94" s="250" t="s">
        <v>2</v>
      </c>
      <c r="D94" s="251" t="s">
        <v>3</v>
      </c>
      <c r="E94" s="252" t="s">
        <v>170</v>
      </c>
      <c r="F94" s="253" t="s">
        <v>144</v>
      </c>
      <c r="G94" s="254" t="s">
        <v>145</v>
      </c>
    </row>
    <row r="95" spans="1:8" ht="24" x14ac:dyDescent="0.2">
      <c r="B95" s="255" t="s">
        <v>203</v>
      </c>
      <c r="C95" s="256">
        <v>1</v>
      </c>
      <c r="D95" s="257" t="s">
        <v>192</v>
      </c>
      <c r="E95" s="256">
        <v>2500</v>
      </c>
      <c r="F95" s="217">
        <f>E95-(E95/1.18)</f>
        <v>381.36</v>
      </c>
      <c r="G95" s="231">
        <f t="shared" ref="G95:G101" si="9">+E95*C95</f>
        <v>2500</v>
      </c>
    </row>
    <row r="96" spans="1:8" x14ac:dyDescent="0.2">
      <c r="B96" s="255" t="s">
        <v>204</v>
      </c>
      <c r="C96" s="256">
        <v>1</v>
      </c>
      <c r="D96" s="257" t="s">
        <v>192</v>
      </c>
      <c r="E96" s="256">
        <v>721.63</v>
      </c>
      <c r="F96" s="258"/>
      <c r="G96" s="231">
        <f t="shared" si="9"/>
        <v>721.63</v>
      </c>
    </row>
    <row r="97" spans="1:7" x14ac:dyDescent="0.2">
      <c r="B97" s="255" t="s">
        <v>205</v>
      </c>
      <c r="C97" s="256">
        <v>1</v>
      </c>
      <c r="D97" s="257" t="s">
        <v>192</v>
      </c>
      <c r="E97" s="256">
        <v>659</v>
      </c>
      <c r="F97" s="258"/>
      <c r="G97" s="231">
        <f t="shared" si="9"/>
        <v>659</v>
      </c>
    </row>
    <row r="98" spans="1:7" x14ac:dyDescent="0.2">
      <c r="B98" s="255" t="s">
        <v>206</v>
      </c>
      <c r="C98" s="256">
        <v>1</v>
      </c>
      <c r="D98" s="257" t="s">
        <v>192</v>
      </c>
      <c r="E98" s="256">
        <v>659</v>
      </c>
      <c r="F98" s="258"/>
      <c r="G98" s="231">
        <f t="shared" si="9"/>
        <v>659</v>
      </c>
    </row>
    <row r="99" spans="1:7" x14ac:dyDescent="0.2">
      <c r="B99" s="255" t="s">
        <v>207</v>
      </c>
      <c r="C99" s="256">
        <v>1</v>
      </c>
      <c r="D99" s="257" t="s">
        <v>192</v>
      </c>
      <c r="E99" s="256">
        <f>659*2</f>
        <v>1318</v>
      </c>
      <c r="F99" s="258"/>
      <c r="G99" s="231">
        <f t="shared" si="9"/>
        <v>1318</v>
      </c>
    </row>
    <row r="100" spans="1:7" x14ac:dyDescent="0.2">
      <c r="B100" s="255" t="s">
        <v>208</v>
      </c>
      <c r="C100" s="256">
        <v>1</v>
      </c>
      <c r="D100" s="257" t="s">
        <v>192</v>
      </c>
      <c r="E100" s="256">
        <v>659</v>
      </c>
      <c r="F100" s="258"/>
      <c r="G100" s="231">
        <f t="shared" si="9"/>
        <v>659</v>
      </c>
    </row>
    <row r="101" spans="1:7" ht="24" x14ac:dyDescent="0.2">
      <c r="B101" s="255" t="s">
        <v>209</v>
      </c>
      <c r="C101" s="256">
        <v>0.03</v>
      </c>
      <c r="D101" s="257" t="s">
        <v>163</v>
      </c>
      <c r="E101" s="256">
        <f>SUM(G96:G100)</f>
        <v>4016.63</v>
      </c>
      <c r="F101" s="258"/>
      <c r="G101" s="231">
        <f t="shared" si="9"/>
        <v>120.5</v>
      </c>
    </row>
    <row r="102" spans="1:7" x14ac:dyDescent="0.2">
      <c r="B102" s="255" t="s">
        <v>30</v>
      </c>
      <c r="C102" s="259"/>
      <c r="D102" s="255"/>
      <c r="E102" s="260"/>
      <c r="F102" s="261" t="s">
        <v>155</v>
      </c>
      <c r="G102" s="213">
        <f>SUM(G95:G101)</f>
        <v>6637.13</v>
      </c>
    </row>
    <row r="103" spans="1:7" x14ac:dyDescent="0.2">
      <c r="B103" s="262" t="s">
        <v>153</v>
      </c>
      <c r="C103" s="263">
        <v>30</v>
      </c>
      <c r="D103" s="264" t="s">
        <v>210</v>
      </c>
      <c r="E103" s="263"/>
      <c r="F103" s="261" t="s">
        <v>196</v>
      </c>
      <c r="G103" s="265">
        <f>+G102/C103</f>
        <v>221.24</v>
      </c>
    </row>
    <row r="105" spans="1:7" x14ac:dyDescent="0.2">
      <c r="A105" s="311" t="s">
        <v>179</v>
      </c>
      <c r="B105" s="311"/>
      <c r="C105" s="311"/>
      <c r="D105" s="311"/>
      <c r="E105" s="311"/>
      <c r="F105" s="311"/>
      <c r="G105" s="311"/>
    </row>
    <row r="106" spans="1:7" x14ac:dyDescent="0.2">
      <c r="A106" s="176" t="s">
        <v>141</v>
      </c>
      <c r="B106" s="188" t="s">
        <v>142</v>
      </c>
      <c r="C106" s="207" t="s">
        <v>2</v>
      </c>
      <c r="D106" s="188" t="s">
        <v>3</v>
      </c>
      <c r="E106" s="190" t="s">
        <v>170</v>
      </c>
      <c r="F106" s="191" t="s">
        <v>144</v>
      </c>
      <c r="G106" s="192" t="s">
        <v>145</v>
      </c>
    </row>
    <row r="107" spans="1:7" x14ac:dyDescent="0.2">
      <c r="A107" s="180">
        <v>1</v>
      </c>
      <c r="B107" s="193" t="s">
        <v>171</v>
      </c>
      <c r="C107" s="194">
        <v>1</v>
      </c>
      <c r="D107" s="195" t="s">
        <v>151</v>
      </c>
      <c r="E107" s="194">
        <v>1250</v>
      </c>
      <c r="F107" s="196">
        <f>E107-(E107/1.18)</f>
        <v>190.68</v>
      </c>
      <c r="G107" s="197">
        <f>+E107*C107</f>
        <v>1250</v>
      </c>
    </row>
    <row r="108" spans="1:7" x14ac:dyDescent="0.2">
      <c r="A108" s="180">
        <f>+A107+1</f>
        <v>2</v>
      </c>
      <c r="B108" s="193" t="s">
        <v>172</v>
      </c>
      <c r="C108" s="194">
        <v>3.2</v>
      </c>
      <c r="D108" s="195" t="s">
        <v>173</v>
      </c>
      <c r="E108" s="194">
        <v>201.26</v>
      </c>
      <c r="F108" s="196">
        <f>E108-(E108/1.18)</f>
        <v>30.7</v>
      </c>
      <c r="G108" s="197">
        <f>+E108*C108</f>
        <v>644.03</v>
      </c>
    </row>
    <row r="109" spans="1:7" x14ac:dyDescent="0.2">
      <c r="A109" s="180">
        <f t="shared" ref="A109:A115" si="10">+A108+1</f>
        <v>3</v>
      </c>
      <c r="B109" s="193" t="s">
        <v>174</v>
      </c>
      <c r="C109" s="194">
        <v>0.2</v>
      </c>
      <c r="D109" s="195" t="s">
        <v>163</v>
      </c>
      <c r="E109" s="194">
        <f>+G108</f>
        <v>644.03</v>
      </c>
      <c r="F109" s="196">
        <f>E109-(E109/1.18)</f>
        <v>98.24</v>
      </c>
      <c r="G109" s="197">
        <f>+E109*C109</f>
        <v>128.81</v>
      </c>
    </row>
    <row r="110" spans="1:7" x14ac:dyDescent="0.2">
      <c r="A110" s="180">
        <f t="shared" si="10"/>
        <v>4</v>
      </c>
      <c r="B110" s="193" t="s">
        <v>175</v>
      </c>
      <c r="C110" s="194">
        <v>1</v>
      </c>
      <c r="D110" s="195" t="s">
        <v>151</v>
      </c>
      <c r="E110" s="194">
        <v>162.5</v>
      </c>
      <c r="F110" s="196"/>
      <c r="G110" s="197">
        <f>+E110*C110</f>
        <v>162.5</v>
      </c>
    </row>
    <row r="111" spans="1:7" x14ac:dyDescent="0.2">
      <c r="A111" s="180">
        <f t="shared" si="10"/>
        <v>5</v>
      </c>
      <c r="B111" s="198" t="s">
        <v>30</v>
      </c>
      <c r="C111" s="199"/>
      <c r="D111" s="200"/>
      <c r="E111" s="201"/>
      <c r="F111" s="202" t="s">
        <v>176</v>
      </c>
      <c r="G111" s="199">
        <f>SUM(G107:G110)</f>
        <v>2185.34</v>
      </c>
    </row>
    <row r="112" spans="1:7" x14ac:dyDescent="0.2">
      <c r="A112" s="180">
        <f t="shared" si="10"/>
        <v>6</v>
      </c>
      <c r="B112" s="208" t="s">
        <v>180</v>
      </c>
      <c r="C112" s="209">
        <f>3*16</f>
        <v>48</v>
      </c>
      <c r="D112" s="210" t="s">
        <v>181</v>
      </c>
      <c r="E112" s="211"/>
      <c r="F112" s="212" t="s">
        <v>182</v>
      </c>
      <c r="G112" s="213">
        <f>+G111/C112</f>
        <v>45.53</v>
      </c>
    </row>
    <row r="113" spans="1:8" ht="24" x14ac:dyDescent="0.2">
      <c r="A113" s="180">
        <f t="shared" si="10"/>
        <v>7</v>
      </c>
      <c r="B113" s="208" t="s">
        <v>183</v>
      </c>
      <c r="C113" s="209">
        <v>80</v>
      </c>
      <c r="D113" s="210" t="s">
        <v>181</v>
      </c>
      <c r="E113" s="211"/>
      <c r="F113" s="212" t="s">
        <v>182</v>
      </c>
      <c r="G113" s="213">
        <f>+G111/C113</f>
        <v>27.32</v>
      </c>
    </row>
    <row r="114" spans="1:8" x14ac:dyDescent="0.2">
      <c r="A114" s="180">
        <f t="shared" si="10"/>
        <v>8</v>
      </c>
      <c r="B114" s="214" t="s">
        <v>184</v>
      </c>
      <c r="C114" s="215">
        <v>12</v>
      </c>
      <c r="D114" s="216" t="s">
        <v>185</v>
      </c>
      <c r="E114" s="215">
        <v>21</v>
      </c>
      <c r="F114" s="217">
        <f>E114-(E114/1.18)</f>
        <v>3.2</v>
      </c>
      <c r="G114" s="218">
        <f>+E114*C114</f>
        <v>252</v>
      </c>
    </row>
    <row r="115" spans="1:8" x14ac:dyDescent="0.2">
      <c r="A115" s="180">
        <f t="shared" si="10"/>
        <v>9</v>
      </c>
      <c r="B115" s="194" t="s">
        <v>30</v>
      </c>
      <c r="C115" s="194"/>
      <c r="D115" s="219"/>
      <c r="E115" s="220"/>
      <c r="F115" s="220" t="s">
        <v>186</v>
      </c>
      <c r="G115" s="221">
        <f>SUM(G112:G114)</f>
        <v>324.85000000000002</v>
      </c>
    </row>
    <row r="118" spans="1:8" x14ac:dyDescent="0.2">
      <c r="B118" s="311" t="s">
        <v>129</v>
      </c>
      <c r="C118" s="311"/>
      <c r="D118" s="311"/>
      <c r="E118" s="311"/>
      <c r="F118" s="311"/>
      <c r="G118" s="311"/>
      <c r="H118" s="311"/>
    </row>
    <row r="119" spans="1:8" x14ac:dyDescent="0.2">
      <c r="B119" s="312" t="s">
        <v>94</v>
      </c>
      <c r="C119" s="312"/>
      <c r="D119" s="312"/>
      <c r="E119" s="312"/>
      <c r="F119" s="312"/>
      <c r="G119" s="312"/>
      <c r="H119" s="312"/>
    </row>
    <row r="120" spans="1:8" x14ac:dyDescent="0.2">
      <c r="B120" s="198" t="s">
        <v>252</v>
      </c>
      <c r="C120" s="266"/>
      <c r="D120" s="266"/>
      <c r="E120" s="266"/>
      <c r="F120" s="266"/>
      <c r="G120" s="270"/>
      <c r="H120" s="274"/>
    </row>
    <row r="121" spans="1:8" x14ac:dyDescent="0.2">
      <c r="B121" s="188" t="s">
        <v>142</v>
      </c>
      <c r="C121" s="189" t="s">
        <v>2</v>
      </c>
      <c r="D121" s="188" t="s">
        <v>3</v>
      </c>
      <c r="E121" s="190" t="s">
        <v>170</v>
      </c>
      <c r="F121" s="191" t="s">
        <v>144</v>
      </c>
      <c r="G121" s="192" t="s">
        <v>145</v>
      </c>
      <c r="H121" s="274"/>
    </row>
    <row r="122" spans="1:8" ht="36" x14ac:dyDescent="0.2">
      <c r="B122" s="271" t="s">
        <v>99</v>
      </c>
      <c r="C122" s="266">
        <v>1</v>
      </c>
      <c r="D122" s="267" t="s">
        <v>3</v>
      </c>
      <c r="E122" s="266">
        <v>51652.87</v>
      </c>
      <c r="F122" s="266">
        <f>+E122*0.18</f>
        <v>9297.52</v>
      </c>
      <c r="G122" s="197">
        <f>+E122+F122</f>
        <v>60950.39</v>
      </c>
      <c r="H122" s="274"/>
    </row>
    <row r="123" spans="1:8" x14ac:dyDescent="0.2">
      <c r="B123" s="270" t="s">
        <v>30</v>
      </c>
      <c r="C123" s="266"/>
      <c r="D123" s="267"/>
      <c r="E123" s="199"/>
      <c r="F123" s="204" t="s">
        <v>196</v>
      </c>
      <c r="G123" s="199">
        <f>SUM(G122:G122)</f>
        <v>60950.39</v>
      </c>
      <c r="H123" s="274"/>
    </row>
    <row r="124" spans="1:8" x14ac:dyDescent="0.2">
      <c r="B124" s="274"/>
      <c r="C124" s="274"/>
      <c r="D124" s="274"/>
      <c r="E124" s="274"/>
      <c r="F124" s="274"/>
      <c r="G124" s="274"/>
      <c r="H124" s="274"/>
    </row>
    <row r="125" spans="1:8" x14ac:dyDescent="0.2">
      <c r="B125" s="311" t="s">
        <v>95</v>
      </c>
      <c r="C125" s="311"/>
      <c r="D125" s="311"/>
      <c r="E125" s="311"/>
      <c r="F125" s="311"/>
      <c r="G125" s="311"/>
      <c r="H125" s="311"/>
    </row>
    <row r="126" spans="1:8" x14ac:dyDescent="0.2">
      <c r="B126" s="198" t="s">
        <v>252</v>
      </c>
      <c r="C126" s="266"/>
      <c r="D126" s="266"/>
      <c r="E126" s="266"/>
      <c r="F126" s="266"/>
      <c r="G126" s="270"/>
    </row>
    <row r="127" spans="1:8" x14ac:dyDescent="0.2">
      <c r="B127" s="188" t="s">
        <v>142</v>
      </c>
      <c r="C127" s="189" t="s">
        <v>2</v>
      </c>
      <c r="D127" s="188" t="s">
        <v>3</v>
      </c>
      <c r="E127" s="190" t="s">
        <v>170</v>
      </c>
      <c r="F127" s="191" t="s">
        <v>144</v>
      </c>
      <c r="G127" s="192" t="s">
        <v>145</v>
      </c>
    </row>
    <row r="128" spans="1:8" ht="36" x14ac:dyDescent="0.2">
      <c r="B128" s="271" t="s">
        <v>253</v>
      </c>
      <c r="C128" s="266">
        <v>1</v>
      </c>
      <c r="D128" s="267" t="s">
        <v>3</v>
      </c>
      <c r="E128" s="266">
        <v>63946</v>
      </c>
      <c r="F128" s="266">
        <f>+E128*0.18</f>
        <v>11510.28</v>
      </c>
      <c r="G128" s="197">
        <f>+E128+F128</f>
        <v>75456.28</v>
      </c>
    </row>
    <row r="129" spans="2:8" x14ac:dyDescent="0.2">
      <c r="B129" s="270" t="s">
        <v>30</v>
      </c>
      <c r="C129" s="266"/>
      <c r="D129" s="267"/>
      <c r="E129" s="199"/>
      <c r="F129" s="204" t="s">
        <v>196</v>
      </c>
      <c r="G129" s="199">
        <f>SUM(G128:G128)</f>
        <v>75456.28</v>
      </c>
    </row>
    <row r="131" spans="2:8" x14ac:dyDescent="0.2">
      <c r="B131" s="311" t="s">
        <v>130</v>
      </c>
      <c r="C131" s="311"/>
      <c r="D131" s="311"/>
      <c r="E131" s="311"/>
      <c r="F131" s="311"/>
      <c r="G131" s="311"/>
      <c r="H131" s="311"/>
    </row>
    <row r="132" spans="2:8" x14ac:dyDescent="0.2">
      <c r="B132" s="312" t="s">
        <v>94</v>
      </c>
      <c r="C132" s="312"/>
      <c r="D132" s="312"/>
      <c r="E132" s="312"/>
      <c r="F132" s="312"/>
      <c r="G132" s="312"/>
      <c r="H132" s="312"/>
    </row>
    <row r="133" spans="2:8" x14ac:dyDescent="0.2">
      <c r="B133" s="198" t="s">
        <v>252</v>
      </c>
      <c r="C133" s="266"/>
      <c r="D133" s="266"/>
      <c r="E133" s="266"/>
      <c r="F133" s="266"/>
      <c r="G133" s="270"/>
      <c r="H133" s="274"/>
    </row>
    <row r="134" spans="2:8" x14ac:dyDescent="0.2">
      <c r="B134" s="188" t="s">
        <v>142</v>
      </c>
      <c r="C134" s="189" t="s">
        <v>2</v>
      </c>
      <c r="D134" s="188" t="s">
        <v>3</v>
      </c>
      <c r="E134" s="190" t="s">
        <v>170</v>
      </c>
      <c r="F134" s="191" t="s">
        <v>144</v>
      </c>
      <c r="G134" s="192" t="s">
        <v>145</v>
      </c>
      <c r="H134" s="274"/>
    </row>
    <row r="135" spans="2:8" x14ac:dyDescent="0.2">
      <c r="B135" s="226" t="s">
        <v>190</v>
      </c>
      <c r="C135" s="227"/>
      <c r="D135" s="161"/>
      <c r="E135" s="162"/>
      <c r="F135" s="163"/>
      <c r="G135" s="164"/>
      <c r="H135" s="274"/>
    </row>
    <row r="136" spans="2:8" x14ac:dyDescent="0.2">
      <c r="B136" s="228" t="s">
        <v>254</v>
      </c>
      <c r="C136" s="229">
        <v>1</v>
      </c>
      <c r="D136" s="230" t="s">
        <v>192</v>
      </c>
      <c r="E136" s="229">
        <f>695*2</f>
        <v>1390</v>
      </c>
      <c r="F136" s="217"/>
      <c r="G136" s="231">
        <f>+E136*C136</f>
        <v>1390</v>
      </c>
    </row>
    <row r="137" spans="2:8" x14ac:dyDescent="0.2">
      <c r="B137" s="228" t="s">
        <v>194</v>
      </c>
      <c r="C137" s="229">
        <v>0.03</v>
      </c>
      <c r="D137" s="230" t="s">
        <v>163</v>
      </c>
      <c r="E137" s="229">
        <f>SUM(G136:G136)</f>
        <v>1390</v>
      </c>
      <c r="F137" s="217"/>
      <c r="G137" s="231">
        <f>+E137*C137</f>
        <v>41.7</v>
      </c>
    </row>
    <row r="138" spans="2:8" x14ac:dyDescent="0.2">
      <c r="B138" s="232" t="s">
        <v>30</v>
      </c>
      <c r="C138" s="233"/>
      <c r="D138" s="234"/>
      <c r="E138" s="233"/>
      <c r="F138" s="235" t="s">
        <v>155</v>
      </c>
      <c r="G138" s="236">
        <f>SUM(G136:G137)</f>
        <v>1431.7</v>
      </c>
    </row>
    <row r="139" spans="2:8" x14ac:dyDescent="0.2">
      <c r="B139" s="275"/>
      <c r="C139" s="276"/>
      <c r="D139" s="277"/>
      <c r="E139" s="276"/>
      <c r="F139" s="278"/>
      <c r="G139" s="279"/>
    </row>
    <row r="140" spans="2:8" x14ac:dyDescent="0.2">
      <c r="B140" s="312" t="s">
        <v>94</v>
      </c>
      <c r="C140" s="312"/>
      <c r="D140" s="312"/>
      <c r="E140" s="312"/>
      <c r="F140" s="312"/>
      <c r="G140" s="312"/>
      <c r="H140" s="312"/>
    </row>
    <row r="141" spans="2:8" x14ac:dyDescent="0.2">
      <c r="B141" s="198" t="s">
        <v>252</v>
      </c>
      <c r="C141" s="266"/>
      <c r="D141" s="266"/>
      <c r="E141" s="266"/>
      <c r="F141" s="266"/>
      <c r="G141" s="270"/>
      <c r="H141" s="274"/>
    </row>
    <row r="142" spans="2:8" x14ac:dyDescent="0.2">
      <c r="B142" s="188" t="s">
        <v>142</v>
      </c>
      <c r="C142" s="189" t="s">
        <v>2</v>
      </c>
      <c r="D142" s="188" t="s">
        <v>3</v>
      </c>
      <c r="E142" s="190" t="s">
        <v>170</v>
      </c>
      <c r="F142" s="191" t="s">
        <v>144</v>
      </c>
      <c r="G142" s="192" t="s">
        <v>145</v>
      </c>
      <c r="H142" s="274"/>
    </row>
    <row r="143" spans="2:8" x14ac:dyDescent="0.2">
      <c r="B143" s="226" t="s">
        <v>190</v>
      </c>
      <c r="C143" s="227"/>
      <c r="D143" s="161"/>
      <c r="E143" s="162"/>
      <c r="F143" s="163"/>
      <c r="G143" s="164"/>
      <c r="H143" s="274"/>
    </row>
    <row r="144" spans="2:8" x14ac:dyDescent="0.2">
      <c r="B144" s="228" t="s">
        <v>254</v>
      </c>
      <c r="C144" s="229">
        <v>1</v>
      </c>
      <c r="D144" s="230" t="s">
        <v>192</v>
      </c>
      <c r="E144" s="229">
        <f>1120*2</f>
        <v>2240</v>
      </c>
      <c r="F144" s="217"/>
      <c r="G144" s="231">
        <f>+E144*C144</f>
        <v>2240</v>
      </c>
    </row>
    <row r="145" spans="2:12" x14ac:dyDescent="0.2">
      <c r="B145" s="228" t="s">
        <v>194</v>
      </c>
      <c r="C145" s="229">
        <v>0.03</v>
      </c>
      <c r="D145" s="230" t="s">
        <v>163</v>
      </c>
      <c r="E145" s="229">
        <f>SUM(G144:G144)</f>
        <v>2240</v>
      </c>
      <c r="F145" s="217"/>
      <c r="G145" s="231">
        <f>+E145*C145</f>
        <v>67.2</v>
      </c>
    </row>
    <row r="146" spans="2:12" x14ac:dyDescent="0.2">
      <c r="B146" s="232" t="s">
        <v>30</v>
      </c>
      <c r="C146" s="233"/>
      <c r="D146" s="234"/>
      <c r="E146" s="233"/>
      <c r="F146" s="235" t="s">
        <v>155</v>
      </c>
      <c r="G146" s="236">
        <f>SUM(G144:G145)</f>
        <v>2307.1999999999998</v>
      </c>
      <c r="L146" s="175">
        <f>1.5/2.54</f>
        <v>0.59055118110236204</v>
      </c>
    </row>
    <row r="147" spans="2:12" x14ac:dyDescent="0.2">
      <c r="B147" s="275"/>
      <c r="C147" s="276"/>
      <c r="D147" s="277"/>
      <c r="E147" s="276"/>
      <c r="F147" s="278"/>
      <c r="G147" s="279"/>
      <c r="L147" s="175">
        <f>60/12</f>
        <v>5</v>
      </c>
    </row>
    <row r="151" spans="2:12" ht="14.45" customHeight="1" x14ac:dyDescent="0.2">
      <c r="B151" s="312" t="s">
        <v>211</v>
      </c>
      <c r="C151" s="312"/>
      <c r="D151" s="312"/>
      <c r="E151" s="312"/>
      <c r="F151" s="312"/>
      <c r="G151" s="312"/>
      <c r="H151" s="312"/>
    </row>
    <row r="152" spans="2:12" x14ac:dyDescent="0.2">
      <c r="C152" s="200" t="s">
        <v>142</v>
      </c>
      <c r="D152" s="200" t="s">
        <v>2</v>
      </c>
      <c r="E152" s="200" t="s">
        <v>3</v>
      </c>
      <c r="F152" s="200" t="s">
        <v>170</v>
      </c>
      <c r="G152" s="200" t="s">
        <v>144</v>
      </c>
      <c r="H152" s="200" t="s">
        <v>145</v>
      </c>
    </row>
    <row r="153" spans="2:12" x14ac:dyDescent="0.2">
      <c r="C153" s="266" t="s">
        <v>212</v>
      </c>
      <c r="D153" s="266">
        <v>1</v>
      </c>
      <c r="E153" s="267" t="s">
        <v>192</v>
      </c>
      <c r="F153" s="266">
        <v>1977</v>
      </c>
      <c r="G153" s="266"/>
      <c r="H153" s="266">
        <v>1977</v>
      </c>
    </row>
    <row r="154" spans="2:12" x14ac:dyDescent="0.2">
      <c r="C154" s="266" t="s">
        <v>213</v>
      </c>
      <c r="D154" s="266">
        <v>1</v>
      </c>
      <c r="E154" s="267" t="s">
        <v>192</v>
      </c>
      <c r="F154" s="266">
        <v>1318</v>
      </c>
      <c r="G154" s="266"/>
      <c r="H154" s="266">
        <v>1318</v>
      </c>
    </row>
    <row r="155" spans="2:12" x14ac:dyDescent="0.2">
      <c r="C155" s="266" t="s">
        <v>214</v>
      </c>
      <c r="D155" s="266">
        <v>1</v>
      </c>
      <c r="E155" s="267" t="s">
        <v>192</v>
      </c>
      <c r="F155" s="266">
        <v>659</v>
      </c>
      <c r="G155" s="266"/>
      <c r="H155" s="266">
        <v>659</v>
      </c>
    </row>
    <row r="156" spans="2:12" x14ac:dyDescent="0.2">
      <c r="C156" s="266" t="s">
        <v>215</v>
      </c>
      <c r="D156" s="266">
        <v>1</v>
      </c>
      <c r="E156" s="267" t="s">
        <v>192</v>
      </c>
      <c r="F156" s="266">
        <v>659</v>
      </c>
      <c r="G156" s="266"/>
      <c r="H156" s="266">
        <v>659</v>
      </c>
    </row>
    <row r="157" spans="2:12" x14ac:dyDescent="0.2">
      <c r="C157" s="199" t="s">
        <v>30</v>
      </c>
      <c r="D157" s="199"/>
      <c r="E157" s="200"/>
      <c r="F157" s="199" t="s">
        <v>216</v>
      </c>
      <c r="G157" s="204"/>
      <c r="H157" s="199">
        <v>4613</v>
      </c>
    </row>
    <row r="158" spans="2:12" x14ac:dyDescent="0.2">
      <c r="C158" s="199" t="s">
        <v>153</v>
      </c>
      <c r="D158" s="199">
        <v>1000</v>
      </c>
      <c r="E158" s="200" t="s">
        <v>217</v>
      </c>
      <c r="F158" s="199"/>
      <c r="G158" s="204" t="s">
        <v>218</v>
      </c>
      <c r="H158" s="199">
        <v>4.6100000000000003</v>
      </c>
    </row>
    <row r="159" spans="2:12" x14ac:dyDescent="0.2">
      <c r="C159" s="199" t="s">
        <v>219</v>
      </c>
      <c r="D159" s="266"/>
      <c r="E159" s="267"/>
      <c r="F159" s="266"/>
      <c r="G159" s="244"/>
      <c r="H159" s="266"/>
    </row>
    <row r="160" spans="2:12" x14ac:dyDescent="0.2">
      <c r="C160" s="266" t="s">
        <v>220</v>
      </c>
      <c r="D160" s="266">
        <v>0.3</v>
      </c>
      <c r="E160" s="267" t="s">
        <v>161</v>
      </c>
      <c r="F160" s="266">
        <v>180</v>
      </c>
      <c r="G160" s="244">
        <v>27.46</v>
      </c>
      <c r="H160" s="266">
        <v>54</v>
      </c>
    </row>
    <row r="161" spans="3:8" x14ac:dyDescent="0.2">
      <c r="C161" s="266" t="s">
        <v>221</v>
      </c>
      <c r="D161" s="266">
        <v>0.3</v>
      </c>
      <c r="E161" s="267" t="s">
        <v>161</v>
      </c>
      <c r="F161" s="266">
        <v>22.34</v>
      </c>
      <c r="G161" s="244">
        <v>3.41</v>
      </c>
      <c r="H161" s="266">
        <v>6.7</v>
      </c>
    </row>
    <row r="162" spans="3:8" x14ac:dyDescent="0.2">
      <c r="C162" s="266" t="s">
        <v>222</v>
      </c>
      <c r="D162" s="266">
        <v>0.3</v>
      </c>
      <c r="E162" s="267" t="s">
        <v>161</v>
      </c>
      <c r="F162" s="266">
        <v>20</v>
      </c>
      <c r="G162" s="244">
        <v>3.05</v>
      </c>
      <c r="H162" s="266">
        <v>6</v>
      </c>
    </row>
    <row r="163" spans="3:8" x14ac:dyDescent="0.2">
      <c r="C163" s="266" t="s">
        <v>30</v>
      </c>
      <c r="D163" s="266"/>
      <c r="E163" s="267"/>
      <c r="F163" s="266"/>
      <c r="G163" s="204" t="s">
        <v>218</v>
      </c>
      <c r="H163" s="199">
        <v>66.7</v>
      </c>
    </row>
    <row r="164" spans="3:8" x14ac:dyDescent="0.2">
      <c r="C164" s="266" t="s">
        <v>30</v>
      </c>
      <c r="D164" s="266"/>
      <c r="E164" s="267"/>
      <c r="F164" s="266"/>
      <c r="G164" s="204"/>
      <c r="H164" s="199"/>
    </row>
    <row r="165" spans="3:8" x14ac:dyDescent="0.2">
      <c r="C165" s="266" t="s">
        <v>223</v>
      </c>
      <c r="D165" s="266">
        <v>0.01</v>
      </c>
      <c r="E165" s="267" t="s">
        <v>198</v>
      </c>
      <c r="F165" s="266">
        <v>1450</v>
      </c>
      <c r="G165" s="244">
        <v>221.19</v>
      </c>
      <c r="H165" s="266">
        <v>14.5</v>
      </c>
    </row>
    <row r="166" spans="3:8" x14ac:dyDescent="0.2">
      <c r="C166" s="266" t="s">
        <v>224</v>
      </c>
      <c r="D166" s="266">
        <v>0.01</v>
      </c>
      <c r="E166" s="267" t="s">
        <v>198</v>
      </c>
      <c r="F166" s="266">
        <v>1450</v>
      </c>
      <c r="G166" s="244">
        <v>221.19</v>
      </c>
      <c r="H166" s="266">
        <v>14.5</v>
      </c>
    </row>
    <row r="167" spans="3:8" x14ac:dyDescent="0.2">
      <c r="C167" s="266" t="s">
        <v>30</v>
      </c>
      <c r="D167" s="266"/>
      <c r="E167" s="267"/>
      <c r="F167" s="266"/>
      <c r="G167" s="204" t="s">
        <v>218</v>
      </c>
      <c r="H167" s="199">
        <v>29</v>
      </c>
    </row>
    <row r="168" spans="3:8" x14ac:dyDescent="0.2">
      <c r="C168" s="199" t="s">
        <v>225</v>
      </c>
      <c r="D168" s="266"/>
      <c r="E168" s="267"/>
      <c r="F168" s="266"/>
      <c r="G168" s="204"/>
      <c r="H168" s="199"/>
    </row>
    <row r="169" spans="3:8" x14ac:dyDescent="0.2">
      <c r="C169" s="266" t="s">
        <v>226</v>
      </c>
      <c r="D169" s="266">
        <v>8</v>
      </c>
      <c r="E169" s="267" t="s">
        <v>151</v>
      </c>
      <c r="F169" s="266">
        <v>2850</v>
      </c>
      <c r="G169" s="244">
        <v>434.75</v>
      </c>
      <c r="H169" s="266">
        <v>22800</v>
      </c>
    </row>
    <row r="170" spans="3:8" x14ac:dyDescent="0.2">
      <c r="C170" s="266" t="s">
        <v>227</v>
      </c>
      <c r="D170" s="266">
        <v>8</v>
      </c>
      <c r="E170" s="267" t="s">
        <v>151</v>
      </c>
      <c r="F170" s="266">
        <v>164.74</v>
      </c>
      <c r="G170" s="244">
        <v>25.13</v>
      </c>
      <c r="H170" s="266">
        <v>1317.92</v>
      </c>
    </row>
    <row r="171" spans="3:8" ht="24" x14ac:dyDescent="0.2">
      <c r="C171" s="268" t="s">
        <v>228</v>
      </c>
      <c r="D171" s="266">
        <v>8</v>
      </c>
      <c r="E171" s="267" t="s">
        <v>151</v>
      </c>
      <c r="F171" s="266">
        <v>437.5</v>
      </c>
      <c r="G171" s="244">
        <v>66.739999999999995</v>
      </c>
      <c r="H171" s="266">
        <v>3500</v>
      </c>
    </row>
    <row r="172" spans="3:8" x14ac:dyDescent="0.2">
      <c r="C172" s="266" t="s">
        <v>229</v>
      </c>
      <c r="D172" s="266">
        <v>8</v>
      </c>
      <c r="E172" s="267" t="s">
        <v>151</v>
      </c>
      <c r="F172" s="266">
        <v>2185.34</v>
      </c>
      <c r="G172" s="244">
        <v>333.36</v>
      </c>
      <c r="H172" s="266">
        <v>17482.72</v>
      </c>
    </row>
    <row r="173" spans="3:8" x14ac:dyDescent="0.2">
      <c r="C173" s="266" t="s">
        <v>230</v>
      </c>
      <c r="D173" s="266">
        <v>8</v>
      </c>
      <c r="E173" s="267" t="s">
        <v>151</v>
      </c>
      <c r="F173" s="266">
        <v>687.5</v>
      </c>
      <c r="G173" s="244">
        <v>104.87</v>
      </c>
      <c r="H173" s="266">
        <v>5500</v>
      </c>
    </row>
    <row r="174" spans="3:8" x14ac:dyDescent="0.2">
      <c r="C174" s="199" t="s">
        <v>30</v>
      </c>
      <c r="D174" s="199"/>
      <c r="E174" s="200"/>
      <c r="F174" s="199"/>
      <c r="G174" s="204" t="s">
        <v>231</v>
      </c>
      <c r="H174" s="199">
        <v>50600.639999999999</v>
      </c>
    </row>
    <row r="175" spans="3:8" x14ac:dyDescent="0.2">
      <c r="C175" s="204" t="s">
        <v>153</v>
      </c>
      <c r="D175" s="199">
        <v>1000</v>
      </c>
      <c r="E175" s="200" t="s">
        <v>232</v>
      </c>
      <c r="F175" s="199"/>
      <c r="G175" s="204" t="s">
        <v>218</v>
      </c>
      <c r="H175" s="199">
        <v>50.6</v>
      </c>
    </row>
    <row r="176" spans="3:8" x14ac:dyDescent="0.2">
      <c r="C176" s="266" t="s">
        <v>30</v>
      </c>
      <c r="D176" s="266"/>
      <c r="E176" s="267"/>
      <c r="F176" s="266"/>
      <c r="G176" s="244"/>
      <c r="H176" s="266"/>
    </row>
    <row r="177" spans="2:8" x14ac:dyDescent="0.2">
      <c r="C177" s="266" t="s">
        <v>30</v>
      </c>
      <c r="D177" s="266"/>
      <c r="E177" s="267"/>
      <c r="F177" s="199" t="s">
        <v>233</v>
      </c>
      <c r="G177" s="269"/>
      <c r="H177" s="199">
        <v>150.91</v>
      </c>
    </row>
    <row r="180" spans="2:8" ht="14.45" customHeight="1" x14ac:dyDescent="0.2">
      <c r="B180" s="312" t="s">
        <v>234</v>
      </c>
      <c r="C180" s="312"/>
      <c r="D180" s="312"/>
      <c r="E180" s="312"/>
      <c r="F180" s="312"/>
      <c r="G180" s="312"/>
      <c r="H180" s="312"/>
    </row>
    <row r="181" spans="2:8" x14ac:dyDescent="0.2">
      <c r="C181" s="243" t="s">
        <v>142</v>
      </c>
      <c r="D181" s="200" t="s">
        <v>2</v>
      </c>
      <c r="E181" s="200" t="s">
        <v>3</v>
      </c>
      <c r="F181" s="200" t="s">
        <v>170</v>
      </c>
      <c r="G181" s="200" t="s">
        <v>144</v>
      </c>
      <c r="H181" s="243" t="s">
        <v>145</v>
      </c>
    </row>
    <row r="182" spans="2:8" x14ac:dyDescent="0.2">
      <c r="C182" s="270" t="s">
        <v>235</v>
      </c>
      <c r="D182" s="266">
        <v>1</v>
      </c>
      <c r="E182" s="267" t="s">
        <v>236</v>
      </c>
      <c r="F182" s="266">
        <v>1977</v>
      </c>
      <c r="G182" s="266"/>
      <c r="H182" s="266">
        <f>+F182*D182:D182</f>
        <v>1977</v>
      </c>
    </row>
    <row r="183" spans="2:8" x14ac:dyDescent="0.2">
      <c r="C183" s="270" t="s">
        <v>237</v>
      </c>
      <c r="D183" s="266">
        <v>1</v>
      </c>
      <c r="E183" s="267" t="s">
        <v>236</v>
      </c>
      <c r="F183" s="266">
        <v>659</v>
      </c>
      <c r="G183" s="266"/>
      <c r="H183" s="266">
        <f>+F183*D182:D183</f>
        <v>659</v>
      </c>
    </row>
    <row r="184" spans="2:8" x14ac:dyDescent="0.2">
      <c r="C184" s="270" t="s">
        <v>238</v>
      </c>
      <c r="D184" s="266">
        <v>1</v>
      </c>
      <c r="E184" s="267" t="s">
        <v>239</v>
      </c>
      <c r="F184" s="266">
        <v>1118</v>
      </c>
      <c r="G184" s="266"/>
      <c r="H184" s="266">
        <f>+F184*D183:D184</f>
        <v>1118</v>
      </c>
    </row>
    <row r="185" spans="2:8" x14ac:dyDescent="0.2">
      <c r="C185" s="270" t="s">
        <v>240</v>
      </c>
      <c r="D185" s="266">
        <v>1</v>
      </c>
      <c r="E185" s="267" t="s">
        <v>239</v>
      </c>
      <c r="F185" s="266">
        <v>1118</v>
      </c>
      <c r="G185" s="266"/>
      <c r="H185" s="266">
        <f>+F185*D184:D185</f>
        <v>1118</v>
      </c>
    </row>
    <row r="186" spans="2:8" x14ac:dyDescent="0.2">
      <c r="C186" s="270" t="s">
        <v>241</v>
      </c>
      <c r="D186" s="266">
        <v>1</v>
      </c>
      <c r="E186" s="267" t="s">
        <v>236</v>
      </c>
      <c r="F186" s="266">
        <v>1118</v>
      </c>
      <c r="G186" s="266"/>
      <c r="H186" s="266">
        <f>+F186*D185:D186</f>
        <v>1118</v>
      </c>
    </row>
    <row r="187" spans="2:8" ht="24" x14ac:dyDescent="0.2">
      <c r="C187" s="271" t="s">
        <v>242</v>
      </c>
      <c r="D187" s="266">
        <v>0.03</v>
      </c>
      <c r="E187" s="267" t="s">
        <v>163</v>
      </c>
      <c r="F187" s="266">
        <f>SUM(H182:H186)</f>
        <v>5990</v>
      </c>
      <c r="G187" s="266"/>
      <c r="H187" s="266">
        <f>+F187*D187</f>
        <v>179.7</v>
      </c>
    </row>
    <row r="188" spans="2:8" x14ac:dyDescent="0.2">
      <c r="C188" s="270" t="s">
        <v>30</v>
      </c>
      <c r="D188" s="266"/>
      <c r="E188" s="267"/>
      <c r="F188" s="204"/>
      <c r="G188" s="204" t="s">
        <v>243</v>
      </c>
      <c r="H188" s="199">
        <f>SUM(H182:H187)</f>
        <v>6169.7</v>
      </c>
    </row>
    <row r="189" spans="2:8" x14ac:dyDescent="0.2">
      <c r="C189" s="198" t="s">
        <v>225</v>
      </c>
      <c r="D189" s="266"/>
      <c r="E189" s="267"/>
      <c r="F189" s="266"/>
      <c r="G189" s="266"/>
      <c r="H189" s="270"/>
    </row>
    <row r="190" spans="2:8" x14ac:dyDescent="0.2">
      <c r="C190" s="270" t="s">
        <v>244</v>
      </c>
      <c r="D190" s="266">
        <v>1</v>
      </c>
      <c r="E190" s="267" t="s">
        <v>192</v>
      </c>
      <c r="F190" s="266">
        <f>+F171*8</f>
        <v>3500</v>
      </c>
      <c r="G190" s="196">
        <f t="shared" ref="G190" si="11">F190-(F190/1.18)</f>
        <v>533.9</v>
      </c>
      <c r="H190" s="266">
        <f t="shared" ref="H190" si="12">+F190*D190</f>
        <v>3500</v>
      </c>
    </row>
    <row r="191" spans="2:8" x14ac:dyDescent="0.2">
      <c r="C191" s="270" t="s">
        <v>245</v>
      </c>
      <c r="D191" s="266">
        <v>0.2</v>
      </c>
      <c r="E191" s="267" t="s">
        <v>163</v>
      </c>
      <c r="F191" s="266">
        <f>+H188</f>
        <v>6169.7</v>
      </c>
      <c r="G191" s="266"/>
      <c r="H191" s="266">
        <f>+F191*D191</f>
        <v>1233.94</v>
      </c>
    </row>
    <row r="192" spans="2:8" x14ac:dyDescent="0.2">
      <c r="C192" s="199" t="s">
        <v>30</v>
      </c>
      <c r="D192" s="199"/>
      <c r="E192" s="200"/>
      <c r="F192" s="199"/>
      <c r="G192" s="204" t="s">
        <v>231</v>
      </c>
      <c r="H192" s="199">
        <f>SUM(H190:H191)</f>
        <v>4733.9399999999996</v>
      </c>
    </row>
    <row r="193" spans="2:8" x14ac:dyDescent="0.2">
      <c r="C193" s="272"/>
      <c r="D193" s="272"/>
      <c r="E193" s="272"/>
      <c r="F193" s="266"/>
      <c r="G193" s="266"/>
      <c r="H193" s="270"/>
    </row>
    <row r="194" spans="2:8" x14ac:dyDescent="0.2">
      <c r="C194" s="272"/>
      <c r="D194" s="272"/>
      <c r="E194" s="272"/>
      <c r="F194" s="266"/>
      <c r="G194" s="204" t="s">
        <v>155</v>
      </c>
      <c r="H194" s="199">
        <f>+H192+H188</f>
        <v>10903.64</v>
      </c>
    </row>
    <row r="195" spans="2:8" x14ac:dyDescent="0.2">
      <c r="C195" s="198" t="s">
        <v>246</v>
      </c>
      <c r="D195" s="266"/>
      <c r="E195" s="267"/>
      <c r="F195" s="266"/>
      <c r="G195" s="199"/>
      <c r="H195" s="266"/>
    </row>
    <row r="196" spans="2:8" x14ac:dyDescent="0.2">
      <c r="C196" s="270"/>
      <c r="D196" s="266"/>
      <c r="E196" s="267"/>
      <c r="F196" s="266"/>
      <c r="G196" s="199"/>
      <c r="H196" s="266"/>
    </row>
    <row r="197" spans="2:8" x14ac:dyDescent="0.2">
      <c r="C197" s="204" t="s">
        <v>247</v>
      </c>
      <c r="D197" s="199">
        <v>15</v>
      </c>
      <c r="E197" s="200" t="s">
        <v>210</v>
      </c>
      <c r="F197" s="266"/>
      <c r="G197" s="204" t="s">
        <v>186</v>
      </c>
      <c r="H197" s="199">
        <f>+H194/D197</f>
        <v>726.91</v>
      </c>
    </row>
    <row r="199" spans="2:8" x14ac:dyDescent="0.2">
      <c r="B199" s="273" t="s">
        <v>30</v>
      </c>
      <c r="C199" s="273"/>
      <c r="D199" s="273"/>
      <c r="E199" s="273"/>
      <c r="F199" s="273"/>
      <c r="G199" s="273"/>
    </row>
    <row r="200" spans="2:8" x14ac:dyDescent="0.2">
      <c r="B200" s="198" t="s">
        <v>249</v>
      </c>
      <c r="C200" s="266"/>
      <c r="D200" s="266"/>
      <c r="E200" s="266"/>
      <c r="F200" s="266"/>
      <c r="G200" s="270"/>
    </row>
    <row r="201" spans="2:8" x14ac:dyDescent="0.2">
      <c r="B201" s="188" t="s">
        <v>142</v>
      </c>
      <c r="C201" s="189" t="s">
        <v>2</v>
      </c>
      <c r="D201" s="188" t="s">
        <v>3</v>
      </c>
      <c r="E201" s="190" t="s">
        <v>170</v>
      </c>
      <c r="F201" s="191" t="s">
        <v>144</v>
      </c>
      <c r="G201" s="192" t="s">
        <v>145</v>
      </c>
    </row>
    <row r="202" spans="2:8" x14ac:dyDescent="0.2">
      <c r="B202" s="270" t="s">
        <v>250</v>
      </c>
      <c r="C202" s="266">
        <v>1</v>
      </c>
      <c r="D202" s="267" t="s">
        <v>251</v>
      </c>
      <c r="E202" s="266">
        <v>22.34</v>
      </c>
      <c r="F202" s="199"/>
      <c r="G202" s="197">
        <f>+E202*C202</f>
        <v>22.34</v>
      </c>
    </row>
    <row r="203" spans="2:8" x14ac:dyDescent="0.2">
      <c r="B203" s="270" t="s">
        <v>30</v>
      </c>
      <c r="C203" s="266"/>
      <c r="D203" s="267"/>
      <c r="E203" s="199"/>
      <c r="F203" s="204" t="s">
        <v>196</v>
      </c>
      <c r="G203" s="199">
        <f>SUM(G202:G202)</f>
        <v>22.34</v>
      </c>
    </row>
    <row r="205" spans="2:8" ht="34.9" customHeight="1" x14ac:dyDescent="0.2">
      <c r="B205" s="318" t="s">
        <v>61</v>
      </c>
      <c r="C205" s="319"/>
      <c r="D205" s="319"/>
      <c r="E205" s="319"/>
      <c r="F205" s="319"/>
      <c r="G205" s="319"/>
    </row>
    <row r="206" spans="2:8" x14ac:dyDescent="0.2">
      <c r="B206" s="175" t="s">
        <v>255</v>
      </c>
      <c r="C206" s="266">
        <v>3.93</v>
      </c>
      <c r="D206" s="267" t="s">
        <v>198</v>
      </c>
      <c r="E206" s="175">
        <v>154.52000000000001</v>
      </c>
      <c r="F206" s="175">
        <f>+E206*C206</f>
        <v>607.2636</v>
      </c>
    </row>
    <row r="207" spans="2:8" x14ac:dyDescent="0.2">
      <c r="B207" s="175" t="s">
        <v>256</v>
      </c>
      <c r="C207" s="266">
        <v>2.31</v>
      </c>
      <c r="D207" s="267" t="s">
        <v>198</v>
      </c>
      <c r="E207" s="175">
        <v>183.13</v>
      </c>
      <c r="F207" s="175">
        <f t="shared" ref="F207:F216" si="13">+E207*C207</f>
        <v>423.03030000000001</v>
      </c>
    </row>
    <row r="208" spans="2:8" x14ac:dyDescent="0.2">
      <c r="B208" s="175" t="s">
        <v>257</v>
      </c>
      <c r="C208" s="266">
        <v>1.95</v>
      </c>
      <c r="D208" s="267" t="s">
        <v>198</v>
      </c>
      <c r="E208" s="175">
        <v>210</v>
      </c>
      <c r="F208" s="175">
        <f t="shared" si="13"/>
        <v>409.5</v>
      </c>
    </row>
    <row r="209" spans="2:8" x14ac:dyDescent="0.2">
      <c r="B209" s="175" t="s">
        <v>258</v>
      </c>
      <c r="C209" s="266">
        <v>7.0000000000000007E-2</v>
      </c>
      <c r="D209" s="267" t="s">
        <v>198</v>
      </c>
      <c r="E209" s="175">
        <v>7590.63</v>
      </c>
      <c r="F209" s="175">
        <f t="shared" si="13"/>
        <v>531.34410000000003</v>
      </c>
    </row>
    <row r="210" spans="2:8" x14ac:dyDescent="0.2">
      <c r="B210" s="274" t="s">
        <v>259</v>
      </c>
      <c r="C210" s="266">
        <v>1</v>
      </c>
      <c r="D210" s="267" t="s">
        <v>149</v>
      </c>
      <c r="E210" s="175">
        <v>450</v>
      </c>
      <c r="F210" s="175">
        <f t="shared" si="13"/>
        <v>450</v>
      </c>
    </row>
    <row r="211" spans="2:8" x14ac:dyDescent="0.2">
      <c r="B211" s="175" t="s">
        <v>260</v>
      </c>
      <c r="C211" s="266">
        <v>1.5</v>
      </c>
      <c r="D211" s="267" t="s">
        <v>261</v>
      </c>
      <c r="E211" s="175">
        <v>9045.64</v>
      </c>
      <c r="F211" s="175">
        <f t="shared" si="13"/>
        <v>13568.46</v>
      </c>
    </row>
    <row r="212" spans="2:8" x14ac:dyDescent="0.2">
      <c r="B212" s="175" t="s">
        <v>262</v>
      </c>
      <c r="C212" s="266">
        <v>1</v>
      </c>
      <c r="D212" s="267" t="s">
        <v>149</v>
      </c>
      <c r="E212" s="175">
        <v>415</v>
      </c>
      <c r="F212" s="175">
        <f t="shared" si="13"/>
        <v>415</v>
      </c>
    </row>
    <row r="213" spans="2:8" x14ac:dyDescent="0.2">
      <c r="B213" s="175" t="s">
        <v>263</v>
      </c>
      <c r="C213" s="266">
        <v>3</v>
      </c>
      <c r="D213" s="267" t="s">
        <v>264</v>
      </c>
      <c r="E213" s="175">
        <v>554.04</v>
      </c>
      <c r="F213" s="175">
        <f t="shared" si="13"/>
        <v>1662.12</v>
      </c>
    </row>
    <row r="214" spans="2:8" x14ac:dyDescent="0.2">
      <c r="B214" s="175" t="s">
        <v>265</v>
      </c>
      <c r="C214" s="266">
        <v>1</v>
      </c>
      <c r="D214" s="267" t="s">
        <v>149</v>
      </c>
      <c r="E214" s="175">
        <v>8576.4500000000007</v>
      </c>
      <c r="F214" s="175">
        <f t="shared" si="13"/>
        <v>8576.4500000000007</v>
      </c>
    </row>
    <row r="215" spans="2:8" x14ac:dyDescent="0.2">
      <c r="B215" s="274" t="s">
        <v>266</v>
      </c>
      <c r="C215" s="266">
        <v>1</v>
      </c>
      <c r="D215" s="267" t="s">
        <v>149</v>
      </c>
      <c r="E215" s="175">
        <v>8500</v>
      </c>
      <c r="F215" s="175">
        <f t="shared" si="13"/>
        <v>8500</v>
      </c>
    </row>
    <row r="216" spans="2:8" x14ac:dyDescent="0.2">
      <c r="B216" s="175" t="s">
        <v>267</v>
      </c>
      <c r="C216" s="266">
        <v>0.03</v>
      </c>
      <c r="D216" s="267" t="s">
        <v>149</v>
      </c>
      <c r="E216" s="175">
        <v>20000</v>
      </c>
      <c r="F216" s="175">
        <f t="shared" si="13"/>
        <v>600</v>
      </c>
    </row>
    <row r="217" spans="2:8" x14ac:dyDescent="0.2">
      <c r="C217" s="266"/>
      <c r="D217" s="267"/>
    </row>
    <row r="218" spans="2:8" x14ac:dyDescent="0.2">
      <c r="E218" s="175" t="s">
        <v>268</v>
      </c>
      <c r="F218" s="175">
        <f>SUM(F206:F217)</f>
        <v>35743.167999999998</v>
      </c>
    </row>
    <row r="221" spans="2:8" x14ac:dyDescent="0.2">
      <c r="B221" s="175" t="s">
        <v>269</v>
      </c>
    </row>
    <row r="222" spans="2:8" x14ac:dyDescent="0.2">
      <c r="B222" s="175" t="s">
        <v>142</v>
      </c>
      <c r="C222" s="287" t="s">
        <v>2</v>
      </c>
      <c r="D222" s="288" t="s">
        <v>3</v>
      </c>
      <c r="E222" s="287" t="s">
        <v>170</v>
      </c>
      <c r="F222" s="287" t="s">
        <v>144</v>
      </c>
      <c r="G222" s="287" t="s">
        <v>145</v>
      </c>
      <c r="H222" s="289"/>
    </row>
    <row r="224" spans="2:8" x14ac:dyDescent="0.2">
      <c r="B224" s="280" t="s">
        <v>270</v>
      </c>
      <c r="C224" s="175">
        <v>1</v>
      </c>
      <c r="D224" s="175" t="s">
        <v>271</v>
      </c>
      <c r="E224" s="290">
        <v>500</v>
      </c>
      <c r="F224" s="290"/>
      <c r="G224" s="290">
        <f>+E224*C224</f>
        <v>500</v>
      </c>
    </row>
    <row r="225" spans="2:7" x14ac:dyDescent="0.2">
      <c r="B225" s="280" t="s">
        <v>272</v>
      </c>
      <c r="C225" s="175">
        <v>5.04</v>
      </c>
      <c r="D225" s="175" t="s">
        <v>198</v>
      </c>
      <c r="E225" s="290">
        <v>153.24</v>
      </c>
      <c r="F225" s="290"/>
      <c r="G225" s="290">
        <f t="shared" ref="G225:G239" si="14">+E225*C225</f>
        <v>772.33</v>
      </c>
    </row>
    <row r="226" spans="2:7" ht="36" x14ac:dyDescent="0.2">
      <c r="B226" s="280" t="s">
        <v>273</v>
      </c>
      <c r="C226" s="175">
        <v>1.6</v>
      </c>
      <c r="D226" s="175" t="s">
        <v>198</v>
      </c>
      <c r="E226" s="290">
        <v>160.25</v>
      </c>
      <c r="F226" s="290"/>
      <c r="G226" s="290">
        <f t="shared" si="14"/>
        <v>256.39999999999998</v>
      </c>
    </row>
    <row r="227" spans="2:7" ht="24" x14ac:dyDescent="0.2">
      <c r="B227" s="280" t="s">
        <v>274</v>
      </c>
      <c r="C227" s="175">
        <v>4.375</v>
      </c>
      <c r="D227" s="175" t="s">
        <v>198</v>
      </c>
      <c r="E227" s="290">
        <v>175.85</v>
      </c>
      <c r="F227" s="290"/>
      <c r="G227" s="290">
        <f t="shared" si="14"/>
        <v>769.34</v>
      </c>
    </row>
    <row r="228" spans="2:7" x14ac:dyDescent="0.2">
      <c r="B228" s="280"/>
      <c r="E228" s="290"/>
      <c r="F228" s="290"/>
      <c r="G228" s="290">
        <f t="shared" si="14"/>
        <v>0</v>
      </c>
    </row>
    <row r="229" spans="2:7" ht="24" x14ac:dyDescent="0.2">
      <c r="B229" s="280" t="s">
        <v>275</v>
      </c>
      <c r="C229" s="175">
        <v>0.55000000000000004</v>
      </c>
      <c r="D229" s="175" t="s">
        <v>198</v>
      </c>
      <c r="E229" s="290">
        <v>16500</v>
      </c>
      <c r="F229" s="290"/>
      <c r="G229" s="290">
        <f t="shared" si="14"/>
        <v>9075</v>
      </c>
    </row>
    <row r="230" spans="2:7" ht="24" x14ac:dyDescent="0.2">
      <c r="B230" s="280" t="s">
        <v>276</v>
      </c>
      <c r="C230" s="175">
        <v>0.05</v>
      </c>
      <c r="D230" s="175" t="s">
        <v>198</v>
      </c>
      <c r="E230" s="290">
        <v>18250</v>
      </c>
      <c r="F230" s="290"/>
      <c r="G230" s="290">
        <f t="shared" si="14"/>
        <v>912.5</v>
      </c>
    </row>
    <row r="231" spans="2:7" ht="24" x14ac:dyDescent="0.2">
      <c r="B231" s="280" t="s">
        <v>277</v>
      </c>
      <c r="C231" s="175">
        <v>0.1</v>
      </c>
      <c r="D231" s="175" t="s">
        <v>198</v>
      </c>
      <c r="E231" s="290">
        <v>25681.29</v>
      </c>
      <c r="F231" s="290"/>
      <c r="G231" s="290">
        <f t="shared" si="14"/>
        <v>2568.13</v>
      </c>
    </row>
    <row r="232" spans="2:7" x14ac:dyDescent="0.2">
      <c r="B232" s="280"/>
      <c r="E232" s="290"/>
      <c r="F232" s="290"/>
      <c r="G232" s="290">
        <f t="shared" si="14"/>
        <v>0</v>
      </c>
    </row>
    <row r="233" spans="2:7" x14ac:dyDescent="0.2">
      <c r="B233" s="280" t="s">
        <v>278</v>
      </c>
      <c r="C233" s="175">
        <v>8.68</v>
      </c>
      <c r="D233" s="175" t="s">
        <v>232</v>
      </c>
      <c r="E233" s="290">
        <v>1076.3599999999999</v>
      </c>
      <c r="F233" s="290"/>
      <c r="G233" s="290">
        <f t="shared" si="14"/>
        <v>9342.7999999999993</v>
      </c>
    </row>
    <row r="234" spans="2:7" ht="24" x14ac:dyDescent="0.2">
      <c r="B234" s="280" t="s">
        <v>279</v>
      </c>
      <c r="C234" s="175">
        <v>7.3999999999999996E-2</v>
      </c>
      <c r="D234" s="175" t="s">
        <v>198</v>
      </c>
      <c r="E234" s="290">
        <v>6500</v>
      </c>
      <c r="F234" s="290"/>
      <c r="G234" s="290">
        <f t="shared" si="14"/>
        <v>481</v>
      </c>
    </row>
    <row r="235" spans="2:7" x14ac:dyDescent="0.2">
      <c r="B235" s="280" t="s">
        <v>280</v>
      </c>
      <c r="C235" s="175">
        <v>7.56</v>
      </c>
      <c r="D235" s="175" t="s">
        <v>232</v>
      </c>
      <c r="E235" s="290">
        <v>406.96</v>
      </c>
      <c r="F235" s="290"/>
      <c r="G235" s="290">
        <f t="shared" si="14"/>
        <v>3076.62</v>
      </c>
    </row>
    <row r="236" spans="2:7" x14ac:dyDescent="0.2">
      <c r="B236" s="280" t="s">
        <v>281</v>
      </c>
      <c r="C236" s="175">
        <v>1.48</v>
      </c>
      <c r="D236" s="175" t="s">
        <v>232</v>
      </c>
      <c r="E236" s="290">
        <v>570</v>
      </c>
      <c r="F236" s="290"/>
      <c r="G236" s="290">
        <f t="shared" si="14"/>
        <v>843.6</v>
      </c>
    </row>
    <row r="237" spans="2:7" x14ac:dyDescent="0.2">
      <c r="B237" s="280"/>
      <c r="E237" s="290"/>
      <c r="F237" s="290"/>
      <c r="G237" s="290">
        <f t="shared" si="14"/>
        <v>0</v>
      </c>
    </row>
    <row r="238" spans="2:7" x14ac:dyDescent="0.2">
      <c r="B238" s="280" t="s">
        <v>282</v>
      </c>
      <c r="C238" s="175">
        <v>3</v>
      </c>
      <c r="D238" s="175" t="s">
        <v>149</v>
      </c>
      <c r="E238" s="290">
        <v>5800</v>
      </c>
      <c r="F238" s="290">
        <v>630</v>
      </c>
      <c r="G238" s="290">
        <f t="shared" si="14"/>
        <v>17400</v>
      </c>
    </row>
    <row r="239" spans="2:7" x14ac:dyDescent="0.2">
      <c r="B239" s="280" t="s">
        <v>283</v>
      </c>
      <c r="C239" s="175">
        <v>1</v>
      </c>
      <c r="D239" s="175" t="s">
        <v>149</v>
      </c>
      <c r="E239" s="290">
        <v>12500</v>
      </c>
      <c r="F239" s="290">
        <v>1494.92</v>
      </c>
      <c r="G239" s="290">
        <f t="shared" si="14"/>
        <v>12500</v>
      </c>
    </row>
    <row r="240" spans="2:7" x14ac:dyDescent="0.2">
      <c r="C240" s="175" t="s">
        <v>284</v>
      </c>
      <c r="F240" s="175" t="s">
        <v>248</v>
      </c>
      <c r="G240" s="175">
        <f>SUM(G224:G239)</f>
        <v>58497.72</v>
      </c>
    </row>
    <row r="243" spans="2:7" x14ac:dyDescent="0.2">
      <c r="B243" s="175" t="s">
        <v>269</v>
      </c>
    </row>
    <row r="244" spans="2:7" x14ac:dyDescent="0.2">
      <c r="B244" s="175" t="s">
        <v>142</v>
      </c>
      <c r="C244" s="287" t="s">
        <v>2</v>
      </c>
      <c r="D244" s="288" t="s">
        <v>3</v>
      </c>
      <c r="E244" s="287" t="s">
        <v>170</v>
      </c>
      <c r="F244" s="287" t="s">
        <v>144</v>
      </c>
      <c r="G244" s="287" t="s">
        <v>145</v>
      </c>
    </row>
    <row r="246" spans="2:7" x14ac:dyDescent="0.2">
      <c r="B246" s="280" t="s">
        <v>270</v>
      </c>
      <c r="C246" s="175">
        <v>1</v>
      </c>
      <c r="D246" s="175" t="s">
        <v>271</v>
      </c>
      <c r="E246" s="290">
        <v>500</v>
      </c>
      <c r="F246" s="290"/>
      <c r="G246" s="291">
        <f>+E246*C246</f>
        <v>500</v>
      </c>
    </row>
    <row r="247" spans="2:7" x14ac:dyDescent="0.2">
      <c r="B247" s="280" t="s">
        <v>272</v>
      </c>
      <c r="C247" s="175">
        <v>5.04</v>
      </c>
      <c r="D247" s="175" t="s">
        <v>198</v>
      </c>
      <c r="E247" s="290">
        <v>153.24</v>
      </c>
      <c r="F247" s="290"/>
      <c r="G247" s="291">
        <f t="shared" ref="G247:G263" si="15">+E247*C247</f>
        <v>772.33</v>
      </c>
    </row>
    <row r="248" spans="2:7" ht="36" x14ac:dyDescent="0.2">
      <c r="B248" s="280" t="s">
        <v>273</v>
      </c>
      <c r="C248" s="175">
        <v>1.6</v>
      </c>
      <c r="D248" s="175" t="s">
        <v>198</v>
      </c>
      <c r="E248" s="290">
        <v>160.25</v>
      </c>
      <c r="F248" s="290"/>
      <c r="G248" s="291">
        <f t="shared" si="15"/>
        <v>256.39999999999998</v>
      </c>
    </row>
    <row r="249" spans="2:7" ht="24" x14ac:dyDescent="0.2">
      <c r="B249" s="280" t="s">
        <v>274</v>
      </c>
      <c r="C249" s="175">
        <v>4.375</v>
      </c>
      <c r="D249" s="175" t="s">
        <v>198</v>
      </c>
      <c r="E249" s="290">
        <v>175.85</v>
      </c>
      <c r="F249" s="290"/>
      <c r="G249" s="291">
        <f t="shared" si="15"/>
        <v>769.34</v>
      </c>
    </row>
    <row r="250" spans="2:7" x14ac:dyDescent="0.2">
      <c r="B250" s="280"/>
      <c r="E250" s="290"/>
      <c r="F250" s="290"/>
      <c r="G250" s="291">
        <f t="shared" si="15"/>
        <v>0</v>
      </c>
    </row>
    <row r="251" spans="2:7" ht="24" x14ac:dyDescent="0.2">
      <c r="B251" s="280" t="s">
        <v>275</v>
      </c>
      <c r="C251" s="175">
        <v>0.55000000000000004</v>
      </c>
      <c r="D251" s="175" t="s">
        <v>198</v>
      </c>
      <c r="E251" s="290">
        <v>16500</v>
      </c>
      <c r="F251" s="290"/>
      <c r="G251" s="291">
        <f t="shared" si="15"/>
        <v>9075</v>
      </c>
    </row>
    <row r="252" spans="2:7" ht="24" x14ac:dyDescent="0.2">
      <c r="B252" s="280" t="s">
        <v>276</v>
      </c>
      <c r="C252" s="175">
        <v>0.05</v>
      </c>
      <c r="D252" s="175" t="s">
        <v>198</v>
      </c>
      <c r="E252" s="290">
        <v>18250</v>
      </c>
      <c r="F252" s="290"/>
      <c r="G252" s="291">
        <f t="shared" si="15"/>
        <v>912.5</v>
      </c>
    </row>
    <row r="253" spans="2:7" ht="24" x14ac:dyDescent="0.2">
      <c r="B253" s="280" t="s">
        <v>277</v>
      </c>
      <c r="C253" s="175">
        <v>0.1</v>
      </c>
      <c r="D253" s="175" t="s">
        <v>198</v>
      </c>
      <c r="E253" s="290">
        <v>25681.29</v>
      </c>
      <c r="F253" s="290"/>
      <c r="G253" s="291">
        <f t="shared" si="15"/>
        <v>2568.13</v>
      </c>
    </row>
    <row r="254" spans="2:7" x14ac:dyDescent="0.2">
      <c r="B254" s="280"/>
      <c r="E254" s="290"/>
      <c r="F254" s="290"/>
      <c r="G254" s="291">
        <f t="shared" si="15"/>
        <v>0</v>
      </c>
    </row>
    <row r="255" spans="2:7" x14ac:dyDescent="0.2">
      <c r="B255" s="280" t="s">
        <v>278</v>
      </c>
      <c r="C255" s="175">
        <v>8.68</v>
      </c>
      <c r="D255" s="175" t="s">
        <v>232</v>
      </c>
      <c r="E255" s="290">
        <v>1076.3599999999999</v>
      </c>
      <c r="F255" s="290"/>
      <c r="G255" s="291">
        <f t="shared" si="15"/>
        <v>9342.7999999999993</v>
      </c>
    </row>
    <row r="256" spans="2:7" ht="24" x14ac:dyDescent="0.2">
      <c r="B256" s="280" t="s">
        <v>279</v>
      </c>
      <c r="C256" s="175">
        <v>7.3999999999999996E-2</v>
      </c>
      <c r="D256" s="175" t="s">
        <v>198</v>
      </c>
      <c r="E256" s="290">
        <v>6500</v>
      </c>
      <c r="F256" s="290"/>
      <c r="G256" s="291">
        <f t="shared" si="15"/>
        <v>481</v>
      </c>
    </row>
    <row r="257" spans="2:7" x14ac:dyDescent="0.2">
      <c r="B257" s="280" t="s">
        <v>280</v>
      </c>
      <c r="C257" s="175">
        <v>7.56</v>
      </c>
      <c r="D257" s="175" t="s">
        <v>232</v>
      </c>
      <c r="E257" s="290">
        <v>406.96</v>
      </c>
      <c r="F257" s="290"/>
      <c r="G257" s="291">
        <f t="shared" si="15"/>
        <v>3076.62</v>
      </c>
    </row>
    <row r="258" spans="2:7" x14ac:dyDescent="0.2">
      <c r="B258" s="280" t="s">
        <v>281</v>
      </c>
      <c r="C258" s="175">
        <v>1.48</v>
      </c>
      <c r="D258" s="175" t="s">
        <v>232</v>
      </c>
      <c r="E258" s="290">
        <v>570</v>
      </c>
      <c r="F258" s="290"/>
      <c r="G258" s="291">
        <f t="shared" si="15"/>
        <v>843.6</v>
      </c>
    </row>
    <row r="259" spans="2:7" x14ac:dyDescent="0.2">
      <c r="B259" s="280"/>
      <c r="E259" s="290"/>
      <c r="F259" s="290"/>
      <c r="G259" s="291">
        <f t="shared" si="15"/>
        <v>0</v>
      </c>
    </row>
    <row r="260" spans="2:7" x14ac:dyDescent="0.2">
      <c r="B260" s="280" t="s">
        <v>282</v>
      </c>
      <c r="C260" s="175">
        <v>3</v>
      </c>
      <c r="D260" s="175" t="s">
        <v>149</v>
      </c>
      <c r="E260" s="290">
        <v>5800</v>
      </c>
      <c r="F260" s="290">
        <v>630</v>
      </c>
      <c r="G260" s="291">
        <f t="shared" si="15"/>
        <v>17400</v>
      </c>
    </row>
    <row r="261" spans="2:7" x14ac:dyDescent="0.2">
      <c r="B261" s="280" t="s">
        <v>283</v>
      </c>
      <c r="C261" s="175">
        <v>1</v>
      </c>
      <c r="D261" s="175" t="s">
        <v>149</v>
      </c>
      <c r="E261" s="290">
        <v>12500</v>
      </c>
      <c r="F261" s="290">
        <v>1494.92</v>
      </c>
      <c r="G261" s="291">
        <f t="shared" si="15"/>
        <v>12500</v>
      </c>
    </row>
    <row r="262" spans="2:7" x14ac:dyDescent="0.2">
      <c r="B262" s="280" t="s">
        <v>285</v>
      </c>
      <c r="C262" s="175">
        <v>60.96</v>
      </c>
      <c r="D262" s="175" t="s">
        <v>287</v>
      </c>
      <c r="E262" s="290">
        <v>9275</v>
      </c>
      <c r="F262" s="290"/>
      <c r="G262" s="291">
        <f t="shared" si="15"/>
        <v>565404</v>
      </c>
    </row>
    <row r="263" spans="2:7" x14ac:dyDescent="0.2">
      <c r="B263" s="280" t="s">
        <v>286</v>
      </c>
      <c r="C263" s="175">
        <v>60.96</v>
      </c>
      <c r="D263" s="175" t="s">
        <v>287</v>
      </c>
      <c r="E263" s="290">
        <v>5375</v>
      </c>
      <c r="F263" s="290"/>
      <c r="G263" s="291">
        <f t="shared" si="15"/>
        <v>327660</v>
      </c>
    </row>
    <row r="264" spans="2:7" x14ac:dyDescent="0.2">
      <c r="B264" s="280"/>
      <c r="E264" s="290"/>
      <c r="F264" s="290"/>
      <c r="G264" s="291"/>
    </row>
    <row r="265" spans="2:7" x14ac:dyDescent="0.2">
      <c r="C265" s="175" t="s">
        <v>284</v>
      </c>
      <c r="F265" s="175" t="s">
        <v>248</v>
      </c>
      <c r="G265" s="282">
        <f>SUM(G246:G263)</f>
        <v>951561.72</v>
      </c>
    </row>
    <row r="270" spans="2:7" x14ac:dyDescent="0.2">
      <c r="B270" s="292" t="s">
        <v>288</v>
      </c>
      <c r="C270" s="293"/>
      <c r="D270" s="294"/>
      <c r="E270" s="293"/>
      <c r="F270" s="293"/>
      <c r="G270" s="270"/>
    </row>
    <row r="271" spans="2:7" x14ac:dyDescent="0.2">
      <c r="B271" s="188" t="s">
        <v>142</v>
      </c>
      <c r="C271" s="225" t="s">
        <v>2</v>
      </c>
      <c r="D271" s="188" t="s">
        <v>3</v>
      </c>
      <c r="E271" s="190" t="s">
        <v>170</v>
      </c>
      <c r="F271" s="191" t="s">
        <v>144</v>
      </c>
      <c r="G271" s="192" t="s">
        <v>145</v>
      </c>
    </row>
    <row r="272" spans="2:7" x14ac:dyDescent="0.2">
      <c r="B272" s="280" t="s">
        <v>150</v>
      </c>
      <c r="C272" s="175">
        <v>0.5</v>
      </c>
      <c r="D272" s="175" t="s">
        <v>192</v>
      </c>
      <c r="E272" s="290">
        <v>1977</v>
      </c>
      <c r="F272" s="280"/>
      <c r="G272" s="282">
        <f>+E272*C272</f>
        <v>988.5</v>
      </c>
    </row>
    <row r="273" spans="2:7" x14ac:dyDescent="0.2">
      <c r="B273" s="280" t="s">
        <v>152</v>
      </c>
      <c r="C273" s="175">
        <v>1</v>
      </c>
      <c r="D273" s="175" t="s">
        <v>192</v>
      </c>
      <c r="E273" s="290">
        <f>659*4</f>
        <v>2636</v>
      </c>
      <c r="F273" s="280"/>
      <c r="G273" s="282">
        <f>+E273*C273</f>
        <v>2636</v>
      </c>
    </row>
    <row r="274" spans="2:7" x14ac:dyDescent="0.2">
      <c r="B274" s="280" t="s">
        <v>194</v>
      </c>
      <c r="C274" s="175">
        <v>0.03</v>
      </c>
      <c r="D274" s="175" t="s">
        <v>163</v>
      </c>
      <c r="E274" s="290">
        <f>SUM(G272:G273)</f>
        <v>3624.5</v>
      </c>
      <c r="F274" s="280"/>
      <c r="G274" s="282">
        <f>+E274*C274</f>
        <v>108.74</v>
      </c>
    </row>
    <row r="275" spans="2:7" ht="24" x14ac:dyDescent="0.2">
      <c r="B275" s="280" t="s">
        <v>289</v>
      </c>
      <c r="C275" s="175">
        <v>1</v>
      </c>
      <c r="D275" s="175" t="s">
        <v>192</v>
      </c>
      <c r="E275" s="290">
        <v>4500</v>
      </c>
      <c r="F275" s="280">
        <f>E275-(E275/1.18)</f>
        <v>686.44067796610204</v>
      </c>
      <c r="G275" s="282">
        <f>+E275*C275</f>
        <v>4500</v>
      </c>
    </row>
    <row r="276" spans="2:7" x14ac:dyDescent="0.2">
      <c r="B276" s="280"/>
      <c r="E276" s="290"/>
      <c r="F276" s="280" t="s">
        <v>155</v>
      </c>
      <c r="G276" s="282">
        <f>SUM(G272:G275)</f>
        <v>8233.24</v>
      </c>
    </row>
    <row r="277" spans="2:7" x14ac:dyDescent="0.2">
      <c r="B277" s="242" t="s">
        <v>290</v>
      </c>
      <c r="C277" s="204">
        <v>3</v>
      </c>
      <c r="D277" s="243" t="s">
        <v>291</v>
      </c>
      <c r="E277" s="295"/>
      <c r="F277" s="280" t="s">
        <v>292</v>
      </c>
      <c r="G277" s="281">
        <f>+G276/C277</f>
        <v>2744.41</v>
      </c>
    </row>
    <row r="280" spans="2:7" x14ac:dyDescent="0.2">
      <c r="B280" s="175" t="s">
        <v>293</v>
      </c>
    </row>
    <row r="281" spans="2:7" x14ac:dyDescent="0.2">
      <c r="B281" s="175" t="s">
        <v>294</v>
      </c>
      <c r="C281" s="175">
        <v>1.05</v>
      </c>
      <c r="D281" s="175" t="s">
        <v>198</v>
      </c>
      <c r="E281" s="175">
        <v>7183.2</v>
      </c>
      <c r="F281" s="282">
        <f>+C281*E281</f>
        <v>7542.36</v>
      </c>
    </row>
    <row r="282" spans="2:7" x14ac:dyDescent="0.2">
      <c r="B282" s="175" t="s">
        <v>295</v>
      </c>
      <c r="C282" s="175">
        <v>1.03</v>
      </c>
      <c r="D282" s="175" t="s">
        <v>296</v>
      </c>
      <c r="E282" s="175">
        <v>2803.5</v>
      </c>
      <c r="F282" s="282">
        <f t="shared" ref="F282:F283" si="16">+C282*E282</f>
        <v>2887.61</v>
      </c>
    </row>
    <row r="283" spans="2:7" x14ac:dyDescent="0.2">
      <c r="B283" s="175" t="s">
        <v>297</v>
      </c>
      <c r="C283" s="175">
        <v>6.67</v>
      </c>
      <c r="D283" s="175" t="s">
        <v>4</v>
      </c>
      <c r="E283" s="175">
        <v>250</v>
      </c>
      <c r="F283" s="282">
        <f t="shared" si="16"/>
        <v>1667.5</v>
      </c>
    </row>
    <row r="284" spans="2:7" x14ac:dyDescent="0.2">
      <c r="E284" s="175" t="s">
        <v>298</v>
      </c>
      <c r="F284" s="282">
        <f>SUM(F281:F283)</f>
        <v>12097.47</v>
      </c>
    </row>
    <row r="285" spans="2:7" x14ac:dyDescent="0.2">
      <c r="E285" s="175" t="s">
        <v>299</v>
      </c>
      <c r="F285" s="282">
        <f>+F284*3</f>
        <v>36292.410000000003</v>
      </c>
    </row>
    <row r="288" spans="2:7" x14ac:dyDescent="0.2">
      <c r="B288" s="175" t="s">
        <v>300</v>
      </c>
    </row>
    <row r="290" spans="2:7" x14ac:dyDescent="0.2">
      <c r="B290" s="175" t="s">
        <v>301</v>
      </c>
      <c r="C290" s="175">
        <v>1</v>
      </c>
      <c r="D290" s="175" t="s">
        <v>149</v>
      </c>
      <c r="E290" s="175">
        <v>1800</v>
      </c>
      <c r="F290" s="175">
        <v>1800</v>
      </c>
    </row>
    <row r="291" spans="2:7" x14ac:dyDescent="0.2">
      <c r="B291" s="175" t="s">
        <v>302</v>
      </c>
      <c r="C291" s="175">
        <v>1</v>
      </c>
      <c r="D291" s="175" t="s">
        <v>149</v>
      </c>
      <c r="E291" s="175">
        <v>847</v>
      </c>
      <c r="F291" s="175">
        <v>847</v>
      </c>
    </row>
    <row r="292" spans="2:7" x14ac:dyDescent="0.2">
      <c r="B292" s="175" t="s">
        <v>303</v>
      </c>
      <c r="C292" s="175">
        <v>3</v>
      </c>
      <c r="D292" s="175" t="s">
        <v>161</v>
      </c>
      <c r="E292" s="175">
        <v>228.5</v>
      </c>
      <c r="F292" s="175">
        <v>685.5</v>
      </c>
    </row>
    <row r="293" spans="2:7" x14ac:dyDescent="0.2">
      <c r="B293" s="175" t="s">
        <v>304</v>
      </c>
      <c r="C293" s="175">
        <v>20</v>
      </c>
      <c r="D293" s="175" t="s">
        <v>163</v>
      </c>
      <c r="E293" s="175">
        <v>685.5</v>
      </c>
      <c r="F293" s="175">
        <v>137.1</v>
      </c>
    </row>
    <row r="294" spans="2:7" x14ac:dyDescent="0.2">
      <c r="C294" s="175" t="s">
        <v>305</v>
      </c>
      <c r="F294" s="175">
        <v>3469.6</v>
      </c>
    </row>
    <row r="295" spans="2:7" x14ac:dyDescent="0.2">
      <c r="B295" s="175" t="s">
        <v>306</v>
      </c>
      <c r="C295" s="175" t="s">
        <v>307</v>
      </c>
      <c r="F295" s="175">
        <v>433.7</v>
      </c>
    </row>
    <row r="298" spans="2:7" x14ac:dyDescent="0.2">
      <c r="B298" s="175" t="s">
        <v>100</v>
      </c>
    </row>
    <row r="299" spans="2:7" x14ac:dyDescent="0.2">
      <c r="B299" s="175" t="s">
        <v>101</v>
      </c>
      <c r="C299" s="175">
        <v>1</v>
      </c>
      <c r="D299" s="175" t="s">
        <v>261</v>
      </c>
      <c r="E299" s="175">
        <v>53.03</v>
      </c>
      <c r="F299" s="175">
        <f>+E299*0.18</f>
        <v>9.5454000000000008</v>
      </c>
      <c r="G299" s="175">
        <f>+E299+F299</f>
        <v>62.575400000000002</v>
      </c>
    </row>
    <row r="300" spans="2:7" ht="12.75" thickBot="1" x14ac:dyDescent="0.25">
      <c r="B300" s="296"/>
      <c r="E300" s="175" t="s">
        <v>308</v>
      </c>
      <c r="G300" s="175">
        <f>SUM(G299:G299)</f>
        <v>62.575400000000002</v>
      </c>
    </row>
    <row r="301" spans="2:7" ht="12.75" thickTop="1" x14ac:dyDescent="0.2"/>
    <row r="302" spans="2:7" x14ac:dyDescent="0.2">
      <c r="B302" s="175" t="s">
        <v>100</v>
      </c>
    </row>
    <row r="303" spans="2:7" x14ac:dyDescent="0.2">
      <c r="B303" s="175" t="s">
        <v>309</v>
      </c>
      <c r="C303" s="175">
        <v>1</v>
      </c>
      <c r="D303" s="175" t="s">
        <v>261</v>
      </c>
      <c r="E303" s="175">
        <v>75.150000000000006</v>
      </c>
      <c r="F303" s="175">
        <f>+E303*0.18</f>
        <v>13.526999999999999</v>
      </c>
      <c r="G303" s="175">
        <f>+E303+F303</f>
        <v>88.677000000000007</v>
      </c>
    </row>
    <row r="304" spans="2:7" ht="12.75" thickBot="1" x14ac:dyDescent="0.25">
      <c r="B304" s="296"/>
      <c r="E304" s="175" t="s">
        <v>308</v>
      </c>
      <c r="G304" s="175">
        <f>SUM(G303:G303)</f>
        <v>88.677000000000007</v>
      </c>
    </row>
    <row r="305" spans="2:7" ht="12.75" thickTop="1" x14ac:dyDescent="0.2"/>
    <row r="306" spans="2:7" x14ac:dyDescent="0.2">
      <c r="B306" s="175" t="s">
        <v>100</v>
      </c>
    </row>
    <row r="307" spans="2:7" x14ac:dyDescent="0.2">
      <c r="B307" s="175" t="s">
        <v>310</v>
      </c>
      <c r="C307" s="175">
        <v>1</v>
      </c>
      <c r="D307" s="175" t="s">
        <v>261</v>
      </c>
      <c r="E307" s="175">
        <v>111.3</v>
      </c>
      <c r="F307" s="175">
        <f>+E307*0.18</f>
        <v>20.033999999999999</v>
      </c>
      <c r="G307" s="175">
        <f>+E307+F307</f>
        <v>131.334</v>
      </c>
    </row>
    <row r="308" spans="2:7" ht="12.75" thickBot="1" x14ac:dyDescent="0.25">
      <c r="B308" s="296"/>
      <c r="E308" s="175" t="s">
        <v>308</v>
      </c>
      <c r="G308" s="175">
        <f>SUM(G307:G307)</f>
        <v>131.334</v>
      </c>
    </row>
    <row r="309" spans="2:7" ht="12.75" thickTop="1" x14ac:dyDescent="0.2"/>
    <row r="310" spans="2:7" x14ac:dyDescent="0.2">
      <c r="B310" s="175" t="s">
        <v>100</v>
      </c>
    </row>
    <row r="311" spans="2:7" x14ac:dyDescent="0.2">
      <c r="B311" s="175" t="s">
        <v>311</v>
      </c>
      <c r="C311" s="175">
        <v>1</v>
      </c>
      <c r="D311" s="175" t="s">
        <v>261</v>
      </c>
      <c r="E311" s="175">
        <v>242.62</v>
      </c>
      <c r="F311" s="175">
        <f>+E311*0.18</f>
        <v>43.671599999999998</v>
      </c>
      <c r="G311" s="175">
        <f>+E311+F311</f>
        <v>286.29160000000002</v>
      </c>
    </row>
    <row r="312" spans="2:7" ht="12.75" thickBot="1" x14ac:dyDescent="0.25">
      <c r="B312" s="296"/>
      <c r="E312" s="175" t="s">
        <v>308</v>
      </c>
      <c r="G312" s="175">
        <f>SUM(G311:G311)</f>
        <v>286.29160000000002</v>
      </c>
    </row>
    <row r="313" spans="2:7" ht="12.75" thickTop="1" x14ac:dyDescent="0.2"/>
    <row r="314" spans="2:7" x14ac:dyDescent="0.2">
      <c r="B314" s="175" t="s">
        <v>100</v>
      </c>
    </row>
    <row r="315" spans="2:7" x14ac:dyDescent="0.2">
      <c r="B315" s="175" t="s">
        <v>312</v>
      </c>
      <c r="C315" s="175">
        <v>1</v>
      </c>
      <c r="D315" s="175" t="s">
        <v>261</v>
      </c>
      <c r="E315" s="175">
        <v>394.17</v>
      </c>
      <c r="F315" s="175">
        <f>+E315*0.18</f>
        <v>70.950599999999994</v>
      </c>
      <c r="G315" s="175">
        <f>+E315+F315</f>
        <v>465.12060000000002</v>
      </c>
    </row>
    <row r="316" spans="2:7" ht="12.75" thickBot="1" x14ac:dyDescent="0.25">
      <c r="B316" s="296"/>
      <c r="E316" s="175" t="s">
        <v>308</v>
      </c>
      <c r="G316" s="175">
        <f>SUM(G315:G315)</f>
        <v>465.12060000000002</v>
      </c>
    </row>
    <row r="317" spans="2:7" ht="12.75" thickTop="1" x14ac:dyDescent="0.2"/>
    <row r="318" spans="2:7" x14ac:dyDescent="0.2">
      <c r="B318" s="175" t="s">
        <v>313</v>
      </c>
    </row>
    <row r="319" spans="2:7" x14ac:dyDescent="0.2">
      <c r="B319" s="175" t="s">
        <v>107</v>
      </c>
      <c r="C319" s="175">
        <v>1</v>
      </c>
      <c r="D319" s="175" t="s">
        <v>3</v>
      </c>
      <c r="E319" s="175">
        <v>6.16</v>
      </c>
      <c r="F319" s="175">
        <f>+E319*0.18</f>
        <v>1.1088</v>
      </c>
      <c r="G319" s="175">
        <f>+E319+F319</f>
        <v>7.2687999999999997</v>
      </c>
    </row>
    <row r="320" spans="2:7" ht="12.75" thickBot="1" x14ac:dyDescent="0.25">
      <c r="B320" s="296"/>
      <c r="E320" s="175" t="s">
        <v>308</v>
      </c>
      <c r="G320" s="175">
        <f>SUM(G319:G319)</f>
        <v>7.2687999999999997</v>
      </c>
    </row>
    <row r="321" spans="2:7" ht="12.75" thickTop="1" x14ac:dyDescent="0.2"/>
    <row r="322" spans="2:7" x14ac:dyDescent="0.2">
      <c r="B322" s="175" t="s">
        <v>313</v>
      </c>
    </row>
    <row r="323" spans="2:7" x14ac:dyDescent="0.2">
      <c r="B323" s="175" t="s">
        <v>314</v>
      </c>
      <c r="C323" s="175">
        <v>1</v>
      </c>
      <c r="D323" s="175" t="s">
        <v>3</v>
      </c>
      <c r="E323" s="175">
        <v>13.84</v>
      </c>
      <c r="F323" s="175">
        <f>+E323*0.18</f>
        <v>2.4912000000000001</v>
      </c>
      <c r="G323" s="175">
        <f>+E323+F323</f>
        <v>16.331199999999999</v>
      </c>
    </row>
    <row r="324" spans="2:7" ht="12.75" thickBot="1" x14ac:dyDescent="0.25">
      <c r="B324" s="296"/>
      <c r="E324" s="175" t="s">
        <v>308</v>
      </c>
      <c r="G324" s="175">
        <f>SUM(G323:G323)</f>
        <v>16.331199999999999</v>
      </c>
    </row>
    <row r="325" spans="2:7" ht="12.75" thickTop="1" x14ac:dyDescent="0.2"/>
    <row r="326" spans="2:7" x14ac:dyDescent="0.2">
      <c r="B326" s="175" t="s">
        <v>313</v>
      </c>
    </row>
    <row r="327" spans="2:7" x14ac:dyDescent="0.2">
      <c r="B327" s="175" t="s">
        <v>315</v>
      </c>
      <c r="C327" s="175">
        <v>1</v>
      </c>
      <c r="D327" s="175" t="s">
        <v>3</v>
      </c>
      <c r="E327" s="175">
        <v>24.29</v>
      </c>
      <c r="F327" s="175">
        <f>+E327*0.18</f>
        <v>4.3722000000000003</v>
      </c>
      <c r="G327" s="175">
        <f>+E327+F327</f>
        <v>28.662199999999999</v>
      </c>
    </row>
    <row r="328" spans="2:7" ht="12.75" thickBot="1" x14ac:dyDescent="0.25">
      <c r="B328" s="296"/>
      <c r="E328" s="175" t="s">
        <v>308</v>
      </c>
      <c r="G328" s="175">
        <f>SUM(G327:G327)</f>
        <v>28.662199999999999</v>
      </c>
    </row>
    <row r="329" spans="2:7" ht="12.75" thickTop="1" x14ac:dyDescent="0.2"/>
    <row r="330" spans="2:7" x14ac:dyDescent="0.2">
      <c r="B330" s="175" t="s">
        <v>313</v>
      </c>
    </row>
    <row r="331" spans="2:7" x14ac:dyDescent="0.2">
      <c r="B331" s="175" t="s">
        <v>316</v>
      </c>
      <c r="C331" s="175">
        <v>1</v>
      </c>
      <c r="D331" s="175" t="s">
        <v>3</v>
      </c>
      <c r="E331" s="175">
        <v>32.36</v>
      </c>
      <c r="F331" s="175">
        <f>+E331*0.18</f>
        <v>5.8247999999999998</v>
      </c>
      <c r="G331" s="175">
        <f>+E331+F331</f>
        <v>38.184800000000003</v>
      </c>
    </row>
    <row r="332" spans="2:7" ht="12.75" thickBot="1" x14ac:dyDescent="0.25">
      <c r="B332" s="296"/>
      <c r="E332" s="175" t="s">
        <v>308</v>
      </c>
      <c r="G332" s="175">
        <f>SUM(G331:G331)</f>
        <v>38.184800000000003</v>
      </c>
    </row>
    <row r="333" spans="2:7" ht="12.75" thickTop="1" x14ac:dyDescent="0.2"/>
    <row r="334" spans="2:7" x14ac:dyDescent="0.2">
      <c r="B334" s="175" t="s">
        <v>313</v>
      </c>
    </row>
    <row r="335" spans="2:7" ht="24" x14ac:dyDescent="0.2">
      <c r="B335" s="297" t="s">
        <v>111</v>
      </c>
      <c r="C335" s="175">
        <v>1</v>
      </c>
      <c r="D335" s="175" t="s">
        <v>3</v>
      </c>
      <c r="E335" s="175">
        <v>900</v>
      </c>
      <c r="F335" s="175">
        <f>+E335*0.18</f>
        <v>162</v>
      </c>
      <c r="G335" s="175">
        <f>+E335+F335</f>
        <v>1062</v>
      </c>
    </row>
    <row r="336" spans="2:7" ht="12.75" thickBot="1" x14ac:dyDescent="0.25">
      <c r="B336" s="296"/>
      <c r="E336" s="175" t="s">
        <v>308</v>
      </c>
      <c r="G336" s="175">
        <f>SUM(G335:G335)</f>
        <v>1062</v>
      </c>
    </row>
    <row r="337" spans="2:7" ht="12.75" thickTop="1" x14ac:dyDescent="0.2"/>
    <row r="339" spans="2:7" x14ac:dyDescent="0.2">
      <c r="B339" s="298" t="s">
        <v>35</v>
      </c>
      <c r="C339" s="293"/>
      <c r="D339" s="294"/>
      <c r="E339" s="293"/>
      <c r="F339" s="293"/>
      <c r="G339" s="270"/>
    </row>
    <row r="340" spans="2:7" x14ac:dyDescent="0.2">
      <c r="B340" s="188" t="s">
        <v>142</v>
      </c>
      <c r="C340" s="225" t="s">
        <v>2</v>
      </c>
      <c r="D340" s="188" t="s">
        <v>3</v>
      </c>
      <c r="E340" s="190" t="s">
        <v>170</v>
      </c>
      <c r="F340" s="191" t="s">
        <v>144</v>
      </c>
      <c r="G340" s="192" t="s">
        <v>145</v>
      </c>
    </row>
    <row r="341" spans="2:7" x14ac:dyDescent="0.2">
      <c r="B341" s="297" t="s">
        <v>112</v>
      </c>
      <c r="C341" s="175">
        <v>1</v>
      </c>
      <c r="D341" s="175" t="s">
        <v>192</v>
      </c>
      <c r="E341" s="290">
        <v>2230</v>
      </c>
      <c r="F341" s="280"/>
      <c r="G341" s="282">
        <f>+E341*C341</f>
        <v>2230</v>
      </c>
    </row>
    <row r="343" spans="2:7" x14ac:dyDescent="0.2">
      <c r="B343" s="298" t="s">
        <v>35</v>
      </c>
      <c r="C343" s="293"/>
      <c r="D343" s="294"/>
      <c r="E343" s="293"/>
      <c r="F343" s="293"/>
      <c r="G343" s="270"/>
    </row>
    <row r="344" spans="2:7" x14ac:dyDescent="0.2">
      <c r="B344" s="188" t="s">
        <v>142</v>
      </c>
      <c r="C344" s="225" t="s">
        <v>2</v>
      </c>
      <c r="D344" s="188" t="s">
        <v>3</v>
      </c>
      <c r="E344" s="190" t="s">
        <v>170</v>
      </c>
      <c r="F344" s="191" t="s">
        <v>144</v>
      </c>
      <c r="G344" s="192" t="s">
        <v>145</v>
      </c>
    </row>
    <row r="345" spans="2:7" x14ac:dyDescent="0.2">
      <c r="B345" s="297" t="s">
        <v>114</v>
      </c>
      <c r="C345" s="175">
        <v>1</v>
      </c>
      <c r="D345" s="175" t="s">
        <v>192</v>
      </c>
      <c r="E345" s="290">
        <v>1485.75</v>
      </c>
      <c r="F345" s="280"/>
      <c r="G345" s="282">
        <f>+E345*C345</f>
        <v>1485.75</v>
      </c>
    </row>
    <row r="348" spans="2:7" ht="156" x14ac:dyDescent="0.2">
      <c r="B348" s="299" t="s">
        <v>317</v>
      </c>
      <c r="C348" s="225" t="s">
        <v>2</v>
      </c>
      <c r="D348" s="188" t="s">
        <v>3</v>
      </c>
      <c r="E348" s="190" t="s">
        <v>170</v>
      </c>
      <c r="F348" s="191" t="s">
        <v>144</v>
      </c>
      <c r="G348" s="192" t="s">
        <v>145</v>
      </c>
    </row>
    <row r="349" spans="2:7" x14ac:dyDescent="0.2">
      <c r="C349" s="175">
        <v>1</v>
      </c>
      <c r="D349" s="175" t="s">
        <v>261</v>
      </c>
      <c r="E349" s="290">
        <v>24.35</v>
      </c>
      <c r="F349" s="280"/>
      <c r="G349" s="282">
        <f>+E349*C349</f>
        <v>24.35</v>
      </c>
    </row>
    <row r="351" spans="2:7" ht="48" x14ac:dyDescent="0.2">
      <c r="B351" s="299" t="s">
        <v>318</v>
      </c>
      <c r="C351" s="225" t="s">
        <v>2</v>
      </c>
      <c r="D351" s="188" t="s">
        <v>3</v>
      </c>
      <c r="E351" s="190" t="s">
        <v>170</v>
      </c>
      <c r="F351" s="191" t="s">
        <v>144</v>
      </c>
      <c r="G351" s="192" t="s">
        <v>145</v>
      </c>
    </row>
    <row r="352" spans="2:7" x14ac:dyDescent="0.2">
      <c r="C352" s="175">
        <v>1</v>
      </c>
      <c r="D352" s="175" t="s">
        <v>261</v>
      </c>
      <c r="E352" s="290">
        <v>16.95</v>
      </c>
      <c r="F352" s="280"/>
      <c r="G352" s="282">
        <f>+E352*C352</f>
        <v>16.95</v>
      </c>
    </row>
    <row r="354" spans="2:8" x14ac:dyDescent="0.2">
      <c r="B354" s="160" t="s">
        <v>140</v>
      </c>
      <c r="C354" s="160"/>
      <c r="D354" s="160"/>
      <c r="E354" s="160"/>
      <c r="F354" s="160"/>
      <c r="G354" s="160"/>
      <c r="H354" s="160"/>
    </row>
    <row r="355" spans="2:8" x14ac:dyDescent="0.2">
      <c r="B355" s="161" t="s">
        <v>141</v>
      </c>
      <c r="C355" s="161" t="s">
        <v>142</v>
      </c>
      <c r="D355" s="161" t="s">
        <v>2</v>
      </c>
      <c r="E355" s="161" t="s">
        <v>3</v>
      </c>
      <c r="F355" s="162" t="s">
        <v>143</v>
      </c>
      <c r="G355" s="163" t="s">
        <v>144</v>
      </c>
      <c r="H355" s="164" t="s">
        <v>145</v>
      </c>
    </row>
    <row r="356" spans="2:8" x14ac:dyDescent="0.2">
      <c r="B356" s="165">
        <v>1</v>
      </c>
      <c r="C356" s="166" t="s">
        <v>146</v>
      </c>
      <c r="D356" s="167">
        <v>2</v>
      </c>
      <c r="E356" s="168" t="s">
        <v>147</v>
      </c>
      <c r="F356" s="167">
        <v>100</v>
      </c>
      <c r="G356" s="169">
        <f t="shared" ref="G356:G357" si="17">+F356*0.18</f>
        <v>18</v>
      </c>
      <c r="H356" s="170">
        <f>+D356*F356</f>
        <v>200</v>
      </c>
    </row>
    <row r="357" spans="2:8" x14ac:dyDescent="0.2">
      <c r="B357" s="165">
        <f>+B356+1</f>
        <v>2</v>
      </c>
      <c r="C357" s="166" t="s">
        <v>148</v>
      </c>
      <c r="D357" s="167">
        <v>0.5</v>
      </c>
      <c r="E357" s="168" t="s">
        <v>149</v>
      </c>
      <c r="F357" s="167">
        <v>950</v>
      </c>
      <c r="G357" s="169">
        <f t="shared" si="17"/>
        <v>171</v>
      </c>
      <c r="H357" s="170">
        <f>+D357*F357</f>
        <v>475</v>
      </c>
    </row>
    <row r="358" spans="2:8" x14ac:dyDescent="0.2">
      <c r="B358" s="165">
        <f t="shared" ref="B358:B359" si="18">+B357+1</f>
        <v>3</v>
      </c>
      <c r="C358" s="171" t="s">
        <v>150</v>
      </c>
      <c r="D358" s="167">
        <v>1</v>
      </c>
      <c r="E358" s="168" t="s">
        <v>151</v>
      </c>
      <c r="F358" s="167">
        <v>247.13</v>
      </c>
      <c r="G358" s="170"/>
      <c r="H358" s="170">
        <f t="shared" ref="H358:H359" si="19">+D358*F358</f>
        <v>247.13</v>
      </c>
    </row>
    <row r="359" spans="2:8" x14ac:dyDescent="0.2">
      <c r="B359" s="165">
        <f t="shared" si="18"/>
        <v>4</v>
      </c>
      <c r="C359" s="171" t="s">
        <v>152</v>
      </c>
      <c r="D359" s="167">
        <v>1</v>
      </c>
      <c r="E359" s="168" t="s">
        <v>151</v>
      </c>
      <c r="F359" s="167">
        <f>82.38*4</f>
        <v>329.52</v>
      </c>
      <c r="G359" s="170"/>
      <c r="H359" s="170">
        <f t="shared" si="19"/>
        <v>329.52</v>
      </c>
    </row>
    <row r="360" spans="2:8" x14ac:dyDescent="0.2">
      <c r="B360" s="165"/>
      <c r="C360" s="166" t="s">
        <v>153</v>
      </c>
      <c r="D360" s="172">
        <v>15</v>
      </c>
      <c r="E360" s="168" t="s">
        <v>154</v>
      </c>
      <c r="F360" s="173"/>
      <c r="G360" s="173" t="s">
        <v>155</v>
      </c>
      <c r="H360" s="174">
        <f>SUM(H356:H359)</f>
        <v>1251.6500000000001</v>
      </c>
    </row>
    <row r="361" spans="2:8" x14ac:dyDescent="0.2">
      <c r="B361" s="314" t="s">
        <v>156</v>
      </c>
      <c r="C361" s="315"/>
      <c r="D361" s="315"/>
      <c r="E361" s="315"/>
      <c r="F361" s="315"/>
      <c r="G361" s="316"/>
      <c r="H361" s="174">
        <f>H360/D360</f>
        <v>83.44</v>
      </c>
    </row>
    <row r="363" spans="2:8" x14ac:dyDescent="0.2">
      <c r="B363" s="312" t="s">
        <v>157</v>
      </c>
      <c r="C363" s="312"/>
      <c r="D363" s="312"/>
      <c r="E363" s="312"/>
      <c r="F363" s="312"/>
      <c r="G363" s="312"/>
      <c r="H363" s="312"/>
    </row>
    <row r="364" spans="2:8" x14ac:dyDescent="0.2">
      <c r="B364" s="176" t="s">
        <v>141</v>
      </c>
      <c r="C364" s="176" t="s">
        <v>142</v>
      </c>
      <c r="D364" s="176" t="s">
        <v>2</v>
      </c>
      <c r="E364" s="176" t="s">
        <v>3</v>
      </c>
      <c r="F364" s="177" t="s">
        <v>143</v>
      </c>
      <c r="G364" s="178" t="s">
        <v>144</v>
      </c>
      <c r="H364" s="179" t="s">
        <v>145</v>
      </c>
    </row>
    <row r="365" spans="2:8" x14ac:dyDescent="0.2">
      <c r="B365" s="180">
        <v>1</v>
      </c>
      <c r="C365" s="181" t="s">
        <v>158</v>
      </c>
      <c r="D365" s="182">
        <v>1</v>
      </c>
      <c r="E365" s="183" t="s">
        <v>149</v>
      </c>
      <c r="F365" s="184">
        <v>2450</v>
      </c>
      <c r="G365" s="185">
        <f>+F365*0.18</f>
        <v>441</v>
      </c>
      <c r="H365" s="186">
        <f>+F365*D365</f>
        <v>2450</v>
      </c>
    </row>
    <row r="366" spans="2:8" x14ac:dyDescent="0.2">
      <c r="B366" s="180">
        <f>+B365+1</f>
        <v>2</v>
      </c>
      <c r="C366" s="181" t="s">
        <v>159</v>
      </c>
      <c r="D366" s="182">
        <v>1</v>
      </c>
      <c r="E366" s="183" t="s">
        <v>149</v>
      </c>
      <c r="F366" s="184">
        <v>1150</v>
      </c>
      <c r="G366" s="185">
        <f t="shared" ref="G366:G368" si="20">+F366*0.18</f>
        <v>207</v>
      </c>
      <c r="H366" s="186">
        <f t="shared" ref="H366:H368" si="21">+F366*D366</f>
        <v>1150</v>
      </c>
    </row>
    <row r="367" spans="2:8" ht="24" x14ac:dyDescent="0.2">
      <c r="B367" s="180">
        <f t="shared" ref="B367:B368" si="22">+B366+1</f>
        <v>3</v>
      </c>
      <c r="C367" s="181" t="s">
        <v>160</v>
      </c>
      <c r="D367" s="182">
        <v>3</v>
      </c>
      <c r="E367" s="183" t="s">
        <v>161</v>
      </c>
      <c r="F367" s="184">
        <v>221.6</v>
      </c>
      <c r="G367" s="185">
        <f t="shared" si="20"/>
        <v>39.89</v>
      </c>
      <c r="H367" s="186">
        <f t="shared" si="21"/>
        <v>664.8</v>
      </c>
    </row>
    <row r="368" spans="2:8" ht="24" x14ac:dyDescent="0.2">
      <c r="B368" s="180">
        <f t="shared" si="22"/>
        <v>4</v>
      </c>
      <c r="C368" s="181" t="s">
        <v>162</v>
      </c>
      <c r="D368" s="182">
        <v>0.2</v>
      </c>
      <c r="E368" s="183" t="s">
        <v>163</v>
      </c>
      <c r="F368" s="184">
        <f>+F367*D368</f>
        <v>44.32</v>
      </c>
      <c r="G368" s="185">
        <f t="shared" si="20"/>
        <v>7.98</v>
      </c>
      <c r="H368" s="186">
        <f t="shared" si="21"/>
        <v>8.86</v>
      </c>
    </row>
    <row r="369" spans="2:9" x14ac:dyDescent="0.2">
      <c r="B369" s="317" t="s">
        <v>164</v>
      </c>
      <c r="C369" s="317"/>
      <c r="D369" s="317"/>
      <c r="E369" s="317"/>
      <c r="F369" s="317"/>
      <c r="G369" s="317"/>
      <c r="H369" s="187">
        <f>SUM(H365:H368)</f>
        <v>4273.66</v>
      </c>
    </row>
    <row r="370" spans="2:9" x14ac:dyDescent="0.2">
      <c r="B370" s="180">
        <v>5</v>
      </c>
      <c r="C370" s="181" t="s">
        <v>153</v>
      </c>
      <c r="D370" s="182">
        <v>120</v>
      </c>
      <c r="E370" s="183" t="s">
        <v>165</v>
      </c>
      <c r="F370" s="184"/>
      <c r="G370" s="185"/>
      <c r="H370" s="186"/>
    </row>
    <row r="371" spans="2:9" x14ac:dyDescent="0.2">
      <c r="B371" s="317" t="s">
        <v>166</v>
      </c>
      <c r="C371" s="317"/>
      <c r="D371" s="317"/>
      <c r="E371" s="317"/>
      <c r="F371" s="317"/>
      <c r="G371" s="317"/>
      <c r="H371" s="187">
        <f>+H369/D370</f>
        <v>35.61</v>
      </c>
    </row>
    <row r="372" spans="2:9" ht="24" x14ac:dyDescent="0.2">
      <c r="B372" s="180">
        <v>6</v>
      </c>
      <c r="C372" s="181" t="s">
        <v>167</v>
      </c>
      <c r="D372" s="182">
        <v>1</v>
      </c>
      <c r="E372" s="183" t="s">
        <v>149</v>
      </c>
      <c r="F372" s="184">
        <v>11.3</v>
      </c>
      <c r="G372" s="185">
        <f>+F372*0.18</f>
        <v>2.0299999999999998</v>
      </c>
      <c r="H372" s="186">
        <f>+F372*D372</f>
        <v>11.3</v>
      </c>
    </row>
    <row r="373" spans="2:9" x14ac:dyDescent="0.2">
      <c r="B373" s="317" t="s">
        <v>168</v>
      </c>
      <c r="C373" s="317"/>
      <c r="D373" s="317"/>
      <c r="E373" s="317"/>
      <c r="F373" s="317"/>
      <c r="G373" s="317"/>
      <c r="H373" s="187">
        <f>+H372+H371</f>
        <v>46.91</v>
      </c>
    </row>
    <row r="376" spans="2:9" x14ac:dyDescent="0.2">
      <c r="B376" s="312" t="s">
        <v>169</v>
      </c>
      <c r="C376" s="312"/>
      <c r="D376" s="312"/>
      <c r="E376" s="312"/>
      <c r="F376" s="312"/>
      <c r="G376" s="312"/>
      <c r="H376" s="312"/>
      <c r="I376" s="312"/>
    </row>
    <row r="377" spans="2:9" x14ac:dyDescent="0.2">
      <c r="B377" s="176" t="s">
        <v>141</v>
      </c>
      <c r="C377" s="188" t="s">
        <v>142</v>
      </c>
      <c r="D377" s="189" t="s">
        <v>2</v>
      </c>
      <c r="E377" s="188" t="s">
        <v>3</v>
      </c>
      <c r="F377" s="190" t="s">
        <v>170</v>
      </c>
      <c r="G377" s="191" t="s">
        <v>144</v>
      </c>
      <c r="H377" s="192" t="s">
        <v>145</v>
      </c>
    </row>
    <row r="378" spans="2:9" x14ac:dyDescent="0.2">
      <c r="B378" s="180">
        <v>1</v>
      </c>
      <c r="C378" s="193" t="s">
        <v>171</v>
      </c>
      <c r="D378" s="194">
        <v>1</v>
      </c>
      <c r="E378" s="195" t="s">
        <v>151</v>
      </c>
      <c r="F378" s="194">
        <v>1250</v>
      </c>
      <c r="G378" s="196">
        <f>F378-(F378/1.18)</f>
        <v>190.68</v>
      </c>
      <c r="H378" s="197">
        <f>+F378*D378</f>
        <v>1250</v>
      </c>
    </row>
    <row r="379" spans="2:9" x14ac:dyDescent="0.2">
      <c r="B379" s="180">
        <f>+B378+1</f>
        <v>2</v>
      </c>
      <c r="C379" s="193" t="s">
        <v>172</v>
      </c>
      <c r="D379" s="194">
        <v>3.2</v>
      </c>
      <c r="E379" s="195" t="s">
        <v>173</v>
      </c>
      <c r="F379" s="194">
        <v>201.26</v>
      </c>
      <c r="G379" s="196">
        <f>F379-(F379/1.18)</f>
        <v>30.7</v>
      </c>
      <c r="H379" s="197">
        <f>+F379*D379</f>
        <v>644.03</v>
      </c>
    </row>
    <row r="380" spans="2:9" x14ac:dyDescent="0.2">
      <c r="B380" s="180">
        <f t="shared" ref="B380:B381" si="23">+B379+1</f>
        <v>3</v>
      </c>
      <c r="C380" s="193" t="s">
        <v>174</v>
      </c>
      <c r="D380" s="194">
        <v>0.2</v>
      </c>
      <c r="E380" s="195" t="s">
        <v>163</v>
      </c>
      <c r="F380" s="194">
        <f>+H379</f>
        <v>644.03</v>
      </c>
      <c r="G380" s="196">
        <f>F380-(F380/1.18)</f>
        <v>98.24</v>
      </c>
      <c r="H380" s="197">
        <f>+F380*D380</f>
        <v>128.81</v>
      </c>
    </row>
    <row r="381" spans="2:9" x14ac:dyDescent="0.2">
      <c r="B381" s="180">
        <f t="shared" si="23"/>
        <v>4</v>
      </c>
      <c r="C381" s="193" t="s">
        <v>175</v>
      </c>
      <c r="D381" s="194">
        <v>1</v>
      </c>
      <c r="E381" s="195" t="s">
        <v>151</v>
      </c>
      <c r="F381" s="194">
        <v>162.5</v>
      </c>
      <c r="G381" s="196"/>
      <c r="H381" s="197">
        <f>+F381*D381</f>
        <v>162.5</v>
      </c>
    </row>
    <row r="382" spans="2:9" x14ac:dyDescent="0.2">
      <c r="C382" s="198" t="s">
        <v>30</v>
      </c>
      <c r="D382" s="199"/>
      <c r="E382" s="200"/>
      <c r="F382" s="201"/>
      <c r="G382" s="202" t="s">
        <v>176</v>
      </c>
      <c r="H382" s="199">
        <f>SUM(H378:H381)</f>
        <v>2185.34</v>
      </c>
    </row>
    <row r="383" spans="2:9" x14ac:dyDescent="0.2">
      <c r="C383" s="203" t="s">
        <v>153</v>
      </c>
      <c r="D383" s="199">
        <v>45</v>
      </c>
      <c r="E383" s="200" t="s">
        <v>177</v>
      </c>
      <c r="F383" s="204"/>
      <c r="G383" s="204" t="s">
        <v>178</v>
      </c>
      <c r="H383" s="205">
        <f>+H382/D383</f>
        <v>48.56</v>
      </c>
    </row>
    <row r="386" spans="2:9" x14ac:dyDescent="0.2">
      <c r="B386" s="311" t="s">
        <v>179</v>
      </c>
      <c r="C386" s="311"/>
      <c r="D386" s="311"/>
      <c r="E386" s="311"/>
      <c r="F386" s="311"/>
      <c r="G386" s="311"/>
      <c r="H386" s="311"/>
      <c r="I386" s="206"/>
    </row>
    <row r="387" spans="2:9" x14ac:dyDescent="0.2">
      <c r="B387" s="176" t="s">
        <v>141</v>
      </c>
      <c r="C387" s="188" t="s">
        <v>142</v>
      </c>
      <c r="D387" s="207" t="s">
        <v>2</v>
      </c>
      <c r="E387" s="188" t="s">
        <v>3</v>
      </c>
      <c r="F387" s="190" t="s">
        <v>170</v>
      </c>
      <c r="G387" s="191" t="s">
        <v>144</v>
      </c>
      <c r="H387" s="192" t="s">
        <v>145</v>
      </c>
    </row>
    <row r="388" spans="2:9" x14ac:dyDescent="0.2">
      <c r="B388" s="180">
        <v>1</v>
      </c>
      <c r="C388" s="193" t="s">
        <v>171</v>
      </c>
      <c r="D388" s="194">
        <v>1</v>
      </c>
      <c r="E388" s="195" t="s">
        <v>151</v>
      </c>
      <c r="F388" s="194">
        <v>1250</v>
      </c>
      <c r="G388" s="196">
        <f>F388-(F388/1.18)</f>
        <v>190.68</v>
      </c>
      <c r="H388" s="197">
        <f>+F388*D388</f>
        <v>1250</v>
      </c>
    </row>
    <row r="389" spans="2:9" x14ac:dyDescent="0.2">
      <c r="B389" s="180">
        <f>+B388+1</f>
        <v>2</v>
      </c>
      <c r="C389" s="193" t="s">
        <v>172</v>
      </c>
      <c r="D389" s="194">
        <v>3.2</v>
      </c>
      <c r="E389" s="195" t="s">
        <v>173</v>
      </c>
      <c r="F389" s="194">
        <v>201.26</v>
      </c>
      <c r="G389" s="196">
        <f>F389-(F389/1.18)</f>
        <v>30.7</v>
      </c>
      <c r="H389" s="197">
        <f>+F389*D389</f>
        <v>644.03</v>
      </c>
    </row>
    <row r="390" spans="2:9" x14ac:dyDescent="0.2">
      <c r="B390" s="180">
        <f t="shared" ref="B390:B396" si="24">+B389+1</f>
        <v>3</v>
      </c>
      <c r="C390" s="193" t="s">
        <v>174</v>
      </c>
      <c r="D390" s="194">
        <v>0.2</v>
      </c>
      <c r="E390" s="195" t="s">
        <v>163</v>
      </c>
      <c r="F390" s="194">
        <f>+H389</f>
        <v>644.03</v>
      </c>
      <c r="G390" s="196">
        <f>F390-(F390/1.18)</f>
        <v>98.24</v>
      </c>
      <c r="H390" s="197">
        <f>+F390*D390</f>
        <v>128.81</v>
      </c>
    </row>
    <row r="391" spans="2:9" x14ac:dyDescent="0.2">
      <c r="B391" s="180">
        <f t="shared" si="24"/>
        <v>4</v>
      </c>
      <c r="C391" s="193" t="s">
        <v>175</v>
      </c>
      <c r="D391" s="194">
        <v>1</v>
      </c>
      <c r="E391" s="195" t="s">
        <v>151</v>
      </c>
      <c r="F391" s="194">
        <v>162.5</v>
      </c>
      <c r="G391" s="196"/>
      <c r="H391" s="197">
        <f>+F391*D391</f>
        <v>162.5</v>
      </c>
    </row>
    <row r="392" spans="2:9" x14ac:dyDescent="0.2">
      <c r="B392" s="180">
        <f t="shared" si="24"/>
        <v>5</v>
      </c>
      <c r="C392" s="198" t="s">
        <v>30</v>
      </c>
      <c r="D392" s="199"/>
      <c r="E392" s="200"/>
      <c r="F392" s="201"/>
      <c r="G392" s="202" t="s">
        <v>176</v>
      </c>
      <c r="H392" s="199">
        <f>SUM(H388:H391)</f>
        <v>2185.34</v>
      </c>
    </row>
    <row r="393" spans="2:9" x14ac:dyDescent="0.2">
      <c r="B393" s="180">
        <f t="shared" si="24"/>
        <v>6</v>
      </c>
      <c r="C393" s="208" t="s">
        <v>180</v>
      </c>
      <c r="D393" s="209">
        <f>3*16</f>
        <v>48</v>
      </c>
      <c r="E393" s="210" t="s">
        <v>181</v>
      </c>
      <c r="F393" s="211"/>
      <c r="G393" s="212" t="s">
        <v>182</v>
      </c>
      <c r="H393" s="213">
        <f>+H392/D393</f>
        <v>45.53</v>
      </c>
    </row>
    <row r="394" spans="2:9" x14ac:dyDescent="0.2">
      <c r="B394" s="180">
        <f t="shared" si="24"/>
        <v>7</v>
      </c>
      <c r="C394" s="208" t="s">
        <v>183</v>
      </c>
      <c r="D394" s="209">
        <v>80</v>
      </c>
      <c r="E394" s="210" t="s">
        <v>181</v>
      </c>
      <c r="F394" s="211"/>
      <c r="G394" s="212" t="s">
        <v>182</v>
      </c>
      <c r="H394" s="213">
        <f>+H392/D394</f>
        <v>27.32</v>
      </c>
    </row>
    <row r="395" spans="2:9" x14ac:dyDescent="0.2">
      <c r="B395" s="180">
        <f t="shared" si="24"/>
        <v>8</v>
      </c>
      <c r="C395" s="214" t="s">
        <v>184</v>
      </c>
      <c r="D395" s="215">
        <v>12</v>
      </c>
      <c r="E395" s="216" t="s">
        <v>185</v>
      </c>
      <c r="F395" s="215">
        <v>21</v>
      </c>
      <c r="G395" s="217">
        <f>F395-(F395/1.18)</f>
        <v>3.2</v>
      </c>
      <c r="H395" s="218">
        <f>+F395*D395</f>
        <v>252</v>
      </c>
    </row>
    <row r="396" spans="2:9" x14ac:dyDescent="0.2">
      <c r="B396" s="180">
        <f t="shared" si="24"/>
        <v>9</v>
      </c>
      <c r="C396" s="194" t="s">
        <v>30</v>
      </c>
      <c r="D396" s="194"/>
      <c r="E396" s="219"/>
      <c r="F396" s="220"/>
      <c r="G396" s="220" t="s">
        <v>186</v>
      </c>
      <c r="H396" s="221">
        <f>SUM(H393:H395)</f>
        <v>324.85000000000002</v>
      </c>
    </row>
    <row r="400" spans="2:9" x14ac:dyDescent="0.2">
      <c r="B400" s="311" t="s">
        <v>187</v>
      </c>
      <c r="C400" s="311"/>
      <c r="D400" s="311"/>
      <c r="E400" s="311"/>
      <c r="F400" s="311"/>
      <c r="G400" s="311"/>
      <c r="H400" s="311"/>
      <c r="I400" s="311"/>
    </row>
    <row r="401" spans="2:8" x14ac:dyDescent="0.2">
      <c r="B401" s="176" t="s">
        <v>141</v>
      </c>
      <c r="C401" s="188" t="s">
        <v>142</v>
      </c>
      <c r="D401" s="207" t="s">
        <v>2</v>
      </c>
      <c r="E401" s="188" t="s">
        <v>3</v>
      </c>
      <c r="F401" s="190" t="s">
        <v>170</v>
      </c>
      <c r="G401" s="191" t="s">
        <v>144</v>
      </c>
      <c r="H401" s="192" t="s">
        <v>145</v>
      </c>
    </row>
    <row r="402" spans="2:8" x14ac:dyDescent="0.2">
      <c r="B402" s="180">
        <v>1</v>
      </c>
      <c r="C402" s="193" t="s">
        <v>171</v>
      </c>
      <c r="D402" s="194">
        <v>1</v>
      </c>
      <c r="E402" s="195" t="s">
        <v>151</v>
      </c>
      <c r="F402" s="194">
        <v>1250</v>
      </c>
      <c r="G402" s="196">
        <f>F402-(F402/1.18)</f>
        <v>190.68</v>
      </c>
      <c r="H402" s="197">
        <f>+F402*D402</f>
        <v>1250</v>
      </c>
    </row>
    <row r="403" spans="2:8" x14ac:dyDescent="0.2">
      <c r="B403" s="180">
        <f>+B402+1</f>
        <v>2</v>
      </c>
      <c r="C403" s="193" t="s">
        <v>172</v>
      </c>
      <c r="D403" s="194">
        <v>3.2</v>
      </c>
      <c r="E403" s="195" t="s">
        <v>173</v>
      </c>
      <c r="F403" s="194">
        <v>201.26</v>
      </c>
      <c r="G403" s="196">
        <f>F403-(F403/1.18)</f>
        <v>30.7</v>
      </c>
      <c r="H403" s="197">
        <f>+F403*D403</f>
        <v>644.03</v>
      </c>
    </row>
    <row r="404" spans="2:8" x14ac:dyDescent="0.2">
      <c r="B404" s="180">
        <f t="shared" ref="B404:B406" si="25">+B403+1</f>
        <v>3</v>
      </c>
      <c r="C404" s="193" t="s">
        <v>174</v>
      </c>
      <c r="D404" s="194">
        <v>0.2</v>
      </c>
      <c r="E404" s="195" t="s">
        <v>163</v>
      </c>
      <c r="F404" s="194">
        <f>+H403</f>
        <v>644.03</v>
      </c>
      <c r="G404" s="196">
        <f>F404-(F404/1.18)</f>
        <v>98.24</v>
      </c>
      <c r="H404" s="197">
        <f>+F404*D404</f>
        <v>128.81</v>
      </c>
    </row>
    <row r="405" spans="2:8" x14ac:dyDescent="0.2">
      <c r="B405" s="180">
        <f t="shared" si="25"/>
        <v>4</v>
      </c>
      <c r="C405" s="193" t="s">
        <v>175</v>
      </c>
      <c r="D405" s="194">
        <v>1</v>
      </c>
      <c r="E405" s="195" t="s">
        <v>151</v>
      </c>
      <c r="F405" s="194">
        <v>162.5</v>
      </c>
      <c r="G405" s="196"/>
      <c r="H405" s="197">
        <f>+F405*D405</f>
        <v>162.5</v>
      </c>
    </row>
    <row r="406" spans="2:8" x14ac:dyDescent="0.2">
      <c r="B406" s="180">
        <f t="shared" si="25"/>
        <v>5</v>
      </c>
      <c r="C406" s="198" t="s">
        <v>30</v>
      </c>
      <c r="D406" s="199"/>
      <c r="E406" s="200"/>
      <c r="F406" s="201"/>
      <c r="G406" s="202" t="s">
        <v>176</v>
      </c>
      <c r="H406" s="199">
        <f>SUM(H402:H405)</f>
        <v>2185.34</v>
      </c>
    </row>
    <row r="407" spans="2:8" x14ac:dyDescent="0.2">
      <c r="C407" s="222" t="s">
        <v>188</v>
      </c>
      <c r="D407" s="213">
        <v>13.2</v>
      </c>
      <c r="E407" s="223" t="s">
        <v>181</v>
      </c>
      <c r="F407" s="211"/>
      <c r="G407" s="212" t="s">
        <v>182</v>
      </c>
      <c r="H407" s="213">
        <f>+H406/D407</f>
        <v>165.56</v>
      </c>
    </row>
    <row r="411" spans="2:8" x14ac:dyDescent="0.2">
      <c r="C411" s="193" t="s">
        <v>142</v>
      </c>
      <c r="D411" s="194" t="s">
        <v>319</v>
      </c>
      <c r="E411" s="195" t="s">
        <v>320</v>
      </c>
      <c r="F411" s="194" t="s">
        <v>321</v>
      </c>
      <c r="G411" s="196" t="s">
        <v>322</v>
      </c>
    </row>
    <row r="412" spans="2:8" x14ac:dyDescent="0.2">
      <c r="C412" s="193" t="s">
        <v>323</v>
      </c>
      <c r="D412" s="194">
        <v>1</v>
      </c>
      <c r="E412" s="195" t="s">
        <v>151</v>
      </c>
      <c r="F412" s="194">
        <v>125</v>
      </c>
      <c r="G412" s="196">
        <f>+D412*F412</f>
        <v>125</v>
      </c>
    </row>
    <row r="413" spans="2:8" x14ac:dyDescent="0.2">
      <c r="C413" s="193" t="s">
        <v>324</v>
      </c>
      <c r="D413" s="194">
        <v>1</v>
      </c>
      <c r="E413" s="195" t="s">
        <v>151</v>
      </c>
      <c r="F413" s="194">
        <v>108.25</v>
      </c>
      <c r="G413" s="196">
        <f>+D413*F413</f>
        <v>108.25</v>
      </c>
    </row>
    <row r="414" spans="2:8" x14ac:dyDescent="0.2">
      <c r="C414" s="193" t="s">
        <v>325</v>
      </c>
      <c r="D414" s="194">
        <v>3</v>
      </c>
      <c r="E414" s="195" t="s">
        <v>151</v>
      </c>
      <c r="F414" s="194">
        <v>217.13</v>
      </c>
      <c r="G414" s="196">
        <f>+D414*F414</f>
        <v>651.39</v>
      </c>
    </row>
    <row r="415" spans="2:8" x14ac:dyDescent="0.2">
      <c r="C415" s="193" t="s">
        <v>326</v>
      </c>
      <c r="D415" s="194">
        <v>1</v>
      </c>
      <c r="E415" s="195" t="s">
        <v>327</v>
      </c>
      <c r="F415" s="194">
        <f>+(G412+G413+G414)*0.03</f>
        <v>26.54</v>
      </c>
      <c r="G415" s="196">
        <f>+D415*F415</f>
        <v>26.54</v>
      </c>
    </row>
    <row r="416" spans="2:8" ht="12.75" x14ac:dyDescent="0.2">
      <c r="C416" s="300"/>
      <c r="D416" s="285"/>
      <c r="E416" s="283"/>
      <c r="F416" s="285"/>
      <c r="G416" s="284"/>
    </row>
    <row r="417" spans="2:9" ht="36" x14ac:dyDescent="0.2">
      <c r="C417" s="300"/>
      <c r="D417" s="286"/>
      <c r="E417" s="212"/>
      <c r="F417" s="213" t="s">
        <v>328</v>
      </c>
      <c r="G417" s="212">
        <f>SUM(G412:G415)</f>
        <v>911.18</v>
      </c>
    </row>
    <row r="418" spans="2:9" x14ac:dyDescent="0.2">
      <c r="C418" s="193" t="s">
        <v>329</v>
      </c>
      <c r="D418" s="193">
        <v>50</v>
      </c>
      <c r="E418" s="193"/>
      <c r="F418" s="193" t="s">
        <v>330</v>
      </c>
      <c r="G418" s="196">
        <f>+G417/D418</f>
        <v>18.22</v>
      </c>
    </row>
    <row r="419" spans="2:9" x14ac:dyDescent="0.2">
      <c r="C419" s="224"/>
    </row>
    <row r="423" spans="2:9" x14ac:dyDescent="0.2">
      <c r="B423" s="311" t="s">
        <v>189</v>
      </c>
      <c r="C423" s="311"/>
      <c r="D423" s="311"/>
      <c r="E423" s="311"/>
      <c r="F423" s="311"/>
      <c r="G423" s="311"/>
      <c r="H423" s="311"/>
      <c r="I423" s="311"/>
    </row>
    <row r="424" spans="2:9" x14ac:dyDescent="0.2">
      <c r="C424" s="188" t="s">
        <v>142</v>
      </c>
      <c r="D424" s="225" t="s">
        <v>2</v>
      </c>
      <c r="E424" s="188" t="s">
        <v>3</v>
      </c>
      <c r="F424" s="190" t="s">
        <v>170</v>
      </c>
      <c r="G424" s="191" t="s">
        <v>144</v>
      </c>
      <c r="H424" s="192" t="s">
        <v>145</v>
      </c>
    </row>
    <row r="425" spans="2:9" x14ac:dyDescent="0.2">
      <c r="C425" s="226" t="s">
        <v>190</v>
      </c>
      <c r="D425" s="227"/>
      <c r="E425" s="161"/>
      <c r="F425" s="162"/>
      <c r="G425" s="163"/>
      <c r="H425" s="164"/>
    </row>
    <row r="426" spans="2:9" x14ac:dyDescent="0.2">
      <c r="C426" s="228" t="s">
        <v>191</v>
      </c>
      <c r="D426" s="229">
        <v>0.25</v>
      </c>
      <c r="E426" s="230" t="s">
        <v>192</v>
      </c>
      <c r="F426" s="229">
        <v>1977</v>
      </c>
      <c r="G426" s="217"/>
      <c r="H426" s="231">
        <f>+F426*D426</f>
        <v>494.25</v>
      </c>
    </row>
    <row r="427" spans="2:9" x14ac:dyDescent="0.2">
      <c r="C427" s="228" t="s">
        <v>193</v>
      </c>
      <c r="D427" s="229">
        <v>1</v>
      </c>
      <c r="E427" s="230" t="s">
        <v>192</v>
      </c>
      <c r="F427" s="229">
        <f>659*3</f>
        <v>1977</v>
      </c>
      <c r="G427" s="217"/>
      <c r="H427" s="231">
        <f>+F427*D427</f>
        <v>1977</v>
      </c>
    </row>
    <row r="428" spans="2:9" x14ac:dyDescent="0.2">
      <c r="C428" s="228" t="s">
        <v>194</v>
      </c>
      <c r="D428" s="229">
        <v>0.03</v>
      </c>
      <c r="E428" s="230" t="s">
        <v>163</v>
      </c>
      <c r="F428" s="229">
        <f>SUM(H426:H427)</f>
        <v>2471.25</v>
      </c>
      <c r="G428" s="217"/>
      <c r="H428" s="231">
        <f>+F428*D428</f>
        <v>74.14</v>
      </c>
    </row>
    <row r="429" spans="2:9" x14ac:dyDescent="0.2">
      <c r="C429" s="232" t="s">
        <v>30</v>
      </c>
      <c r="D429" s="233"/>
      <c r="E429" s="234"/>
      <c r="F429" s="233"/>
      <c r="G429" s="235" t="s">
        <v>155</v>
      </c>
      <c r="H429" s="236">
        <f>SUM(H426:H428)</f>
        <v>2545.39</v>
      </c>
    </row>
    <row r="430" spans="2:9" x14ac:dyDescent="0.2">
      <c r="C430" s="232" t="s">
        <v>30</v>
      </c>
      <c r="D430" s="237">
        <v>18</v>
      </c>
      <c r="E430" s="238" t="s">
        <v>195</v>
      </c>
      <c r="F430" s="233"/>
      <c r="G430" s="235" t="s">
        <v>196</v>
      </c>
      <c r="H430" s="236">
        <f>H429/D430</f>
        <v>141.41</v>
      </c>
    </row>
    <row r="431" spans="2:9" x14ac:dyDescent="0.2">
      <c r="C431" s="232" t="s">
        <v>30</v>
      </c>
      <c r="D431" s="237"/>
      <c r="E431" s="238"/>
      <c r="F431" s="233"/>
      <c r="G431" s="235"/>
      <c r="H431" s="236"/>
    </row>
    <row r="432" spans="2:9" ht="24" x14ac:dyDescent="0.2">
      <c r="C432" s="239" t="s">
        <v>197</v>
      </c>
      <c r="D432" s="218">
        <v>1</v>
      </c>
      <c r="E432" s="240" t="s">
        <v>198</v>
      </c>
      <c r="F432" s="241">
        <v>1100</v>
      </c>
      <c r="G432" s="217">
        <f>F432-(F432/1.18)</f>
        <v>167.8</v>
      </c>
      <c r="H432" s="231">
        <f>+F432*D432</f>
        <v>1100</v>
      </c>
    </row>
    <row r="433" spans="2:9" x14ac:dyDescent="0.2">
      <c r="C433" s="242" t="s">
        <v>30</v>
      </c>
      <c r="D433" s="204"/>
      <c r="E433" s="243"/>
      <c r="F433" s="244"/>
      <c r="G433" s="245" t="s">
        <v>186</v>
      </c>
      <c r="H433" s="246">
        <f>+H430+H432</f>
        <v>1241.4100000000001</v>
      </c>
    </row>
    <row r="437" spans="2:9" x14ac:dyDescent="0.2">
      <c r="B437" s="320" t="s">
        <v>199</v>
      </c>
      <c r="C437" s="320"/>
      <c r="D437" s="320"/>
      <c r="E437" s="320"/>
      <c r="F437" s="320"/>
      <c r="G437" s="320"/>
      <c r="H437" s="320"/>
      <c r="I437" s="247"/>
    </row>
    <row r="438" spans="2:9" x14ac:dyDescent="0.2">
      <c r="C438" s="188" t="s">
        <v>142</v>
      </c>
      <c r="D438" s="225" t="s">
        <v>2</v>
      </c>
      <c r="E438" s="188" t="s">
        <v>3</v>
      </c>
      <c r="F438" s="190" t="s">
        <v>170</v>
      </c>
      <c r="G438" s="191" t="s">
        <v>144</v>
      </c>
      <c r="H438" s="192" t="s">
        <v>145</v>
      </c>
    </row>
    <row r="439" spans="2:9" x14ac:dyDescent="0.2">
      <c r="C439" s="232" t="s">
        <v>30</v>
      </c>
      <c r="D439" s="237"/>
      <c r="E439" s="238"/>
      <c r="F439" s="233"/>
      <c r="G439" s="235"/>
      <c r="H439" s="236"/>
    </row>
    <row r="440" spans="2:9" ht="36" x14ac:dyDescent="0.2">
      <c r="C440" s="239" t="s">
        <v>200</v>
      </c>
      <c r="D440" s="218">
        <v>1</v>
      </c>
      <c r="E440" s="240" t="s">
        <v>198</v>
      </c>
      <c r="F440" s="241">
        <v>650</v>
      </c>
      <c r="G440" s="217">
        <f>F440-(F440/1.18)</f>
        <v>99.15</v>
      </c>
      <c r="H440" s="231">
        <f>+F440*D440</f>
        <v>650</v>
      </c>
    </row>
    <row r="441" spans="2:9" x14ac:dyDescent="0.2">
      <c r="C441" s="239" t="s">
        <v>30</v>
      </c>
      <c r="D441" s="218"/>
      <c r="E441" s="240"/>
      <c r="F441" s="248"/>
      <c r="G441" s="217"/>
      <c r="H441" s="231"/>
    </row>
    <row r="442" spans="2:9" x14ac:dyDescent="0.2">
      <c r="C442" s="239" t="s">
        <v>201</v>
      </c>
      <c r="D442" s="218">
        <v>5</v>
      </c>
      <c r="E442" s="240" t="s">
        <v>185</v>
      </c>
      <c r="F442" s="241">
        <v>21</v>
      </c>
      <c r="G442" s="217">
        <f>F442-(F442/1.18)</f>
        <v>3.2</v>
      </c>
      <c r="H442" s="231">
        <f>+F442*D442</f>
        <v>105</v>
      </c>
    </row>
    <row r="443" spans="2:9" x14ac:dyDescent="0.2">
      <c r="C443" s="242" t="s">
        <v>30</v>
      </c>
      <c r="D443" s="204"/>
      <c r="E443" s="243"/>
      <c r="F443" s="244"/>
      <c r="G443" s="245" t="s">
        <v>186</v>
      </c>
      <c r="H443" s="246">
        <f>SUM(H440:H442)</f>
        <v>755</v>
      </c>
    </row>
    <row r="444" spans="2:9" x14ac:dyDescent="0.2">
      <c r="C444" s="249" t="s">
        <v>30</v>
      </c>
      <c r="D444" s="249"/>
      <c r="E444" s="249"/>
      <c r="F444" s="249"/>
      <c r="G444" s="249"/>
      <c r="H444" s="249"/>
    </row>
    <row r="445" spans="2:9" x14ac:dyDescent="0.2">
      <c r="C445" s="249" t="s">
        <v>30</v>
      </c>
      <c r="D445" s="249"/>
      <c r="E445" s="249"/>
      <c r="F445" s="249"/>
      <c r="G445" s="249"/>
      <c r="H445" s="249"/>
    </row>
    <row r="446" spans="2:9" x14ac:dyDescent="0.2">
      <c r="B446" s="247"/>
      <c r="C446" s="247" t="s">
        <v>202</v>
      </c>
      <c r="D446" s="247"/>
      <c r="E446" s="247"/>
      <c r="F446" s="247"/>
      <c r="G446" s="247"/>
      <c r="H446" s="247"/>
      <c r="I446" s="247"/>
    </row>
    <row r="447" spans="2:9" x14ac:dyDescent="0.2">
      <c r="C447" s="188" t="s">
        <v>142</v>
      </c>
      <c r="D447" s="250" t="s">
        <v>2</v>
      </c>
      <c r="E447" s="251" t="s">
        <v>3</v>
      </c>
      <c r="F447" s="252" t="s">
        <v>170</v>
      </c>
      <c r="G447" s="253" t="s">
        <v>144</v>
      </c>
      <c r="H447" s="254" t="s">
        <v>145</v>
      </c>
    </row>
    <row r="448" spans="2:9" ht="24" x14ac:dyDescent="0.2">
      <c r="C448" s="255" t="s">
        <v>203</v>
      </c>
      <c r="D448" s="256">
        <v>1</v>
      </c>
      <c r="E448" s="257" t="s">
        <v>192</v>
      </c>
      <c r="F448" s="256">
        <v>2500</v>
      </c>
      <c r="G448" s="217">
        <f>F448-(F448/1.18)</f>
        <v>381.36</v>
      </c>
      <c r="H448" s="231">
        <f t="shared" ref="H448:H454" si="26">+F448*D448</f>
        <v>2500</v>
      </c>
    </row>
    <row r="449" spans="2:8" x14ac:dyDescent="0.2">
      <c r="C449" s="255" t="s">
        <v>204</v>
      </c>
      <c r="D449" s="256">
        <v>1</v>
      </c>
      <c r="E449" s="257" t="s">
        <v>192</v>
      </c>
      <c r="F449" s="256">
        <v>721.63</v>
      </c>
      <c r="G449" s="258"/>
      <c r="H449" s="231">
        <f t="shared" si="26"/>
        <v>721.63</v>
      </c>
    </row>
    <row r="450" spans="2:8" x14ac:dyDescent="0.2">
      <c r="C450" s="255" t="s">
        <v>205</v>
      </c>
      <c r="D450" s="256">
        <v>1</v>
      </c>
      <c r="E450" s="257" t="s">
        <v>192</v>
      </c>
      <c r="F450" s="256">
        <v>659</v>
      </c>
      <c r="G450" s="258"/>
      <c r="H450" s="231">
        <f t="shared" si="26"/>
        <v>659</v>
      </c>
    </row>
    <row r="451" spans="2:8" x14ac:dyDescent="0.2">
      <c r="C451" s="255" t="s">
        <v>206</v>
      </c>
      <c r="D451" s="256">
        <v>1</v>
      </c>
      <c r="E451" s="257" t="s">
        <v>192</v>
      </c>
      <c r="F451" s="256">
        <v>659</v>
      </c>
      <c r="G451" s="258"/>
      <c r="H451" s="231">
        <f t="shared" si="26"/>
        <v>659</v>
      </c>
    </row>
    <row r="452" spans="2:8" x14ac:dyDescent="0.2">
      <c r="C452" s="255" t="s">
        <v>207</v>
      </c>
      <c r="D452" s="256">
        <v>1</v>
      </c>
      <c r="E452" s="257" t="s">
        <v>192</v>
      </c>
      <c r="F452" s="256">
        <f>659*2</f>
        <v>1318</v>
      </c>
      <c r="G452" s="258"/>
      <c r="H452" s="231">
        <f t="shared" si="26"/>
        <v>1318</v>
      </c>
    </row>
    <row r="453" spans="2:8" x14ac:dyDescent="0.2">
      <c r="C453" s="255" t="s">
        <v>208</v>
      </c>
      <c r="D453" s="256">
        <v>1</v>
      </c>
      <c r="E453" s="257" t="s">
        <v>192</v>
      </c>
      <c r="F453" s="256">
        <v>659</v>
      </c>
      <c r="G453" s="258"/>
      <c r="H453" s="231">
        <f t="shared" si="26"/>
        <v>659</v>
      </c>
    </row>
    <row r="454" spans="2:8" x14ac:dyDescent="0.2">
      <c r="C454" s="255" t="s">
        <v>209</v>
      </c>
      <c r="D454" s="256">
        <v>0.03</v>
      </c>
      <c r="E454" s="257" t="s">
        <v>163</v>
      </c>
      <c r="F454" s="256">
        <f>SUM(H449:H453)</f>
        <v>4016.63</v>
      </c>
      <c r="G454" s="258"/>
      <c r="H454" s="231">
        <f t="shared" si="26"/>
        <v>120.5</v>
      </c>
    </row>
    <row r="455" spans="2:8" x14ac:dyDescent="0.2">
      <c r="C455" s="255" t="s">
        <v>30</v>
      </c>
      <c r="D455" s="259"/>
      <c r="E455" s="255"/>
      <c r="F455" s="260"/>
      <c r="G455" s="261" t="s">
        <v>155</v>
      </c>
      <c r="H455" s="213">
        <f>SUM(H448:H454)</f>
        <v>6637.13</v>
      </c>
    </row>
    <row r="456" spans="2:8" x14ac:dyDescent="0.2">
      <c r="C456" s="262" t="s">
        <v>153</v>
      </c>
      <c r="D456" s="263">
        <v>30</v>
      </c>
      <c r="E456" s="264" t="s">
        <v>210</v>
      </c>
      <c r="F456" s="263"/>
      <c r="G456" s="261" t="s">
        <v>196</v>
      </c>
      <c r="H456" s="265">
        <f>+H455/D456</f>
        <v>221.24</v>
      </c>
    </row>
    <row r="458" spans="2:8" x14ac:dyDescent="0.2">
      <c r="B458" s="311" t="s">
        <v>179</v>
      </c>
      <c r="C458" s="311"/>
      <c r="D458" s="311"/>
      <c r="E458" s="311"/>
      <c r="F458" s="311"/>
      <c r="G458" s="311"/>
      <c r="H458" s="311"/>
    </row>
    <row r="459" spans="2:8" x14ac:dyDescent="0.2">
      <c r="B459" s="176" t="s">
        <v>141</v>
      </c>
      <c r="C459" s="188" t="s">
        <v>142</v>
      </c>
      <c r="D459" s="207" t="s">
        <v>2</v>
      </c>
      <c r="E459" s="188" t="s">
        <v>3</v>
      </c>
      <c r="F459" s="190" t="s">
        <v>170</v>
      </c>
      <c r="G459" s="191" t="s">
        <v>144</v>
      </c>
      <c r="H459" s="192" t="s">
        <v>145</v>
      </c>
    </row>
    <row r="460" spans="2:8" x14ac:dyDescent="0.2">
      <c r="B460" s="180">
        <v>1</v>
      </c>
      <c r="C460" s="193" t="s">
        <v>171</v>
      </c>
      <c r="D460" s="194">
        <v>1</v>
      </c>
      <c r="E460" s="195" t="s">
        <v>151</v>
      </c>
      <c r="F460" s="194">
        <v>1250</v>
      </c>
      <c r="G460" s="196">
        <f>F460-(F460/1.18)</f>
        <v>190.68</v>
      </c>
      <c r="H460" s="197">
        <f>+F460*D460</f>
        <v>1250</v>
      </c>
    </row>
    <row r="461" spans="2:8" x14ac:dyDescent="0.2">
      <c r="B461" s="180">
        <f>+B460+1</f>
        <v>2</v>
      </c>
      <c r="C461" s="193" t="s">
        <v>172</v>
      </c>
      <c r="D461" s="194">
        <v>3.2</v>
      </c>
      <c r="E461" s="195" t="s">
        <v>173</v>
      </c>
      <c r="F461" s="194">
        <v>201.26</v>
      </c>
      <c r="G461" s="196">
        <f>F461-(F461/1.18)</f>
        <v>30.7</v>
      </c>
      <c r="H461" s="197">
        <f>+F461*D461</f>
        <v>644.03</v>
      </c>
    </row>
    <row r="462" spans="2:8" x14ac:dyDescent="0.2">
      <c r="B462" s="180">
        <f t="shared" ref="B462:B468" si="27">+B461+1</f>
        <v>3</v>
      </c>
      <c r="C462" s="193" t="s">
        <v>174</v>
      </c>
      <c r="D462" s="194">
        <v>0.2</v>
      </c>
      <c r="E462" s="195" t="s">
        <v>163</v>
      </c>
      <c r="F462" s="194">
        <f>+H461</f>
        <v>644.03</v>
      </c>
      <c r="G462" s="196">
        <f>F462-(F462/1.18)</f>
        <v>98.24</v>
      </c>
      <c r="H462" s="197">
        <f>+F462*D462</f>
        <v>128.81</v>
      </c>
    </row>
    <row r="463" spans="2:8" x14ac:dyDescent="0.2">
      <c r="B463" s="180">
        <f t="shared" si="27"/>
        <v>4</v>
      </c>
      <c r="C463" s="193" t="s">
        <v>175</v>
      </c>
      <c r="D463" s="194">
        <v>1</v>
      </c>
      <c r="E463" s="195" t="s">
        <v>151</v>
      </c>
      <c r="F463" s="194">
        <v>162.5</v>
      </c>
      <c r="G463" s="196"/>
      <c r="H463" s="197">
        <f>+F463*D463</f>
        <v>162.5</v>
      </c>
    </row>
    <row r="464" spans="2:8" x14ac:dyDescent="0.2">
      <c r="B464" s="180">
        <f t="shared" si="27"/>
        <v>5</v>
      </c>
      <c r="C464" s="198" t="s">
        <v>30</v>
      </c>
      <c r="D464" s="199"/>
      <c r="E464" s="200"/>
      <c r="F464" s="201"/>
      <c r="G464" s="202" t="s">
        <v>176</v>
      </c>
      <c r="H464" s="199">
        <f>SUM(H460:H463)</f>
        <v>2185.34</v>
      </c>
    </row>
    <row r="465" spans="2:8" x14ac:dyDescent="0.2">
      <c r="B465" s="180">
        <f t="shared" si="27"/>
        <v>6</v>
      </c>
      <c r="C465" s="208" t="s">
        <v>180</v>
      </c>
      <c r="D465" s="209">
        <f>3*16</f>
        <v>48</v>
      </c>
      <c r="E465" s="210" t="s">
        <v>181</v>
      </c>
      <c r="F465" s="211"/>
      <c r="G465" s="212" t="s">
        <v>182</v>
      </c>
      <c r="H465" s="213">
        <f>+H464/D465</f>
        <v>45.53</v>
      </c>
    </row>
    <row r="466" spans="2:8" x14ac:dyDescent="0.2">
      <c r="B466" s="180">
        <f t="shared" si="27"/>
        <v>7</v>
      </c>
      <c r="C466" s="208" t="s">
        <v>183</v>
      </c>
      <c r="D466" s="209">
        <v>80</v>
      </c>
      <c r="E466" s="210" t="s">
        <v>181</v>
      </c>
      <c r="F466" s="211"/>
      <c r="G466" s="212" t="s">
        <v>182</v>
      </c>
      <c r="H466" s="213">
        <f>+H464/D466</f>
        <v>27.32</v>
      </c>
    </row>
    <row r="467" spans="2:8" x14ac:dyDescent="0.2">
      <c r="B467" s="180">
        <f t="shared" si="27"/>
        <v>8</v>
      </c>
      <c r="C467" s="214" t="s">
        <v>184</v>
      </c>
      <c r="D467" s="215">
        <v>12</v>
      </c>
      <c r="E467" s="216" t="s">
        <v>185</v>
      </c>
      <c r="F467" s="215">
        <v>21</v>
      </c>
      <c r="G467" s="217">
        <f>F467-(F467/1.18)</f>
        <v>3.2</v>
      </c>
      <c r="H467" s="218">
        <f>+F467*D467</f>
        <v>252</v>
      </c>
    </row>
    <row r="468" spans="2:8" x14ac:dyDescent="0.2">
      <c r="B468" s="180">
        <f t="shared" si="27"/>
        <v>9</v>
      </c>
      <c r="C468" s="194" t="s">
        <v>30</v>
      </c>
      <c r="D468" s="194"/>
      <c r="E468" s="219"/>
      <c r="F468" s="220"/>
      <c r="G468" s="220" t="s">
        <v>186</v>
      </c>
      <c r="H468" s="221">
        <f>SUM(H465:H467)</f>
        <v>324.85000000000002</v>
      </c>
    </row>
    <row r="471" spans="2:8" ht="21.6" customHeight="1" x14ac:dyDescent="0.2">
      <c r="B471" s="301" t="s">
        <v>46</v>
      </c>
    </row>
    <row r="472" spans="2:8" ht="38.25" x14ac:dyDescent="0.2">
      <c r="B472" s="124" t="s">
        <v>54</v>
      </c>
      <c r="C472" s="175">
        <v>1</v>
      </c>
      <c r="D472" s="175" t="s">
        <v>287</v>
      </c>
      <c r="E472" s="175">
        <v>6300</v>
      </c>
      <c r="F472" s="175">
        <f>+E472*0.18</f>
        <v>1134</v>
      </c>
      <c r="G472" s="175">
        <f>+E472+F472</f>
        <v>7434</v>
      </c>
    </row>
    <row r="473" spans="2:8" ht="12.75" thickBot="1" x14ac:dyDescent="0.25">
      <c r="B473" s="296"/>
      <c r="E473" s="175" t="s">
        <v>308</v>
      </c>
      <c r="G473" s="175">
        <f>SUM(G472:G472)</f>
        <v>7434</v>
      </c>
    </row>
    <row r="474" spans="2:8" ht="12.75" thickTop="1" x14ac:dyDescent="0.2"/>
    <row r="475" spans="2:8" x14ac:dyDescent="0.2">
      <c r="B475" s="301" t="s">
        <v>331</v>
      </c>
    </row>
    <row r="476" spans="2:8" ht="38.25" x14ac:dyDescent="0.2">
      <c r="B476" s="124" t="s">
        <v>54</v>
      </c>
      <c r="C476" s="175">
        <v>1</v>
      </c>
      <c r="D476" s="175" t="s">
        <v>287</v>
      </c>
      <c r="E476" s="175">
        <v>127.43</v>
      </c>
      <c r="G476" s="175">
        <f>+E476+F476</f>
        <v>127.43</v>
      </c>
    </row>
    <row r="477" spans="2:8" ht="12.75" thickBot="1" x14ac:dyDescent="0.25">
      <c r="B477" s="296"/>
      <c r="E477" s="175" t="s">
        <v>308</v>
      </c>
      <c r="G477" s="175">
        <f>SUM(G476:G476)</f>
        <v>127.43</v>
      </c>
    </row>
    <row r="478" spans="2:8" ht="12.75" thickTop="1" x14ac:dyDescent="0.2"/>
    <row r="480" spans="2:8" ht="36" x14ac:dyDescent="0.2">
      <c r="B480" s="298" t="s">
        <v>72</v>
      </c>
      <c r="C480" s="293"/>
      <c r="D480" s="294"/>
      <c r="E480" s="293"/>
      <c r="F480" s="293"/>
      <c r="G480" s="270"/>
    </row>
    <row r="481" spans="2:8" x14ac:dyDescent="0.2">
      <c r="B481" s="188" t="s">
        <v>142</v>
      </c>
      <c r="C481" s="225" t="s">
        <v>2</v>
      </c>
      <c r="D481" s="188" t="s">
        <v>3</v>
      </c>
      <c r="E481" s="190" t="s">
        <v>170</v>
      </c>
      <c r="F481" s="191" t="s">
        <v>144</v>
      </c>
      <c r="G481" s="192" t="s">
        <v>145</v>
      </c>
    </row>
    <row r="482" spans="2:8" x14ac:dyDescent="0.2">
      <c r="B482" s="297" t="s">
        <v>114</v>
      </c>
      <c r="C482" s="175">
        <v>1</v>
      </c>
      <c r="D482" s="175" t="s">
        <v>192</v>
      </c>
      <c r="E482" s="290">
        <f>+(1385.75*2)</f>
        <v>2771.5</v>
      </c>
      <c r="F482" s="280"/>
      <c r="G482" s="282">
        <f>+E482*C482</f>
        <v>2771.5</v>
      </c>
    </row>
    <row r="483" spans="2:8" x14ac:dyDescent="0.2">
      <c r="E483" s="175" t="s">
        <v>155</v>
      </c>
      <c r="G483" s="302">
        <f>+G482</f>
        <v>2771.5</v>
      </c>
    </row>
    <row r="484" spans="2:8" x14ac:dyDescent="0.2">
      <c r="B484" s="175" t="s">
        <v>212</v>
      </c>
      <c r="C484" s="175">
        <v>1</v>
      </c>
      <c r="D484" s="175" t="s">
        <v>192</v>
      </c>
      <c r="E484" s="290">
        <v>2230</v>
      </c>
      <c r="G484" s="302">
        <f>+C484*E484</f>
        <v>2230</v>
      </c>
    </row>
    <row r="485" spans="2:8" x14ac:dyDescent="0.2">
      <c r="E485" s="290"/>
      <c r="G485" s="302"/>
    </row>
    <row r="486" spans="2:8" x14ac:dyDescent="0.2">
      <c r="B486" s="175" t="s">
        <v>188</v>
      </c>
      <c r="C486" s="175">
        <v>2</v>
      </c>
      <c r="D486" s="175" t="s">
        <v>332</v>
      </c>
      <c r="G486" s="302">
        <f>SUM(G483:G485)</f>
        <v>5001.5</v>
      </c>
    </row>
    <row r="487" spans="2:8" x14ac:dyDescent="0.2">
      <c r="G487" s="302">
        <f>+G486/C486</f>
        <v>2500.75</v>
      </c>
    </row>
    <row r="492" spans="2:8" x14ac:dyDescent="0.2">
      <c r="B492" s="312" t="s">
        <v>211</v>
      </c>
      <c r="C492" s="312"/>
      <c r="D492" s="312"/>
      <c r="E492" s="312"/>
      <c r="F492" s="312"/>
      <c r="G492" s="312"/>
      <c r="H492" s="312"/>
    </row>
    <row r="493" spans="2:8" x14ac:dyDescent="0.2">
      <c r="C493" s="200" t="s">
        <v>142</v>
      </c>
      <c r="D493" s="200" t="s">
        <v>2</v>
      </c>
      <c r="E493" s="200" t="s">
        <v>3</v>
      </c>
      <c r="F493" s="200" t="s">
        <v>170</v>
      </c>
      <c r="G493" s="200" t="s">
        <v>144</v>
      </c>
      <c r="H493" s="200" t="s">
        <v>145</v>
      </c>
    </row>
    <row r="494" spans="2:8" x14ac:dyDescent="0.2">
      <c r="C494" s="266" t="s">
        <v>212</v>
      </c>
      <c r="D494" s="266">
        <v>1</v>
      </c>
      <c r="E494" s="267" t="s">
        <v>192</v>
      </c>
      <c r="F494" s="266">
        <v>1977</v>
      </c>
      <c r="G494" s="266"/>
      <c r="H494" s="266">
        <v>1977</v>
      </c>
    </row>
    <row r="495" spans="2:8" x14ac:dyDescent="0.2">
      <c r="C495" s="266" t="s">
        <v>213</v>
      </c>
      <c r="D495" s="266">
        <v>1</v>
      </c>
      <c r="E495" s="267" t="s">
        <v>192</v>
      </c>
      <c r="F495" s="266">
        <v>1318</v>
      </c>
      <c r="G495" s="266"/>
      <c r="H495" s="266">
        <v>1318</v>
      </c>
    </row>
    <row r="496" spans="2:8" x14ac:dyDescent="0.2">
      <c r="C496" s="266" t="s">
        <v>214</v>
      </c>
      <c r="D496" s="266">
        <v>1</v>
      </c>
      <c r="E496" s="267" t="s">
        <v>192</v>
      </c>
      <c r="F496" s="266">
        <v>659</v>
      </c>
      <c r="G496" s="266"/>
      <c r="H496" s="266">
        <v>659</v>
      </c>
    </row>
    <row r="497" spans="3:8" x14ac:dyDescent="0.2">
      <c r="C497" s="266" t="s">
        <v>215</v>
      </c>
      <c r="D497" s="266">
        <v>1</v>
      </c>
      <c r="E497" s="267" t="s">
        <v>192</v>
      </c>
      <c r="F497" s="266">
        <v>659</v>
      </c>
      <c r="G497" s="266"/>
      <c r="H497" s="266">
        <v>659</v>
      </c>
    </row>
    <row r="498" spans="3:8" x14ac:dyDescent="0.2">
      <c r="C498" s="199" t="s">
        <v>30</v>
      </c>
      <c r="D498" s="199"/>
      <c r="E498" s="200"/>
      <c r="F498" s="199" t="s">
        <v>216</v>
      </c>
      <c r="G498" s="204"/>
      <c r="H498" s="199">
        <v>4613</v>
      </c>
    </row>
    <row r="499" spans="3:8" x14ac:dyDescent="0.2">
      <c r="C499" s="199" t="s">
        <v>153</v>
      </c>
      <c r="D499" s="199">
        <v>1000</v>
      </c>
      <c r="E499" s="200" t="s">
        <v>217</v>
      </c>
      <c r="F499" s="199"/>
      <c r="G499" s="204" t="s">
        <v>218</v>
      </c>
      <c r="H499" s="199">
        <v>4.6100000000000003</v>
      </c>
    </row>
    <row r="500" spans="3:8" x14ac:dyDescent="0.2">
      <c r="C500" s="199" t="s">
        <v>219</v>
      </c>
      <c r="D500" s="266"/>
      <c r="E500" s="267"/>
      <c r="F500" s="266"/>
      <c r="G500" s="244"/>
      <c r="H500" s="266"/>
    </row>
    <row r="501" spans="3:8" x14ac:dyDescent="0.2">
      <c r="C501" s="266" t="s">
        <v>220</v>
      </c>
      <c r="D501" s="266">
        <v>0.3</v>
      </c>
      <c r="E501" s="267" t="s">
        <v>161</v>
      </c>
      <c r="F501" s="266">
        <v>180</v>
      </c>
      <c r="G501" s="244">
        <v>27.46</v>
      </c>
      <c r="H501" s="266">
        <v>54</v>
      </c>
    </row>
    <row r="502" spans="3:8" x14ac:dyDescent="0.2">
      <c r="C502" s="266" t="s">
        <v>221</v>
      </c>
      <c r="D502" s="266">
        <v>0.3</v>
      </c>
      <c r="E502" s="267" t="s">
        <v>161</v>
      </c>
      <c r="F502" s="266">
        <v>22.34</v>
      </c>
      <c r="G502" s="244">
        <v>3.41</v>
      </c>
      <c r="H502" s="266">
        <v>6.7</v>
      </c>
    </row>
    <row r="503" spans="3:8" x14ac:dyDescent="0.2">
      <c r="C503" s="266" t="s">
        <v>222</v>
      </c>
      <c r="D503" s="266">
        <v>0.3</v>
      </c>
      <c r="E503" s="267" t="s">
        <v>161</v>
      </c>
      <c r="F503" s="266">
        <v>20</v>
      </c>
      <c r="G503" s="244">
        <v>3.05</v>
      </c>
      <c r="H503" s="266">
        <v>6</v>
      </c>
    </row>
    <row r="504" spans="3:8" x14ac:dyDescent="0.2">
      <c r="C504" s="266" t="s">
        <v>30</v>
      </c>
      <c r="D504" s="266"/>
      <c r="E504" s="267"/>
      <c r="F504" s="266"/>
      <c r="G504" s="204" t="s">
        <v>218</v>
      </c>
      <c r="H504" s="199">
        <v>66.7</v>
      </c>
    </row>
    <row r="505" spans="3:8" x14ac:dyDescent="0.2">
      <c r="C505" s="266" t="s">
        <v>30</v>
      </c>
      <c r="D505" s="266"/>
      <c r="E505" s="267"/>
      <c r="F505" s="266"/>
      <c r="G505" s="204"/>
      <c r="H505" s="199"/>
    </row>
    <row r="506" spans="3:8" x14ac:dyDescent="0.2">
      <c r="C506" s="266" t="s">
        <v>223</v>
      </c>
      <c r="D506" s="266">
        <v>0.01</v>
      </c>
      <c r="E506" s="267" t="s">
        <v>198</v>
      </c>
      <c r="F506" s="266">
        <v>1450</v>
      </c>
      <c r="G506" s="244">
        <v>221.19</v>
      </c>
      <c r="H506" s="266">
        <v>14.5</v>
      </c>
    </row>
    <row r="507" spans="3:8" x14ac:dyDescent="0.2">
      <c r="C507" s="266" t="s">
        <v>224</v>
      </c>
      <c r="D507" s="266">
        <v>0.01</v>
      </c>
      <c r="E507" s="267" t="s">
        <v>198</v>
      </c>
      <c r="F507" s="266">
        <v>1450</v>
      </c>
      <c r="G507" s="244">
        <v>221.19</v>
      </c>
      <c r="H507" s="266">
        <v>14.5</v>
      </c>
    </row>
    <row r="508" spans="3:8" x14ac:dyDescent="0.2">
      <c r="C508" s="266" t="s">
        <v>30</v>
      </c>
      <c r="D508" s="266"/>
      <c r="E508" s="267"/>
      <c r="F508" s="266"/>
      <c r="G508" s="204" t="s">
        <v>218</v>
      </c>
      <c r="H508" s="199">
        <v>29</v>
      </c>
    </row>
    <row r="509" spans="3:8" x14ac:dyDescent="0.2">
      <c r="C509" s="199" t="s">
        <v>225</v>
      </c>
      <c r="D509" s="266"/>
      <c r="E509" s="267"/>
      <c r="F509" s="266"/>
      <c r="G509" s="204"/>
      <c r="H509" s="199"/>
    </row>
    <row r="510" spans="3:8" x14ac:dyDescent="0.2">
      <c r="C510" s="266" t="s">
        <v>226</v>
      </c>
      <c r="D510" s="266">
        <v>8</v>
      </c>
      <c r="E510" s="267" t="s">
        <v>151</v>
      </c>
      <c r="F510" s="266">
        <v>2850</v>
      </c>
      <c r="G510" s="244">
        <v>434.75</v>
      </c>
      <c r="H510" s="266">
        <v>22800</v>
      </c>
    </row>
    <row r="511" spans="3:8" x14ac:dyDescent="0.2">
      <c r="C511" s="266" t="s">
        <v>227</v>
      </c>
      <c r="D511" s="266">
        <v>8</v>
      </c>
      <c r="E511" s="267" t="s">
        <v>151</v>
      </c>
      <c r="F511" s="266">
        <v>164.74</v>
      </c>
      <c r="G511" s="244">
        <v>25.13</v>
      </c>
      <c r="H511" s="266">
        <v>1317.92</v>
      </c>
    </row>
    <row r="512" spans="3:8" ht="24" x14ac:dyDescent="0.2">
      <c r="C512" s="268" t="s">
        <v>228</v>
      </c>
      <c r="D512" s="266">
        <v>8</v>
      </c>
      <c r="E512" s="267" t="s">
        <v>151</v>
      </c>
      <c r="F512" s="266">
        <v>437.5</v>
      </c>
      <c r="G512" s="244">
        <v>66.739999999999995</v>
      </c>
      <c r="H512" s="266">
        <v>3500</v>
      </c>
    </row>
    <row r="513" spans="2:8" x14ac:dyDescent="0.2">
      <c r="C513" s="266" t="s">
        <v>229</v>
      </c>
      <c r="D513" s="266">
        <v>8</v>
      </c>
      <c r="E513" s="267" t="s">
        <v>151</v>
      </c>
      <c r="F513" s="266">
        <v>2185.34</v>
      </c>
      <c r="G513" s="244">
        <v>333.36</v>
      </c>
      <c r="H513" s="266">
        <v>17482.72</v>
      </c>
    </row>
    <row r="514" spans="2:8" x14ac:dyDescent="0.2">
      <c r="C514" s="266" t="s">
        <v>230</v>
      </c>
      <c r="D514" s="266">
        <v>8</v>
      </c>
      <c r="E514" s="267" t="s">
        <v>151</v>
      </c>
      <c r="F514" s="266">
        <v>687.5</v>
      </c>
      <c r="G514" s="244">
        <v>104.87</v>
      </c>
      <c r="H514" s="266">
        <v>5500</v>
      </c>
    </row>
    <row r="515" spans="2:8" x14ac:dyDescent="0.2">
      <c r="C515" s="199" t="s">
        <v>30</v>
      </c>
      <c r="D515" s="199"/>
      <c r="E515" s="200"/>
      <c r="F515" s="199"/>
      <c r="G515" s="204" t="s">
        <v>231</v>
      </c>
      <c r="H515" s="199">
        <v>50600.639999999999</v>
      </c>
    </row>
    <row r="516" spans="2:8" x14ac:dyDescent="0.2">
      <c r="C516" s="204" t="s">
        <v>153</v>
      </c>
      <c r="D516" s="199">
        <v>1000</v>
      </c>
      <c r="E516" s="200" t="s">
        <v>232</v>
      </c>
      <c r="F516" s="199"/>
      <c r="G516" s="204" t="s">
        <v>218</v>
      </c>
      <c r="H516" s="199">
        <v>50.6</v>
      </c>
    </row>
    <row r="517" spans="2:8" x14ac:dyDescent="0.2">
      <c r="C517" s="266" t="s">
        <v>30</v>
      </c>
      <c r="D517" s="266"/>
      <c r="E517" s="267"/>
      <c r="F517" s="266"/>
      <c r="G517" s="244"/>
      <c r="H517" s="266"/>
    </row>
    <row r="518" spans="2:8" x14ac:dyDescent="0.2">
      <c r="C518" s="266" t="s">
        <v>30</v>
      </c>
      <c r="D518" s="266"/>
      <c r="E518" s="267"/>
      <c r="F518" s="199" t="s">
        <v>233</v>
      </c>
      <c r="G518" s="269"/>
      <c r="H518" s="199">
        <v>150.91</v>
      </c>
    </row>
    <row r="521" spans="2:8" x14ac:dyDescent="0.2">
      <c r="B521" s="312" t="s">
        <v>234</v>
      </c>
      <c r="C521" s="312"/>
      <c r="D521" s="312"/>
      <c r="E521" s="312"/>
      <c r="F521" s="312"/>
      <c r="G521" s="312"/>
      <c r="H521" s="312"/>
    </row>
    <row r="522" spans="2:8" x14ac:dyDescent="0.2">
      <c r="C522" s="243" t="s">
        <v>142</v>
      </c>
      <c r="D522" s="200" t="s">
        <v>2</v>
      </c>
      <c r="E522" s="200" t="s">
        <v>3</v>
      </c>
      <c r="F522" s="200" t="s">
        <v>170</v>
      </c>
      <c r="G522" s="200" t="s">
        <v>144</v>
      </c>
      <c r="H522" s="243" t="s">
        <v>145</v>
      </c>
    </row>
    <row r="523" spans="2:8" x14ac:dyDescent="0.2">
      <c r="C523" s="270" t="s">
        <v>235</v>
      </c>
      <c r="D523" s="266">
        <v>1</v>
      </c>
      <c r="E523" s="267" t="s">
        <v>236</v>
      </c>
      <c r="F523" s="266">
        <v>1977</v>
      </c>
      <c r="G523" s="266"/>
      <c r="H523" s="266">
        <f>+F523*D523:D523</f>
        <v>1977</v>
      </c>
    </row>
    <row r="524" spans="2:8" x14ac:dyDescent="0.2">
      <c r="C524" s="270" t="s">
        <v>237</v>
      </c>
      <c r="D524" s="266">
        <v>1</v>
      </c>
      <c r="E524" s="267" t="s">
        <v>236</v>
      </c>
      <c r="F524" s="266">
        <v>659</v>
      </c>
      <c r="G524" s="266"/>
      <c r="H524" s="266">
        <f>+F524*D523:D524</f>
        <v>659</v>
      </c>
    </row>
    <row r="525" spans="2:8" x14ac:dyDescent="0.2">
      <c r="C525" s="270" t="s">
        <v>238</v>
      </c>
      <c r="D525" s="266">
        <v>1</v>
      </c>
      <c r="E525" s="267" t="s">
        <v>239</v>
      </c>
      <c r="F525" s="266">
        <v>1118</v>
      </c>
      <c r="G525" s="266"/>
      <c r="H525" s="266">
        <f>+F525*D524:D525</f>
        <v>1118</v>
      </c>
    </row>
    <row r="526" spans="2:8" x14ac:dyDescent="0.2">
      <c r="C526" s="270" t="s">
        <v>240</v>
      </c>
      <c r="D526" s="266">
        <v>1</v>
      </c>
      <c r="E526" s="267" t="s">
        <v>239</v>
      </c>
      <c r="F526" s="266">
        <v>1118</v>
      </c>
      <c r="G526" s="266"/>
      <c r="H526" s="266">
        <f>+F526*D525:D526</f>
        <v>1118</v>
      </c>
    </row>
    <row r="527" spans="2:8" x14ac:dyDescent="0.2">
      <c r="C527" s="270" t="s">
        <v>241</v>
      </c>
      <c r="D527" s="266">
        <v>1</v>
      </c>
      <c r="E527" s="267" t="s">
        <v>236</v>
      </c>
      <c r="F527" s="266">
        <v>1118</v>
      </c>
      <c r="G527" s="266"/>
      <c r="H527" s="266">
        <f>+F527*D526:D527</f>
        <v>1118</v>
      </c>
    </row>
    <row r="528" spans="2:8" ht="24" x14ac:dyDescent="0.2">
      <c r="C528" s="271" t="s">
        <v>242</v>
      </c>
      <c r="D528" s="266">
        <v>0.03</v>
      </c>
      <c r="E528" s="267" t="s">
        <v>163</v>
      </c>
      <c r="F528" s="266">
        <f>SUM(H523:H527)</f>
        <v>5990</v>
      </c>
      <c r="G528" s="266"/>
      <c r="H528" s="266">
        <f>+F528*D528</f>
        <v>179.7</v>
      </c>
    </row>
    <row r="529" spans="2:8" x14ac:dyDescent="0.2">
      <c r="C529" s="270" t="s">
        <v>30</v>
      </c>
      <c r="D529" s="266"/>
      <c r="E529" s="267"/>
      <c r="F529" s="204"/>
      <c r="G529" s="204" t="s">
        <v>243</v>
      </c>
      <c r="H529" s="199">
        <f>SUM(H523:H528)</f>
        <v>6169.7</v>
      </c>
    </row>
    <row r="530" spans="2:8" x14ac:dyDescent="0.2">
      <c r="C530" s="198" t="s">
        <v>225</v>
      </c>
      <c r="D530" s="266"/>
      <c r="E530" s="267"/>
      <c r="F530" s="266"/>
      <c r="G530" s="266"/>
      <c r="H530" s="270"/>
    </row>
    <row r="531" spans="2:8" x14ac:dyDescent="0.2">
      <c r="C531" s="270" t="s">
        <v>244</v>
      </c>
      <c r="D531" s="266">
        <v>1</v>
      </c>
      <c r="E531" s="267" t="s">
        <v>192</v>
      </c>
      <c r="F531" s="266">
        <f>+F512*8</f>
        <v>3500</v>
      </c>
      <c r="G531" s="196">
        <f t="shared" ref="G531" si="28">F531-(F531/1.18)</f>
        <v>533.9</v>
      </c>
      <c r="H531" s="266">
        <f t="shared" ref="H531" si="29">+F531*D531</f>
        <v>3500</v>
      </c>
    </row>
    <row r="532" spans="2:8" x14ac:dyDescent="0.2">
      <c r="C532" s="270" t="s">
        <v>245</v>
      </c>
      <c r="D532" s="266">
        <v>0.2</v>
      </c>
      <c r="E532" s="267" t="s">
        <v>163</v>
      </c>
      <c r="F532" s="266">
        <f>+H529</f>
        <v>6169.7</v>
      </c>
      <c r="G532" s="266"/>
      <c r="H532" s="266">
        <f>+F532*D532</f>
        <v>1233.94</v>
      </c>
    </row>
    <row r="533" spans="2:8" x14ac:dyDescent="0.2">
      <c r="C533" s="199" t="s">
        <v>30</v>
      </c>
      <c r="D533" s="199"/>
      <c r="E533" s="200"/>
      <c r="F533" s="199"/>
      <c r="G533" s="204" t="s">
        <v>231</v>
      </c>
      <c r="H533" s="199">
        <f>SUM(H531:H532)</f>
        <v>4733.9399999999996</v>
      </c>
    </row>
    <row r="534" spans="2:8" x14ac:dyDescent="0.2">
      <c r="C534" s="272"/>
      <c r="D534" s="272"/>
      <c r="E534" s="272"/>
      <c r="F534" s="266"/>
      <c r="G534" s="266"/>
      <c r="H534" s="270"/>
    </row>
    <row r="535" spans="2:8" x14ac:dyDescent="0.2">
      <c r="C535" s="272"/>
      <c r="D535" s="272"/>
      <c r="E535" s="272"/>
      <c r="F535" s="266"/>
      <c r="G535" s="204" t="s">
        <v>155</v>
      </c>
      <c r="H535" s="199">
        <f>+H533+H529</f>
        <v>10903.64</v>
      </c>
    </row>
    <row r="536" spans="2:8" x14ac:dyDescent="0.2">
      <c r="C536" s="198" t="s">
        <v>246</v>
      </c>
      <c r="D536" s="266"/>
      <c r="E536" s="267"/>
      <c r="F536" s="266"/>
      <c r="G536" s="199"/>
      <c r="H536" s="266"/>
    </row>
    <row r="537" spans="2:8" x14ac:dyDescent="0.2">
      <c r="C537" s="270"/>
      <c r="D537" s="266"/>
      <c r="E537" s="267"/>
      <c r="F537" s="266"/>
      <c r="G537" s="199"/>
      <c r="H537" s="266"/>
    </row>
    <row r="538" spans="2:8" x14ac:dyDescent="0.2">
      <c r="C538" s="204" t="s">
        <v>247</v>
      </c>
      <c r="D538" s="199">
        <v>15</v>
      </c>
      <c r="E538" s="200" t="s">
        <v>210</v>
      </c>
      <c r="F538" s="266"/>
      <c r="G538" s="204" t="s">
        <v>186</v>
      </c>
      <c r="H538" s="199">
        <f>+H535/D538</f>
        <v>726.91</v>
      </c>
    </row>
    <row r="540" spans="2:8" x14ac:dyDescent="0.2">
      <c r="B540" s="273" t="s">
        <v>30</v>
      </c>
      <c r="C540" s="273"/>
      <c r="D540" s="273"/>
      <c r="E540" s="273"/>
      <c r="F540" s="273"/>
      <c r="G540" s="273"/>
    </row>
    <row r="541" spans="2:8" x14ac:dyDescent="0.2">
      <c r="B541" s="198" t="s">
        <v>249</v>
      </c>
      <c r="C541" s="266"/>
      <c r="D541" s="266"/>
      <c r="E541" s="266"/>
      <c r="F541" s="266"/>
      <c r="G541" s="270"/>
    </row>
    <row r="542" spans="2:8" x14ac:dyDescent="0.2">
      <c r="B542" s="188" t="s">
        <v>142</v>
      </c>
      <c r="C542" s="189" t="s">
        <v>2</v>
      </c>
      <c r="D542" s="188" t="s">
        <v>3</v>
      </c>
      <c r="E542" s="190" t="s">
        <v>170</v>
      </c>
      <c r="F542" s="191" t="s">
        <v>144</v>
      </c>
      <c r="G542" s="192" t="s">
        <v>145</v>
      </c>
    </row>
    <row r="543" spans="2:8" x14ac:dyDescent="0.2">
      <c r="B543" s="270" t="s">
        <v>250</v>
      </c>
      <c r="C543" s="266">
        <v>1</v>
      </c>
      <c r="D543" s="267" t="s">
        <v>251</v>
      </c>
      <c r="E543" s="266">
        <v>22.34</v>
      </c>
      <c r="F543" s="199"/>
      <c r="G543" s="197">
        <f>+E543*C543</f>
        <v>22.34</v>
      </c>
    </row>
    <row r="544" spans="2:8" x14ac:dyDescent="0.2">
      <c r="B544" s="270" t="s">
        <v>30</v>
      </c>
      <c r="C544" s="266"/>
      <c r="D544" s="267"/>
      <c r="E544" s="199"/>
      <c r="F544" s="204" t="s">
        <v>196</v>
      </c>
      <c r="G544" s="199">
        <f>SUM(G543:G543)</f>
        <v>22.34</v>
      </c>
    </row>
    <row r="546" spans="2:7" ht="156" x14ac:dyDescent="0.2">
      <c r="B546" s="299" t="s">
        <v>317</v>
      </c>
      <c r="C546" s="225" t="s">
        <v>2</v>
      </c>
      <c r="D546" s="188" t="s">
        <v>3</v>
      </c>
      <c r="E546" s="190" t="s">
        <v>170</v>
      </c>
      <c r="F546" s="191" t="s">
        <v>144</v>
      </c>
      <c r="G546" s="192" t="s">
        <v>145</v>
      </c>
    </row>
    <row r="547" spans="2:7" x14ac:dyDescent="0.2">
      <c r="C547" s="175">
        <v>1</v>
      </c>
      <c r="D547" s="175" t="s">
        <v>261</v>
      </c>
      <c r="E547" s="290">
        <v>24.35</v>
      </c>
      <c r="F547" s="280"/>
      <c r="G547" s="282">
        <f>+E547*C547</f>
        <v>24.35</v>
      </c>
    </row>
    <row r="549" spans="2:7" ht="48" x14ac:dyDescent="0.2">
      <c r="B549" s="299" t="s">
        <v>318</v>
      </c>
      <c r="C549" s="225" t="s">
        <v>2</v>
      </c>
      <c r="D549" s="188" t="s">
        <v>3</v>
      </c>
      <c r="E549" s="190" t="s">
        <v>170</v>
      </c>
      <c r="F549" s="191" t="s">
        <v>144</v>
      </c>
      <c r="G549" s="192" t="s">
        <v>145</v>
      </c>
    </row>
    <row r="550" spans="2:7" x14ac:dyDescent="0.2">
      <c r="C550" s="175">
        <v>1</v>
      </c>
      <c r="D550" s="175" t="s">
        <v>261</v>
      </c>
      <c r="E550" s="290">
        <v>16.95</v>
      </c>
      <c r="F550" s="280"/>
      <c r="G550" s="282">
        <f>+E550*C550</f>
        <v>16.95</v>
      </c>
    </row>
    <row r="553" spans="2:7" ht="114.75" x14ac:dyDescent="0.2">
      <c r="B553" s="299" t="s">
        <v>67</v>
      </c>
      <c r="C553" s="225" t="s">
        <v>2</v>
      </c>
      <c r="D553" s="188" t="s">
        <v>3</v>
      </c>
      <c r="E553" s="190" t="s">
        <v>170</v>
      </c>
      <c r="F553" s="191" t="s">
        <v>144</v>
      </c>
      <c r="G553" s="192" t="s">
        <v>145</v>
      </c>
    </row>
    <row r="554" spans="2:7" x14ac:dyDescent="0.2">
      <c r="C554" s="175">
        <v>1</v>
      </c>
      <c r="D554" s="175" t="s">
        <v>3</v>
      </c>
      <c r="E554" s="290">
        <v>41750</v>
      </c>
      <c r="F554" s="280"/>
      <c r="G554" s="282">
        <f>+E554*C554</f>
        <v>41750</v>
      </c>
    </row>
    <row r="556" spans="2:7" ht="51" x14ac:dyDescent="0.2">
      <c r="B556" s="84" t="s">
        <v>58</v>
      </c>
      <c r="C556" s="225" t="s">
        <v>2</v>
      </c>
      <c r="D556" s="188" t="s">
        <v>3</v>
      </c>
      <c r="E556" s="190" t="s">
        <v>170</v>
      </c>
      <c r="F556" s="191" t="s">
        <v>144</v>
      </c>
      <c r="G556" s="192" t="s">
        <v>145</v>
      </c>
    </row>
    <row r="557" spans="2:7" x14ac:dyDescent="0.2">
      <c r="C557" s="175">
        <v>1</v>
      </c>
      <c r="D557" s="175" t="s">
        <v>333</v>
      </c>
      <c r="E557" s="290">
        <v>33000</v>
      </c>
      <c r="F557" s="280"/>
      <c r="G557" s="282">
        <f>+E557*C557</f>
        <v>33000</v>
      </c>
    </row>
  </sheetData>
  <mergeCells count="34">
    <mergeCell ref="B521:H521"/>
    <mergeCell ref="B400:I400"/>
    <mergeCell ref="B423:I423"/>
    <mergeCell ref="B437:H437"/>
    <mergeCell ref="B458:H458"/>
    <mergeCell ref="B492:H492"/>
    <mergeCell ref="B369:G369"/>
    <mergeCell ref="B371:G371"/>
    <mergeCell ref="B373:G373"/>
    <mergeCell ref="B376:I376"/>
    <mergeCell ref="B386:H386"/>
    <mergeCell ref="B361:G361"/>
    <mergeCell ref="B363:H363"/>
    <mergeCell ref="A21:F21"/>
    <mergeCell ref="B131:H131"/>
    <mergeCell ref="B132:H132"/>
    <mergeCell ref="B140:H140"/>
    <mergeCell ref="B205:G205"/>
    <mergeCell ref="A70:H70"/>
    <mergeCell ref="A84:G84"/>
    <mergeCell ref="A105:G105"/>
    <mergeCell ref="A24:H24"/>
    <mergeCell ref="A34:G34"/>
    <mergeCell ref="A47:H47"/>
    <mergeCell ref="B180:H180"/>
    <mergeCell ref="B118:H118"/>
    <mergeCell ref="B119:H119"/>
    <mergeCell ref="B125:H125"/>
    <mergeCell ref="B151:H151"/>
    <mergeCell ref="A2:G2"/>
    <mergeCell ref="A9:F9"/>
    <mergeCell ref="A11:G11"/>
    <mergeCell ref="A17:F17"/>
    <mergeCell ref="A19:F19"/>
  </mergeCells>
  <phoneticPr fontId="29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Listado Partida</vt:lpstr>
      <vt:lpstr>Sheet1</vt:lpstr>
      <vt:lpstr>APU</vt:lpstr>
      <vt:lpstr>'Listado Partida'!Área_de_impresión</vt:lpstr>
      <vt:lpstr>'Listado Partida'!Títulos_a_imprimir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Franklin Xavier Morillo Duluc</cp:lastModifiedBy>
  <cp:lastPrinted>2023-03-15T15:29:05Z</cp:lastPrinted>
  <dcterms:created xsi:type="dcterms:W3CDTF">2021-11-25T13:58:34Z</dcterms:created>
  <dcterms:modified xsi:type="dcterms:W3CDTF">2024-04-15T13:14:59Z</dcterms:modified>
</cp:coreProperties>
</file>