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in.almonte\Desktop\ZONA IV.1\GUANUMA - LOS BOTADOS\PLANTAS-GUANUMAS\EDINSA, ELADIO DURAN INVESTMENTS, S.R.L\CUB. No. 1\CUB. NO. 1\"/>
    </mc:Choice>
  </mc:AlternateContent>
  <bookViews>
    <workbookView xWindow="0" yWindow="0" windowWidth="28800" windowHeight="12180"/>
  </bookViews>
  <sheets>
    <sheet name="CUBICACION #1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</externalReferences>
  <definedNames>
    <definedName name="\" localSheetId="0">#REF!</definedName>
    <definedName name="\">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e" localSheetId="0">#REF!</definedName>
    <definedName name="\e">#REF!</definedName>
    <definedName name="\f" localSheetId="0">#REF!</definedName>
    <definedName name="\f">#REF!</definedName>
    <definedName name="\h" localSheetId="0">#REF!</definedName>
    <definedName name="\h">#REF!</definedName>
    <definedName name="\i" localSheetId="0">#REF!</definedName>
    <definedName name="\i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MZ17" localSheetId="0">#REF!</definedName>
    <definedName name="___________MZ17">#REF!</definedName>
    <definedName name="________MZ16" localSheetId="0">#REF!</definedName>
    <definedName name="________MZ16">#REF!</definedName>
    <definedName name="________MZ17" localSheetId="0">#REF!</definedName>
    <definedName name="________MZ17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[1]A!#REF!</definedName>
    <definedName name="_______F">[1]A!#REF!</definedName>
    <definedName name="_______MZ17" localSheetId="0">[2]Mezcla!#REF!</definedName>
    <definedName name="_______MZ17">[2]Mezcla!#REF!</definedName>
    <definedName name="_______TC110" localSheetId="0">#REF!</definedName>
    <definedName name="_______TC110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10">'[3]anal term'!$G$1512</definedName>
    <definedName name="___pu5">[4]Sheet5!$E$1:$E$65536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_CAL50">[5]insumo!$D$11</definedName>
    <definedName name="__F" localSheetId="0">#REF!</definedName>
    <definedName name="__F">#REF!</definedName>
    <definedName name="__hor210">'[3]anal term'!$G$1512</definedName>
    <definedName name="__hor280">[6]Analisis!$D$63</definedName>
    <definedName name="__MOV02" localSheetId="0">#REF!</definedName>
    <definedName name="__MOV02">#REF!</definedName>
    <definedName name="__MOV03" localSheetId="0">#REF!</definedName>
    <definedName name="__MOV03">#REF!</definedName>
    <definedName name="__MUR100" localSheetId="0">#REF!</definedName>
    <definedName name="__MUR100">#REF!</definedName>
    <definedName name="__MUR12" localSheetId="0">#REF!</definedName>
    <definedName name="__MUR12">#REF!</definedName>
    <definedName name="__MUR14" localSheetId="0">#REF!</definedName>
    <definedName name="__MUR14">#REF!</definedName>
    <definedName name="__MUR36" localSheetId="0">#REF!</definedName>
    <definedName name="__MUR36">#REF!</definedName>
    <definedName name="__MUR90" localSheetId="0">#REF!</definedName>
    <definedName name="__MUR90">#REF!</definedName>
    <definedName name="__MZ1155">[5]Mezcla!$F$37</definedName>
    <definedName name="__mz125" localSheetId="0">[5]Mezcla!#REF!</definedName>
    <definedName name="__mz125">[5]Mezcla!#REF!</definedName>
    <definedName name="__MZ13" localSheetId="0">[5]Mezcla!#REF!</definedName>
    <definedName name="__MZ13">[5]Mezcla!#REF!</definedName>
    <definedName name="__MZ14" localSheetId="0">[5]Mezcla!#REF!</definedName>
    <definedName name="__MZ14">[5]Mezcla!#REF!</definedName>
    <definedName name="__MZ16" localSheetId="0">#REF!</definedName>
    <definedName name="__MZ16">#REF!</definedName>
    <definedName name="__MZ17" localSheetId="0">[5]Mezcla!#REF!</definedName>
    <definedName name="__MZ17">[5]Mezcla!#REF!</definedName>
    <definedName name="__PAN71" localSheetId="0">#REF!</definedName>
    <definedName name="__PAN71">#REF!</definedName>
    <definedName name="__pu4">[7]Sheet4!$E$1:$E$65536</definedName>
    <definedName name="__pu5">[7]Sheet5!$E$1:$E$65536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PVC2" localSheetId="0">#REF!</definedName>
    <definedName name="__PVC2">#REF!</definedName>
    <definedName name="__PVC4" localSheetId="0">#REF!</definedName>
    <definedName name="__PVC4">#REF!</definedName>
    <definedName name="__PVC6" localSheetId="0">#REF!</definedName>
    <definedName name="__PVC6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alm01">[8]Alambres!$C$16</definedName>
    <definedName name="_alm02">[8]Alambres!$C$17</definedName>
    <definedName name="_alm03">[8]Alambres!$C$18</definedName>
    <definedName name="_alm04">[8]Alambres!$C$19</definedName>
    <definedName name="_alm1.5mm">[8]Alambres!$C$28</definedName>
    <definedName name="_alm10">[8]Alambres!$C$11</definedName>
    <definedName name="_alm12">[8]Alambres!$C$10</definedName>
    <definedName name="_alm14">[8]Alambres!$C$9</definedName>
    <definedName name="_alm2.5mm">[8]Alambres!$C$29</definedName>
    <definedName name="_alm4">[8]Alambres!$C$14</definedName>
    <definedName name="_alm4mm">[8]Alambres!$C$30</definedName>
    <definedName name="_alm6">[8]Alambres!$C$13</definedName>
    <definedName name="_alm8">[8]Alambres!$C$12</definedName>
    <definedName name="_b" localSheetId="0">#REF!</definedName>
    <definedName name="_b">#REF!</definedName>
    <definedName name="_b_6" localSheetId="0">#REF!</definedName>
    <definedName name="_b_6">#REF!</definedName>
    <definedName name="_breaker20.1">[8]Varios!$C$15</definedName>
    <definedName name="_c">NA()</definedName>
    <definedName name="_CAL50">[5]insumo!$D$11</definedName>
    <definedName name="_cana34">'[8]Precios Unitarios'!$G$292</definedName>
    <definedName name="_CCN1" localSheetId="0">#REF!</definedName>
    <definedName name="_CCN1">#REF!</definedName>
    <definedName name="_CCN2" localSheetId="0">#REF!</definedName>
    <definedName name="_CCN2">#REF!</definedName>
    <definedName name="_CDN1" localSheetId="0">#REF!</definedName>
    <definedName name="_CDN1">#REF!</definedName>
    <definedName name="_CDN2" localSheetId="0">#REF!</definedName>
    <definedName name="_CDN2">#REF!</definedName>
    <definedName name="_cma55">[8]Varios!$C$34</definedName>
    <definedName name="_coct">[8]Varios!$C$32</definedName>
    <definedName name="_cpvc100">[8]Tuberias!$C$95</definedName>
    <definedName name="_cpvc12">[8]Tuberias!$C$93</definedName>
    <definedName name="_cpvc200">[8]Tuberias!$C$97</definedName>
    <definedName name="_cpvc34">[8]Tuberias!$C$94</definedName>
    <definedName name="_CTC220">[9]M.O.!$C$517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gastoe2" localSheetId="0">#REF!</definedName>
    <definedName name="_gastoe2">#REF!</definedName>
    <definedName name="_gastos" localSheetId="0">#REF!</definedName>
    <definedName name="_gastos">#REF!</definedName>
    <definedName name="_hor210">'[3]anal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ITBIS" localSheetId="0">#REF!</definedName>
    <definedName name="_ITBIS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noali" localSheetId="0">#REF!</definedName>
    <definedName name="_manoali">#REF!</definedName>
    <definedName name="_manogral" localSheetId="0">#REF!</definedName>
    <definedName name="_manogral">#REF!</definedName>
    <definedName name="_MBN2" localSheetId="0">#REF!</definedName>
    <definedName name="_MBN2">#REF!</definedName>
    <definedName name="_MBN3" localSheetId="0">#REF!</definedName>
    <definedName name="_MBN3">#REF!</definedName>
    <definedName name="_MBN4" localSheetId="0">#REF!</definedName>
    <definedName name="_MBN4">#REF!</definedName>
    <definedName name="_MCN1" localSheetId="0">#REF!</definedName>
    <definedName name="_MCN1">#REF!</definedName>
    <definedName name="_MCN2" localSheetId="0">#REF!</definedName>
    <definedName name="_MCN2">#REF!</definedName>
    <definedName name="_MDN1" localSheetId="0">#REF!</definedName>
    <definedName name="_MDN1">#REF!</definedName>
    <definedName name="_MDN2" localSheetId="0">#REF!</definedName>
    <definedName name="_MDN2">#REF!</definedName>
    <definedName name="_MZ1155">[5]Mezcla!$F$37</definedName>
    <definedName name="_mz125" localSheetId="0">[5]Mezcla!#REF!</definedName>
    <definedName name="_mz125">[5]Mezcla!#REF!</definedName>
    <definedName name="_MZ13" localSheetId="0">[5]Mezcla!#REF!</definedName>
    <definedName name="_MZ13">[5]Mezcla!#REF!</definedName>
    <definedName name="_MZ14" localSheetId="0">[5]Mezcla!#REF!</definedName>
    <definedName name="_MZ14">[5]Mezcla!#REF!</definedName>
    <definedName name="_MZ16" localSheetId="0">#REF!</definedName>
    <definedName name="_MZ16">#REF!</definedName>
    <definedName name="_MZ17" localSheetId="0">[5]Mezcla!#REF!</definedName>
    <definedName name="_MZ17">[5]Mezcla!#REF!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H140">[10]Ins!$E$730</definedName>
    <definedName name="_PH160">[10]Ins!$E$731</definedName>
    <definedName name="_PH180">[10]Ins!$E$732</definedName>
    <definedName name="_PH210">[10]Ins!$E$733</definedName>
    <definedName name="_PH240">[10]Ins!$E$734</definedName>
    <definedName name="_PH250">[10]Ins!$E$735</definedName>
    <definedName name="_PH260">[10]Ins!$E$736</definedName>
    <definedName name="_PH280">[10]Ins!$E$737</definedName>
    <definedName name="_PH300">[10]Ins!$E$738</definedName>
    <definedName name="_PH315">[10]Ins!$E$739</definedName>
    <definedName name="_PH350">[10]Ins!$E$740</definedName>
    <definedName name="_PH400">[10]Ins!$E$741</definedName>
    <definedName name="_pu1">#N/A</definedName>
    <definedName name="_PU3">#N/A</definedName>
    <definedName name="_PU6">#N/A</definedName>
    <definedName name="_PVC2" localSheetId="0">#REF!</definedName>
    <definedName name="_PVC2">#REF!</definedName>
    <definedName name="_PVC4" localSheetId="0">#REF!</definedName>
    <definedName name="_PVC4">#REF!</definedName>
    <definedName name="_PVC6" localSheetId="0">#REF!</definedName>
    <definedName name="_PVC6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444n1">'[8]Precios Unitarios'!$G$280</definedName>
    <definedName name="_reg664n1">'[8]Precios Unitarios'!$G$259</definedName>
    <definedName name="_reg886n1">'[8]Precios Unitarios'!$G$269</definedName>
    <definedName name="_Sort" localSheetId="0" hidden="1">#REF!</definedName>
    <definedName name="_Sort" hidden="1">#REF!</definedName>
    <definedName name="_SUB1">#N/A</definedName>
    <definedName name="_TC110">[11]Ana!$F$663</definedName>
    <definedName name="_timc200">[8]Tuberias!$C$39</definedName>
    <definedName name="_tpvc100">[8]Tuberias!$C$13</definedName>
    <definedName name="_tpvc12">[8]Tuberias!$C$11</definedName>
    <definedName name="_tpvc200">[8]Tuberias!$C$15</definedName>
    <definedName name="_tpvc34">[8]Tuberias!$C$12</definedName>
    <definedName name="_TUB24" localSheetId="0">#REF!</definedName>
    <definedName name="_TUB24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[12]PVC!#REF!</definedName>
    <definedName name="a">[12]PVC!#REF!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[13]M.O.!#REF!</definedName>
    <definedName name="AA">[13]M.O.!#REF!</definedName>
    <definedName name="aaaaaaa" localSheetId="0">#REF!</definedName>
    <definedName name="aaaaaaa">#REF!</definedName>
    <definedName name="ab" localSheetId="0">#REF!</definedName>
    <definedName name="ab">#REF!</definedName>
    <definedName name="ABANICOCONLUZ">[9]Materiales!$E$58</definedName>
    <definedName name="ABANICOSINLUZ">[9]Materiales!$E$59</definedName>
    <definedName name="AC">[5]insumo!$D$4</definedName>
    <definedName name="AC38G40">'[14]LISTADO INSUMOS DEL 2000'!$I$29</definedName>
    <definedName name="ACA_1">'[15]A-BASICOS'!$A$2024:$G$2024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cesorioi" localSheetId="0">#REF!</definedName>
    <definedName name="Accesorioi">#REF!</definedName>
    <definedName name="AccesorioL" localSheetId="0">#REF!</definedName>
    <definedName name="AccesorioL">#REF!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'[17]LISTA DE PRECIO'!$C$6</definedName>
    <definedName name="Acero_QQ">[18]INSU!$D$9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QQ" localSheetId="0">#REF!</definedName>
    <definedName name="ACEROQQ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R">[9]Materiales!$E$36</definedName>
    <definedName name="ACUEDUCTO" localSheetId="0">[19]INS!#REF!</definedName>
    <definedName name="ACUEDUCTO">[19]INS!#REF!</definedName>
    <definedName name="ACUEDUCTO_8" localSheetId="0">#REF!</definedName>
    <definedName name="ACUEDUCTO_8">#REF!</definedName>
    <definedName name="ACUM" localSheetId="0">[20]A!#REF!</definedName>
    <definedName name="ACUM">[20]A!#REF!</definedName>
    <definedName name="ADA" localSheetId="0">'[21]CUB-10181-3(Rescision)'!#REF!</definedName>
    <definedName name="ADA">'[21]CUB-10181-3(Rescision)'!#REF!</definedName>
    <definedName name="ADAMIOSIN" localSheetId="0">[5]Mezcla!#REF!</definedName>
    <definedName name="ADAMIOSIN">[5]Mezcla!#REF!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HERENCIA" localSheetId="0">#REF!</definedName>
    <definedName name="ADHERENCIA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regado">#N/A</definedName>
    <definedName name="Agregados">[22]Materiales!$B$4</definedName>
    <definedName name="Agregados_Hormigon">[23]Materiales!$B$5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" localSheetId="0">#REF!</definedName>
    <definedName name="ALAM">#REF!</definedName>
    <definedName name="Alambre">#N/A</definedName>
    <definedName name="Alambre_No.18">#N/A</definedName>
    <definedName name="Alambre_Varilla">[18]INSU!$D$17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AMBRED">[5]insumo!$D$5</definedName>
    <definedName name="ALAMBRENo12">[9]Materiales!$E$755</definedName>
    <definedName name="ALAMBREVARILLA">[9]Materiales!$E$661</definedName>
    <definedName name="ALAMBREVINIL12">[9]Materiales!$E$758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 localSheetId="0">#REF!</definedName>
    <definedName name="ALBANIL">#REF!</definedName>
    <definedName name="ALBANIL2">[24]M.O.!$C$12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bañil_Dia">[22]MO!$C$14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" localSheetId="0">#REF!</definedName>
    <definedName name="ALT">#REF!</definedName>
    <definedName name="altext3">[25]Volumenes!$S$2521</definedName>
    <definedName name="AMARREVARILLA20">[9]M.O.!$C$110</definedName>
    <definedName name="AMARREVARILLA40">[9]M.O.!$C$111</definedName>
    <definedName name="AMARREVARILLA80">[9]M.O.!$C$113</definedName>
    <definedName name="ana" localSheetId="0">#REF!</definedName>
    <definedName name="ana">#REF!</definedName>
    <definedName name="ana_6" localSheetId="0">#REF!</definedName>
    <definedName name="ana_6">#REF!</definedName>
    <definedName name="ana_abrasadera_4pulg" localSheetId="0">#REF!</definedName>
    <definedName name="ana_abrasadera_4pulg">#REF!</definedName>
    <definedName name="ana_adap_hn_2pulg">[26]ANA!$F$1146</definedName>
    <definedName name="ana_adap_hn_4pulg">[26]ANA!$F$1139</definedName>
    <definedName name="ana_adap_pp_0.5pulg">[26]ANA!$F$234</definedName>
    <definedName name="ana_adap_pp_0.75pulg">[26]ANA!$F$227</definedName>
    <definedName name="ana_adap_pvc_1.5pulg">[27]ANA!$F$1700</definedName>
    <definedName name="ana_adap_pvc_2pulg">[27]ANA!$F$1693</definedName>
    <definedName name="ana_adap_pvc_3pulg">[27]ANA!$F$1686</definedName>
    <definedName name="ana_arrancador_velocidad_variable">[27]ANA!$F$405</definedName>
    <definedName name="ana_aspersor_tipo_1">[27]ANA!$F$1504</definedName>
    <definedName name="ana_aspersor_tipo_2">[27]ANA!$F$1510</definedName>
    <definedName name="ana_aspersor_tipo_3">[26]ANA!$F$1516</definedName>
    <definedName name="ana_bajante_descarga_3pulg">[26]ANA!$F$885</definedName>
    <definedName name="ana_bajante_descarga_4pulg">[26]ANA!$F$872</definedName>
    <definedName name="ana_bajante_pluvial_3pulg">[28]ANA!$F$536</definedName>
    <definedName name="ana_bajante_pluvial_4pulg">[27]ANA!$F$896</definedName>
    <definedName name="ana_bañera">[27]ANA!$F$510</definedName>
    <definedName name="ana_bidet">[27]ANA!$F$491</definedName>
    <definedName name="ana_bomba_drenaje_sotano">[27]ANA!$F$1000</definedName>
    <definedName name="ana_bomba_fosa_ascensor">[26]ANA!$F$1011</definedName>
    <definedName name="ana_bomba_incendio">[26]ANA!$F$1272</definedName>
    <definedName name="ana_bomba_jokey">[26]ANA!$F$1278</definedName>
    <definedName name="ana_bombas_presion_constante">[26]ANA!$F$393</definedName>
    <definedName name="ana_caja_inspeccion">[28]ANA!$F$907</definedName>
    <definedName name="ana_calentador_electrico">[27]ANA!$F$556</definedName>
    <definedName name="ana_camara_desarenadora">[27]ANA!$F$988</definedName>
    <definedName name="ana_clorinador_para_agua_potable">[27]ANA!$F$381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hn_0.75pulgx90">[26]ANA!$F$1132</definedName>
    <definedName name="ana_codo_hn_1.5pulgx90">[26]ANA!$F$1125</definedName>
    <definedName name="ana_codo_hn_2pulgx90">[26]ANA!$F$1118</definedName>
    <definedName name="ana_codo_hn_4pulgx90">[26]ANA!$F$1111</definedName>
    <definedName name="ana_codo_pe_0.5pulgx90">[26]ANA!$F$1433</definedName>
    <definedName name="ana_codo_pe_0.75pulgx45">[26]ANA!$F$1451</definedName>
    <definedName name="ana_codo_pe_0.75pulgx90">[26]ANA!$F$1427</definedName>
    <definedName name="ana_codo_pe_1.5pulgx45">[26]ANA!$F$1439</definedName>
    <definedName name="ana_codo_pe_1.5pulgx90">[26]ANA!$F$1421</definedName>
    <definedName name="ana_codo_pe_1pulgx45">[26]ANA!$F$1445</definedName>
    <definedName name="ana_codo_pe_2pulgx90">[26]ANA!$F$1415</definedName>
    <definedName name="ana_codo_pp_0.5pulgx90">[26]ANA!$F$173</definedName>
    <definedName name="ana_codo_pp_0.75pulgx90">[26]ANA!$F$166</definedName>
    <definedName name="ana_codo_pp_1.5pulgx90">[26]ANA!$F$152</definedName>
    <definedName name="ana_codo_pp_1pulgx90">[26]ANA!$F$159</definedName>
    <definedName name="ana_codo_pp_4pulgx90">[26]ANA!$F$145</definedName>
    <definedName name="ana_codo_pvc_drenaje_2pulgx45">[28]ANA!$F$324</definedName>
    <definedName name="ana_codo_pvc_drenaje_2pulgx90">[27]ANA!$F$732</definedName>
    <definedName name="ana_codo_pvc_drenaje_3pulgx45">[28]ANA!$F$331</definedName>
    <definedName name="ana_codo_pvc_drenaje_3pulgx90">[27]ANA!$F$725</definedName>
    <definedName name="ana_codo_pvc_drenaje_4pulgx45">[28]ANA!$F$338</definedName>
    <definedName name="ana_codo_pvc_drenaje_4pulgx90">[27]ANA!$F$718</definedName>
    <definedName name="ana_codo_pvc_drenaje_6pulgx45">[27]ANA!$F$739</definedName>
    <definedName name="ana_codo_pvc_drenaje_6pulgx90">[27]ANA!$F$711</definedName>
    <definedName name="ana_codo_pvc_presion_0.75pulg" localSheetId="0">#REF!</definedName>
    <definedName name="ana_codo_pvc_presion_0.75pulg">#REF!</definedName>
    <definedName name="ana_codo_pvc_presion_1.5pulg">[28]ANA!$F$275</definedName>
    <definedName name="ana_codo_pvc_presion_1.5pulgx90">[27]ANA!$F$1636</definedName>
    <definedName name="ana_codo_pvc_presion_2pulgx90">[27]ANA!$F$1629</definedName>
    <definedName name="ana_codo_pvc_presion_3pulg" localSheetId="0">#REF!</definedName>
    <definedName name="ana_codo_pvc_presion_3pulg">#REF!</definedName>
    <definedName name="ana_codo_pvc_presion_3pulgx90">[26]ANA!$F$1622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agua_1.5pulg">[26]ANA!$F$295</definedName>
    <definedName name="ana_columna_agua_1pulg">[26]ANA!$F$307</definedName>
    <definedName name="ana_columna_agua_3pulg">[26]ANA!$F$283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proteccion_incendio_1.5pulg">[26]ANA!$F$1212</definedName>
    <definedName name="ana_columna_proteccion_incendio_2pulg">[26]ANA!$F$1198</definedName>
    <definedName name="ana_columna_proteccion_incendio_3pulg">[26]ANA!$F$1183</definedName>
    <definedName name="ana_columna_proteccion_incendio_4pulg">[26]ANA!$F$1168</definedName>
    <definedName name="ana_columna_ventilacion_2pulg">[28]ANA!$F$514</definedName>
    <definedName name="ana_columna_ventilacion_3pulg">[28]ANA!$F$526</definedName>
    <definedName name="ana_columna_ventilacion_4pulg">[27]ANA!$F$908</definedName>
    <definedName name="ana_cotrtina_baño">[27]ANA!$F$542</definedName>
    <definedName name="ana_couplig_pvc_1.5pulg">[27]ANA!$F$1728</definedName>
    <definedName name="ana_couplig_pvc_2pulg">[27]ANA!$F$1721</definedName>
    <definedName name="ana_couplig_pvc_3pulg">[26]ANA!$F$1714</definedName>
    <definedName name="ana_couplig_pvc_4pulg">[26]ANA!$F$1707</definedName>
    <definedName name="ana_coupling_cpvc_1.5pulg">[28]ANA!$F$451</definedName>
    <definedName name="ana_coupling_pp_0.75pulg">[27]ANA!$F$220</definedName>
    <definedName name="ana_coupling_pvc_drenaje_3pulg">[27]ANA!$F$803</definedName>
    <definedName name="ana_coupling_pvc_drenaje_4pulg">[27]ANA!$F$795</definedName>
    <definedName name="ana_drenaje_piso_2pulg">[26]ANA!$F$843</definedName>
    <definedName name="ana_electrovalvula_1.5pulg">[26]ANA!$F$1536</definedName>
    <definedName name="ana_electrovalvula_2pulg">[26]ANA!$F$1529</definedName>
    <definedName name="ana_filtrante">[26]ANA!$F$953</definedName>
    <definedName name="ana_filtro_150psi_60x60pulg">[26]ANA!$F$375</definedName>
    <definedName name="ana_fino_fondo" localSheetId="0">#REF!</definedName>
    <definedName name="ana_fino_fondo">#REF!</definedName>
    <definedName name="ana_flotas_agua_potable">[26]ANA!$F$462</definedName>
    <definedName name="ana_fregadero">[27]ANA!$F$528</definedName>
    <definedName name="ana_gabinete_proteccion_incendio">[27]ANA!$F$1230</definedName>
    <definedName name="ana_hidrante">[27]ANA!$F$1245</definedName>
    <definedName name="ana_imbornal">[27]ANA!$F$971</definedName>
    <definedName name="ana_inodoro">[27]ANA!$F$477</definedName>
    <definedName name="ana_juego_accesorios">[27]ANA!$F$535</definedName>
    <definedName name="ana_lavamanos">[27]ANA!$F$503</definedName>
    <definedName name="ana_llave_chorro">[27]ANA!$F$549</definedName>
    <definedName name="ana_manifor_bomba_jokey">[27]ANA!$F$1321</definedName>
    <definedName name="ana_manifor_descarga_bomba_jokey">[26]ANA!$F$1333</definedName>
    <definedName name="ana_maniford_descarga_agua_potable">[26]ANA!$F$435</definedName>
    <definedName name="ana_maniford_incendio">[26]ANA!$F$1290</definedName>
    <definedName name="ana_maniford_succion_agua_potable">[26]ANA!$F$417</definedName>
    <definedName name="ana_niple_hn_1.5pulg">[26]ANA!$F$1153</definedName>
    <definedName name="ana_panel_contro_riego">[26]ANA!$F$1522</definedName>
    <definedName name="ana_panel_control_velocidad_variable">[26]ANA!$F$399</definedName>
    <definedName name="ana_pañete" localSheetId="0">#REF!</definedName>
    <definedName name="ana_pañete">#REF!</definedName>
    <definedName name="ana_plato_ducha">[26]ANA!$F$517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e_0.75x0.5pulg">[26]ANA!$F$1487</definedName>
    <definedName name="ana_red_pe_1.5x0.5pulg">[26]ANA!$F$1469</definedName>
    <definedName name="ana_red_pe_1.5x1pulg">[26]ANA!$F$1463</definedName>
    <definedName name="ana_red_pe_1x0.5pulg">[26]ANA!$F$1481</definedName>
    <definedName name="ana_red_pe_1x0.75pulg">[26]ANA!$F$1475</definedName>
    <definedName name="ana_red_pe_2x1.5pulg">[26]ANA!$F$1457</definedName>
    <definedName name="ana_red_pp_0.75x0.375pulg">[26]ANA!$F$213</definedName>
    <definedName name="ana_red_pp_0.75x0.5pulg">[26]ANA!$F$205</definedName>
    <definedName name="ana_red_pp_1.5x0.75pulg">[26]ANA!$F$189</definedName>
    <definedName name="ana_red_pp_1.5x1pulg">[26]ANA!$F$181</definedName>
    <definedName name="ana_red_pp_1x0.75pulg">[26]ANA!$F$197</definedName>
    <definedName name="ana_red_pvc_3x2pulg">[28]ANA!$F$429</definedName>
    <definedName name="ana_red_pvc_4x3pulg">[28]ANA!$F$415</definedName>
    <definedName name="ana_red_pvc_drenaje_3x2pulg">[27]ANA!$F$774</definedName>
    <definedName name="ana_red_pvc_drenaje_4x3pulg">[27]ANA!$F$767</definedName>
    <definedName name="ana_red_pvc_presion_1.5x1pulg">[28]ANA!$F$373</definedName>
    <definedName name="ana_red_pvc_presion_2x1.5pulg">[27]ANA!$F$1679</definedName>
    <definedName name="ana_red_pvc_presion_3x1.5pulg">[27]ANA!$F$1672</definedName>
    <definedName name="ana_red_pvc_presion_3x2pulg">[27]ANA!$F$1664</definedName>
    <definedName name="ana_red_pvc_presion_4x1.5pulg">[27]ANA!$F$1657</definedName>
    <definedName name="ana_red_pvc_presion_4x2pulg">[27]ANA!$F$1650</definedName>
    <definedName name="ana_red_pvc_presion_4x3pulg">[27]ANA!$F$1643</definedName>
    <definedName name="ana_rejilla_piso">[27]ANA!$F$859</definedName>
    <definedName name="ana_rejilla_techo">[27]ANA!$F$851</definedName>
    <definedName name="ana_salida_agua_0.5pulg">[26]ANA!$F$262</definedName>
    <definedName name="ana_salida_agua_0.75pulg">[26]ANA!$F$253</definedName>
    <definedName name="ana_salida_agua_1.5pulg">[26]ANA!$F$243</definedName>
    <definedName name="ana_salida_drenaje_2pulg">[27]ANA!$F$831</definedName>
    <definedName name="ana_salida_drenaje_4pulg">[27]ANA!$F$820</definedName>
    <definedName name="ana_salida_gabinete_1.5pulg">[27]ANA!$F$1223</definedName>
    <definedName name="ana_salida_gas_0.375pulg">[27]ANA!$F$271</definedName>
    <definedName name="ana_salida_riego_0.5pulg">[27]ANA!$F$1498</definedName>
    <definedName name="ana_sensor_lluvia">[27]ANA!$F$1542</definedName>
    <definedName name="ana_siamesa">[26]ANA!$F$1252</definedName>
    <definedName name="ana_sifon_1.5pulg">[26]ANA!$F$810</definedName>
    <definedName name="ana_supresora_golpe_ariete_0.75pulg">[26]ANA!$F$369</definedName>
    <definedName name="ana_supresora_golpe_ariete_2pulg">[26]ANA!$F$1301</definedName>
    <definedName name="ana_supresora_golpe_ariete_3pulg">[26]ANA!$F$446</definedName>
    <definedName name="ana_tanque_hidroneumatico_210gls">[26]ANA!$F$387</definedName>
    <definedName name="ana_tapon_pvc_1.5pulg">[26]ANA!$F$1742</definedName>
    <definedName name="ana_tapon_pvc_3pulg">[26]ANA!$F$1735</definedName>
    <definedName name="ana_tapon_rejistro_pvc_drenaje_2pulg">[26]ANA!$F$788</definedName>
    <definedName name="ana_tapon_rejistro_pvc_drenaje_4pulg">[26]ANA!$F$781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hn_1.5x1.5pulg">[26]ANA!$F$1104</definedName>
    <definedName name="ana_tee_hn_2x1.5pulg">[26]ANA!$F$1097</definedName>
    <definedName name="ana_tee_hn_2x2pulg">[26]ANA!$F$1090</definedName>
    <definedName name="ana_tee_hn_4x4pulg">[26]ANA!$F$1083</definedName>
    <definedName name="ana_tee_pe_0.5x0.5pulg">[26]ANA!$F$1409</definedName>
    <definedName name="ana_tee_pe_0.75x0.75pulg">[26]ANA!$F$1403</definedName>
    <definedName name="ana_tee_pe_1.5x1.5pulg">[26]ANA!$F$1391</definedName>
    <definedName name="ana_tee_pe_1x1pulg">[26]ANA!$F$1397</definedName>
    <definedName name="ana_tee_pe_2x2pulg">[26]ANA!$F$1385</definedName>
    <definedName name="ana_tee_pp_0.5x0.5pulg">[26]ANA!$F$138</definedName>
    <definedName name="ana_tee_pp_0.75x0.5pulg">[26]ANA!$F$131</definedName>
    <definedName name="ana_tee_pp_0.75x0.75pulg">[26]ANA!$F$123</definedName>
    <definedName name="ana_tee_pp_1.5x1.5pulg">[26]ANA!$F$101</definedName>
    <definedName name="ana_tee_pp_1x0.75pulg">[26]ANA!$F$116</definedName>
    <definedName name="ana_tee_pp_1x1pulg">[26]ANA!$F$108</definedName>
    <definedName name="ana_tee_pp_2x1pulg">[26]ANA!$F$94</definedName>
    <definedName name="ana_tee_pp_4x4pulg">[26]ANA!$F$86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>[28]ANA!$F$190</definedName>
    <definedName name="ana_tee_pvc_presion_1.5x1.5pulg">[27]ANA!$F$1615</definedName>
    <definedName name="ana_tee_pvc_presion_2x2pulg">[27]ANA!$F$1608</definedName>
    <definedName name="ana_tee_pvc_presion_3pulg" localSheetId="0">#REF!</definedName>
    <definedName name="ana_tee_pvc_presion_3pulg">#REF!</definedName>
    <definedName name="ana_tee_pvc_presion_3x3pulg">[26]ANA!$F$1601</definedName>
    <definedName name="ana_tee_pvc_presion_4x4pulg">[26]ANA!$F$1594</definedName>
    <definedName name="ana_tee_yee_pvc_drenaje_2X2pulg">[26]ANA!$F$663</definedName>
    <definedName name="ana_tee_yee_pvc_drenaje_3X2pulg">[26]ANA!$F$656</definedName>
    <definedName name="ana_tee_yee_pvc_drenaje_3X3pulg">[26]ANA!$F$649</definedName>
    <definedName name="ana_tee_yee_pvc_drenaje_4X3pulg">[26]ANA!$F$642</definedName>
    <definedName name="ana_tee_yee_pvc_drenaje_4X4pulg">[26]ANA!$F$634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escape_motor">[26]ANA!$F$1309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hn_0.75pulg">[26]ANA!$F$1076</definedName>
    <definedName name="ana_tub_hn_1.5pulg">[26]ANA!$F$1066</definedName>
    <definedName name="ana_tub_hn_2pulg">[26]ANA!$F$1056</definedName>
    <definedName name="ana_tub_hn_4pulg">[26]ANA!$F$1046</definedName>
    <definedName name="ana_tub_pe_pn10_0.5pulg">[26]ANA!$F$1379</definedName>
    <definedName name="ana_tub_pe_pn10_0.75pulg">[26]ANA!$F$1370</definedName>
    <definedName name="ana_tub_pe_pn10_1.5pulg">[26]ANA!$F$1352</definedName>
    <definedName name="ana_tub_pe_pn10_1pulg">[26]ANA!$F$1361</definedName>
    <definedName name="ana_tub_pe_pn10_2pulg">[26]ANA!$F$1343</definedName>
    <definedName name="ana_tub_pp_0.375pulg_colg">[26]ANA!$F$79</definedName>
    <definedName name="ana_tub_pp_0.5pulg_colg">[26]ANA!$F$71</definedName>
    <definedName name="ana_tub_pp_0.75pulg_colg">[26]ANA!$F$63</definedName>
    <definedName name="ana_tub_pp_1.5pulg_colg">[26]ANA!$F$47</definedName>
    <definedName name="ana_tub_pp_1pulg_colg">[26]ANA!$F$55</definedName>
    <definedName name="ana_tub_pp_3pulg_colg">[26]ANA!$F$31</definedName>
    <definedName name="ana_tub_pp_4pulg_colg">[26]ANA!$F$23</definedName>
    <definedName name="ana_tub_pvc_sdr26_1.5pulg_sot">[26]ANA!$F$1587</definedName>
    <definedName name="ana_tub_pvc_sdr26_2pulg_sot">[26]ANA!$F$1576</definedName>
    <definedName name="ana_tub_pvc_sdr26_3pulg_sot">[26]ANA!$F$1565</definedName>
    <definedName name="ana_tub_pvc_sdr26_4pulg_sot">[26]ANA!$F$1554</definedName>
    <definedName name="ana_tub_pvc_sdr32.5_2pulg_colg">[26]ANA!$F$581</definedName>
    <definedName name="ana_tub_pvc_sdr32.5_3pulg_colg">[26]ANA!$F$573</definedName>
    <definedName name="ana_tub_pvc_sdr32.5_4pulg_colg">[26]ANA!$F$565</definedName>
    <definedName name="ana_tub_pvc_sdr32.5_4pulg_sot">[26]ANA!$F$614</definedName>
    <definedName name="ana_tub_pvc_sdr32.5_6pulg_dren_frances">[26]ANA!$F$627</definedName>
    <definedName name="ana_tub_pvc_sdr32.5_6pulg_sot">[26]ANA!$F$603</definedName>
    <definedName name="ana_tub_pvc_sdr32.5_8pulg_sot">[26]ANA!$F$592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unidad_tratamiento_tampa_grasa">[26]ANA!$F$1035</definedName>
    <definedName name="ana_valvula_0.5pulg">[26]ANA!$F$339</definedName>
    <definedName name="ana_valvula_0.75pulg">[27]ANA!$F$331</definedName>
    <definedName name="ana_valvula_1.5pulg">[27]ANA!$F$323</definedName>
    <definedName name="ana_valvula_2pulg">[27]ANA!$F$315</definedName>
    <definedName name="ana_valvula_aire_1pulg">[27]ANA!$F$456</definedName>
    <definedName name="ana_valvula_mariposa_2pulg">[27]ANA!$F$1266</definedName>
    <definedName name="ana_valvula_mariposa_4pulg">[27]ANA!$F$1259</definedName>
    <definedName name="ana_valvula_reguladora_1.5pulg">[27]ANA!$F$361</definedName>
    <definedName name="ana_valvula_reguladora_1pulg" localSheetId="0">#REF!</definedName>
    <definedName name="ana_valvula_reguladora_1pulg">#REF!</definedName>
    <definedName name="ana_valvula_reguladora_2pulg">[27]ANA!$F$350</definedName>
    <definedName name="ana_yee_pvc_drenaje_2pulg">[28]ANA!$F$232</definedName>
    <definedName name="ana_yee_pvc_drenaje_2X2pulg">[27]ANA!$F$704</definedName>
    <definedName name="ana_yee_pvc_drenaje_3pulg">[28]ANA!$F$239</definedName>
    <definedName name="ana_yee_pvc_drenaje_3X2pulg">[27]ANA!$F$697</definedName>
    <definedName name="ana_yee_pvc_drenaje_4pulg">[28]ANA!$F$246</definedName>
    <definedName name="ana_yee_pvc_drenaje_4X2pulg">[27]ANA!$F$690</definedName>
    <definedName name="ana_yee_pvc_drenaje_4X3pulg">[27]ANA!$F$684</definedName>
    <definedName name="ana_yee_pvc_drenaje_4X4pulg">[27]ANA!$F$677</definedName>
    <definedName name="ana_yee_pvc_drenaje_6X4pulg">[27]ANA!$F$670</definedName>
    <definedName name="ana_zabaleta" localSheetId="0">#REF!</definedName>
    <definedName name="ana_zabaleta">#REF!</definedName>
    <definedName name="analiis" localSheetId="0">[24]M.O.!#REF!</definedName>
    <definedName name="analiis">[24]M.O.!#REF!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[5]Mezcla!$F$158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TEPECHO">'[25]anal term'!$F$1819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INODORO">[9]Materiales!$E$496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#REF!</definedName>
    <definedName name="_xlnm.Print_Area">#REF!</definedName>
    <definedName name="area_M_10_2" localSheetId="0">[29]Muros!#REF!</definedName>
    <definedName name="area_M_10_2">[29]Muros!#REF!</definedName>
    <definedName name="area_M_10_3" localSheetId="0">[29]Muros!#REF!</definedName>
    <definedName name="area_M_10_3">[29]Muros!#REF!</definedName>
    <definedName name="area_M_10_4" localSheetId="0">[29]Muros!#REF!</definedName>
    <definedName name="area_M_10_4">[29]Muros!#REF!</definedName>
    <definedName name="area_M_15_2" localSheetId="0">[29]Muros!#REF!</definedName>
    <definedName name="area_M_15_2">[29]Muros!#REF!</definedName>
    <definedName name="area_M_15_3" localSheetId="0">[29]Muros!#REF!</definedName>
    <definedName name="area_M_15_3">[29]Muros!#REF!</definedName>
    <definedName name="area_M_15_4" localSheetId="0">[29]Muros!#REF!</definedName>
    <definedName name="area_M_15_4">[29]Muros!#REF!</definedName>
    <definedName name="area_M_20_2" localSheetId="0">[29]Muros!#REF!</definedName>
    <definedName name="area_M_20_2">[29]Muros!#REF!</definedName>
    <definedName name="area_M_20_3" localSheetId="0">[29]Muros!#REF!</definedName>
    <definedName name="area_M_20_3">[29]Muros!#REF!</definedName>
    <definedName name="area_M_20_4" localSheetId="0">[29]Muros!#REF!</definedName>
    <definedName name="area_M_20_4">[29]Muros!#REF!</definedName>
    <definedName name="Arena" localSheetId="0">#REF!</definedName>
    <definedName name="Aren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">[9]Materiales!$E$6</definedName>
    <definedName name="ARENAAZUL">[10]Ins!$E$25</definedName>
    <definedName name="ARENAF" localSheetId="0">[5]insumo!#REF!</definedName>
    <definedName name="ARENAF">[5]insumo!#REF!</definedName>
    <definedName name="ARENAFINA">[5]insumo!$D$6</definedName>
    <definedName name="ARENAGRUESA">[5]insumo!$D$7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">[9]Materiales!$E$9</definedName>
    <definedName name="Arenap" localSheetId="0">#REF!</definedName>
    <definedName name="Arenap">#REF!</definedName>
    <definedName name="ARENAPAÑETE" localSheetId="0">#REF!</definedName>
    <definedName name="ARENAPAÑETE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[30]M.O.!#REF!</definedName>
    <definedName name="as">[30]M.O.!#REF!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umentoorden" localSheetId="0">#REF!</definedName>
    <definedName name="aumentoorden">#REF!</definedName>
    <definedName name="AYCARP" localSheetId="0">[19]INS!#REF!</definedName>
    <definedName name="AYCARP">[19]INS!#REF!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[31]ADDENDA!#REF!</definedName>
    <definedName name="b">[31]ADDENDA!#REF!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DMINTON___0">"#NOMBRE?"</definedName>
    <definedName name="BADMINTON___10">"#NOMBRE?"</definedName>
    <definedName name="BADMINTON___11">"#NOMBRE?"</definedName>
    <definedName name="BADMINTON___12">"#NOMBRE?"</definedName>
    <definedName name="BADMINTON___13">"#NOMBRE?"</definedName>
    <definedName name="BADMINTON___14">"#NOMBRE?"</definedName>
    <definedName name="BADMINTON___15">"#NOMBRE?"</definedName>
    <definedName name="BADMINTON___16">"#NOMBRE?"</definedName>
    <definedName name="BADMINTON___17">"#NOMBRE?"</definedName>
    <definedName name="BADMINTON___18">"#NOMBRE?"</definedName>
    <definedName name="BADMINTON___2">"#NOMBRE?"</definedName>
    <definedName name="BADMINTON___21">"#NOMBRE?"</definedName>
    <definedName name="BADMINTON___3">"#NOMBRE?"</definedName>
    <definedName name="BADMINTON___4">"#NOMBRE?"</definedName>
    <definedName name="BADMINTON___6">"#NOMBRE?"</definedName>
    <definedName name="BADMINTON___7">"#NOMBRE?"</definedName>
    <definedName name="BADMINTON___8">"#NOMBRE?"</definedName>
    <definedName name="BADMINTON___9">"#NOMBRE?"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>#N/A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g_Bal" localSheetId="0">#REF!</definedName>
    <definedName name="Beg_Bal">#REF!</definedName>
    <definedName name="bloc6">'[25]anal term'!$G$251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[5]insumo!$D$8</definedName>
    <definedName name="BLOCK0.15M">[5]insumo!$D$9</definedName>
    <definedName name="BLOCK0.20M">[5]insumo!$D$10</definedName>
    <definedName name="BLOCK0.30M" localSheetId="0">#REF!</definedName>
    <definedName name="BLOCK0.30M">#REF!</definedName>
    <definedName name="BLOCK640">[32]analisis!$F$128</definedName>
    <definedName name="Block8" localSheetId="0">#REF!</definedName>
    <definedName name="Block8">#REF!</definedName>
    <definedName name="BLOCKCA" localSheetId="0">[5]insumo!#REF!</definedName>
    <definedName name="BLOCKCA">[5]insumo!#REF!</definedName>
    <definedName name="BLOQUE4">[9]Materiales!$E$651</definedName>
    <definedName name="BLOQUE6">[9]Materiales!$E$652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[33]INSU!$B$42</definedName>
    <definedName name="BOMBILLO">[11]Insumos!$E$97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PLUV4SDR41CONTRA" localSheetId="0">#REF!</definedName>
    <definedName name="BPLUV4SDR41CONTRA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[24]M.O.!$C$9</definedName>
    <definedName name="BRIGADATOPOGRAFICA_6" localSheetId="0">#REF!</definedName>
    <definedName name="BRIGADATOPOGRAFICA_6">#REF!</definedName>
    <definedName name="Brillado_pisos" localSheetId="0">#REF!</definedName>
    <definedName name="Brillado_pisos">#REF!</definedName>
    <definedName name="BVNBVNBV" localSheetId="0">[34]M.O.!#REF!</definedName>
    <definedName name="BVNBVNBV">[34]M.O.!#REF!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[35]precios!#REF!</definedName>
    <definedName name="caballeteasbecto">[35]precios!#REF!</definedName>
    <definedName name="caballeteasbecto_8" localSheetId="0">#REF!</definedName>
    <definedName name="caballeteasbecto_8">#REF!</definedName>
    <definedName name="caballeteasbeto" localSheetId="0">[35]precios!#REF!</definedName>
    <definedName name="caballeteasbeto">[35]precios!#REF!</definedName>
    <definedName name="caballeteasbeto_8" localSheetId="0">#REF!</definedName>
    <definedName name="caballeteasbeto_8">#REF!</definedName>
    <definedName name="cabañas.simpleIII">'[36]Cabañas simple Tipo 3'!$G$107</definedName>
    <definedName name="Cabañas.Vice.Presidenciales">'[36]Cabañas Vice Presidenciales'!$G$157</definedName>
    <definedName name="Cable_de_Postensado">#N/A</definedName>
    <definedName name="cablo2">[25]Volumenes!$I$2234</definedName>
    <definedName name="CACERO">[37]Hoja1!$C$768</definedName>
    <definedName name="CACEROCOLML">[9]M.O.!$C$959</definedName>
    <definedName name="CACEROML">[9]M.O.!$C$961</definedName>
    <definedName name="CACEROVIGAML">[9]M.O.!$C$967</definedName>
    <definedName name="CACEROZAP">[9]M.O.!$C$969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METAL2X4DE1_2">[9]Materiales!$E$766</definedName>
    <definedName name="CAJAMETAL2X4DE3_4">[9]Materiales!$E$767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[5]insumo!$D$12</definedName>
    <definedName name="calle" localSheetId="0">#REF!</definedName>
    <definedName name="call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PAMENTO">#N/A</definedName>
    <definedName name="CAN" localSheetId="0">[1]A!#REF!</definedName>
    <definedName name="CAN">[1]A!#REF!</definedName>
    <definedName name="CANALETACONTRA" localSheetId="0">#REF!</definedName>
    <definedName name="CANALETACONTRA">#REF!</definedName>
    <definedName name="CANT1">#N/A</definedName>
    <definedName name="CANT3">#N/A</definedName>
    <definedName name="CANT6">#N/A</definedName>
    <definedName name="canta">#N/A</definedName>
    <definedName name="CANTIDADPRESUPUESTO">#N/A</definedName>
    <definedName name="CANTO">[32]analisis!$F$443</definedName>
    <definedName name="cantp">#N/A</definedName>
    <definedName name="cantpre">#N/A</definedName>
    <definedName name="cantt">#N/A</definedName>
    <definedName name="CARACOL" localSheetId="0">[24]M.O.!#REF!</definedName>
    <definedName name="CARACOL">[24]M.O.!#REF!</definedName>
    <definedName name="CARANTEPECHO" localSheetId="0">[24]M.O.!#REF!</definedName>
    <definedName name="CARANTEPECHO">[24]M.O.!#REF!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[24]M.O.!#REF!</definedName>
    <definedName name="CARCOL30">[24]M.O.!#REF!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[24]M.O.!#REF!</definedName>
    <definedName name="CARCOL50">[24]M.O.!#REF!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[24]M.O.!#REF!</definedName>
    <definedName name="CARCOL51">[24]M.O.!#REF!</definedName>
    <definedName name="CARCOLAMARRE" localSheetId="0">[24]M.O.!#REF!</definedName>
    <definedName name="CARCOLAMARRE">[24]M.O.!#REF!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[24]M.O.!#REF!</definedName>
    <definedName name="CARLOSAPLA">[24]M.O.!#REF!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[24]M.O.!#REF!</definedName>
    <definedName name="CARLOSAVARIASAGUAS">[24]M.O.!#REF!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[24]M.O.!#REF!</definedName>
    <definedName name="CARMURO">[24]M.O.!#REF!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.Col.45x45">[38]Insumos!$E$203</definedName>
    <definedName name="Carp.Col.50x50">[38]Insumos!$E$204</definedName>
    <definedName name="Carp.Col.55x55">[38]Insumos!$E$205</definedName>
    <definedName name="Carp.Col.60x60">[38]Insumos!$E$206</definedName>
    <definedName name="Carp.Col.Ø25cm">[38]Insumos!$E$208</definedName>
    <definedName name="Carp.Col.Ø30">[38]Insumos!$E$209</definedName>
    <definedName name="Carp.Col.Ø40">[38]Insumos!$E$211</definedName>
    <definedName name="Carp.Col.Ø45">[38]Insumos!$E$212</definedName>
    <definedName name="Carp.Col.Ø90">[38]Insumos!$E$217</definedName>
    <definedName name="Carp.col.tapaytapa">[38]Insumos!$E$198</definedName>
    <definedName name="carp.Col40x40">[38]Insumos!$E$202</definedName>
    <definedName name="Carp.ColØ60">[38]Insumos!$E$213</definedName>
    <definedName name="Carp.ColØ70">[38]Insumos!$E$215</definedName>
    <definedName name="Carp.ColØ80">[38]Insumos!$E$216</definedName>
    <definedName name="Carp.Dintel">[38]Insumos!$E$235</definedName>
    <definedName name="Carp.Losa.Aligeradas.atc">[36]Insumos!$E$164</definedName>
    <definedName name="Carp.losa.Horm.Visto">[36]Insumos!$E$162</definedName>
    <definedName name="Carp.Muros.atc">[36]Insumos!$E$167</definedName>
    <definedName name="Carp.Platea.Zap.atc">[36]Insumos!$E$168</definedName>
    <definedName name="Carp.Viga.20x30">[38]Insumos!$E$218</definedName>
    <definedName name="Carp.Viga.20x40">[38]Insumos!$E$219</definedName>
    <definedName name="Carp.Viga.25x35">[38]Insumos!$E$222</definedName>
    <definedName name="Carp.Viga.25x40">[38]Insumos!$E$223</definedName>
    <definedName name="CArp.Viga.25x60">[38]Insumos!$E$226</definedName>
    <definedName name="Carp.Viga.25x65">[38]Insumos!$E$227</definedName>
    <definedName name="Carp.Viga.25x70">[38]Insumos!$E$230</definedName>
    <definedName name="Carp.Viga.25x80">[38]Insumos!$E$231</definedName>
    <definedName name="Carp.Viga.30x80">[38]Insumos!$E$229</definedName>
    <definedName name="Carp.Viga.Curva.20x50">[38]Insumos!$E$232</definedName>
    <definedName name="Carp.Vigas.Curvas.30x70">[38]Insumos!$E$233</definedName>
    <definedName name="CARP1" localSheetId="0">[19]INS!#REF!</definedName>
    <definedName name="CARP1">[19]INS!#REF!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[19]INS!#REF!</definedName>
    <definedName name="CARP2">[19]INS!#REF!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[24]M.O.!#REF!</definedName>
    <definedName name="CARPDINTEL">[24]M.O.!#REF!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40">[36]Insumos!$E$171</definedName>
    <definedName name="Carpintería_de_Vigas_20x130">[36]Insumos!$E$177</definedName>
    <definedName name="Carpintería_de_Vigas_20x20">[36]Insumos!$E$173</definedName>
    <definedName name="Carpintería_de_Vigas_20x30">[36]Insumos!$E$175</definedName>
    <definedName name="Carpintería_de_Vigas_20x40">[36]Insumos!$E$174</definedName>
    <definedName name="Carpintería_de_Vigas_20x60">[36]Insumos!$E$176</definedName>
    <definedName name="Carpintería_de_Vigas_40x40">[36]Insumos!$E$178</definedName>
    <definedName name="Carpintería_de_Vigas_40x50">[36]Insumos!$E$179</definedName>
    <definedName name="Carpintería_de_Vigas_40x70">[36]Insumos!$E$180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intero_1ra">[39]MO!$C$21</definedName>
    <definedName name="Carpintero_2da">[39]MO!$C$20</definedName>
    <definedName name="CARPVIGA2040" localSheetId="0">[24]M.O.!#REF!</definedName>
    <definedName name="CARPVIGA2040">[24]M.O.!#REF!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[24]M.O.!#REF!</definedName>
    <definedName name="CARPVIGA3050">[24]M.O.!#REF!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[24]M.O.!#REF!</definedName>
    <definedName name="CARPVIGA3060">[24]M.O.!#REF!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[24]M.O.!#REF!</definedName>
    <definedName name="CARPVIGA4080">[24]M.O.!#REF!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[24]M.O.!#REF!</definedName>
    <definedName name="CARRAMPA">[24]M.O.!#REF!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[24]M.O.!#REF!</definedName>
    <definedName name="CASABE">[24]M.O.!#REF!</definedName>
    <definedName name="CASABE_8" localSheetId="0">#REF!</definedName>
    <definedName name="CASABE_8">#REF!</definedName>
    <definedName name="CASBESTO" localSheetId="0">[24]M.O.!#REF!</definedName>
    <definedName name="CASBESTO">[24]M.O.!#REF!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">#N/A</definedName>
    <definedName name="CAVOSC" localSheetId="0">[5]insumo!#REF!</definedName>
    <definedName name="CAVOSC">[5]insumo!#REF!</definedName>
    <definedName name="CB">[10]Ins!$E$318</definedName>
    <definedName name="CBAJVEN3">[9]M.O.!$C$594</definedName>
    <definedName name="CBAJVEN4">[9]M.O.!$C$595</definedName>
    <definedName name="CBLOCK10" localSheetId="0">[19]INS!#REF!</definedName>
    <definedName name="CBLOCK10">[19]INS!#REF!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4">[9]M.O.!$C$21</definedName>
    <definedName name="CBLOCK6">[9]M.O.!$C$23</definedName>
    <definedName name="CBLOCK8">[9]M.O.!$C$25</definedName>
    <definedName name="CBREAKERS">[9]M.O.!$C$489</definedName>
    <definedName name="CDES2">[9]M.O.!$C$646</definedName>
    <definedName name="CDES3">[9]M.O.!$C$647</definedName>
    <definedName name="CDESPISPARR2">[9]M.O.!$C$649</definedName>
    <definedName name="CDESPLU3">[9]M.O.!$C$630</definedName>
    <definedName name="CDESPLU4">[9]M.O.!$C$631</definedName>
    <definedName name="CDUCHA">[9]M.O.!$C$803</definedName>
    <definedName name="cell">'[40]LISTADO INSUMOS DEL 2000'!$I$29</definedName>
    <definedName name="CEMEB">[9]Materiales!$E$17</definedName>
    <definedName name="CEMEG">[9]Materiales!$E$15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Gris">[41]Materiales!$B$3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G" localSheetId="0">[5]insumo!#REF!</definedName>
    <definedName name="CEMENTOG">[5]insumo!#REF!</definedName>
    <definedName name="CEMENTOP">[5]insumo!$D$13</definedName>
    <definedName name="CEMENTOPVC">[9]Materiales!$E$24</definedName>
    <definedName name="CEN" localSheetId="0">#REF!</definedName>
    <definedName name="CEN">#REF!</definedName>
    <definedName name="cer20x203">'[25]anal term'!$G$958</definedName>
    <definedName name="cerab" localSheetId="0">#REF!</definedName>
    <definedName name="cerab">#REF!</definedName>
    <definedName name="Cerac" localSheetId="0">#REF!</definedName>
    <definedName name="Cerac">#REF!</definedName>
    <definedName name="Ceram.Ines.Gris30x30">[36]Insumos!$E$61</definedName>
    <definedName name="Ceram.Nevada.33x33">[36]Insumos!$E$64</definedName>
    <definedName name="Ceram.Ultra.Blanco.33x33">[36]Insumos!$E$62</definedName>
    <definedName name="ceramica" localSheetId="0">#REF!</definedName>
    <definedName name="ceramica">#REF!</definedName>
    <definedName name="Ceramica.Criolla.40.40">'[42]Insumos materiales'!$J$48</definedName>
    <definedName name="Cerámica.para.Piso">[38]Insumos!$E$79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ámica_30x30_Pared">[16]Insumos!$B$35:$D$35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ámica_Italiana_Pared">[16]Insumos!$B$34:$D$34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[5]insumo!$D$16</definedName>
    <definedName name="CERAMICAPAREDS">[5]insumo!$D$17</definedName>
    <definedName name="CERAMICAPISOP">[5]insumo!$D$14</definedName>
    <definedName name="CERAMICAPISOS">[5]insumo!$D$15</definedName>
    <definedName name="ceramicapp" localSheetId="0">[5]insumo!#REF!</definedName>
    <definedName name="ceramicapp">[5]insumo!#REF!</definedName>
    <definedName name="Cerapisos" localSheetId="0">#REF!</definedName>
    <definedName name="Cerapisos">#REF!</definedName>
    <definedName name="CERBB">[9]Materiales!$E$28</definedName>
    <definedName name="CFREGADERO1CAMARA">[9]M.O.!$C$809</definedName>
    <definedName name="CFREGADERO2CAMARAS">[9]M.O.!$C$810</definedName>
    <definedName name="CG">[10]Ins!$E$319</definedName>
    <definedName name="CHAZO">[33]INSU!$B$104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NO">[9]M.O.!$C$820</definedName>
    <definedName name="CINT1">[9]M.O.!$C$505</definedName>
    <definedName name="CINT2">[9]M.O.!$C$506</definedName>
    <definedName name="CINT3">[9]M.O.!$C$507</definedName>
    <definedName name="CINT3V">[9]M.O.!$C$508</definedName>
    <definedName name="CINT4V">[9]M.O.!$C$509</definedName>
    <definedName name="CLAVADERO1CV">[9]M.O.!$C$866</definedName>
    <definedName name="CLAVADERO2CV">[9]M.O.!$C$868</definedName>
    <definedName name="CLAVO">[43]Ins!$E$802</definedName>
    <definedName name="CLAVO_ACERO">[18]INSU!$D$130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[18]INSU!$D$131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" localSheetId="0">#REF!</definedName>
    <definedName name="Clavosa">#REF!</definedName>
    <definedName name="CLAVOSAC" localSheetId="0">[5]insumo!#REF!</definedName>
    <definedName name="CLAVOSAC">[5]insumo!#REF!</definedName>
    <definedName name="CLAVOSACERO">[5]insumo!$D$18</definedName>
    <definedName name="CLAVOSCORRIENTES">[5]insumo!$D$19</definedName>
    <definedName name="CLAVOZINC">[44]INS!$D$767</definedName>
    <definedName name="CLAVPED">[9]M.O.!$C$834</definedName>
    <definedName name="CLLAVEDUCHA">[9]M.O.!$C$804</definedName>
    <definedName name="CLUCES">[9]M.O.!$C$513</definedName>
    <definedName name="CO" localSheetId="0">#REF!</definedName>
    <definedName name="CO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_2HG">[9]Materiales!$E$392</definedName>
    <definedName name="CODO3X45DRENAJE">[9]Materiales!$F$262</definedName>
    <definedName name="CODO4X45">[9]Materiales!$F$263</definedName>
    <definedName name="CODODRENAJE2X45">[9]Materiales!$F$261</definedName>
    <definedName name="CODODRENAJE2X90">[9]Materiales!$F$257</definedName>
    <definedName name="CODODRENAJE3X90">[9]Materiales!$F$258</definedName>
    <definedName name="CODODRENAJE4X90">[9]Materiales!$F$259</definedName>
    <definedName name="CODOPVC1_2X90">[9]Materiales!$F$213</definedName>
    <definedName name="CODOPVC3_4X90">[9]Materiales!$F$214</definedName>
    <definedName name="CODOPVC3X90">[9]Materiales!$F$218</definedName>
    <definedName name="COL">'[45]PRES no'!$E$116</definedName>
    <definedName name="Col.C5.triangular">[36]Análisis!$D$765</definedName>
    <definedName name="col.GFRC.red.25">[46]Insumos!$C$65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caceromalla">[47]I.HORMIGON!$G$22</definedName>
    <definedName name="Columna.C1.15x20">[36]Análisis!$D$148</definedName>
    <definedName name="Columna.Cc.20x20">[36]Análisis!$D$156</definedName>
    <definedName name="Columna.Cr">[36]Análisis!$D$182</definedName>
    <definedName name="Columna.Lavanderia">[36]Análisis!$D$933</definedName>
    <definedName name="columna.pergolado">[48]Análisis!$D$1625</definedName>
    <definedName name="Columnas.C1s.C2s">[36]Análisis!$D$164</definedName>
    <definedName name="Columnas.Redonda.30cm">[36]Análisis!$D$173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EXBAJ4SDR41A6CONTRA" localSheetId="0">#REF!</definedName>
    <definedName name="CONEXBAJ4SDR41A6CONTRA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">#N/A</definedName>
    <definedName name="COPIA" localSheetId="0">[19]INS!#REF!</definedName>
    <definedName name="COPIA">[19]INS!#REF!</definedName>
    <definedName name="COPIA_8" localSheetId="0">#REF!</definedName>
    <definedName name="COPIA_8">#REF!</definedName>
    <definedName name="CORINAL12FALDA">[9]M.O.!$C$838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PANEL">[9]M.O.!$C$514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SALIDA12">[9]M.O.!$C$852</definedName>
    <definedName name="CSALIDAINOD">[9]M.O.!$C$856</definedName>
    <definedName name="CTC">[9]M.O.!$C$516</definedName>
    <definedName name="cuadro" localSheetId="0">[31]ADDENDA!#REF!</definedName>
    <definedName name="cuadro">[31]ADDENDA!#REF!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" localSheetId="0">#REF!</definedName>
    <definedName name="CUB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_8">[9]Materiales!$E$535</definedName>
    <definedName name="Curado_y_Aditivo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" localSheetId="0">[49]Presup.!#REF!</definedName>
    <definedName name="CV">[49]Presup.!#REF!</definedName>
    <definedName name="CZINC" localSheetId="0">[24]M.O.!#REF!</definedName>
    <definedName name="CZINC">[24]M.O.!#REF!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CZOCGRAPISO">[9]M.O.!$C$175</definedName>
    <definedName name="D" localSheetId="0">#REF!</definedName>
    <definedName name="D">#REF!</definedName>
    <definedName name="D8T">'[50]Resumen Precio Equipos'!$I$13</definedName>
    <definedName name="Data" localSheetId="0">#REF!</definedName>
    <definedName name="Data">#REF!</definedName>
    <definedName name="DD">#N/A</definedName>
    <definedName name="DEDE" hidden="1">#N/A</definedName>
    <definedName name="DEDE2" hidden="1">#N/A</definedName>
    <definedName name="DEDE3" hidden="1">#N/A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>#N/A</definedName>
    <definedName name="derop" localSheetId="0">[30]M.O.!#REF!</definedName>
    <definedName name="derop">[30]M.O.!#REF!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[5]insumo!#REF!</definedName>
    <definedName name="DERRCEMBLANCO">[5]insumo!#REF!</definedName>
    <definedName name="DERRCEMGRIS" localSheetId="0">[5]insumo!#REF!</definedName>
    <definedName name="DERRCEMGRIS">[5]insumo!#REF!</definedName>
    <definedName name="DERRETIDO">[9]Materiales!$E$21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LANCO">[5]insumo!$D$20</definedName>
    <definedName name="derretidocrema" localSheetId="0">[5]insumo!#REF!</definedName>
    <definedName name="derretidocrema">[5]insumo!#REF!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FREGADERO">[9]Materiales!$E$540</definedName>
    <definedName name="DESCRIPCION">#N/A</definedName>
    <definedName name="DESCRIPCION_6">NA()</definedName>
    <definedName name="desembolso___0">"#NOMBRE?"</definedName>
    <definedName name="desembolso___10">"#NOMBRE?"</definedName>
    <definedName name="desembolso___11">"#NOMBRE?"</definedName>
    <definedName name="desembolso___12">"#NOMBRE?"</definedName>
    <definedName name="desembolso___13">"#NOMBRE?"</definedName>
    <definedName name="desembolso___14">"#NOMBRE?"</definedName>
    <definedName name="desembolso___15">"#NOMBRE?"</definedName>
    <definedName name="desembolso___16">"#NOMBRE?"</definedName>
    <definedName name="desembolso___17">"#NOMBRE?"</definedName>
    <definedName name="desembolso___18">"#NOMBRE?"</definedName>
    <definedName name="desembolso___2">"#NOMBRE?"</definedName>
    <definedName name="desembolso___21">"#NOMBRE?"</definedName>
    <definedName name="desembolso___3">"#NOMBRE?"</definedName>
    <definedName name="desembolso___4">"#NOMBRE?"</definedName>
    <definedName name="desembolso___6">"#NOMBRE?"</definedName>
    <definedName name="desembolso___7">"#NOMBRE?"</definedName>
    <definedName name="desembolso___8">"#NOMBRE?"</definedName>
    <definedName name="desembolso___9">"#NOMBRE?"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[18]MO!$B$256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MANTSE500CONTRA" localSheetId="0">#REF!</definedName>
    <definedName name="DESMANTSE500CONTRA">#REF!</definedName>
    <definedName name="DESPISO2CONTRA" localSheetId="0">#REF!</definedName>
    <definedName name="DESPISO2CONTRA">#REF!</definedName>
    <definedName name="detech3">'[25]Ana-Sanit.'!$F$552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">'[45]PRES no'!$E$119</definedName>
    <definedName name="DINTEL">'[25]Anal. horm.'!$F$1139</definedName>
    <definedName name="DIOS" localSheetId="0">#REF!</definedName>
    <definedName name="DIOS">#REF!</definedName>
    <definedName name="DISTAGUAYMOCONTRA" localSheetId="0">#REF!</definedName>
    <definedName name="DISTAGUAYMOCONTR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LAR" localSheetId="0">#REF!</definedName>
    <definedName name="DOLAR">#REF!</definedName>
    <definedName name="donatelo" localSheetId="0">[51]INS!#REF!</definedName>
    <definedName name="donatelo">[51]INS!#REF!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">[9]Materiales!$E$541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ROCK">[52]Analisis!$F$1187</definedName>
    <definedName name="e" localSheetId="0">#REF!</definedName>
    <definedName name="e">#REF!</definedName>
    <definedName name="ECON">[9]Materiales!$E$37</definedName>
    <definedName name="el_no_al_printer">'[53]Los Ángeles (Fase II)'!$A$2171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">#N/A</definedName>
    <definedName name="EMPINTCONACEROYMALLACONTRA" localSheetId="0">#REF!</definedName>
    <definedName name="EMPINTCONACEROYMALLACONTRA">#REF!</definedName>
    <definedName name="EMPINTMA">[32]analisis!$F$399</definedName>
    <definedName name="ENC" localSheetId="0">#REF!</definedName>
    <definedName name="ENC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>[18]MO!$B$247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50x90">[47]I.HORMIGON!$G$28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escalera">[47]I.HORMIGON!$G$37</definedName>
    <definedName name="encofradolosa">[47]I.HORMIGON!$G$24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ncofradoviga30x60">[47]I.HORMIGON!$G$33</definedName>
    <definedName name="encofradoviga40x60">[47]I.HORMIGON!$G$33</definedName>
    <definedName name="End_Bal" localSheetId="0">#REF!</definedName>
    <definedName name="End_Bal">#REF!</definedName>
    <definedName name="EPOX">[9]Materiales!$E$39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R" localSheetId="0">[20]A!#REF!</definedName>
    <definedName name="ER">[20]A!#REF!</definedName>
    <definedName name="escalon.de2.0">[48]Análisis!$D$1314</definedName>
    <definedName name="escalon.de30">[48]Análisis!$D$1293</definedName>
    <definedName name="escalon.de60">[48]Análisis!$D$1304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GRAFB">[25]UASD!$F$3512</definedName>
    <definedName name="ESCMARAGLPR">[54]Ana!$M$452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CALMANO5">[9]M.O.!$C$522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CTIERRAMANO3">[43]M.O.!$C$563</definedName>
    <definedName name="EXCTIERRAMANO5">[9]M.O.!$C$538</definedName>
    <definedName name="expl" localSheetId="0">[31]ADDENDA!#REF!</definedName>
    <definedName name="expl">[31]ADDENDA!#REF!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_Pay" localSheetId="0">#REF!</definedName>
    <definedName name="Extra_Pay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" localSheetId="0">'[55]ANALISIS ENTREGABLE'!#REF!</definedName>
    <definedName name="fac">'[55]ANALISIS ENTREGABLE'!#REF!</definedName>
    <definedName name="fact" localSheetId="0">'[55]ANALISIS ENTREGABLE'!#REF!</definedName>
    <definedName name="fact">'[55]ANALISIS ENTREGABLE'!#REF!</definedName>
    <definedName name="FE">'[56]med.mov.de tierras2'!$D$12</definedName>
    <definedName name="FEa">#N/A</definedName>
    <definedName name="FECHA">#N/A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hidden="1">#N/A</definedName>
    <definedName name="FI" localSheetId="0">#REF!</definedName>
    <definedName name="FI">#REF!</definedName>
    <definedName name="FIN" localSheetId="0">#REF!</definedName>
    <definedName name="FIN">#REF!</definedName>
    <definedName name="Final" localSheetId="0">#REF!</definedName>
    <definedName name="Final">#REF!</definedName>
    <definedName name="FINOINC">'[25]anal term'!$F$1794</definedName>
    <definedName name="FINOTECHOINCL">[32]analisis!$F$5386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>[10]Ins!$E$194</definedName>
    <definedName name="FR" localSheetId="0">[1]A!#REF!</definedName>
    <definedName name="FR">[1]A!#REF!</definedName>
    <definedName name="FREG2HG">[57]Ana!$F$3890</definedName>
    <definedName name="Fregadero" localSheetId="0">#REF!</definedName>
    <definedName name="Fregadero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RADERODOBLE">[5]insumo!$D$21</definedName>
    <definedName name="FREGSENCILLO">[9]Materiales!$E$544</definedName>
    <definedName name="FSDFS" localSheetId="0">#REF!</definedName>
    <definedName name="FSDFS">#REF!</definedName>
    <definedName name="FSDFS_6" localSheetId="0">#REF!</definedName>
    <definedName name="FSDFS_6">#REF!</definedName>
    <definedName name="Full_Print" localSheetId="0">#REF!</definedName>
    <definedName name="Full_Print">#REF!</definedName>
    <definedName name="FUNCION">[58]FUNCION!$C$16</definedName>
    <definedName name="FZ" localSheetId="0">#REF!</definedName>
    <definedName name="FZ">#REF!</definedName>
    <definedName name="G" localSheetId="0">#REF!</definedName>
    <definedName name="G">#REF!</definedName>
    <definedName name="gabinetesandiroba">#N/A</definedName>
    <definedName name="Gabipared" localSheetId="0">#REF!</definedName>
    <definedName name="Gabipared">#REF!</definedName>
    <definedName name="Gabipiso" localSheetId="0">#REF!</definedName>
    <definedName name="Gabipiso">#REF!</definedName>
    <definedName name="GAPACAPLY">[25]Mat!$D$99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[5]insumo!#REF!</definedName>
    <definedName name="GASOI">[5]insumo!#REF!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[19]INS!$D$561</definedName>
    <definedName name="GASOLINA_6" localSheetId="0">#REF!</definedName>
    <definedName name="GASOLINA_6">#REF!</definedName>
    <definedName name="GASTOSGENERALES">#N/A</definedName>
    <definedName name="GASTOSGENERALESA">#N/A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hidden="1">#N/A</definedName>
    <definedName name="GFSG" hidden="1">#N/A</definedName>
    <definedName name="GLOBO6">[9]Materiales!$E$55</definedName>
    <definedName name="GLOBO8">[9]Materiales!$E$56</definedName>
    <definedName name="GOTERO">[59]Análisis!$H$1790</definedName>
    <definedName name="granito" localSheetId="0">'[60]Pres. no'!#REF!</definedName>
    <definedName name="granito">'[60]Pres. no'!#REF!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illa" localSheetId="0">#REF!</definedName>
    <definedName name="Gravilla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">#N/A</definedName>
    <definedName name="GT" localSheetId="0">#REF!</definedName>
    <definedName name="GT">#REF!</definedName>
    <definedName name="H" localSheetId="0">[13]M.O.!#REF!</definedName>
    <definedName name="H">[13]M.O.!#REF!</definedName>
    <definedName name="H240KG">'[61]anal term'!$G$1520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40ENTRADAESTECONTRA" localSheetId="0">#REF!</definedName>
    <definedName name="HACOL3040ENTRADAESTECONTRA">#REF!</definedName>
    <definedName name="HACOL60601244012138A20LIG">[62]Ana!$F$683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PEDCONTRA" localSheetId="0">#REF!</definedName>
    <definedName name="HAPEDCONTRA">#REF!</definedName>
    <definedName name="HARAMPA121244012A2038A20LIGWIN">[32]analisis!$F$1866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3060124604123838A25LIGWIN">[57]Ana!$F$2042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LO10CONTRA" localSheetId="0">#REF!</definedName>
    <definedName name="HAVUELO10CONTRA">#REF!</definedName>
    <definedName name="HAZCH4013540812C634ADLIG">[63]Ana!$F$2673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452013533838A25LIG">[32]analisis!$F$3019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eader_Row" localSheetId="0">ROW(#REF!)</definedName>
    <definedName name="Header_Row">ROW(#REF!)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GON100" localSheetId="0">[5]Mezcla!#REF!</definedName>
    <definedName name="HGON100">[5]Mezcla!#REF!</definedName>
    <definedName name="HGON140" localSheetId="0">[5]Mezcla!#REF!</definedName>
    <definedName name="HGON140">[5]Mezcla!#REF!</definedName>
    <definedName name="HGON180" localSheetId="0">[5]Mezcla!#REF!</definedName>
    <definedName name="HGON180">[5]Mezcla!#REF!</definedName>
    <definedName name="HGON210" localSheetId="0">[5]Mezcla!#REF!</definedName>
    <definedName name="HGON210">[5]Mezcla!#REF!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">#N/A</definedName>
    <definedName name="Hinca_de_Pilotes">#N/A</definedName>
    <definedName name="HINCADEPILOTES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>[5]insumo!$D$35</definedName>
    <definedName name="HINDUSTRIAL210">[5]insumo!$D$36</definedName>
    <definedName name="HORACIO">#N/A</definedName>
    <definedName name="horind100" localSheetId="0">[5]insumo!#REF!</definedName>
    <definedName name="horind100">[5]insumo!#REF!</definedName>
    <definedName name="horind140" localSheetId="0">[5]insumo!#REF!</definedName>
    <definedName name="horind140">[5]insumo!#REF!</definedName>
    <definedName name="horind180" localSheetId="0">[5]insumo!#REF!</definedName>
    <definedName name="horind180">[5]insumo!#REF!</definedName>
    <definedName name="horind210" localSheetId="0">[5]insumo!#REF!</definedName>
    <definedName name="horind210">[5]insumo!#REF!</definedName>
    <definedName name="HORM">[64]Analisis1!$E$13</definedName>
    <definedName name="Horm.Ind.140.Sin.Bomba">[36]Insumos!$E$35</definedName>
    <definedName name="Horm.Ind.180.Sin.Bomba">[36]Insumos!$E$37</definedName>
    <definedName name="Horm.Ind.210.Sin.Bomba">[36]Insumos!$E$39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>[32]analisis!$F$3302</definedName>
    <definedName name="HORM124LIGADORA">[32]analisis!$F$3309</definedName>
    <definedName name="HORM124LIGAWINCHE">[32]analisis!$F$3316</definedName>
    <definedName name="HORM124M">[52]Analisis!$F$1048</definedName>
    <definedName name="HORM135">[32]analisis!$F$3281</definedName>
    <definedName name="HORM135_MANUAL">'[44]HORM. Y MORTEROS.'!$H$212</definedName>
    <definedName name="HORM135LIGADORA">[32]analisis!$F$3288</definedName>
    <definedName name="HORM135LIGAWINCHE">[32]analisis!$F$3295</definedName>
    <definedName name="HORM135M">[52]Analisis!$F$1024</definedName>
    <definedName name="HORM140">[32]analisis!$F$3138</definedName>
    <definedName name="HORM180">[32]analisis!$F$3148</definedName>
    <definedName name="HORM210">[32]analisis!$F$3153</definedName>
    <definedName name="HORM240">[32]analisis!$F$3158</definedName>
    <definedName name="Hormigón_Industrial_210_Kg_cm2_2">[65]Insumos!$B$71:$D$71</definedName>
    <definedName name="Hormigón_Industrial_210_Kg_cm2_3">[65]Insumos!$B$71:$D$71</definedName>
    <definedName name="Hormigón_Industrial_240_Kg_cm2" localSheetId="0">[4]Insumos!#REF!</definedName>
    <definedName name="Hormigón_Industrial_240_Kg_cm2">[4]Insumos!#REF!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">[47]I.HORMIGON!$G$15</definedName>
    <definedName name="hormigon280">#N/A</definedName>
    <definedName name="HORMIGON350">#N/A</definedName>
    <definedName name="HORMIGONARMADOALETAS">#N/A</definedName>
    <definedName name="HORMIGONARMADOESTRIBOS">#N/A</definedName>
    <definedName name="HORMIGONARMADOGUARDARRUEDASYDEFENSASLATERALES">#N/A</definedName>
    <definedName name="HORMIGONARMADOLOSADEAPROCHE">#N/A</definedName>
    <definedName name="HORMIGONARMADOLOSADETABLERO">#N/A</definedName>
    <definedName name="HORMIGONARMADOVIGUETAS">#N/A</definedName>
    <definedName name="Hormigones_Simples">'[66]Analisis de Costos'!$A$38</definedName>
    <definedName name="hormigonproteccionpilas">#N/A</definedName>
    <definedName name="HORMIGONSIMPLE">#N/A</definedName>
    <definedName name="HORMIGONVIGASPOSTENSADAS" localSheetId="0">[67]Análisis!#REF!</definedName>
    <definedName name="HORMIGONVIGASPOSTENSADAS">[67]Análisis!#REF!</definedName>
    <definedName name="i" localSheetId="0">[19]INS!#REF!</definedName>
    <definedName name="i">[19]INS!#REF!</definedName>
    <definedName name="ilma" localSheetId="0">[24]M.O.!#REF!</definedName>
    <definedName name="ilma">[24]M.O.!#REF!</definedName>
    <definedName name="imocolocjuntas">#N/A</definedName>
    <definedName name="impresion_2" localSheetId="0">[68]Directos!#REF!</definedName>
    <definedName name="impresion_2">[68]Directos!#REF!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ACION" localSheetId="0">#REF!</definedName>
    <definedName name="IMPRIMACION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MTEPLA">'[25]anal term'!$G$1279</definedName>
    <definedName name="INCREM">#N/A</definedName>
    <definedName name="ingeniera">[30]M.O.!$C$10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ENIERIA">#N/A</definedName>
    <definedName name="INO">[9]Materiales!$E$63</definedName>
    <definedName name="INOBCOSER">[69]Ana!$F$3970</definedName>
    <definedName name="Inoblanco" localSheetId="0">#REF!</definedName>
    <definedName name="Inoblanc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e" localSheetId="0">#REF!</definedName>
    <definedName name="Inodoroe">#REF!</definedName>
    <definedName name="Inodorom" localSheetId="0">#REF!</definedName>
    <definedName name="Inodorom">#REF!</definedName>
    <definedName name="inodorosimplex" localSheetId="0">[5]insumo!#REF!</definedName>
    <definedName name="inodorosimplex">[5]insumo!#REF!</definedName>
    <definedName name="INOFLUXBCOCONTRA" localSheetId="0">#REF!</definedName>
    <definedName name="INOFLUXBCOCONTRA">#REF!</definedName>
    <definedName name="ins_abrasadera_1pulg">[27]INS!$E$47</definedName>
    <definedName name="ins_abrasadera_2pulg">[27]INS!$E$45</definedName>
    <definedName name="ins_abrasadera_3pulg">[27]INS!$E$44</definedName>
    <definedName name="ins_abrasadera_4pulg">[27]INS!$E$43</definedName>
    <definedName name="ins_acero">[27]INS!$E$17</definedName>
    <definedName name="ins_adap_hn_2pulg">[27]INS!$E$216</definedName>
    <definedName name="ins_adap_hn_4pulg">[27]INS!$E$215</definedName>
    <definedName name="ins_adap_pe_0.5pulg">[27]INS!$E$256</definedName>
    <definedName name="ins_adap_pe_1.5pulg">[26]INS!$E$255</definedName>
    <definedName name="ins_adap_pe_2pulg">[26]INS!$E$254</definedName>
    <definedName name="ins_adap_pp_0.5pulg">[26]INS!$E$93</definedName>
    <definedName name="ins_adap_pp_0.75pulg">[26]INS!$E$92</definedName>
    <definedName name="ins_adap_pp_1.5pulg">[26]INS!$E$91</definedName>
    <definedName name="ins_adap_pp_2pulg">[26]INS!$E$90</definedName>
    <definedName name="ins_adap_pp_3pulg">[26]INS!$E$89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>[27]INS!$E$286</definedName>
    <definedName name="ins_adap_pvc_2pulg">[27]INS!$E$285</definedName>
    <definedName name="ins_adap_pvc_3pulg">[27]INS!$E$284</definedName>
    <definedName name="ins_agua">[27]INS!$E$21</definedName>
    <definedName name="ins_alambre">[27]INS!$E$29</definedName>
    <definedName name="ins_alquiler_compresor">[27]INS!$E$32</definedName>
    <definedName name="ins_arandela_inodoro">[27]INS!$E$140</definedName>
    <definedName name="ins_areana_silica">[27]INS!$E$294</definedName>
    <definedName name="ins_arena_fina">[27]INS!$E$19</definedName>
    <definedName name="ins_arena_gruesa">[27]INS!$E$18</definedName>
    <definedName name="ins_aspersor_tipo_1">[27]INS!$E$257</definedName>
    <definedName name="ins_aspersor_tipo_2">[27]INS!$E$258</definedName>
    <definedName name="ins_aspersor_tipo_3">[27]INS!$E$259</definedName>
    <definedName name="ins_bañera">[27]INS!$E$130</definedName>
    <definedName name="ins_barra_unitrox">[27]INS!$E$54</definedName>
    <definedName name="ins_bidet">[27]INS!$E$128</definedName>
    <definedName name="ins_blocks_6pulg">[27]INS!$E$24</definedName>
    <definedName name="ins_blocks_8pulg">[27]INS!$E$25</definedName>
    <definedName name="ins_bomba_fosa_ascensor">[27]INS!$E$189</definedName>
    <definedName name="ins_bomba_incendio">[27]INS!$E$227</definedName>
    <definedName name="ins_bomba_jokey">[27]INS!$E$228</definedName>
    <definedName name="ins_bomba_piscina">[27]INS!$E$296</definedName>
    <definedName name="ins_bombas_presion_constante">[26]INS!$E$119</definedName>
    <definedName name="ins_boquilla_pp_0.375pulg">[26]INS!$E$103</definedName>
    <definedName name="ins_boquilla_pp_0.5pulg">[26]INS!$E$102</definedName>
    <definedName name="ins_boquilla_pp_0.75pulg">[26]INS!$E$101</definedName>
    <definedName name="ins_boquilla_pp_1.5pulg">[26]INS!$E$99</definedName>
    <definedName name="ins_boquilla_pp_1pulg">[26]INS!$E$100</definedName>
    <definedName name="ins_boquilla_pp_2pulg">[26]INS!$E$98</definedName>
    <definedName name="ins_boquilla_pp_3pulg">[26]INS!$E$97</definedName>
    <definedName name="ins_boquilla_pp_4pulg">[26]INS!$E$96</definedName>
    <definedName name="ins_breaker_90amp">[26]INS!$E$122</definedName>
    <definedName name="ins_calentador_electrico">[27]INS!$E$133</definedName>
    <definedName name="ins_carrito_piscina">[27]INS!$E$303</definedName>
    <definedName name="ins_cemento_blanco">[27]INS!$E$31</definedName>
    <definedName name="ins_cemento_gris">[27]INS!$E$22</definedName>
    <definedName name="ins_cemento_pvc">[27]INS!$E$188</definedName>
    <definedName name="ins_cepillo_piscina">[27]INS!$E$304</definedName>
    <definedName name="ins_check_horizontal_3pulg">[27]INS!$E$113</definedName>
    <definedName name="ins_check_vertical_3pulg">[26]INS!$E$112</definedName>
    <definedName name="ins_clavo_acero">[27]INS!$E$28</definedName>
    <definedName name="ins_clavo_corriente">[27]INS!$E$27</definedName>
    <definedName name="ins_clorinador_para_agua_potable">[27]INS!$E$118</definedName>
    <definedName name="ins_clorinador_piscina">[27]INS!$E$297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hn_0.75pulgx90">[26]INS!$E$210</definedName>
    <definedName name="ins_codo_hn_1.5pulgx90">[26]INS!$E$209</definedName>
    <definedName name="ins_codo_hn_2pulgx90">[26]INS!$E$208</definedName>
    <definedName name="ins_codo_hn_3pulgx90">[26]INS!$E$207</definedName>
    <definedName name="ins_codo_hn_4pulgx90">[26]INS!$E$206</definedName>
    <definedName name="ins_codo_hn_6pulgx90">[26]INS!$E$205</definedName>
    <definedName name="ins_codo_pe_0.5pulgx90">[26]INS!$E$244</definedName>
    <definedName name="ins_codo_pe_0.75pulgx45">[26]INS!$E$247</definedName>
    <definedName name="ins_codo_pe_0.75pulgx90">[26]INS!$E$243</definedName>
    <definedName name="ins_codo_pe_1.5pulgx45">[26]INS!$E$245</definedName>
    <definedName name="ins_codo_pe_1.5pulgx90">[26]INS!$E$242</definedName>
    <definedName name="ins_codo_pe_1pulgx45">[26]INS!$E$246</definedName>
    <definedName name="ins_codo_pe_2pulgx90">[26]INS!$E$241</definedName>
    <definedName name="ins_codo_pp_0.5pulgx90">[26]INS!$E$82</definedName>
    <definedName name="ins_codo_pp_0.75pulgx90">[26]INS!$E$81</definedName>
    <definedName name="ins_codo_pp_1.5pulgx90">[26]INS!$E$79</definedName>
    <definedName name="ins_codo_pp_1pulgx90">[26]INS!$E$80</definedName>
    <definedName name="ins_codo_pp_2pulgx90">[26]INS!$E$78</definedName>
    <definedName name="ins_codo_pp_3pulgx90">[26]INS!$E$77</definedName>
    <definedName name="ins_codo_pp_4pulgx90">[26]INS!$E$76</definedName>
    <definedName name="ins_codo_pvc_drenaje_2pulgx45">[27]INS!$E$170</definedName>
    <definedName name="ins_codo_pvc_drenaje_2pulgx90">[27]INS!$E$174</definedName>
    <definedName name="ins_codo_pvc_drenaje_3pulgx45">[27]INS!$E$169</definedName>
    <definedName name="ins_codo_pvc_drenaje_3pulgx90">[27]INS!$E$173</definedName>
    <definedName name="ins_codo_pvc_drenaje_4pulgx45">[27]INS!$E$168</definedName>
    <definedName name="ins_codo_pvc_drenaje_4pulgx90">[27]INS!$E$172</definedName>
    <definedName name="ins_codo_pvc_drenaje_6pulgx45">[27]INS!$E$167</definedName>
    <definedName name="ins_codo_pvc_drenaje_6pulgx90">[27]INS!$E$171</definedName>
    <definedName name="ins_codo_pvc_presion_1.5pulg" localSheetId="0">#REF!</definedName>
    <definedName name="ins_codo_pvc_presion_1.5pulg">#REF!</definedName>
    <definedName name="ins_codo_pvc_presion_1.5pulgx90">[26]INS!$E$277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2pulgx90">[26]INS!$E$276</definedName>
    <definedName name="ins_codo_pvc_presion_3pulg" localSheetId="0">#REF!</definedName>
    <definedName name="ins_codo_pvc_presion_3pulg">#REF!</definedName>
    <definedName name="ins_codo_pvc_presion_3pulgx90">[26]INS!$E$275</definedName>
    <definedName name="ins_colg_0.5pulg">[27]INS!$E$42</definedName>
    <definedName name="ins_colg_0.75pulg">[27]INS!$E$41</definedName>
    <definedName name="ins_colg_1.5pulg">[27]INS!$E$39</definedName>
    <definedName name="ins_colg_1pulg">[27]INS!$E$40</definedName>
    <definedName name="ins_colg_2pulg">[27]INS!$E$38</definedName>
    <definedName name="ins_colg_3pulg">[27]INS!$E$37</definedName>
    <definedName name="ins_colg_4pulg">[27]INS!$E$36</definedName>
    <definedName name="ins_cotrtina_baño">[27]INS!$E$139</definedName>
    <definedName name="ins_couplig_pvc_1.5pulg">[27]INS!$E$290</definedName>
    <definedName name="ins_couplig_pvc_2pulg">[27]INS!$E$289</definedName>
    <definedName name="ins_couplig_pvc_3pulg">[27]INS!$E$288</definedName>
    <definedName name="ins_couplig_pvc_4pulg">[26]INS!$E$287</definedName>
    <definedName name="ins_coupling_cpvc_1.5pulg" localSheetId="0">#REF!</definedName>
    <definedName name="ins_coupling_cpvc_1.5pulg">#REF!</definedName>
    <definedName name="ins_coupling_pp_0.75pulg">[26]INS!$E$94</definedName>
    <definedName name="ins_coupling_pvc_drenaje_3pulg">[26]INS!$E$180</definedName>
    <definedName name="ins_coupling_pvc_drenaje_4pulg">[26]INS!$E$179</definedName>
    <definedName name="ins_cubre_falta">[27]INS!$E$141</definedName>
    <definedName name="ins_drenaje_sotano">[27]INS!$E$190</definedName>
    <definedName name="ins_electrovalvula_1.5pulg">[27]INS!$E$262</definedName>
    <definedName name="ins_electrovalvula_2pulg">[26]INS!$E$261</definedName>
    <definedName name="ins_filtro_150psi_60x60pulg">[26]INS!$E$117</definedName>
    <definedName name="Ins_filtro_arean">[26]INS!$E$293</definedName>
    <definedName name="ins_flotas_agua_potable">[26]INS!$E$124</definedName>
    <definedName name="ins_fregadero">[27]INS!$E$132</definedName>
    <definedName name="ins_gabinete_proteccion_incendio">[27]INS!$E$219</definedName>
    <definedName name="ins_grava_combinada">[27]INS!$E$20</definedName>
    <definedName name="ins_hidrante">[27]INS!$E$220</definedName>
    <definedName name="INS_HORMIGON_124">[70]HORM_MOR!$A$7:$D$7</definedName>
    <definedName name="ins_inodoro">[27]INS!$E$127</definedName>
    <definedName name="ins_inyector_piscina">[27]INS!$E$298</definedName>
    <definedName name="ins_juego_accesorios">[27]INS!$E$138</definedName>
    <definedName name="ins_junta_cera">[27]INS!$E$143</definedName>
    <definedName name="ins_lavamanos">[27]INS!$E$129</definedName>
    <definedName name="ins_llave_angular">[27]INS!$E$145</definedName>
    <definedName name="ins_llave_chorro">[27]INS!$E$147</definedName>
    <definedName name="ins_madera">[27]INS!$E$26</definedName>
    <definedName name="ins_manguera_piscina">[27]INS!$E$305</definedName>
    <definedName name="ins_manometro_gliserina_200PSI">[27]INS!$E$123</definedName>
    <definedName name="ins_mezcla_pañete">[27]INS!$E$23</definedName>
    <definedName name="ins_mezcladora_bañera">[27]INS!$E$136</definedName>
    <definedName name="ins_mezcladora_fregadero">[27]INS!$E$137</definedName>
    <definedName name="ins_mezcladora_lavamanos">[27]INS!$E$135</definedName>
    <definedName name="ins_microprocesador_velocidad_variable">[27]INS!$E$121</definedName>
    <definedName name="ins_niple_cromado">[27]INS!$E$144</definedName>
    <definedName name="ins_niple_hn_1.5pulg">[27]INS!$E$218</definedName>
    <definedName name="ins_niple_hn_4pulg">[27]INS!$E$217</definedName>
    <definedName name="ins_panel_contro_riego">[27]INS!$E$260</definedName>
    <definedName name="ins_parrilla_fodo_piscina">[27]INS!$E$300</definedName>
    <definedName name="ins_parrilla_piso">[27]INS!$E$183</definedName>
    <definedName name="ins_pedestal">[27]INS!$E$134</definedName>
    <definedName name="ins_pintura">[27]INS!$E$35</definedName>
    <definedName name="ins_plato_ducha">[27]INS!$E$131</definedName>
    <definedName name="ins_receptaculo_piscina">[27]INS!$E$299</definedName>
    <definedName name="ins_red_hn_2x1.5pulg">[26]INS!$E$214</definedName>
    <definedName name="ins_red_hn_3x1.5pulg">[26]INS!$E$213</definedName>
    <definedName name="ins_red_hn_4x1.5pulg">[26]INS!$E$212</definedName>
    <definedName name="ins_red_hn_6x4pulg">[26]INS!$E$211</definedName>
    <definedName name="ins_red_pe_0.75x0.5pulg">[26]INS!$E$253</definedName>
    <definedName name="ins_red_pe_1.5x0.5pulg">[26]INS!$E$250</definedName>
    <definedName name="ins_red_pe_1.5x1pulg">[26]INS!$E$249</definedName>
    <definedName name="ins_red_pe_1x0.5pulg">[26]INS!$E$252</definedName>
    <definedName name="ins_red_pe_1x0.75pulg">[26]INS!$E$251</definedName>
    <definedName name="ins_red_pe_2x1.5pulg">[26]INS!$E$248</definedName>
    <definedName name="ins_red_pp_0.75x0.375pulg">[26]INS!$E$87</definedName>
    <definedName name="ins_red_pp_0.75x0.5pulg">[26]INS!$E$86</definedName>
    <definedName name="ins_red_pp_1.5x0.75pulg">[26]INS!$E$84</definedName>
    <definedName name="ins_red_pp_1.5x1pulg">[26]INS!$E$83</definedName>
    <definedName name="ins_red_pp_1x0.75pulg">[26]INS!$E$85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drenaje_3x2pulg">[26]INS!$E$176</definedName>
    <definedName name="ins_red_pvc_drenaje_4x3pulg">[26]INS!$E$175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>[27]INS!$E$283</definedName>
    <definedName name="ins_red_pvc_presion_3x1.5pulg">[27]INS!$E$282</definedName>
    <definedName name="ins_red_pvc_presion_3x2pulg">[27]INS!$E$281</definedName>
    <definedName name="ins_red_pvc_presion_4x1.5pulg">[27]INS!$E$280</definedName>
    <definedName name="ins_red_pvc_presion_4x2pulg">[27]INS!$E$279</definedName>
    <definedName name="ins_red_pvc_presion_4x3pulg">[27]INS!$E$278</definedName>
    <definedName name="ins_regla">[27]INS!$E$30</definedName>
    <definedName name="ins_rejilla_imbornal_hf">[27]INS!$E$187</definedName>
    <definedName name="ins_rejilla_piso">[27]INS!$E$185</definedName>
    <definedName name="ins_rejilla_techo">[27]INS!$E$184</definedName>
    <definedName name="ins_sensor_lluvia">[27]INS!$E$263</definedName>
    <definedName name="ins_siamesa">[27]INS!$E$221</definedName>
    <definedName name="ins_sifon_1.5pulg">[27]INS!$E$182</definedName>
    <definedName name="ins_sifon_2pulg">[27]INS!$E$181</definedName>
    <definedName name="ins_skimer">[27]INS!$E$295</definedName>
    <definedName name="ins_soldadora_110v">[27]INS!$E$95</definedName>
    <definedName name="ins_supresora_golpe_ariete_0.75pulg">[27]INS!$E$115</definedName>
    <definedName name="ins_supresora_golpe_ariete_3pulg">[27]INS!$E$114</definedName>
    <definedName name="ins_tanque_hidroneumatico_210gls">[26]INS!$E$120</definedName>
    <definedName name="ins_tapa_pesada_hf">[26]INS!$E$186</definedName>
    <definedName name="ins_tapon_pvc_1.5pulg">[26]INS!$E$292</definedName>
    <definedName name="ins_tapon_pvc_3pulg">[26]INS!$E$291</definedName>
    <definedName name="ins_tapon_rejistro_pvc_drenaje_2pulg">[26]INS!$E$178</definedName>
    <definedName name="ins_tapon_rejistro_pvc_drenaje_4pulg">[26]INS!$E$177</definedName>
    <definedName name="ins_tarugo_0.375pulg">[27]INS!$E$51</definedName>
    <definedName name="ins_tarugo_0.5pulg">[27]INS!$E$50</definedName>
    <definedName name="ins_tee_hn_1.5x1.5pulg">[27]INS!$E$204</definedName>
    <definedName name="ins_tee_hn_2x1.5pulg">[26]INS!$E$203</definedName>
    <definedName name="ins_tee_hn_2x2pulg">[26]INS!$E$202</definedName>
    <definedName name="ins_tee_hn_3x3pulg">[26]INS!$E$201</definedName>
    <definedName name="ins_tee_hn_4x4pulg">[26]INS!$E$200</definedName>
    <definedName name="ins_tee_hn_6x6pulg">[26]INS!$E$199</definedName>
    <definedName name="ins_tee_pe_0.5x0.5pulg">[26]INS!$E$240</definedName>
    <definedName name="ins_tee_pe_0.75x0.75pulg">[26]INS!$E$239</definedName>
    <definedName name="ins_tee_pe_1.5x1.5pulg">[26]INS!$E$237</definedName>
    <definedName name="ins_tee_pe_1x1pulg">[26]INS!$E$238</definedName>
    <definedName name="ins_tee_pe_2x2pulg">[26]INS!$E$236</definedName>
    <definedName name="ins_tee_pp_0.5x0.5pulg">[26]INS!$E$75</definedName>
    <definedName name="ins_tee_pp_0.75x0.5pulg">[26]INS!$E$74</definedName>
    <definedName name="ins_tee_pp_0.75x0.75pulg">[26]INS!$E$73</definedName>
    <definedName name="ins_tee_pp_1.5x1.5pulg">[26]INS!$E$70</definedName>
    <definedName name="ins_tee_pp_1x0.75pulg">[26]INS!$E$72</definedName>
    <definedName name="ins_tee_pp_1x1pulg">[26]INS!$E$71</definedName>
    <definedName name="ins_tee_pp_2x1pulg">[26]INS!$E$69</definedName>
    <definedName name="ins_tee_pp_2x2pulg">[26]INS!$E$68</definedName>
    <definedName name="ins_tee_pp_3x3pulg">[26]INS!$E$67</definedName>
    <definedName name="ins_tee_pp_4x4pulg">[26]INS!$E$66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.5x1.5pulg">[26]INS!$E$274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2x2pulg">[26]INS!$E$273</definedName>
    <definedName name="ins_tee_pvc_presion_3pulg" localSheetId="0">#REF!</definedName>
    <definedName name="ins_tee_pvc_presion_3pulg">#REF!</definedName>
    <definedName name="ins_tee_pvc_presion_3x3pulg">[26]INS!$E$272</definedName>
    <definedName name="ins_tee_pvc_presion_4x4pulg">[26]INS!$E$271</definedName>
    <definedName name="ins_tee_yee_pvc_drenaje_2X2pulg">[26]INS!$E$159</definedName>
    <definedName name="ins_tee_yee_pvc_drenaje_3X2pulg">[26]INS!$E$158</definedName>
    <definedName name="ins_tee_yee_pvc_drenaje_3X3pulg">[26]INS!$E$157</definedName>
    <definedName name="ins_tee_yee_pvc_drenaje_4X3pulg">[26]INS!$E$156</definedName>
    <definedName name="ins_tee_yee_pvc_drenaje_4X4pulg">[26]INS!$E$155</definedName>
    <definedName name="ins_tornillo_0.375pulg">[27]INS!$E$55</definedName>
    <definedName name="ins_tornillo_fijacion">[27]INS!$E$142</definedName>
    <definedName name="ins_tub_hn_0.75pulg">[26]INS!$E$198</definedName>
    <definedName name="ins_tub_hn_1.5pulg">[26]INS!$E$197</definedName>
    <definedName name="ins_tub_hn_2pulg">[26]INS!$E$196</definedName>
    <definedName name="ins_tub_hn_3pulg">[26]INS!$E$195</definedName>
    <definedName name="ins_tub_hn_4pulg">[26]INS!$E$194</definedName>
    <definedName name="ins_tub_hn_6pulg">[26]INS!$E$193</definedName>
    <definedName name="ins_tub_pe_pn10_0.5pulg">[26]INS!$E$235</definedName>
    <definedName name="ins_tub_pe_pn10_0.75pulg">[26]INS!$E$234</definedName>
    <definedName name="ins_tub_pe_pn10_1.5pulg">[26]INS!$E$232</definedName>
    <definedName name="ins_tub_pe_pn10_1pulg">[26]INS!$E$233</definedName>
    <definedName name="ins_tub_pe_pn10_2pulg">[26]INS!$E$231</definedName>
    <definedName name="ins_tub_pp_0.375pulg">[26]INS!$E$65</definedName>
    <definedName name="ins_tub_pp_0.5pulg">[26]INS!$E$64</definedName>
    <definedName name="ins_tub_pp_0.75pulg">[26]INS!$E$63</definedName>
    <definedName name="ins_tub_pp_1.5pulg">[26]INS!$E$61</definedName>
    <definedName name="ins_tub_pp_1pulg">[26]INS!$E$62</definedName>
    <definedName name="ins_tub_pp_2pulg">[26]INS!$E$60</definedName>
    <definedName name="ins_tub_pp_3pulg">[26]INS!$E$59</definedName>
    <definedName name="ins_tub_pp_4pulg">[26]INS!$E$58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1.5pulg">[26]INS!$E$270</definedName>
    <definedName name="ins_tub_pvc_sdr26_2pulg">[27]INS!$E$269</definedName>
    <definedName name="ins_tub_pvc_sdr26_3pulg">[27]INS!$E$268</definedName>
    <definedName name="ins_tub_pvc_sdr26_4pulg">[27]INS!$E$267</definedName>
    <definedName name="ins_tub_pvc_sdr32.5_2pulg">[27]INS!$E$154</definedName>
    <definedName name="ins_tub_pvc_sdr32.5_3pulg">[27]INS!$E$153</definedName>
    <definedName name="ins_tub_pvc_sdr32.5_4pulg">[27]INS!$E$152</definedName>
    <definedName name="ins_tub_pvc_sdr32.5_6pulg">[27]INS!$E$151</definedName>
    <definedName name="ins_tub_pvc_sdr32.5_8pulg">[27]INS!$E$150</definedName>
    <definedName name="ins_tubo_flexible">[27]INS!$E$146</definedName>
    <definedName name="ins_tubo_telecopico">[27]INS!$E$301</definedName>
    <definedName name="ins_tuerca_0.375pulg">[27]INS!$E$53</definedName>
    <definedName name="ins_tuerca_0.5pulg">[27]INS!$E$52</definedName>
    <definedName name="ins_vacum">[27]INS!$E$302</definedName>
    <definedName name="ins_valvula_0.5pulg">[27]INS!$E$108</definedName>
    <definedName name="ins_valvula_0.75pulg">[27]INS!$E$107</definedName>
    <definedName name="ins_valvula_1.5pulg">[27]INS!$E$106</definedName>
    <definedName name="ins_valvula_2pulg">[27]INS!$E$105</definedName>
    <definedName name="ins_valvula_3pulg">[27]INS!$E$104</definedName>
    <definedName name="ins_valvula_aire_1pulg">[27]INS!$E$116</definedName>
    <definedName name="ins_valvula_mariposa_1.5pulg">[27]INS!$E$226</definedName>
    <definedName name="ins_valvula_mariposa_2pulg">[27]INS!$E$225</definedName>
    <definedName name="ins_valvula_mariposa_3pulg">[26]INS!$E$224</definedName>
    <definedName name="ins_valvula_mariposa_4pulg">[26]INS!$E$223</definedName>
    <definedName name="ins_valvula_mariposa_6pulg">[26]INS!$E$222</definedName>
    <definedName name="ins_valvula_reguladora_1.5pulg">[26]INS!$E$111</definedName>
    <definedName name="ins_valvula_reguladora_1pulg" localSheetId="0">#REF!</definedName>
    <definedName name="ins_valvula_reguladora_1pulg">#REF!</definedName>
    <definedName name="ins_valvula_reguladora_2pulg">[27]INS!$E$110</definedName>
    <definedName name="ins_valvula_reguladora_4pulg">[27]INS!$E$109</definedName>
    <definedName name="ins_varilla_0.375pulg">[27]INS!$E$49</definedName>
    <definedName name="ins_varilla_0.5pulg">[27]INS!$E$48</definedName>
    <definedName name="ins_yee_pvc_drenaje_2X2pulg">[27]INS!$E$166</definedName>
    <definedName name="ins_yee_pvc_drenaje_3X2pulg">[27]INS!$E$165</definedName>
    <definedName name="ins_yee_pvc_drenaje_3X3pulg">[26]INS!$E$164</definedName>
    <definedName name="ins_yee_pvc_drenaje_4pulg" localSheetId="0">#REF!</definedName>
    <definedName name="ins_yee_pvc_drenaje_4pulg">#REF!</definedName>
    <definedName name="ins_yee_pvc_drenaje_4X2pulg">[26]INS!$E$163</definedName>
    <definedName name="ins_yee_pvc_drenaje_4X3pulg">[26]INS!$E$162</definedName>
    <definedName name="ins_yee_pvc_drenaje_4X4pulg">[26]INS!$E$161</definedName>
    <definedName name="ins_yee_pvc_drenaje_6X4pulg">[26]INS!$E$160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>[9]Materiales!$E$787</definedName>
    <definedName name="INTERRUPTOR4VIAS">[9]Materiales!$E$788</definedName>
    <definedName name="INTERRUPTORDOBLE">[11]Ana!$F$641</definedName>
    <definedName name="INTERRUPTORSENCILLO">[11]Ana!$F$630</definedName>
    <definedName name="INTERRUPTORTRIPLE">[11]Ana!$F$652</definedName>
    <definedName name="ITBIS" localSheetId="0">#REF!</definedName>
    <definedName name="ITBIS">#REF!</definedName>
    <definedName name="ITBS" localSheetId="0">#REF!</definedName>
    <definedName name="ITBS">#REF!</definedName>
    <definedName name="Izado_de_Tabletas">#N/A</definedName>
    <definedName name="IZAJE">#N/A</definedName>
    <definedName name="Izaje_de_Vigas_Postensadas">#N/A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>[9]Materiales!$E$564</definedName>
    <definedName name="k" localSheetId="0">[24]M.O.!#REF!</definedName>
    <definedName name="k">[24]M.O.!#REF!</definedName>
    <definedName name="kk" localSheetId="0">#REF!</definedName>
    <definedName name="kk">#REF!</definedName>
    <definedName name="L" localSheetId="0">#REF!</definedName>
    <definedName name="L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">[9]Materiales!$E$57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[33]INSU!$B$41</definedName>
    <definedName name="LAMPSECADOR">[9]Materiales!$E$60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st_Row">#N/A</definedName>
    <definedName name="LATEX">[10]Ins!$E$859</definedName>
    <definedName name="Lavac" localSheetId="0">#REF!</definedName>
    <definedName name="Lavac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DOBLE">[9]Materiales!$E$566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AMANOS">[9]Materiales!$E$568</definedName>
    <definedName name="Lavame" localSheetId="0">#REF!</definedName>
    <definedName name="Lavame">#REF!</definedName>
    <definedName name="Lavape" localSheetId="0">#REF!</definedName>
    <definedName name="Lavape">#REF!</definedName>
    <definedName name="LAVMSERBCO">[63]Ana!$F$4203</definedName>
    <definedName name="LAVOVAEMPBCOCONTRA" localSheetId="0">#REF!</definedName>
    <definedName name="LAVOVAEMPBCOCONTRA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">#N/A</definedName>
    <definedName name="Ligado_y_Vaciado_Hormigón_Industrial_____20_M3" localSheetId="0">[4]Insumos!#REF!</definedName>
    <definedName name="Ligado_y_Vaciado_Hormigón_Industrial_____20_M3">[4]Insumos!#REF!</definedName>
    <definedName name="Ligado_y_Vaciado_Hormigón_Industrial_____4_M3" localSheetId="0">[4]Insumos!#REF!</definedName>
    <definedName name="Ligado_y_Vaciado_Hormigón_Industrial_____4_M3">[4]Insumos!#REF!</definedName>
    <definedName name="Ligado_y_Vaciado_Hormigón_Industrial___10__20_M3" localSheetId="0">[4]Insumos!#REF!</definedName>
    <definedName name="Ligado_y_Vaciado_Hormigón_Industrial___10__20_M3">[4]Insumos!#REF!</definedName>
    <definedName name="Ligado_y_Vaciado_Hormigón_Industrial___4__10_M3" localSheetId="0">[4]Insumos!#REF!</definedName>
    <definedName name="Ligado_y_Vaciado_Hormigón_Industrial___4__10_M3">[4]Insumos!#REF!</definedName>
    <definedName name="Ligadora_de_1_funda">#N/A</definedName>
    <definedName name="Ligadora_de_2_funda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eza" localSheetId="0">#REF!</definedName>
    <definedName name="Limpieza">#REF!</definedName>
    <definedName name="LINEA_DE_CONDUC">#N/A</definedName>
    <definedName name="LINEA_DE_CONDUC_6">NA()</definedName>
    <definedName name="lista" localSheetId="0">#REF!</definedName>
    <definedName name="lista">#REF!</definedName>
    <definedName name="LISTADO" localSheetId="0">#REF!</definedName>
    <definedName name="LISTADO">#REF!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ero">#N/A</definedName>
    <definedName name="llaveacondicionamientohinca">#N/A</definedName>
    <definedName name="llaveagregado">#N/A</definedName>
    <definedName name="llaveagua">#N/A</definedName>
    <definedName name="llavealambre" localSheetId="0">[67]Análisis!#REF!</definedName>
    <definedName name="llavealambre">[67]Análisis!#REF!</definedName>
    <definedName name="llaveanclajedepilotes" localSheetId="0">[67]Análisis!#REF!</definedName>
    <definedName name="llaveanclajedepilotes">[67]Análisis!#REF!</definedName>
    <definedName name="LLAVEANGULAR1_2O3_8">[9]Materiales!$E$572</definedName>
    <definedName name="llavecablepostensado">#N/A</definedName>
    <definedName name="llavecastingbed">#N/A</definedName>
    <definedName name="llavecemento">#N/A</definedName>
    <definedName name="LLAVECHORRO1_2">[9]Materiales!$E$573</definedName>
    <definedName name="llaveclavos">#N/A</definedName>
    <definedName name="llavecuradoyaditivo" localSheetId="0">[67]Análisis!#REF!</definedName>
    <definedName name="llavecuradoyaditivo">[67]Análisis!#REF!</definedName>
    <definedName name="llaveempalmepilotes" localSheetId="0">[67]Análisis!#REF!</definedName>
    <definedName name="llaveempalmepilotes">[67]Análisis!#REF!</definedName>
    <definedName name="llavehincapilotes">#N/A</definedName>
    <definedName name="llaveizadotabletas">#N/A</definedName>
    <definedName name="llaveizajevigaspostensadas">#N/A</definedName>
    <definedName name="llaveligadoyvaciado">#N/A</definedName>
    <definedName name="llavemadera">#N/A</definedName>
    <definedName name="llavemanejocemento">#N/A</definedName>
    <definedName name="llavemanejopilotes">#N/A</definedName>
    <definedName name="llavemoacero">#N/A</definedName>
    <definedName name="llavemomadera">#N/A</definedName>
    <definedName name="LLAVES">#N/A</definedName>
    <definedName name="llavetratamientomoldes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LENADOHUECOS20">[9]M.O.!$C$114</definedName>
    <definedName name="LLENADOHUECOS40">[9]M.O.!$C$115</definedName>
    <definedName name="LLENADOHUECOS80">[9]M.O.!$C$117</definedName>
    <definedName name="LMEMBAJADOR" localSheetId="0">[5]insumo!#REF!</definedName>
    <definedName name="LMEMBAJADOR">[5]insumo!#REF!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SA">'[45]PRES no'!$E$118</definedName>
    <definedName name="Losa.piso.8cm">[71]Análisis!$N$439</definedName>
    <definedName name="Losa.techo.Inclinada">[36]Análisis!$D$256</definedName>
    <definedName name="LOSA_10">[59]Análisis!$H$1332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PRADOS___0">"HOJA1"</definedName>
    <definedName name="LOSPRADOS___10">"HOJA1"</definedName>
    <definedName name="LOSPRADOS___11">"HOJA1"</definedName>
    <definedName name="LOSPRADOS___12">"HOJA1"</definedName>
    <definedName name="LOSPRADOS___13">"HOJA1"</definedName>
    <definedName name="LOSPRADOS___14">"HOJA1"</definedName>
    <definedName name="LOSPRADOS___15">"HOJA1"</definedName>
    <definedName name="LOSPRADOS___16">"HOJA1"</definedName>
    <definedName name="LOSPRADOS___17">"HOJA1"</definedName>
    <definedName name="LOSPRADOS___18">"HOJA1"</definedName>
    <definedName name="LOSPRADOS___2">"HOJA1"</definedName>
    <definedName name="LOSPRADOS___21">"HOJA1"</definedName>
    <definedName name="LOSPRADOS___3">"HOJA1"</definedName>
    <definedName name="LOSPRADOS___4">"HOJA1"</definedName>
    <definedName name="LOSPRADOS___6">"HOJA1"</definedName>
    <definedName name="LOSPRADOS___7">"HOJA1"</definedName>
    <definedName name="LOSPRADOS___8">"HOJA1"</definedName>
    <definedName name="LOSPRADOS___9">"HOJA1"</definedName>
    <definedName name="LUZCENITAL">[11]Ana!$F$619</definedName>
    <definedName name="LUZPARQEMT" localSheetId="0">#REF!</definedName>
    <definedName name="LUZPARQEMT">#REF!</definedName>
    <definedName name="m" localSheetId="0">#REF!</definedName>
    <definedName name="m">#REF!</definedName>
    <definedName name="M.O._Colocación_Cables_Postensados">#N/A</definedName>
    <definedName name="M.O._Colocación_Tabletas_Prefabricados">#N/A</definedName>
    <definedName name="M.O._Confección_Moldes">#N/A</definedName>
    <definedName name="M.O._Vigas_Postensadas__Incl._Cast.">#N/A</definedName>
    <definedName name="M.O.Pintura.Int.">'[42]Costos Mano de Obra'!$O$52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_Vaciado_y_Frotado_Losa_de_Piso" localSheetId="0">[4]Insumos!#REF!</definedName>
    <definedName name="M_O_Elaboración__Vaciado_y_Frotado_Losa_de_Piso">[4]Insumos!#REF!</definedName>
    <definedName name="M_O_Elaboración_Cámara_Inspección">[16]Insumos!$B$120:$D$120</definedName>
    <definedName name="M_O_Elaboración_Trampa_de_Grasa">[16]Insumos!$B$121:$D$121</definedName>
    <definedName name="M_O_Encofrado_y_Desenc._Muros_Cara" localSheetId="0">[4]Insumos!#REF!</definedName>
    <definedName name="M_O_Encofrado_y_Desenc._Muros_Cara">[4]Insumos!#REF!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Fraguache" localSheetId="0">[4]Insumos!#REF!</definedName>
    <definedName name="M_O_Fraguache">[4]Insumos!#REF!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Malla_Eléctro_Soldada" localSheetId="0">[4]Insumos!#REF!</definedName>
    <definedName name="M_O_Malla_Eléctro_Soldada">[4]Insumos!#REF!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Regado_Mojado_y_Apisonado____Material_Granular_y_Arena" localSheetId="0">[4]Insumos!#REF!</definedName>
    <definedName name="M_O_Regado_Mojado_y_Apisonado____Material_Granular_y_Arena">[4]Insumos!#REF!</definedName>
    <definedName name="M_O_Repello" localSheetId="0">[4]Insumos!#REF!</definedName>
    <definedName name="M_O_Repello">[4]Insumos!#REF!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A">[24]M.O.!$C$10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>#N/A</definedName>
    <definedName name="Madera_P2">[18]INSU!$D$132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[5]insumo!$D$28</definedName>
    <definedName name="MADMU">[61]Jornal!$D$134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[19]INS!#REF!</definedName>
    <definedName name="MAESTROCARP">[19]INS!#REF!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2.315X15">[9]Materiales!$D$708</definedName>
    <definedName name="mallaelectrosoldada">[47]I.HORMIGON!$G$11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o_de_Obra_Acero">#N/A</definedName>
    <definedName name="Mano_de_Obra_Madera">#N/A</definedName>
    <definedName name="MANT">[9]Materiales!$E$38</definedName>
    <definedName name="mantenimientodemoldes">#N/A</definedName>
    <definedName name="MANTTRANSITO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MOLITE">[52]Analisis!$E$156</definedName>
    <definedName name="marmolpiso" localSheetId="0">[5]insumo!#REF!</definedName>
    <definedName name="marmolpiso">[5]insumo!#REF!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HORMINDUST180">[72]MATERIALES!$H$1426</definedName>
    <definedName name="MATMADERAPINOP2">[72]MATERIALES!$H$27</definedName>
    <definedName name="MATMALLAELECTROSOLDADA20X20">[72]MATERIALES!$H$12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DESFB23">[25]Mat!$D$62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ALAREPMOR">[32]analisis!$F$4415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">[52]Analisis!$F$22</definedName>
    <definedName name="MEZCLA1.4">[52]Analisis!$F$36</definedName>
    <definedName name="MEZCLA125">[5]Mezcla!$F$45</definedName>
    <definedName name="MEZCLA13">[5]Mezcla!$F$10</definedName>
    <definedName name="MEZCLA14">[5]Mezcla!$F$17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DORAFREGADERO">[9]Materiales!$E$582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[5]Mezcla!$F$29</definedName>
    <definedName name="MEZCLLAVSENC">[9]Materiales!$E$585</definedName>
    <definedName name="MEZEMP">[32]analisis!$F$4397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[18]MO!$B$612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">[61]Jornal!$D$178</definedName>
    <definedName name="MOACERA">[9]M.O.!$C$41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altaresitencia" localSheetId="0">#REF!</definedName>
    <definedName name="moaceroaltaresitencia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CANTOS">[9]M.O.!$C$51</definedName>
    <definedName name="MOCARETEO">[9]M.O.!$C$53</definedName>
    <definedName name="mocarpinteria">#N/A</definedName>
    <definedName name="MOCERCRI1520PARED">[9]M.O.!$C$189</definedName>
    <definedName name="MODESAGUE3Y4">[9]M.O.!$C$647</definedName>
    <definedName name="MOEMPANETECOL">[9]M.O.!$C$55</definedName>
    <definedName name="MOEMPANETEINT">[9]M.O.!$C$58</definedName>
    <definedName name="MOEMPANETERASGADO">[9]M.O.!$C$61</definedName>
    <definedName name="MOEMPANETETECHO1">[9]M.O.!$C$63</definedName>
    <definedName name="MOESTRIAS">[9]M.O.!$C$66</definedName>
    <definedName name="MOFINOHOR">[9]M.O.!$C$276</definedName>
    <definedName name="MOFINOINCL">[9]M.O.!$C$277</definedName>
    <definedName name="MOFRAGUACHE">[9]M.O.!$C$67</definedName>
    <definedName name="MOGOTEROCOL">[9]M.O.!$C$68</definedName>
    <definedName name="MOGOTERORAN">[9]M.O.!$C$69</definedName>
    <definedName name="MOGRANITO30">[9]M.O.!$C$144</definedName>
    <definedName name="MOJO">[73]MOJornal!$A$7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IGADORA">[9]M.O.!$C$954</definedName>
    <definedName name="MONATILLA">[9]M.O.!$C$73</definedName>
    <definedName name="MOPIEDRA">[9]M.O.!$C$570</definedName>
    <definedName name="MOPINTURAAGUA">[9]M.O.!$C$557</definedName>
    <definedName name="MOPINTURABARNIZ">[9]M.O.!$C$551</definedName>
    <definedName name="MOPINTURAMANT">[9]M.O.!$C$566</definedName>
    <definedName name="MOPISOCERAMICA" localSheetId="0">[19]INS!#REF!</definedName>
    <definedName name="MOPISOCERAMICA">[19]INS!#REF!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PISOCERCRI11520">[9]M.O.!$C$134</definedName>
    <definedName name="MORESANE">[9]M.O.!$C$78</definedName>
    <definedName name="MORTERO1.10">[52]Analisis!$F$58</definedName>
    <definedName name="MORTERO1.2">[52]Analisis!$F$44</definedName>
    <definedName name="MORTERO1.3">[52]Analisis!$F$22</definedName>
    <definedName name="MORTERO1.4">[52]Analisis!$F$36</definedName>
    <definedName name="MORTERO110">[32]analisis!$F$4421</definedName>
    <definedName name="MORTERO12">[32]analisis!$F$4410</definedName>
    <definedName name="MORTERO13">[32]analisis!$F$4392</definedName>
    <definedName name="MORTERO14">[32]analisis!$F$4403</definedName>
    <definedName name="mosbotichinorojo" localSheetId="0">[5]insumo!#REF!</definedName>
    <definedName name="mosbotichinorojo">[5]insumo!#REF!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_7" localSheetId="0">'[74]mov. de tierra'!#REF!</definedName>
    <definedName name="MOV_7">'[74]mov. de tierra'!#REF!</definedName>
    <definedName name="MOVACIADO">[9]M.O.!$C$953</definedName>
    <definedName name="MOZABALETATECHO">[9]M.O.!$C$279</definedName>
    <definedName name="mozaicoFG" localSheetId="0">[5]insumo!#REF!</definedName>
    <definedName name="mozaicoFG">[5]insumo!#REF!</definedName>
    <definedName name="MUAN3" localSheetId="0">#REF!</definedName>
    <definedName name="MUAN3">#REF!</definedName>
    <definedName name="MUBN1" localSheetId="0">#REF!</definedName>
    <definedName name="MUBN1">#REF!</definedName>
    <definedName name="MUCN1" localSheetId="0">#REF!</definedName>
    <definedName name="MUCN1">#REF!</definedName>
    <definedName name="MUCN2" localSheetId="0">#REF!</definedName>
    <definedName name="MUCN2">#REF!</definedName>
    <definedName name="MUDN1" localSheetId="0">#REF!</definedName>
    <definedName name="MUDN1">#REF!</definedName>
    <definedName name="MUDN2" localSheetId="0">#REF!</definedName>
    <definedName name="MUDN2">#REF!</definedName>
    <definedName name="muha">'[75]Anal. horm.'!$F$1511</definedName>
    <definedName name="MULTI" localSheetId="0">[1]A!#REF!</definedName>
    <definedName name="MULTI">[1]A!#REF!</definedName>
    <definedName name="Muro.Hormigon.Armado.de20">[36]Análisis!$D$286</definedName>
    <definedName name="muro.shee.ambas.caras">'[76]Muros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doscaras">[47]I.HORMIGON!$G$27</definedName>
    <definedName name="MV" localSheetId="0">[49]Presup.!#REF!</definedName>
    <definedName name="MV">[49]Presup.!#REF!</definedName>
    <definedName name="MZNATILLA">[5]Mezcla!$F$50</definedName>
    <definedName name="n" localSheetId="0">#REF!</definedName>
    <definedName name="n">#REF!</definedName>
    <definedName name="NADA" localSheetId="0">[77]Insumos!#REF!</definedName>
    <definedName name="NADA">[77]Insumos!#REF!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[77]Insumos!#REF!</definedName>
    <definedName name="NINGUNA">[77]Insumos!#REF!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_2X4HG">[9]Materiales!$E$418</definedName>
    <definedName name="NIPLE3_8">[9]Materiales!$E$586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Num_Pmt_Per_Year" localSheetId="0">#REF!</definedName>
    <definedName name="Num_Pmt_Per_Year">#REF!</definedName>
    <definedName name="Number_of_Payments" localSheetId="0">MATCH(0.01,'CUBICACION #1'!End_Bal,-1)+1</definedName>
    <definedName name="Number_of_Payments">MATCH(0.01,End_Bal,-1)+1</definedName>
    <definedName name="o" localSheetId="0">[19]INS!#REF!</definedName>
    <definedName name="o">[19]INS!#REF!</definedName>
    <definedName name="Obrero_Dia">[22]MO!$C$11</definedName>
    <definedName name="Obrero_Hr">[78]MO!$D$11</definedName>
    <definedName name="OISOE">#N/A</definedName>
    <definedName name="ojo" localSheetId="0">#REF!</definedName>
    <definedName name="ojo">#REF!</definedName>
    <definedName name="OP" localSheetId="0">[1]A!#REF!</definedName>
    <definedName name="OP">[1]A!#REF!</definedName>
    <definedName name="OP.1">'[9]MANO DE OBRA'!$C$9</definedName>
    <definedName name="OP.2">'[9]MANO DE OBRA'!$C$8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rodillo">[79]OBRAMANO!$F$75</definedName>
    <definedName name="operadortractor">[79]OBRAMANO!$F$76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[44]SALARIOS!$C$10</definedName>
    <definedName name="orden" localSheetId="0">[5]insumo!#REF!</definedName>
    <definedName name="orden">[5]insumo!#REF!</definedName>
    <definedName name="ORI12FFLUXBCOCONTRA" localSheetId="0">#REF!</definedName>
    <definedName name="ORI12FFLUXBCOCONTRA">#REF!</definedName>
    <definedName name="ORINAL12">[10]Ins!$E$175</definedName>
    <definedName name="ORINALSENCILLO" localSheetId="0">[5]insumo!#REF!</definedName>
    <definedName name="ORINALSENCILLO">[5]insumo!#REF!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[80]peso!#REF!</definedName>
    <definedName name="p">[80]peso!#REF!</definedName>
    <definedName name="P.U.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CERO12">[10]Ins!$E$11</definedName>
    <definedName name="PACERO1225">[10]Ins!$E$12</definedName>
    <definedName name="PACERO14">[10]Ins!$E$8</definedName>
    <definedName name="PACERO38">[10]Ins!$E$9</definedName>
    <definedName name="PACERO3825">[10]Ins!$E$10</definedName>
    <definedName name="PACERO6012">[10]Ins!$E$17</definedName>
    <definedName name="PACERO601225">[10]Ins!$E$18</definedName>
    <definedName name="PACERO6034">[10]Ins!$E$19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MAEXT">[25]UASD!$F$3329</definedName>
    <definedName name="PAMAINT">[25]UASD!$F$3320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30ESPACIOS">[52]Analisis!$F$408</definedName>
    <definedName name="PANEL612CONTRA" localSheetId="0">#REF!</definedName>
    <definedName name="PANEL612CONTRA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GOMASCONTRA" localSheetId="0">#REF!</definedName>
    <definedName name="PARAGOMASCONTRA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cial___0">"HOJA1"</definedName>
    <definedName name="parcial___10">"HOJA1"</definedName>
    <definedName name="parcial___11">"HOJA1"</definedName>
    <definedName name="parcial___12">"HOJA1"</definedName>
    <definedName name="parcial___13">"HOJA1"</definedName>
    <definedName name="parcial___14">"HOJA1"</definedName>
    <definedName name="parcial___15">"HOJA1"</definedName>
    <definedName name="parcial___16">"HOJA1"</definedName>
    <definedName name="parcial___17">"HOJA1"</definedName>
    <definedName name="parcial___18">"HOJA1"</definedName>
    <definedName name="parcial___2">"HOJA1"</definedName>
    <definedName name="parcial___21">"HOJA1"</definedName>
    <definedName name="parcial___3">"HOJA1"</definedName>
    <definedName name="parcial___4">"HOJA1"</definedName>
    <definedName name="parcial___6">"HOJA1"</definedName>
    <definedName name="parcial___7">"HOJA1"</definedName>
    <definedName name="parcial___8">"HOJA1"</definedName>
    <definedName name="parcial___9">"HOJA1"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a" localSheetId="0">#REF!</definedName>
    <definedName name="paya">#REF!</definedName>
    <definedName name="Payment_Date" localSheetId="0">DATE(YEAR('CUBICACION #1'!Loan_Start),MONTH('CUBICACION #1'!Loan_Start)+Payment_Number,DAY('CUBICACION #1'!Loan_Start))</definedName>
    <definedName name="Payment_Date">DATE(YEAR(Loan_Start),MONTH(Loan_Start)+Payment_Number,DAY(Loan_Start))</definedName>
    <definedName name="pd" localSheetId="0">#REF!</definedName>
    <definedName name="pd">#REF!</definedName>
    <definedName name="PDa">#N/A</definedName>
    <definedName name="Peon" localSheetId="0">#REF!</definedName>
    <definedName name="Peon">#REF!</definedName>
    <definedName name="Peon_1">[18]MO!$B$11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[33]MO!$B$11</definedName>
    <definedName name="PEONCARP" localSheetId="0">[19]INS!#REF!</definedName>
    <definedName name="PEONCARP">[19]INS!#REF!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">#N/A</definedName>
    <definedName name="PERFIL_CUADRADO_34">[33]INSU!$B$91</definedName>
    <definedName name="PERFIL4X4">[9]Materiales!$E$881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FECHA" localSheetId="0">#REF!</definedName>
    <definedName name="PFECHA">#REF!</definedName>
    <definedName name="PHCH23BCO">[81]Ins!$E$534</definedName>
    <definedName name="PIACRINT">[25]UASD!$F$3554</definedName>
    <definedName name="PICER">[25]UASD!$F$3459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lote">#N/A</definedName>
    <definedName name="pilotes">#N/A</definedName>
    <definedName name="pinacrext2">'[25]anal term'!$G$1219</definedName>
    <definedName name="PINO">[44]INS!$D$770</definedName>
    <definedName name="pino1x10bruto">[43]Ins!$E$807</definedName>
    <definedName name="PINOAME">[61]Mat!$D$46</definedName>
    <definedName name="PINOBRUTO1x4x10" localSheetId="0">'[82]Ins 2'!#REF!</definedName>
    <definedName name="PINOBRUTO1x4x10">'[82]Ins 2'!#REF!</definedName>
    <definedName name="PINOBRUTO4x4x12" localSheetId="0">'[82]Ins 2'!#REF!</definedName>
    <definedName name="PINOBRUTO4x4x12">'[82]Ins 2'!#REF!</definedName>
    <definedName name="PINOBRUTOTRAT1x2x12" localSheetId="0">'[82]Ins 2'!#REF!</definedName>
    <definedName name="PINOBRUTOTRAT1x2x12">'[82]Ins 2'!#REF!</definedName>
    <definedName name="PINOBRUTOTRAT2x4x12" localSheetId="0">'[82]Ins 2'!#REF!</definedName>
    <definedName name="PINOBRUTOTRAT2x4x12">'[82]Ins 2'!#REF!</definedName>
    <definedName name="Pintura" localSheetId="0">#REF!</definedName>
    <definedName name="Pintura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t" localSheetId="0">#REF!</definedName>
    <definedName name="Pinturat">#REF!</definedName>
    <definedName name="piso.granito.ext.crema">[36]Análisis!$D$415</definedName>
    <definedName name="piso.granito.ext.rosado">[36]Análisis!$D$427</definedName>
    <definedName name="piso.granito.ext.rozado">[36]Análisis!$D$427</definedName>
    <definedName name="Piso.granito.fondo.blanco">[36]Análisis!$D$449</definedName>
    <definedName name="Piso.granito.fondo.gris">[36]Análisis!$D$460</definedName>
    <definedName name="piso.granito.p.exterior.rojo">[36]Análisis!$D$438</definedName>
    <definedName name="piso.granito.p.exterior.rosado">[36]Análisis!$D$438</definedName>
    <definedName name="piso.mosaico.25x25">[46]Análisis!$D$1256</definedName>
    <definedName name="piso.porcelanato.40x40">[36]Análisis!$D$491</definedName>
    <definedName name="PISO_GRANITO_FONDO_BCO">[33]INSU!$B$103</definedName>
    <definedName name="PISOADOCOLROJO" localSheetId="0">#REF!</definedName>
    <definedName name="PISOADOCOLROJO">#REF!</definedName>
    <definedName name="PISOADOMEDGRIS" localSheetId="0">#REF!</definedName>
    <definedName name="PISOADOMEDGRIS">#REF!</definedName>
    <definedName name="PISOADOMEDQUEM" localSheetId="0">#REF!</definedName>
    <definedName name="PISOADOMEDQUEM">#REF!</definedName>
    <definedName name="PISOADOMEDROJO" localSheetId="0">#REF!</definedName>
    <definedName name="PISOADOMEDROJO">#REF!</definedName>
    <definedName name="PITACRILLICA" localSheetId="0">[5]insumo!#REF!</definedName>
    <definedName name="PITACRILLICA">[5]insumo!#REF!</definedName>
    <definedName name="PITECONOMICA" localSheetId="0">[5]insumo!#REF!</definedName>
    <definedName name="PITECONOMICA">[5]insumo!#REF!</definedName>
    <definedName name="pitesmalte" localSheetId="0">[5]insumo!#REF!</definedName>
    <definedName name="pitesmalte">[5]insumo!#REF!</definedName>
    <definedName name="PITMANTENIMIENTO" localSheetId="0">[5]insumo!#REF!</definedName>
    <definedName name="PITMANTENIMIENTO">[5]insumo!#REF!</definedName>
    <definedName name="pitoxidoverde" localSheetId="0">[5]insumo!#REF!</definedName>
    <definedName name="pitoxidoverde">[5]insumo!#REF!</definedName>
    <definedName name="PITSATINADA" localSheetId="0">[5]insumo!#REF!</definedName>
    <definedName name="PITSATINADA">[5]insumo!#REF!</definedName>
    <definedName name="pitsemiglos" localSheetId="0">[5]insumo!#REF!</definedName>
    <definedName name="pitsemiglos">[5]insumo!#REF!</definedName>
    <definedName name="PL" localSheetId="0">[20]A!#REF!</definedName>
    <definedName name="PL">[20]A!#REF!</definedName>
    <definedName name="Plancha_de_Plywood_4_x8_x3_4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">#N/A</definedName>
    <definedName name="PLASTICO">[33]INSU!$B$90</definedName>
    <definedName name="PLAT">'[45]PRES no'!$E$115</definedName>
    <definedName name="PLAVBCO">[10]Ins!$E$158</definedName>
    <definedName name="PLAVBCOPEQ">[10]Ins!$E$159</definedName>
    <definedName name="PLIGADORA2">[19]INS!$D$563</definedName>
    <definedName name="PLIGADORA2_6" localSheetId="0">#REF!</definedName>
    <definedName name="PLIGADORA2_6">#REF!</definedName>
    <definedName name="PLOMERO" localSheetId="0">[19]INS!#REF!</definedName>
    <definedName name="PLOMERO">[19]INS!#REF!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[19]INS!#REF!</definedName>
    <definedName name="PLOMEROAYUDANTE">[19]INS!#REF!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[19]INS!#REF!</definedName>
    <definedName name="PLOMEROOFICIAL">[19]INS!#REF!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">[61]Mat!$D$49</definedName>
    <definedName name="PLYWOOD" localSheetId="0">[5]insumo!#REF!</definedName>
    <definedName name="PLYWOOD">[5]insumo!#REF!</definedName>
    <definedName name="PLYWOOD_34_2CARAS">[18]INSU!$D$133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" localSheetId="0">[1]A!#REF!</definedName>
    <definedName name="PM">[1]A!#REF!</definedName>
    <definedName name="pmadera2162" localSheetId="0">[35]precios!#REF!</definedName>
    <definedName name="pmadera2162">[35]precios!#REF!</definedName>
    <definedName name="pmadera2162_8" localSheetId="0">#REF!</definedName>
    <definedName name="pmadera2162_8">#REF!</definedName>
    <definedName name="po">[83]PRESUPUESTO!$O$9:$O$236</definedName>
    <definedName name="porcela" localSheetId="0">[84]Materiales!#REF!</definedName>
    <definedName name="porcela">[84]Materiales!#REF!</definedName>
    <definedName name="PORCELANATO">[9]Materiales!$E$33</definedName>
    <definedName name="porciento">#N/A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P" localSheetId="0">[1]A!#REF!</definedName>
    <definedName name="PP">[1]A!#REF!</definedName>
    <definedName name="PPD">#N/A</definedName>
    <definedName name="PPINTACRIBCO">[10]Ins!$E$854</definedName>
    <definedName name="PPINTEPOX">[10]Ins!$E$858</definedName>
    <definedName name="PPINTMAN">[10]Ins!$E$860</definedName>
    <definedName name="pre_abrasadera_1pulg">[27]PRE!$F$220</definedName>
    <definedName name="pre_abrasadera_2pulg">[27]PRE!$F$206</definedName>
    <definedName name="pre_abrasadera_3pulg">[27]PRE!$F$199</definedName>
    <definedName name="pre_abrasadera_4pulg">[26]PRE!$F$192</definedName>
    <definedName name="pre_asiento_arena">[27]PRE!$F$28</definedName>
    <definedName name="pre_blocks_6pulg">[27]PRE!$F$112</definedName>
    <definedName name="pre_blocks_8pulg">[27]PRE!$F$122</definedName>
    <definedName name="pre_bote">[27]PRE!$F$42</definedName>
    <definedName name="pre_colg_0.5pulg">[27]PRE!$F$185</definedName>
    <definedName name="pre_colg_0.75pulg">[27]PRE!$F$178</definedName>
    <definedName name="pre_colg_1.5pulg">[27]PRE!$F$164</definedName>
    <definedName name="pre_colg_1pulg">[27]PRE!$F$171</definedName>
    <definedName name="pre_colg_2pulg">[27]PRE!$F$157</definedName>
    <definedName name="pre_colg_3pulg">[27]PRE!$F$150</definedName>
    <definedName name="pre_colg_4pulg">[27]PRE!$F$143</definedName>
    <definedName name="pre_excavacion">[27]PRE!$F$22</definedName>
    <definedName name="pre_fino_fondo">[27]PRE!$F$135</definedName>
    <definedName name="pre_hormigon_124">[27]PRE!$F$51</definedName>
    <definedName name="pre_losa_fondo">[27]PRE!$F$71</definedName>
    <definedName name="pre_losa_techo">[27]PRE!$F$78</definedName>
    <definedName name="pre_mortero_13">[27]PRE!$F$58</definedName>
    <definedName name="pre_mortero_14">[27]PRE!$F$65</definedName>
    <definedName name="pre_muro_ha">[26]PRE!$F$102</definedName>
    <definedName name="pre_pañete">[26]PRE!$F$129</definedName>
    <definedName name="pre_relleno">[27]PRE!$F$36</definedName>
    <definedName name="pre_sold_pp_0.375pulg">[27]PRE!$F$269</definedName>
    <definedName name="pre_sold_pp_0.5pulg">[27]PRE!$F$263</definedName>
    <definedName name="pre_sold_pp_0.75pulg">[27]PRE!$F$257</definedName>
    <definedName name="pre_sold_pp_1.5pulg">[27]PRE!$F$245</definedName>
    <definedName name="pre_sold_pp_1pulg">[26]PRE!$F$251</definedName>
    <definedName name="pre_sold_pp_2pulg">[26]PRE!$F$239</definedName>
    <definedName name="pre_sold_pp_3pulg">[26]PRE!$F$233</definedName>
    <definedName name="pre_sold_pp_4pulg">[26]PRE!$F$227</definedName>
    <definedName name="pre_viga_ha">[26]PRE!$F$90</definedName>
    <definedName name="PREC._UNITARIO">#N/A</definedName>
    <definedName name="PREC._UNITARIO_6">NA()</definedName>
    <definedName name="precios">[85]Precios!$A$4:$F$1576</definedName>
    <definedName name="PRECIOS___0">"HOJA1"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_Maternidad" localSheetId="0">#REF!</definedName>
    <definedName name="Presupuesto_Maternidad">#REF!</definedName>
    <definedName name="PRIMA">#N/A</definedName>
    <definedName name="Princ" localSheetId="0">#REF!</definedName>
    <definedName name="Princ">#REF!</definedName>
    <definedName name="PRINT_AREA_MI" localSheetId="0">#REF!</definedName>
    <definedName name="PRINT_AREA_MI">#REF!</definedName>
    <definedName name="Print_Area_Reset" localSheetId="0">OFFSET('CUBICACION #1'!Full_Print,0,0,[0]!Last_Row)</definedName>
    <definedName name="Print_Area_Reset">OFFSET(Full_Print,0,0,Last_Row)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TECCION1">[8]Tuberias!$I$2</definedName>
    <definedName name="proteccion2">[8]Tuberias!$I$3</definedName>
    <definedName name="Proyecto">#N/A</definedName>
    <definedName name="PRYNO" localSheetId="0">#REF!</definedName>
    <definedName name="PRYNO">#REF!</definedName>
    <definedName name="PU">#N/A</definedName>
    <definedName name="PU6_2">"$#REF!.$E$1:$E$65534"</definedName>
    <definedName name="PU6_3">"$#REF!.$E$1:$E$65534"</definedName>
    <definedName name="Pua" localSheetId="0">#REF!</definedName>
    <definedName name="Pua">#REF!</definedName>
    <definedName name="PUABIHO">[25]Mat!$D$160</definedName>
    <definedName name="puacero">#N/A</definedName>
    <definedName name="PUBAÑO">[25]Mat!$D$163</definedName>
    <definedName name="pubaranda">#N/A</definedName>
    <definedName name="pucabezales">#N/A</definedName>
    <definedName name="pucastingbed">#N/A</definedName>
    <definedName name="PUCEMENTO">#N/A</definedName>
    <definedName name="PUCOLUMNAS_C11" localSheetId="0">'[4]Análisis de Precios'!#REF!</definedName>
    <definedName name="PUCOLUMNAS_C11">'[4]Análisis de Precios'!#REF!</definedName>
    <definedName name="PUCOLUMNAS_C12" localSheetId="0">'[4]Análisis de Precios'!#REF!</definedName>
    <definedName name="PUCOLUMNAS_C12">'[4]Análisis de Precios'!#REF!</definedName>
    <definedName name="Puerta_Corred._Alum__Anod._Nor._Vid._Bce._Mart." localSheetId="0">[4]Insumos!#REF!</definedName>
    <definedName name="Puerta_Corred._Alum__Anod._Nor._Vid._Bce._Mart.">[4]Insumos!#REF!</definedName>
    <definedName name="Puerta_Corred._Alum__Anod._Nor._Vid._Transp." localSheetId="0">[4]Insumos!#REF!</definedName>
    <definedName name="Puerta_Corred._Alum__Anod._Nor._Vid._Transp.">[4]Insumos!#REF!</definedName>
    <definedName name="Puerta_corrediza___BCE._VID._TRANSP." localSheetId="0">[4]Insumos!#REF!</definedName>
    <definedName name="Puerta_corrediza___BCE._VID._TRANSP.">[4]Insumos!#REF!</definedName>
    <definedName name="Puerta_corrediza___BCE._VID._TRANSP._LISO" localSheetId="0">[4]Insumos!#REF!</definedName>
    <definedName name="Puerta_corrediza___BCE._VID._TRANSP._LISO">[4]Insumos!#REF!</definedName>
    <definedName name="Puerta_de_Pino_Apanelada" localSheetId="0">[4]Insumos!#REF!</definedName>
    <definedName name="Puerta_de_Pino_Apanelada">[4]Insumos!#REF!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ino_Americano_Tratado" localSheetId="0">[4]Insumos!#REF!</definedName>
    <definedName name="Puerta_Pino_Americano_Tratado">[4]Insumos!#REF!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p" localSheetId="0">#REF!</definedName>
    <definedName name="Puertap">#REF!</definedName>
    <definedName name="PUERTAPERF1X1YMALLA1CONTRA" localSheetId="0">#REF!</definedName>
    <definedName name="PUERTAPERF1X1YMALLA1CONTRA">#REF!</definedName>
    <definedName name="Puertasc" localSheetId="0">#REF!</definedName>
    <definedName name="Puertasc">#REF!</definedName>
    <definedName name="Puertasp" localSheetId="0">#REF!</definedName>
    <definedName name="Puertasp">#REF!</definedName>
    <definedName name="puhormigon280">#N/A</definedName>
    <definedName name="puinyeccion">#N/A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">[52]Analisis!$E$1515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losaaproche">#N/A</definedName>
    <definedName name="pulosacalzada">#N/A</definedName>
    <definedName name="PUMADERA">#N/A</definedName>
    <definedName name="punewjersey">#N/A</definedName>
    <definedName name="PUPINTURACAL" localSheetId="0">'[4]Análisis de Precios'!#REF!</definedName>
    <definedName name="PUPINTURACAL">'[4]Análisis de Precios'!#REF!</definedName>
    <definedName name="PUPINTURAMANTENIMIENTO" localSheetId="0">'[4]Análisis de Precios'!#REF!</definedName>
    <definedName name="PUPINTURAMANTENIMIENTO">'[4]Análisis de Precios'!#REF!</definedName>
    <definedName name="putabletas">#N/A</definedName>
    <definedName name="puvigastransversales">#N/A</definedName>
    <definedName name="PVC3_4">[9]Materiales!$E$72</definedName>
    <definedName name="PWINCHE2000K">[19]INS!$D$568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[86]INS!#REF!</definedName>
    <definedName name="QQ">[86]INS!#REF!</definedName>
    <definedName name="QQQ" localSheetId="0">[13]M.O.!#REF!</definedName>
    <definedName name="QQQ">[13]M.O.!#REF!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EBRASOLESVERTCONTRA" localSheetId="0">#REF!</definedName>
    <definedName name="QUIEBRASOLESVERTCONTRA">#REF!</definedName>
    <definedName name="qw">[83]PRESUPUESTO!$M$10:$AH$731</definedName>
    <definedName name="qwe">[87]INSU!$D$133</definedName>
    <definedName name="qwe_6" localSheetId="0">#REF!</definedName>
    <definedName name="qwe_6">#REF!</definedName>
    <definedName name="R_" localSheetId="0">#REF!</definedName>
    <definedName name="R_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" localSheetId="0">[20]A!#REF!</definedName>
    <definedName name="RE">[20]A!#REF!</definedName>
    <definedName name="REAL" localSheetId="0">#REF!</definedName>
    <definedName name="REAL">#REF!</definedName>
    <definedName name="RED1_2A3_8HG">[9]Materiales!$E$433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[88]COF!$G$733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" localSheetId="0">'[89]Pasarela de L=60.00'!#REF!</definedName>
    <definedName name="regi">'[89]Pasarela de L=60.00'!#REF!</definedName>
    <definedName name="REGISTRO" localSheetId="0">#REF!</definedName>
    <definedName name="REGISTR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GLAEMPAÑETE">[9]Materiales!$E$640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GRANZOTECONTRA" localSheetId="0">#REF!</definedName>
    <definedName name="RELLENOGRANZOTECONTRA">#REF!</definedName>
    <definedName name="REMREINSTTRANSFCONTRA" localSheetId="0">#REF!</definedName>
    <definedName name="REMREINSTTRANSFCONTRA">#REF!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umen" localSheetId="0">#REF!</definedName>
    <definedName name="resumen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CRI15A20">[25]UASD!$F$3537</definedName>
    <definedName name="Revest.Porcelanato30x60">[36]Análisis!$D$610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GR" localSheetId="0">#REF!</definedName>
    <definedName name="RGR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rr" localSheetId="0">#REF!</definedName>
    <definedName name="rrr">#REF!</definedName>
    <definedName name="RV" localSheetId="0">[49]Presup.!#REF!</definedName>
    <definedName name="RV">[49]Presup.!#REF!</definedName>
    <definedName name="s" localSheetId="0">#REF!</definedName>
    <definedName name="s">#REF!</definedName>
    <definedName name="SALARIO" localSheetId="0">#REF!</definedName>
    <definedName name="SALARIO">#REF!</definedName>
    <definedName name="SALIDA">#N/A</definedName>
    <definedName name="SALIDA_6">NA()</definedName>
    <definedName name="SAlomonicas" localSheetId="0">#REF!</definedName>
    <definedName name="SAlomonicas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MIGL">[9]Materiales!$E$42</definedName>
    <definedName name="Sereno_Mes">[90]MO!$B$16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2">[9]Materiales!$F$266</definedName>
    <definedName name="SIFONLAV1_4PVC">[9]Materiales!$E$598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NTUBO">[9]Materiales!$E$613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[24]M.O.!$C$12</definedName>
    <definedName name="Su">'[91]Pres. '!$B$147</definedName>
    <definedName name="sub" localSheetId="0">'[92]Pres '!#REF!</definedName>
    <definedName name="sub">'[92]Pres '!#REF!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bida__Bajada_y_Transporte_Cemento">#N/A</definedName>
    <definedName name="Subtotal" localSheetId="0">'[92]Pres '!#REF!</definedName>
    <definedName name="Subtotal">'[92]Pres '!#REF!</definedName>
    <definedName name="SUBTOTAL1">#N/A</definedName>
    <definedName name="SUBTOTALA">#N/A</definedName>
    <definedName name="SUBTOTALGASTOSGENERALES">#N/A</definedName>
    <definedName name="SUBTOTALGASTOSGENERALES1">#N/A</definedName>
    <definedName name="SUBTOTALPRESU">#N/A</definedName>
    <definedName name="SUELDO">#N/A</definedName>
    <definedName name="t" localSheetId="0">#REF!</definedName>
    <definedName name="t">#REF!</definedName>
    <definedName name="TABIQUESBAÑOSM2CONTRA" localSheetId="0">#REF!</definedName>
    <definedName name="TABIQUESBAÑOSM2CONTRA">#REF!</definedName>
    <definedName name="tablestacas" localSheetId="0">[67]Análisis!#REF!</definedName>
    <definedName name="tablestacas">[67]Análisis!#REF!</definedName>
    <definedName name="TABLETAS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3M">[9]Materiales!$E$817</definedName>
    <definedName name="tasa" localSheetId="0">#REF!</definedName>
    <definedName name="tasa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1_2HG">[9]Materiales!$E$464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">[9]Materiales!$E$46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">#N/A</definedName>
    <definedName name="_xlnm.Print_Titles" localSheetId="0">'CUBICACION #1'!$1:$6</definedName>
    <definedName name="_xlnm.Print_Titles">#N/A</definedName>
    <definedName name="TNC">'[9]MANO DE OBRA'!$C$4</definedName>
    <definedName name="TO" localSheetId="0">[1]A!#REF!</definedName>
    <definedName name="TO">[1]A!#REF!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MACORRIENTE110">[9]Materiales!$E$822</definedName>
    <definedName name="TOMACORRIENTE220">[9]Materiales!$E$823</definedName>
    <definedName name="tony" localSheetId="0">'[89]Pasarela de L=60.00'!#REF!</definedName>
    <definedName name="tony">'[89]Pasarela de L=60.00'!#REF!</definedName>
    <definedName name="Tope" localSheetId="0">#REF!</definedName>
    <definedName name="Tope">#REF!</definedName>
    <definedName name="TOPOGRAFIA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INODORO">[9]Materiales!$E$600</definedName>
    <definedName name="TORNILLOS" localSheetId="0">#REF!</definedName>
    <definedName name="TORNILLOS">#REF!</definedName>
    <definedName name="Tornillos_5_x3_8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general">#N/A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FICO">[9]Materiales!$E$45</definedName>
    <definedName name="TRANSF750KVACONTRA" localSheetId="0">#REF!</definedName>
    <definedName name="TRANSF750KVACONTR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">#N/A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1_2HG">[9]Materiales!$E$473</definedName>
    <definedName name="TUBO221">'[25]Pu-Sanit.'!$C$183</definedName>
    <definedName name="TUBO3DRENAJE">[9]Materiales!$F$80</definedName>
    <definedName name="TUBO4DRENAJE">[9]Materiales!$F$81</definedName>
    <definedName name="TUBODRENAJE11_2">[9]Materiales!$F$78</definedName>
    <definedName name="TUBOFLEXIBLEINODORO">[9]Materiales!$E$606</definedName>
    <definedName name="TUBOFLEXLAV">[9]Materiales!$E$605</definedName>
    <definedName name="TUBOFLUO4" localSheetId="0">'[82]Ins 2'!#REF!</definedName>
    <definedName name="TUBOFLUO4">'[82]Ins 2'!#REF!</definedName>
    <definedName name="TUBOSDR26_2">[9]Materiales!$F$127</definedName>
    <definedName name="TUBOSDR261_2">[9]Materiales!$F$123</definedName>
    <definedName name="TUBOSDR41_2">[9]Materiales!$F$96</definedName>
    <definedName name="TUBOSDR41DE4">[9]Materiales!$F$98</definedName>
    <definedName name="TUBOSRD41_3">[9]Materiales!$F$97</definedName>
    <definedName name="TYDE4X2">[9]Materiales!$F$295</definedName>
    <definedName name="TYDE4X3">[9]Materiales!$F$296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[93]MO!$B$11</definedName>
    <definedName name="ud" localSheetId="0">[5]exteriores!#REF!</definedName>
    <definedName name="ud">[5]exteriores!#REF!</definedName>
    <definedName name="UD.">#N/A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UNIV1_2HG">[9]Materiales!$E$482</definedName>
    <definedName name="us">[94]Insumos!$H$3</definedName>
    <definedName name="UY" localSheetId="0">[1]A!#REF!</definedName>
    <definedName name="UY">[1]A!#REF!</definedName>
    <definedName name="v" localSheetId="0">[56]analisis1!#REF!</definedName>
    <definedName name="v">[56]analisis1!#REF!</definedName>
    <definedName name="v.c.n1y2.villa13">[95]Cubicación!$P$535</definedName>
    <definedName name="v.c.n1y2.villa14">[95]Cubicación!$P$1461</definedName>
    <definedName name="v.c.n1y2.villa15">[95]Cubicación!$P$1576</definedName>
    <definedName name="v.c.n1y2.villa16">[95]Cubicación!$P$1805</definedName>
    <definedName name="v.c.n1y2.villa17">[95]Cubicación!$P$1920</definedName>
    <definedName name="v.c.n1y2.villa18">[95]Cubicación!$P$1113</definedName>
    <definedName name="v.c.n1y2.villa2">[95]Cubicación!$P$2037</definedName>
    <definedName name="v.c.n1y2.villa3">[95]Cubicación!$P$883</definedName>
    <definedName name="v.c.n1y2.villa4">[95]Cubicación!$P$768</definedName>
    <definedName name="v.c.n1y2.villa5">[95]Cubicación!$P$653</definedName>
    <definedName name="v.c.n1y2.villa6">[95]Cubicación!$P$138</definedName>
    <definedName name="v.c.n1y2.villa7">[95]Cubicación!$P$269</definedName>
    <definedName name="v.c.n1y2.villa8">[95]Cubicación!$P$1231</definedName>
    <definedName name="v.c.n1y2.villa9">[95]Cubicación!$P$1346</definedName>
    <definedName name="vaciado">#N/A</definedName>
    <definedName name="VACIADOAMANO">[96]Ana!$F$3213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industrial">[47]I.HORMIGON!$G$40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">#N/A</definedName>
    <definedName name="valora">#N/A</definedName>
    <definedName name="VALORM" localSheetId="0">#REF!</definedName>
    <definedName name="VALORM">#REF!</definedName>
    <definedName name="valorp">#N/A</definedName>
    <definedName name="VALORPRESUPUESTO">#N/A</definedName>
    <definedName name="VALORT" localSheetId="0">#REF!</definedName>
    <definedName name="VALORT">#REF!</definedName>
    <definedName name="VALORV" localSheetId="0">#REF!</definedName>
    <definedName name="VALORV">#REF!</definedName>
    <definedName name="Values_Entered" localSheetId="0">IF('CUBICACION #1'!Loan_Amount*'CUBICACION #1'!Interest_Rate*'CUBICACION #1'!Loan_Years*'CUBICACION #1'!Loan_Start&gt;0,1,0)</definedName>
    <definedName name="Values_Entered">IF(Loan_Amount*Interest_Rate*Loan_Years*Loan_Start&gt;0,1,0)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QQ">[9]Materiales!$E$660</definedName>
    <definedName name="varillas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abat">[25]Volumenes!$F$2358</definedName>
    <definedName name="veabat3">[25]Volumenes!$F$2684</definedName>
    <definedName name="VEABATIB">[25]Mat!$D$157</definedName>
    <definedName name="vecorr2">[25]Volumenes!$F$2357</definedName>
    <definedName name="vecorr3">[25]Volumenes!$F$2683</definedName>
    <definedName name="VECORRED">[25]Mat!$D$156</definedName>
    <definedName name="VENT3SDR41CONTRA" localSheetId="0">#REF!</definedName>
    <definedName name="VENT3SDR41CONTRA">#REF!</definedName>
    <definedName name="VEntacorre" localSheetId="0">#REF!</definedName>
    <definedName name="VEntacorre">#REF!</definedName>
    <definedName name="veproy2">[25]Volumenes!$F$2356</definedName>
    <definedName name="veproyec3">[25]Volumenes!$F$2682</definedName>
    <definedName name="VEPROYETA">[25]Mat!$D$155</definedName>
    <definedName name="VERGRAGRISCONTRA" localSheetId="0">#REF!</definedName>
    <definedName name="VERGRAGRISCONTRA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zo" localSheetId="0">#REF!</definedName>
    <definedName name="Vibrazo">#REF!</definedName>
    <definedName name="Viga.V1">[36]Análisis!$D$200</definedName>
    <definedName name="VIGA_15x20">[59]Análisis!$H$1499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P" localSheetId="0">[56]analisis1!#REF!</definedName>
    <definedName name="VP">[56]analisis1!#REF!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>#N/A</definedName>
    <definedName name="W16X26">[97]analisis!$G$1814</definedName>
    <definedName name="W18X40">[97]analisis!$G$1872</definedName>
    <definedName name="W27X84">[97]analisis!$G$1977</definedName>
    <definedName name="w6x9">[97]analisis!$G$1453</definedName>
    <definedName name="WARE" localSheetId="0" hidden="1">'[98]ANALISIS STO DGO'!#REF!</definedName>
    <definedName name="WARE" hidden="1">'[98]ANALISIS STO DGO'!#REF!</definedName>
    <definedName name="ware." localSheetId="0" hidden="1">'[98]ANALISIS STO DGO'!#REF!</definedName>
    <definedName name="ware." hidden="1">'[98]ANALISIS STO DGO'!#REF!</definedName>
    <definedName name="ware.1" localSheetId="0" hidden="1">'[98]ANALISIS STO DGO'!#REF!</definedName>
    <definedName name="ware.1" hidden="1">'[98]ANALISIS STO DGO'!#REF!</definedName>
    <definedName name="WAREHOUSE" localSheetId="0" hidden="1">'[98]ANALISIS STO DGO'!#REF!</definedName>
    <definedName name="WAREHOUSE" hidden="1">'[98]ANALISIS STO DGO'!#REF!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[86]INS!$D$561</definedName>
    <definedName name="x" localSheetId="0">#REF!</definedName>
    <definedName name="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DE4">[9]Materiales!$F$300</definedName>
    <definedName name="YESO" localSheetId="0">#REF!</definedName>
    <definedName name="YESO">#REF!</definedName>
    <definedName name="YO" localSheetId="0">[20]A!#REF!</definedName>
    <definedName name="YO">[20]A!#REF!</definedName>
    <definedName name="ZABALETA">'[25]anal term'!$F$1808</definedName>
    <definedName name="zapata">'[4]caseta de planta'!$C$1:$C$65536</definedName>
    <definedName name="Zapata.Z1s.Z2s">[36]Análisis!$D$120</definedName>
    <definedName name="zapatasdeescaleras" localSheetId="0">#REF!</definedName>
    <definedName name="zapatasdeescaleras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_001" localSheetId="0">#REF!</definedName>
    <definedName name="ZIN_001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cera" localSheetId="0">#REF!</definedName>
    <definedName name="Zocacera">#REF!</definedName>
    <definedName name="zocalo" localSheetId="0">'[60]Pres. no'!#REF!</definedName>
    <definedName name="zocalo">'[60]Pres. no'!#REF!</definedName>
    <definedName name="zocalo.de.mosaico">[46]Análisis!$D$1266</definedName>
    <definedName name="zocalo.porcelanato.40x40">[36]Análisis!$D$501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ócalo_de_Cerámica_Criolla_de_33___1era">[16]Insumos!$B$42:$D$42</definedName>
    <definedName name="zocalobotichinorojo" localSheetId="0">[5]insumo!#REF!</definedName>
    <definedName name="zocalobotichinorojo">[5]insumo!#REF!</definedName>
    <definedName name="Zocavibra" localSheetId="0">#REF!</definedName>
    <definedName name="Zocavibra">#REF!</definedName>
    <definedName name="ZOGRAESC">[25]UASD!$F$3522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1" i="2" l="1"/>
  <c r="F443" i="2"/>
  <c r="F442" i="2"/>
  <c r="F444" i="2" s="1"/>
  <c r="F437" i="2"/>
  <c r="F435" i="2"/>
  <c r="F433" i="2"/>
  <c r="F431" i="2"/>
  <c r="F429" i="2"/>
  <c r="F427" i="2"/>
  <c r="F425" i="2"/>
  <c r="F424" i="2"/>
  <c r="F421" i="2"/>
  <c r="F420" i="2"/>
  <c r="F417" i="2"/>
  <c r="F416" i="2"/>
  <c r="F413" i="2"/>
  <c r="F412" i="2"/>
  <c r="F411" i="2"/>
  <c r="F410" i="2"/>
  <c r="F409" i="2"/>
  <c r="F408" i="2"/>
  <c r="F405" i="2"/>
  <c r="F404" i="2"/>
  <c r="F403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1" i="2"/>
  <c r="F380" i="2"/>
  <c r="F379" i="2"/>
  <c r="F378" i="2"/>
  <c r="F377" i="2"/>
  <c r="F376" i="2"/>
  <c r="F375" i="2"/>
  <c r="F374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A357" i="2"/>
  <c r="A358" i="2" s="1"/>
  <c r="A359" i="2" s="1"/>
  <c r="A360" i="2" s="1"/>
  <c r="A361" i="2" s="1"/>
  <c r="A362" i="2" s="1"/>
  <c r="A363" i="2" s="1"/>
  <c r="A364" i="2" s="1"/>
  <c r="A365" i="2" s="1"/>
  <c r="F354" i="2"/>
  <c r="F352" i="2"/>
  <c r="F351" i="2"/>
  <c r="F350" i="2"/>
  <c r="F349" i="2"/>
  <c r="A349" i="2"/>
  <c r="A350" i="2" s="1"/>
  <c r="A351" i="2" s="1"/>
  <c r="A352" i="2" s="1"/>
  <c r="F346" i="2"/>
  <c r="F344" i="2"/>
  <c r="F343" i="2"/>
  <c r="F342" i="2"/>
  <c r="F341" i="2"/>
  <c r="F340" i="2"/>
  <c r="F339" i="2"/>
  <c r="A339" i="2"/>
  <c r="A340" i="2" s="1"/>
  <c r="A341" i="2" s="1"/>
  <c r="A342" i="2" s="1"/>
  <c r="F338" i="2"/>
  <c r="A338" i="2"/>
  <c r="F337" i="2"/>
  <c r="F334" i="2"/>
  <c r="F331" i="2"/>
  <c r="F330" i="2"/>
  <c r="F329" i="2"/>
  <c r="F328" i="2"/>
  <c r="F327" i="2"/>
  <c r="A327" i="2"/>
  <c r="F324" i="2"/>
  <c r="F323" i="2"/>
  <c r="F322" i="2"/>
  <c r="A322" i="2"/>
  <c r="A323" i="2" s="1"/>
  <c r="A324" i="2" s="1"/>
  <c r="F319" i="2"/>
  <c r="F318" i="2"/>
  <c r="A318" i="2"/>
  <c r="A319" i="2" s="1"/>
  <c r="F313" i="2"/>
  <c r="F311" i="2"/>
  <c r="F310" i="2"/>
  <c r="F309" i="2"/>
  <c r="F308" i="2"/>
  <c r="A308" i="2"/>
  <c r="A309" i="2" s="1"/>
  <c r="A310" i="2" s="1"/>
  <c r="A311" i="2" s="1"/>
  <c r="F307" i="2"/>
  <c r="F306" i="2"/>
  <c r="A306" i="2"/>
  <c r="A307" i="2" s="1"/>
  <c r="F305" i="2"/>
  <c r="A305" i="2"/>
  <c r="F302" i="2"/>
  <c r="F301" i="2"/>
  <c r="F300" i="2"/>
  <c r="F299" i="2"/>
  <c r="F298" i="2"/>
  <c r="F297" i="2"/>
  <c r="F296" i="2"/>
  <c r="A296" i="2"/>
  <c r="A297" i="2" s="1"/>
  <c r="A298" i="2" s="1"/>
  <c r="A299" i="2" s="1"/>
  <c r="A300" i="2" s="1"/>
  <c r="A301" i="2" s="1"/>
  <c r="A302" i="2" s="1"/>
  <c r="F293" i="2"/>
  <c r="F292" i="2"/>
  <c r="A292" i="2"/>
  <c r="A293" i="2" s="1"/>
  <c r="F289" i="2"/>
  <c r="F288" i="2"/>
  <c r="A288" i="2"/>
  <c r="A289" i="2" s="1"/>
  <c r="F287" i="2"/>
  <c r="F286" i="2"/>
  <c r="A286" i="2"/>
  <c r="A287" i="2" s="1"/>
  <c r="F282" i="2"/>
  <c r="F279" i="2"/>
  <c r="F278" i="2"/>
  <c r="F277" i="2"/>
  <c r="F276" i="2"/>
  <c r="F275" i="2"/>
  <c r="F274" i="2"/>
  <c r="F271" i="2"/>
  <c r="F270" i="2"/>
  <c r="F269" i="2"/>
  <c r="F268" i="2"/>
  <c r="F265" i="2"/>
  <c r="F264" i="2"/>
  <c r="F263" i="2"/>
  <c r="F262" i="2"/>
  <c r="F261" i="2"/>
  <c r="F258" i="2"/>
  <c r="F257" i="2"/>
  <c r="F256" i="2"/>
  <c r="A256" i="2"/>
  <c r="A257" i="2" s="1"/>
  <c r="A258" i="2" s="1"/>
  <c r="F253" i="2"/>
  <c r="F252" i="2"/>
  <c r="F251" i="2"/>
  <c r="F250" i="2"/>
  <c r="A250" i="2"/>
  <c r="A251" i="2" s="1"/>
  <c r="F247" i="2"/>
  <c r="F246" i="2"/>
  <c r="F245" i="2"/>
  <c r="F244" i="2"/>
  <c r="F243" i="2"/>
  <c r="F242" i="2"/>
  <c r="F241" i="2"/>
  <c r="F240" i="2"/>
  <c r="F239" i="2"/>
  <c r="F238" i="2"/>
  <c r="A238" i="2"/>
  <c r="A239" i="2" s="1"/>
  <c r="A240" i="2" s="1"/>
  <c r="A241" i="2" s="1"/>
  <c r="A242" i="2" s="1"/>
  <c r="A243" i="2" s="1"/>
  <c r="A244" i="2" s="1"/>
  <c r="A245" i="2" s="1"/>
  <c r="A246" i="2" s="1"/>
  <c r="F218" i="2"/>
  <c r="E217" i="2"/>
  <c r="F217" i="2" s="1"/>
  <c r="F219" i="2" s="1"/>
  <c r="E212" i="2"/>
  <c r="F212" i="2" s="1"/>
  <c r="E210" i="2"/>
  <c r="F210" i="2" s="1"/>
  <c r="E208" i="2"/>
  <c r="F208" i="2" s="1"/>
  <c r="E206" i="2"/>
  <c r="F206" i="2" s="1"/>
  <c r="E204" i="2"/>
  <c r="F204" i="2" s="1"/>
  <c r="E202" i="2"/>
  <c r="F202" i="2" s="1"/>
  <c r="E200" i="2"/>
  <c r="F200" i="2" s="1"/>
  <c r="E199" i="2"/>
  <c r="F199" i="2" s="1"/>
  <c r="E196" i="2"/>
  <c r="F196" i="2" s="1"/>
  <c r="E195" i="2"/>
  <c r="F195" i="2" s="1"/>
  <c r="E192" i="2"/>
  <c r="F192" i="2" s="1"/>
  <c r="F191" i="2"/>
  <c r="E191" i="2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0" i="2"/>
  <c r="F180" i="2" s="1"/>
  <c r="E179" i="2"/>
  <c r="F179" i="2" s="1"/>
  <c r="E178" i="2"/>
  <c r="F178" i="2" s="1"/>
  <c r="E171" i="2"/>
  <c r="F171" i="2" s="1"/>
  <c r="E170" i="2"/>
  <c r="F170" i="2" s="1"/>
  <c r="E169" i="2"/>
  <c r="F169" i="2" s="1"/>
  <c r="E168" i="2"/>
  <c r="F168" i="2" s="1"/>
  <c r="E167" i="2"/>
  <c r="F167" i="2" s="1"/>
  <c r="E166" i="2"/>
  <c r="F166" i="2" s="1"/>
  <c r="F165" i="2"/>
  <c r="E165" i="2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6" i="2"/>
  <c r="F146" i="2" s="1"/>
  <c r="F145" i="2"/>
  <c r="E145" i="2"/>
  <c r="E144" i="2"/>
  <c r="F144" i="2" s="1"/>
  <c r="E143" i="2"/>
  <c r="F143" i="2" s="1"/>
  <c r="E142" i="2"/>
  <c r="F142" i="2" s="1"/>
  <c r="E141" i="2"/>
  <c r="F141" i="2" s="1"/>
  <c r="E140" i="2"/>
  <c r="F140" i="2" s="1"/>
  <c r="E139" i="2"/>
  <c r="F139" i="2" s="1"/>
  <c r="E138" i="2"/>
  <c r="F138" i="2" s="1"/>
  <c r="E137" i="2"/>
  <c r="F137" i="2" s="1"/>
  <c r="E136" i="2"/>
  <c r="F136" i="2" s="1"/>
  <c r="F135" i="2"/>
  <c r="E135" i="2"/>
  <c r="E134" i="2"/>
  <c r="F134" i="2" s="1"/>
  <c r="E133" i="2"/>
  <c r="F133" i="2" s="1"/>
  <c r="E132" i="2"/>
  <c r="F132" i="2" s="1"/>
  <c r="A132" i="2"/>
  <c r="A133" i="2" s="1"/>
  <c r="A134" i="2" s="1"/>
  <c r="A135" i="2" s="1"/>
  <c r="A136" i="2" s="1"/>
  <c r="A137" i="2" s="1"/>
  <c r="A138" i="2" s="1"/>
  <c r="A139" i="2" s="1"/>
  <c r="A140" i="2" s="1"/>
  <c r="E129" i="2"/>
  <c r="F129" i="2" s="1"/>
  <c r="E127" i="2"/>
  <c r="F127" i="2" s="1"/>
  <c r="E126" i="2"/>
  <c r="F126" i="2" s="1"/>
  <c r="E125" i="2"/>
  <c r="F125" i="2" s="1"/>
  <c r="E124" i="2"/>
  <c r="F124" i="2" s="1"/>
  <c r="A124" i="2"/>
  <c r="A125" i="2" s="1"/>
  <c r="A126" i="2" s="1"/>
  <c r="A127" i="2" s="1"/>
  <c r="E121" i="2"/>
  <c r="F121" i="2" s="1"/>
  <c r="E119" i="2"/>
  <c r="F119" i="2" s="1"/>
  <c r="F118" i="2"/>
  <c r="E117" i="2"/>
  <c r="F117" i="2" s="1"/>
  <c r="E116" i="2"/>
  <c r="F116" i="2" s="1"/>
  <c r="E115" i="2"/>
  <c r="F115" i="2" s="1"/>
  <c r="E114" i="2"/>
  <c r="F114" i="2" s="1"/>
  <c r="E113" i="2"/>
  <c r="F113" i="2" s="1"/>
  <c r="A113" i="2"/>
  <c r="A114" i="2" s="1"/>
  <c r="A115" i="2" s="1"/>
  <c r="A116" i="2" s="1"/>
  <c r="A117" i="2" s="1"/>
  <c r="E112" i="2"/>
  <c r="F112" i="2" s="1"/>
  <c r="F109" i="2"/>
  <c r="E109" i="2"/>
  <c r="E106" i="2"/>
  <c r="F106" i="2" s="1"/>
  <c r="E105" i="2"/>
  <c r="F105" i="2" s="1"/>
  <c r="E104" i="2"/>
  <c r="F104" i="2" s="1"/>
  <c r="E103" i="2"/>
  <c r="F103" i="2" s="1"/>
  <c r="E102" i="2"/>
  <c r="F102" i="2" s="1"/>
  <c r="A102" i="2"/>
  <c r="E99" i="2"/>
  <c r="F99" i="2" s="1"/>
  <c r="E98" i="2"/>
  <c r="F98" i="2" s="1"/>
  <c r="E97" i="2"/>
  <c r="F97" i="2" s="1"/>
  <c r="A97" i="2"/>
  <c r="A98" i="2" s="1"/>
  <c r="A99" i="2" s="1"/>
  <c r="E94" i="2"/>
  <c r="F94" i="2" s="1"/>
  <c r="E93" i="2"/>
  <c r="F93" i="2" s="1"/>
  <c r="A93" i="2"/>
  <c r="A94" i="2" s="1"/>
  <c r="E88" i="2"/>
  <c r="F88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A81" i="2"/>
  <c r="A82" i="2" s="1"/>
  <c r="A83" i="2" s="1"/>
  <c r="A84" i="2" s="1"/>
  <c r="A85" i="2" s="1"/>
  <c r="A86" i="2" s="1"/>
  <c r="E80" i="2"/>
  <c r="F80" i="2" s="1"/>
  <c r="A80" i="2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A71" i="2"/>
  <c r="A72" i="2" s="1"/>
  <c r="A73" i="2" s="1"/>
  <c r="A74" i="2" s="1"/>
  <c r="A75" i="2" s="1"/>
  <c r="A76" i="2" s="1"/>
  <c r="A77" i="2" s="1"/>
  <c r="E68" i="2"/>
  <c r="F68" i="2" s="1"/>
  <c r="F67" i="2"/>
  <c r="E67" i="2"/>
  <c r="A67" i="2"/>
  <c r="A68" i="2" s="1"/>
  <c r="E64" i="2"/>
  <c r="F64" i="2" s="1"/>
  <c r="E63" i="2"/>
  <c r="F63" i="2" s="1"/>
  <c r="F62" i="2"/>
  <c r="E62" i="2"/>
  <c r="E61" i="2"/>
  <c r="F61" i="2" s="1"/>
  <c r="A61" i="2"/>
  <c r="A62" i="2" s="1"/>
  <c r="A63" i="2" s="1"/>
  <c r="A64" i="2" s="1"/>
  <c r="E57" i="2"/>
  <c r="F57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6" i="2"/>
  <c r="F46" i="2" s="1"/>
  <c r="E45" i="2"/>
  <c r="F45" i="2" s="1"/>
  <c r="E44" i="2"/>
  <c r="F44" i="2" s="1"/>
  <c r="E43" i="2"/>
  <c r="F43" i="2" s="1"/>
  <c r="F40" i="2"/>
  <c r="E40" i="2"/>
  <c r="E39" i="2"/>
  <c r="F39" i="2" s="1"/>
  <c r="E38" i="2"/>
  <c r="F38" i="2" s="1"/>
  <c r="E37" i="2"/>
  <c r="F37" i="2" s="1"/>
  <c r="E36" i="2"/>
  <c r="F36" i="2" s="1"/>
  <c r="E33" i="2"/>
  <c r="F33" i="2" s="1"/>
  <c r="E32" i="2"/>
  <c r="F32" i="2" s="1"/>
  <c r="A32" i="2"/>
  <c r="A33" i="2" s="1"/>
  <c r="E31" i="2"/>
  <c r="F31" i="2" s="1"/>
  <c r="A31" i="2"/>
  <c r="F28" i="2"/>
  <c r="E28" i="2"/>
  <c r="E27" i="2"/>
  <c r="F27" i="2" s="1"/>
  <c r="E26" i="2"/>
  <c r="F26" i="2" s="1"/>
  <c r="E25" i="2"/>
  <c r="F25" i="2" s="1"/>
  <c r="A25" i="2"/>
  <c r="A26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A13" i="2"/>
  <c r="A14" i="2" s="1"/>
  <c r="A15" i="2" s="1"/>
  <c r="A16" i="2" s="1"/>
  <c r="A17" i="2" s="1"/>
  <c r="A18" i="2" s="1"/>
  <c r="A19" i="2" s="1"/>
  <c r="A20" i="2" s="1"/>
  <c r="A21" i="2" s="1"/>
  <c r="F13" i="2" l="1"/>
  <c r="F214" i="2"/>
  <c r="F221" i="2" s="1"/>
  <c r="F439" i="2"/>
  <c r="F446" i="2" s="1"/>
  <c r="F449" i="2" l="1"/>
  <c r="F454" i="2" l="1"/>
  <c r="F457" i="2"/>
  <c r="F453" i="2"/>
  <c r="F460" i="2"/>
  <c r="F456" i="2"/>
  <c r="F452" i="2"/>
  <c r="F459" i="2"/>
  <c r="F455" i="2"/>
  <c r="F458" i="2" l="1"/>
  <c r="F462" i="2" s="1"/>
  <c r="F465" i="2" s="1"/>
</calcChain>
</file>

<file path=xl/sharedStrings.xml><?xml version="1.0" encoding="utf-8"?>
<sst xmlns="http://schemas.openxmlformats.org/spreadsheetml/2006/main" count="709" uniqueCount="242">
  <si>
    <t xml:space="preserve">Obra: MEJORAMIENTO PLANTA POTABILIZADORA 75 LPS, ACUEDUCTO MONTE PLATA </t>
  </si>
  <si>
    <t>Provincia: MONTE PLATA</t>
  </si>
  <si>
    <t>ZONA: IV</t>
  </si>
  <si>
    <t>Nº</t>
  </si>
  <si>
    <t>DESCRIPCIÓN</t>
  </si>
  <si>
    <t>CANTIDAD</t>
  </si>
  <si>
    <t>UD</t>
  </si>
  <si>
    <t>P.U. (RD$)</t>
  </si>
  <si>
    <t>VALOR (RD$)</t>
  </si>
  <si>
    <t>A</t>
  </si>
  <si>
    <t>PLANTA POTABILIZADORA 75 LPS</t>
  </si>
  <si>
    <t>I</t>
  </si>
  <si>
    <t>CASA DE QUÍMICOS</t>
  </si>
  <si>
    <t>TRABAJOS DE ADECUACIÓN</t>
  </si>
  <si>
    <t>Suministro y colocación de elevador de sulfato con diferencial eléctrico industrial 1 ton.</t>
  </si>
  <si>
    <t xml:space="preserve">Ud </t>
  </si>
  <si>
    <t xml:space="preserve">Rapillado de techo y paredes </t>
  </si>
  <si>
    <r>
      <t>M</t>
    </r>
    <r>
      <rPr>
        <sz val="10"/>
        <rFont val="Calibri"/>
        <family val="2"/>
      </rPr>
      <t>²</t>
    </r>
  </si>
  <si>
    <t xml:space="preserve">Fino de techo </t>
  </si>
  <si>
    <t>Impermeabilizante de techo con lona asfáltica de 4 mm</t>
  </si>
  <si>
    <t>Resane y masilla de pared</t>
  </si>
  <si>
    <r>
      <t>Pintura acrílica exterior e interior de almacén casa de qu</t>
    </r>
    <r>
      <rPr>
        <sz val="10"/>
        <rFont val="Calibri"/>
        <family val="2"/>
      </rPr>
      <t>í</t>
    </r>
    <r>
      <rPr>
        <sz val="10"/>
        <rFont val="Arial"/>
        <family val="2"/>
      </rPr>
      <t>micos (techo y pared)</t>
    </r>
  </si>
  <si>
    <t>Suministro y colocación de puerta entrada de dos hojas (1.80 m incluye llavín)</t>
  </si>
  <si>
    <t>Ud</t>
  </si>
  <si>
    <t xml:space="preserve">Limpieza final área de sulfato, las tinas y riel soporte de agitadores </t>
  </si>
  <si>
    <t>Suministro y colocación de agitadores de sulfato con motor eléctrico de 1.5 HPM, monofásico 115/240 v, frecuencia 60 Hz, 1,750 rpm con moto reductor, vástago ø3/4" acero inoxidable y aspas con 4 aletas.</t>
  </si>
  <si>
    <t>Bomba dosificadora de sulfato tipo diafragma ø1/2" HP rango de aplicación 0-10 GPM (incluye suministro, instalación, transporte y accesorios)</t>
  </si>
  <si>
    <t xml:space="preserve">BAÑO </t>
  </si>
  <si>
    <t>Inodoro</t>
  </si>
  <si>
    <t>Lavamanos</t>
  </si>
  <si>
    <t>Mano de obra instalación (incluye desmonte de aparato existente)</t>
  </si>
  <si>
    <t>P.A</t>
  </si>
  <si>
    <t>Puerta polimetálica blanca (incluye llavín)</t>
  </si>
  <si>
    <t>ELÉCTRICOS</t>
  </si>
  <si>
    <t>Suministro y colocación de roseta de porcelana con bombilla de bajo consumo</t>
  </si>
  <si>
    <t xml:space="preserve">Suministro y colocación de panel de breaker 4/8 c, 125 Amp Incl. Breaker </t>
  </si>
  <si>
    <t>Suministro y colocación de accesorios eléctricos (interruptores y tomacorrientes)</t>
  </si>
  <si>
    <t>II</t>
  </si>
  <si>
    <t>TINAS</t>
  </si>
  <si>
    <t>Limpieza de area (raspillado,  pulido de paredes y lavado a presión)</t>
  </si>
  <si>
    <t>PA</t>
  </si>
  <si>
    <t>Impermeabilización en tina con blockaid</t>
  </si>
  <si>
    <t>M²</t>
  </si>
  <si>
    <r>
      <t>Fino de fondo con pendiente a desag</t>
    </r>
    <r>
      <rPr>
        <sz val="10"/>
        <rFont val="Calibri"/>
        <family val="2"/>
      </rPr>
      <t>ü</t>
    </r>
    <r>
      <rPr>
        <sz val="10"/>
        <rFont val="Arial"/>
        <family val="2"/>
      </rPr>
      <t xml:space="preserve">es </t>
    </r>
  </si>
  <si>
    <r>
      <t>Desag</t>
    </r>
    <r>
      <rPr>
        <sz val="10"/>
        <rFont val="Calibri"/>
        <family val="2"/>
      </rPr>
      <t>ü</t>
    </r>
    <r>
      <rPr>
        <sz val="10"/>
        <rFont val="Arial"/>
        <family val="2"/>
      </rPr>
      <t xml:space="preserve">e de pisos en interior de tina </t>
    </r>
  </si>
  <si>
    <t>Mantenimiento (pulido, anticorrosivo y pintura industrial azul) a perfil metálico, base de agitadores.</t>
  </si>
  <si>
    <t>III</t>
  </si>
  <si>
    <t>DOSIFICADOR</t>
  </si>
  <si>
    <t>Lavado a presión de superficie</t>
  </si>
  <si>
    <t>Aplicación de 2 manos de fibra de vidrio y resina de secado</t>
  </si>
  <si>
    <t>Curado de superficie con thinner</t>
  </si>
  <si>
    <t>Suministro y colocación de tubería de 1½" PVC (SCH-40) para el dosificador.</t>
  </si>
  <si>
    <t>IV</t>
  </si>
  <si>
    <t xml:space="preserve">FLOCULADORES </t>
  </si>
  <si>
    <t xml:space="preserve">Desmonte de compuertas existente </t>
  </si>
  <si>
    <t xml:space="preserve">Suministro y colocación compuertas de entrada a filtro ( 0.45 x 0.55 ) en acero inoxidable  </t>
  </si>
  <si>
    <t xml:space="preserve">Extracción de  placas de asbesto cemento (98 Ud) </t>
  </si>
  <si>
    <t>Suministro e instalación de placas en polipropileno de 1" con remaches de aluminio, por placas, de 4 mm</t>
  </si>
  <si>
    <t>P²</t>
  </si>
  <si>
    <t>Limpieza con lavado a presión de muros (822 m2)</t>
  </si>
  <si>
    <t xml:space="preserve">Bote de placas extraídas c/camión </t>
  </si>
  <si>
    <t>VIAJES</t>
  </si>
  <si>
    <t>V</t>
  </si>
  <si>
    <t>SEDIMENTADOR</t>
  </si>
  <si>
    <t xml:space="preserve">Corrección de grietas </t>
  </si>
  <si>
    <t>VI</t>
  </si>
  <si>
    <t xml:space="preserve">FILTRO </t>
  </si>
  <si>
    <t>COMPUERTAS</t>
  </si>
  <si>
    <t xml:space="preserve">Desmonte de compuertas  </t>
  </si>
  <si>
    <t>Suministro y colocación de compuertas de entrada doble acción (0.85 m x 0.70 m)</t>
  </si>
  <si>
    <t>Suministro y colocación de compuertas de salida (1.30 m x 1.10 m)</t>
  </si>
  <si>
    <t>Suministro y colocación de compuertas de salida (0.84 m x 0.88 m)</t>
  </si>
  <si>
    <t>EXTRACCIÓN MATERIAL FILTRANTE</t>
  </si>
  <si>
    <t>Arena y grava</t>
  </si>
  <si>
    <t xml:space="preserve"> M³ </t>
  </si>
  <si>
    <t>Bote de material extraído c/camión (incluye esparcimiento en botadero)</t>
  </si>
  <si>
    <t xml:space="preserve"> M³E </t>
  </si>
  <si>
    <t xml:space="preserve">SUMINISTRO MATERIAL DE FILTRO </t>
  </si>
  <si>
    <t>Arena e=0.80 m + 10% reacomodo</t>
  </si>
  <si>
    <t>M³</t>
  </si>
  <si>
    <t>Capa torpedo e=0.10 m + 15% reacomodo</t>
  </si>
  <si>
    <t xml:space="preserve">Grava 1/8" @ 1/4" e=0.05 m </t>
  </si>
  <si>
    <t xml:space="preserve">Grava 1/4" @ 3/4" e=0.05 m </t>
  </si>
  <si>
    <t xml:space="preserve">Grava 3/4" @ 11/2" e=0.05 m </t>
  </si>
  <si>
    <t xml:space="preserve">grava 11/2" @ 21/2" e=0.20 m </t>
  </si>
  <si>
    <t xml:space="preserve">Transporte de material </t>
  </si>
  <si>
    <t>M³/KM</t>
  </si>
  <si>
    <t xml:space="preserve">COLOCACIÓN MATERIAL DE FILTRO </t>
  </si>
  <si>
    <t>Grava 1/4" @ 3/4" e=0.05 m</t>
  </si>
  <si>
    <t xml:space="preserve">Grava 11/2" @ 21/2" e=0.20 m </t>
  </si>
  <si>
    <t xml:space="preserve">Envasado arena, capa torpedo y grava menos de 1/4" </t>
  </si>
  <si>
    <t>Lavado a presión de viguetillas y muros</t>
  </si>
  <si>
    <t>VII</t>
  </si>
  <si>
    <t>CASA DE CLORACIÓN</t>
  </si>
  <si>
    <t>TRABAJOS PRELIMINARES</t>
  </si>
  <si>
    <t>Adecuación de área</t>
  </si>
  <si>
    <t>Replanteo</t>
  </si>
  <si>
    <t>MOVIMIENTO DE TIERRA</t>
  </si>
  <si>
    <t xml:space="preserve">Excavación en tierra a mano </t>
  </si>
  <si>
    <t>Relleno de reposición a mano</t>
  </si>
  <si>
    <t>M³C</t>
  </si>
  <si>
    <t>Bote de material sobrante (in situ)</t>
  </si>
  <si>
    <t>M³E</t>
  </si>
  <si>
    <r>
      <t>HORMIGÓN ARMADO 280 KG/CM</t>
    </r>
    <r>
      <rPr>
        <b/>
        <sz val="10"/>
        <rFont val="Calibri"/>
        <family val="2"/>
      </rPr>
      <t>²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>EN:</t>
    </r>
  </si>
  <si>
    <r>
      <t>Zapata de columnas de 1.00 x 1.00 (1.76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</si>
  <si>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Zapata de muro (0.81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</si>
  <si>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Columna 0.30 x 0.30 (6.73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</si>
  <si>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Viga de 0.30 x 0.35 (4.67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</si>
  <si>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Losa de techo 0.15 (1.00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</si>
  <si>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MURO DE BLOCK</t>
  </si>
  <si>
    <t>De 6" BNP con 3/8" @ 0.60 m</t>
  </si>
  <si>
    <t>TERMINACIÓN DE SUPERFICIE</t>
  </si>
  <si>
    <t>Pañete exterior</t>
  </si>
  <si>
    <t xml:space="preserve">Pañete en techo </t>
  </si>
  <si>
    <t>Pintura (inc. Base blanca)</t>
  </si>
  <si>
    <t>Piso hormigón con malla electrosoldada D2.3 x D2.3</t>
  </si>
  <si>
    <t xml:space="preserve">Cantos </t>
  </si>
  <si>
    <t>M</t>
  </si>
  <si>
    <t xml:space="preserve">Antepecho </t>
  </si>
  <si>
    <t xml:space="preserve">Desagüe de techo ø2" </t>
  </si>
  <si>
    <t>U</t>
  </si>
  <si>
    <t>Acera exterior 0.60 m</t>
  </si>
  <si>
    <t>INTALACIONES ELÉCTRICAS</t>
  </si>
  <si>
    <t>Salida luz cenital</t>
  </si>
  <si>
    <t xml:space="preserve">Salida interruptor sencillo </t>
  </si>
  <si>
    <t>Salida tomacorriente 120 v doble</t>
  </si>
  <si>
    <t xml:space="preserve">Salida panel distribución 2/4 espacios </t>
  </si>
  <si>
    <t xml:space="preserve">Logo y letrero de INAPA </t>
  </si>
  <si>
    <t xml:space="preserve">SISTEMA DE CLORACIÓN : </t>
  </si>
  <si>
    <t>Dosificador de cloro aplicación por solución con rango de 0-100 lb /día (inc. Inyector de cloro y regulador de flujo)</t>
  </si>
  <si>
    <t>Bomba dosificadora ½ H.P tipo booster</t>
  </si>
  <si>
    <t>Filtro de cloro</t>
  </si>
  <si>
    <t>Manómetro en glicerina</t>
  </si>
  <si>
    <t>Válvula de globo PVC ø1"</t>
  </si>
  <si>
    <t>Soporte manifold, en GRP.</t>
  </si>
  <si>
    <t>Main fold conducción cloro gas, (tubería ø1" PVC SCH-80)</t>
  </si>
  <si>
    <t>Diferencial manual capacidad 3 t.</t>
  </si>
  <si>
    <t>Riel en piso para rodaje de cilindros (angular 1/4"x3"x3") H.N</t>
  </si>
  <si>
    <t>Balanza electrónica para dos cilindros de 2000 libras con pantalla digital</t>
  </si>
  <si>
    <t>Rodillos de gomas (para apoyo de cilindro)</t>
  </si>
  <si>
    <t>Suministro y colocación de perfil metálico para sistema de carga w8x21</t>
  </si>
  <si>
    <t>Detector de cloro</t>
  </si>
  <si>
    <t xml:space="preserve">Difusor de cloro </t>
  </si>
  <si>
    <t>Mano de obra</t>
  </si>
  <si>
    <t>VIII</t>
  </si>
  <si>
    <t>SISTEMA DE LIMPIEZA</t>
  </si>
  <si>
    <t>Suministro y colocación bomba horizontal de 3 HP (incluye suministro e instalación)</t>
  </si>
  <si>
    <t>Suministro tanque hidroneumático de 50 gl</t>
  </si>
  <si>
    <t xml:space="preserve">Válvula de paso ø2" </t>
  </si>
  <si>
    <r>
      <t>Codo de Ø2" X 90</t>
    </r>
    <r>
      <rPr>
        <sz val="10"/>
        <rFont val="Calibri"/>
        <family val="2"/>
      </rPr>
      <t>°</t>
    </r>
    <r>
      <rPr>
        <sz val="9"/>
        <rFont val="Arial"/>
        <family val="2"/>
      </rPr>
      <t xml:space="preserve"> PVC</t>
    </r>
  </si>
  <si>
    <t>Tee Ø2 PVC</t>
  </si>
  <si>
    <t>Manguera tipo bombero 2" Long=50 pies</t>
  </si>
  <si>
    <t>Suministro y colocación tuberías de Ø2”,  PVC SCH 40</t>
  </si>
  <si>
    <t>Mano de  obra instalación</t>
  </si>
  <si>
    <t>IX</t>
  </si>
  <si>
    <t>EQUIPAMIENTO DE LABORATORIO</t>
  </si>
  <si>
    <t>Turbidímetro nefelométrico</t>
  </si>
  <si>
    <t xml:space="preserve">Multiparamétrico portátil </t>
  </si>
  <si>
    <t>Kit de cloro libre y total</t>
  </si>
  <si>
    <t>Equipo de prueba de jarras (agitador múltiple)</t>
  </si>
  <si>
    <t>Balanza</t>
  </si>
  <si>
    <t>Termómetro para uso general</t>
  </si>
  <si>
    <t>Cono Imhoff con base</t>
  </si>
  <si>
    <t xml:space="preserve">Jarra 2000 ml cuadrada marca Pyrex </t>
  </si>
  <si>
    <t>Manómetro manual</t>
  </si>
  <si>
    <t>Matraz volumétrico 1000 ml</t>
  </si>
  <si>
    <t>Matraz volumétrico 500 ml</t>
  </si>
  <si>
    <t>Matraz volumétrico 100 ml</t>
  </si>
  <si>
    <t>Materiales gastables menores</t>
  </si>
  <si>
    <t>X</t>
  </si>
  <si>
    <t>ÁREA EXTERNA</t>
  </si>
  <si>
    <t>VERJA EN BLOQUES DE 6" VIOLINADOS</t>
  </si>
  <si>
    <t>MOVIMIENTO DE TIERRA:</t>
  </si>
  <si>
    <t>1.1.1</t>
  </si>
  <si>
    <t>Excavación zapatas  a mano</t>
  </si>
  <si>
    <r>
      <t>M</t>
    </r>
    <r>
      <rPr>
        <vertAlign val="superscript"/>
        <sz val="10"/>
        <color rgb="FF000000"/>
        <rFont val="Arial"/>
        <family val="2"/>
      </rPr>
      <t>3</t>
    </r>
  </si>
  <si>
    <t>1.1.2</t>
  </si>
  <si>
    <t xml:space="preserve">Reposición material compactado 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</si>
  <si>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</si>
  <si>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>1.1.3</t>
  </si>
  <si>
    <t>Bote de material con camión in situ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</si>
  <si>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</si>
  <si>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t>HORMIGÓN ARMADO EN:</t>
  </si>
  <si>
    <t>1.2.1</t>
  </si>
  <si>
    <r>
      <t>Zapata de muros (0.45 x 0.25) m  - 0.87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F᾽c=180 kg/cm²</t>
    </r>
  </si>
  <si>
    <t>1.2.2</t>
  </si>
  <si>
    <r>
      <t>Zapata  de  columnas  (0.60 x 0.60 x 0.25) m - 2.08qq/m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F᾽c=180 kg/cm²</t>
    </r>
  </si>
  <si>
    <t>1.2.3</t>
  </si>
  <si>
    <r>
      <t>Columnas de amarre (0.20 x 0.20) m - 4.36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F᾽c=210 kg/cm²</t>
    </r>
  </si>
  <si>
    <t>1.2.4</t>
  </si>
  <si>
    <r>
      <t>Viga de amarre  BNP (0.15 x 0.20) m - 3.22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</si>
  <si>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1.2.5</t>
  </si>
  <si>
    <r>
      <t>Viga de amarre SNP (0.20 x 0.20) m - 2.45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 F᾽c=210 kg/cm²</t>
    </r>
  </si>
  <si>
    <t>1.2.6</t>
  </si>
  <si>
    <t xml:space="preserve">Viga apoyo del riel puerta corrediza (0.20 X 0.20) m F᾽c=210 kg/cm² </t>
  </si>
  <si>
    <r>
      <t>M</t>
    </r>
    <r>
      <rPr>
        <vertAlign val="superscript"/>
        <sz val="10"/>
        <rFont val="Arial"/>
        <family val="2"/>
      </rPr>
      <t>3</t>
    </r>
  </si>
  <si>
    <t>MUROS</t>
  </si>
  <si>
    <t>1.3.1</t>
  </si>
  <si>
    <t>Block 6"  ø3/8"@0.60 m  BNP</t>
  </si>
  <si>
    <r>
      <t>M</t>
    </r>
    <r>
      <rPr>
        <vertAlign val="superscript"/>
        <sz val="10"/>
        <color rgb="FF000000"/>
        <rFont val="Arial"/>
        <family val="2"/>
      </rPr>
      <t>2</t>
    </r>
  </si>
  <si>
    <t>1.3.2</t>
  </si>
  <si>
    <t xml:space="preserve">Block 6"  ø3/8"@0.60 m  SNP violinado </t>
  </si>
  <si>
    <t>1.4.1</t>
  </si>
  <si>
    <t>Pañete en vigas y columnas</t>
  </si>
  <si>
    <t>1.4.2</t>
  </si>
  <si>
    <t>Cantos</t>
  </si>
  <si>
    <t xml:space="preserve">M </t>
  </si>
  <si>
    <t>PINTURA</t>
  </si>
  <si>
    <t>1.5.1</t>
  </si>
  <si>
    <t>Pintura base blanca en vigas y columnas</t>
  </si>
  <si>
    <t>1.5.2</t>
  </si>
  <si>
    <t xml:space="preserve">Acrílica azul turquesa en vigas y columnas </t>
  </si>
  <si>
    <t>Suministro y colocación de alambre galvanizado tipo trinchera</t>
  </si>
  <si>
    <t xml:space="preserve">Puerta corrediza Long=4.0 m </t>
  </si>
  <si>
    <t>Lámpara exterior tipo cobra</t>
  </si>
  <si>
    <t>Logo y letrero de INAPA</t>
  </si>
  <si>
    <t>Embellecimiento con gravilla</t>
  </si>
  <si>
    <t>Limpieza continua y final de área</t>
  </si>
  <si>
    <t>SUB TOTAL A</t>
  </si>
  <si>
    <t>B</t>
  </si>
  <si>
    <t>VARIOS</t>
  </si>
  <si>
    <t>Valla anunciando obra 16' x 10' impresión full color conteniendo logo de INAPA, nombre de proyecto y contratista. estructura en tubos galvanizados 1 ½"x 1 ½" y soportes en tubo cuadrado 4" x 4".</t>
  </si>
  <si>
    <t>Campamento (incluye alquiler de casa  o solar con caseta de materiales con un baño móvil)</t>
  </si>
  <si>
    <t>Mes</t>
  </si>
  <si>
    <t>SUB-TOTAL FASE B</t>
  </si>
  <si>
    <t>SUB-TOTAL PRESP. BASE (A)</t>
  </si>
  <si>
    <t>Obra: MEJORAMIENTO PLANTA POTABILIZADORA 75 LPS, ACUEDUCTO MONTE PLATA (ACTUALIZADO)</t>
  </si>
  <si>
    <t>SUB-TOTAL PRESP. ACTUALIZADO (B)</t>
  </si>
  <si>
    <t>SUB-TOTAL GENERAL (A+B)</t>
  </si>
  <si>
    <t>GASTOS INDIRECTOS</t>
  </si>
  <si>
    <t>Honorarios profesionales</t>
  </si>
  <si>
    <t>Gastos administrativos</t>
  </si>
  <si>
    <t>Seguros, pólizas y fianzas</t>
  </si>
  <si>
    <t>Transporte</t>
  </si>
  <si>
    <t>Diseño y supervisión de INAPA</t>
  </si>
  <si>
    <t>Ley 6-86</t>
  </si>
  <si>
    <t>ITBIS de honorarios profesionales (ley 07-2007)</t>
  </si>
  <si>
    <t>CODIA</t>
  </si>
  <si>
    <t>Imprevistos</t>
  </si>
  <si>
    <t>COMPLETIVO DE TRANSPORTE</t>
  </si>
  <si>
    <t>TOTAL DE COSTOS INDIRECTOS</t>
  </si>
  <si>
    <t xml:space="preserve">TOTAL A CONTRATAR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</si>
</sst>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#,##0.00_ ;\-#,##0.00\ "/>
    <numFmt numFmtId="166" formatCode="#,##0.0_);\(#,##0.0\)"/>
    <numFmt numFmtId="167" formatCode="0.0"/>
    <numFmt numFmtId="168" formatCode="_-* #,##0.00_-;\-* #,##0.00_-;_-* &quot;-&quot;??_-;_-@_-"/>
    <numFmt numFmtId="169" formatCode="#,##0.00;[Red]#,##0.00"/>
    <numFmt numFmtId="170" formatCode="#,##0.00000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0"/>
      <name val="Tms Rmn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9" fontId="1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1" applyFont="1" applyFill="1" applyAlignment="1">
      <alignment vertical="top"/>
    </xf>
    <xf numFmtId="164" fontId="2" fillId="2" borderId="0" xfId="2" applyFont="1" applyFill="1" applyAlignment="1">
      <alignment horizontal="right" vertical="top"/>
    </xf>
    <xf numFmtId="0" fontId="2" fillId="2" borderId="0" xfId="1" applyFont="1" applyFill="1" applyAlignment="1">
      <alignment horizontal="center" vertical="top"/>
    </xf>
    <xf numFmtId="164" fontId="2" fillId="2" borderId="0" xfId="2" applyFont="1" applyFill="1" applyAlignment="1">
      <alignment vertical="top"/>
    </xf>
    <xf numFmtId="0" fontId="2" fillId="2" borderId="0" xfId="1" applyFont="1" applyFill="1" applyBorder="1" applyAlignment="1">
      <alignment vertical="top"/>
    </xf>
    <xf numFmtId="0" fontId="1" fillId="0" borderId="0" xfId="1"/>
    <xf numFmtId="0" fontId="2" fillId="2" borderId="0" xfId="1" applyFont="1" applyFill="1" applyBorder="1" applyAlignment="1">
      <alignment horizontal="left" vertical="top"/>
    </xf>
    <xf numFmtId="164" fontId="2" fillId="2" borderId="0" xfId="2" applyFont="1" applyFill="1" applyBorder="1" applyAlignment="1">
      <alignment horizontal="right" vertical="top"/>
    </xf>
    <xf numFmtId="4" fontId="2" fillId="2" borderId="0" xfId="1" applyNumberFormat="1" applyFont="1" applyFill="1" applyBorder="1" applyAlignment="1">
      <alignment horizontal="center" vertical="top"/>
    </xf>
    <xf numFmtId="164" fontId="2" fillId="2" borderId="0" xfId="2" applyFont="1" applyFill="1" applyBorder="1" applyAlignment="1">
      <alignment vertical="top"/>
    </xf>
    <xf numFmtId="0" fontId="2" fillId="2" borderId="0" xfId="1" applyFont="1" applyFill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top"/>
    </xf>
    <xf numFmtId="164" fontId="3" fillId="3" borderId="2" xfId="2" applyFont="1" applyFill="1" applyBorder="1" applyAlignment="1">
      <alignment horizontal="right" vertical="top"/>
    </xf>
    <xf numFmtId="4" fontId="3" fillId="3" borderId="2" xfId="1" applyNumberFormat="1" applyFont="1" applyFill="1" applyBorder="1" applyAlignment="1">
      <alignment horizontal="center" vertical="top"/>
    </xf>
    <xf numFmtId="164" fontId="3" fillId="3" borderId="2" xfId="2" applyFont="1" applyFill="1" applyBorder="1" applyAlignment="1">
      <alignment vertical="top"/>
    </xf>
    <xf numFmtId="0" fontId="2" fillId="2" borderId="3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vertical="top"/>
    </xf>
    <xf numFmtId="164" fontId="2" fillId="2" borderId="3" xfId="2" applyFont="1" applyFill="1" applyBorder="1" applyAlignment="1">
      <alignment horizontal="right" vertical="top"/>
    </xf>
    <xf numFmtId="164" fontId="2" fillId="2" borderId="3" xfId="2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vertical="top" wrapText="1"/>
    </xf>
    <xf numFmtId="164" fontId="2" fillId="4" borderId="4" xfId="2" applyFont="1" applyFill="1" applyBorder="1" applyAlignment="1">
      <alignment horizontal="right" vertical="top"/>
    </xf>
    <xf numFmtId="0" fontId="2" fillId="4" borderId="4" xfId="1" applyFont="1" applyFill="1" applyBorder="1" applyAlignment="1">
      <alignment horizontal="center" vertical="top"/>
    </xf>
    <xf numFmtId="164" fontId="2" fillId="2" borderId="4" xfId="2" applyFont="1" applyFill="1" applyBorder="1" applyAlignment="1">
      <alignment vertical="top"/>
    </xf>
    <xf numFmtId="4" fontId="2" fillId="2" borderId="4" xfId="1" applyNumberFormat="1" applyFont="1" applyFill="1" applyBorder="1" applyAlignment="1">
      <alignment vertical="top"/>
    </xf>
    <xf numFmtId="0" fontId="2" fillId="2" borderId="4" xfId="1" applyFont="1" applyFill="1" applyBorder="1" applyAlignment="1">
      <alignment horizontal="center" vertical="top"/>
    </xf>
    <xf numFmtId="0" fontId="2" fillId="4" borderId="4" xfId="1" applyFont="1" applyFill="1" applyBorder="1" applyAlignment="1">
      <alignment horizontal="justify" vertical="top"/>
    </xf>
    <xf numFmtId="0" fontId="2" fillId="2" borderId="4" xfId="1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top"/>
    </xf>
    <xf numFmtId="0" fontId="2" fillId="4" borderId="4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right" vertical="top"/>
    </xf>
    <xf numFmtId="0" fontId="2" fillId="4" borderId="4" xfId="1" applyFont="1" applyFill="1" applyBorder="1" applyAlignment="1">
      <alignment vertical="top" wrapText="1"/>
    </xf>
    <xf numFmtId="164" fontId="2" fillId="4" borderId="4" xfId="2" applyFont="1" applyFill="1" applyBorder="1" applyAlignment="1">
      <alignment horizontal="right" vertical="top" wrapText="1"/>
    </xf>
    <xf numFmtId="165" fontId="2" fillId="2" borderId="4" xfId="1" applyNumberFormat="1" applyFont="1" applyFill="1" applyBorder="1" applyAlignment="1" applyProtection="1">
      <alignment vertical="top" wrapText="1"/>
      <protection locked="0"/>
    </xf>
    <xf numFmtId="165" fontId="2" fillId="2" borderId="4" xfId="1" applyNumberFormat="1" applyFont="1" applyFill="1" applyBorder="1" applyAlignment="1">
      <alignment vertical="top" wrapText="1"/>
    </xf>
    <xf numFmtId="0" fontId="2" fillId="4" borderId="4" xfId="1" applyFont="1" applyFill="1" applyBorder="1" applyAlignment="1">
      <alignment horizontal="justify" vertical="top" wrapText="1"/>
    </xf>
    <xf numFmtId="2" fontId="2" fillId="2" borderId="4" xfId="1" applyNumberFormat="1" applyFont="1" applyFill="1" applyBorder="1" applyAlignment="1">
      <alignment horizontal="right" vertical="top"/>
    </xf>
    <xf numFmtId="0" fontId="5" fillId="4" borderId="4" xfId="1" applyFont="1" applyFill="1" applyBorder="1" applyAlignment="1">
      <alignment vertical="top" wrapText="1"/>
    </xf>
    <xf numFmtId="0" fontId="6" fillId="4" borderId="4" xfId="1" applyFont="1" applyFill="1" applyBorder="1" applyAlignment="1">
      <alignment vertical="top"/>
    </xf>
    <xf numFmtId="0" fontId="6" fillId="4" borderId="4" xfId="1" applyFont="1" applyFill="1" applyBorder="1" applyAlignment="1">
      <alignment vertical="top" wrapText="1"/>
    </xf>
    <xf numFmtId="0" fontId="3" fillId="2" borderId="4" xfId="1" applyFont="1" applyFill="1" applyBorder="1" applyAlignment="1">
      <alignment horizontal="right" vertical="top"/>
    </xf>
    <xf numFmtId="0" fontId="2" fillId="2" borderId="5" xfId="1" applyFont="1" applyFill="1" applyBorder="1" applyAlignment="1">
      <alignment horizontal="right" vertical="top"/>
    </xf>
    <xf numFmtId="0" fontId="2" fillId="4" borderId="5" xfId="1" applyFont="1" applyFill="1" applyBorder="1" applyAlignment="1">
      <alignment vertical="top" wrapText="1"/>
    </xf>
    <xf numFmtId="164" fontId="2" fillId="4" borderId="5" xfId="2" applyFont="1" applyFill="1" applyBorder="1" applyAlignment="1">
      <alignment horizontal="right" vertical="top" wrapText="1"/>
    </xf>
    <xf numFmtId="0" fontId="2" fillId="4" borderId="5" xfId="1" applyFont="1" applyFill="1" applyBorder="1" applyAlignment="1">
      <alignment horizontal="center" vertical="top"/>
    </xf>
    <xf numFmtId="165" fontId="2" fillId="2" borderId="5" xfId="1" applyNumberFormat="1" applyFont="1" applyFill="1" applyBorder="1" applyAlignment="1" applyProtection="1">
      <alignment vertical="top" wrapText="1"/>
      <protection locked="0"/>
    </xf>
    <xf numFmtId="165" fontId="2" fillId="2" borderId="5" xfId="1" applyNumberFormat="1" applyFont="1" applyFill="1" applyBorder="1" applyAlignment="1">
      <alignment vertical="top" wrapText="1"/>
    </xf>
    <xf numFmtId="1" fontId="2" fillId="2" borderId="4" xfId="3" applyNumberFormat="1" applyFont="1" applyFill="1" applyBorder="1" applyAlignment="1">
      <alignment horizontal="center" vertical="top"/>
    </xf>
    <xf numFmtId="0" fontId="3" fillId="2" borderId="4" xfId="3" applyNumberFormat="1" applyFont="1" applyFill="1" applyBorder="1" applyAlignment="1">
      <alignment horizontal="center" vertical="top"/>
    </xf>
    <xf numFmtId="0" fontId="2" fillId="4" borderId="4" xfId="1" applyFont="1" applyFill="1" applyBorder="1" applyAlignment="1">
      <alignment vertical="top"/>
    </xf>
    <xf numFmtId="166" fontId="2" fillId="2" borderId="4" xfId="1" applyNumberFormat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horizontal="justify" vertical="top"/>
    </xf>
    <xf numFmtId="37" fontId="3" fillId="2" borderId="4" xfId="1" applyNumberFormat="1" applyFont="1" applyFill="1" applyBorder="1" applyAlignment="1">
      <alignment horizontal="center" vertical="top" wrapText="1"/>
    </xf>
    <xf numFmtId="166" fontId="2" fillId="2" borderId="4" xfId="1" applyNumberFormat="1" applyFont="1" applyFill="1" applyBorder="1" applyAlignment="1">
      <alignment horizontal="right" vertical="top"/>
    </xf>
    <xf numFmtId="0" fontId="3" fillId="2" borderId="4" xfId="1" applyNumberFormat="1" applyFont="1" applyFill="1" applyBorder="1" applyAlignment="1">
      <alignment horizontal="center" vertical="top" wrapText="1"/>
    </xf>
    <xf numFmtId="0" fontId="3" fillId="4" borderId="4" xfId="1" applyFont="1" applyFill="1" applyBorder="1" applyAlignment="1">
      <alignment vertical="top"/>
    </xf>
    <xf numFmtId="0" fontId="2" fillId="2" borderId="4" xfId="1" applyNumberFormat="1" applyFont="1" applyFill="1" applyBorder="1" applyAlignment="1">
      <alignment horizontal="right" vertical="top"/>
    </xf>
    <xf numFmtId="0" fontId="2" fillId="2" borderId="5" xfId="1" applyNumberFormat="1" applyFont="1" applyFill="1" applyBorder="1" applyAlignment="1">
      <alignment horizontal="right" vertical="top"/>
    </xf>
    <xf numFmtId="0" fontId="2" fillId="4" borderId="5" xfId="1" applyFont="1" applyFill="1" applyBorder="1" applyAlignment="1">
      <alignment horizontal="center" vertical="top" wrapText="1"/>
    </xf>
    <xf numFmtId="0" fontId="2" fillId="2" borderId="3" xfId="2" applyNumberFormat="1" applyFont="1" applyFill="1" applyBorder="1" applyAlignment="1">
      <alignment horizontal="right" vertical="top"/>
    </xf>
    <xf numFmtId="0" fontId="2" fillId="4" borderId="3" xfId="1" applyFont="1" applyFill="1" applyBorder="1" applyAlignment="1">
      <alignment vertical="top" wrapText="1"/>
    </xf>
    <xf numFmtId="164" fontId="2" fillId="4" borderId="3" xfId="2" applyFont="1" applyFill="1" applyBorder="1" applyAlignment="1">
      <alignment horizontal="right" vertical="top" wrapText="1"/>
    </xf>
    <xf numFmtId="0" fontId="2" fillId="4" borderId="3" xfId="1" applyFont="1" applyFill="1" applyBorder="1" applyAlignment="1">
      <alignment horizontal="center" vertical="top" wrapText="1"/>
    </xf>
    <xf numFmtId="165" fontId="2" fillId="2" borderId="3" xfId="1" applyNumberFormat="1" applyFont="1" applyFill="1" applyBorder="1" applyAlignment="1" applyProtection="1">
      <alignment vertical="top" wrapText="1"/>
      <protection locked="0"/>
    </xf>
    <xf numFmtId="165" fontId="2" fillId="2" borderId="3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1" fontId="2" fillId="2" borderId="4" xfId="1" applyNumberFormat="1" applyFont="1" applyFill="1" applyBorder="1" applyAlignment="1">
      <alignment horizontal="center" vertical="top"/>
    </xf>
    <xf numFmtId="0" fontId="3" fillId="4" borderId="4" xfId="1" applyFont="1" applyFill="1" applyBorder="1" applyAlignment="1">
      <alignment horizontal="center" vertical="top"/>
    </xf>
    <xf numFmtId="167" fontId="2" fillId="2" borderId="4" xfId="1" applyNumberFormat="1" applyFont="1" applyFill="1" applyBorder="1" applyAlignment="1">
      <alignment horizontal="right" vertical="top"/>
    </xf>
    <xf numFmtId="164" fontId="3" fillId="4" borderId="4" xfId="2" applyFont="1" applyFill="1" applyBorder="1" applyAlignment="1">
      <alignment horizontal="right" vertical="top"/>
    </xf>
    <xf numFmtId="1" fontId="3" fillId="2" borderId="4" xfId="1" applyNumberFormat="1" applyFont="1" applyFill="1" applyBorder="1" applyAlignment="1">
      <alignment horizontal="center" vertical="top"/>
    </xf>
    <xf numFmtId="0" fontId="2" fillId="0" borderId="4" xfId="1" applyFont="1" applyBorder="1" applyAlignment="1">
      <alignment vertical="top"/>
    </xf>
    <xf numFmtId="0" fontId="2" fillId="0" borderId="4" xfId="1" applyFont="1" applyBorder="1" applyAlignment="1">
      <alignment horizontal="center" vertical="top"/>
    </xf>
    <xf numFmtId="1" fontId="2" fillId="2" borderId="4" xfId="1" applyNumberFormat="1" applyFont="1" applyFill="1" applyBorder="1" applyAlignment="1">
      <alignment horizontal="right" vertical="top"/>
    </xf>
    <xf numFmtId="167" fontId="2" fillId="2" borderId="5" xfId="1" applyNumberFormat="1" applyFont="1" applyFill="1" applyBorder="1" applyAlignment="1">
      <alignment horizontal="right" vertical="top"/>
    </xf>
    <xf numFmtId="4" fontId="2" fillId="2" borderId="5" xfId="1" applyNumberFormat="1" applyFont="1" applyFill="1" applyBorder="1" applyAlignment="1" applyProtection="1">
      <alignment vertical="top"/>
      <protection locked="0"/>
    </xf>
    <xf numFmtId="167" fontId="2" fillId="2" borderId="4" xfId="1" applyNumberFormat="1" applyFont="1" applyFill="1" applyBorder="1" applyAlignment="1">
      <alignment horizontal="center" vertical="top"/>
    </xf>
    <xf numFmtId="1" fontId="3" fillId="2" borderId="4" xfId="1" applyNumberFormat="1" applyFont="1" applyFill="1" applyBorder="1" applyAlignment="1">
      <alignment horizontal="right" vertical="top"/>
    </xf>
    <xf numFmtId="0" fontId="2" fillId="0" borderId="4" xfId="1" applyFont="1" applyBorder="1" applyAlignment="1">
      <alignment vertical="top" wrapText="1"/>
    </xf>
    <xf numFmtId="43" fontId="2" fillId="2" borderId="4" xfId="4" applyNumberFormat="1" applyFont="1" applyFill="1" applyBorder="1" applyAlignment="1" applyProtection="1">
      <alignment vertical="top"/>
      <protection locked="0"/>
    </xf>
    <xf numFmtId="168" fontId="2" fillId="2" borderId="4" xfId="1" applyNumberFormat="1" applyFont="1" applyFill="1" applyBorder="1" applyAlignment="1" applyProtection="1">
      <alignment horizontal="right" vertical="top"/>
      <protection locked="0"/>
    </xf>
    <xf numFmtId="4" fontId="2" fillId="2" borderId="4" xfId="1" applyNumberFormat="1" applyFont="1" applyFill="1" applyBorder="1" applyAlignment="1" applyProtection="1">
      <alignment horizontal="right" vertical="top"/>
      <protection locked="0"/>
    </xf>
    <xf numFmtId="168" fontId="2" fillId="2" borderId="5" xfId="1" applyNumberFormat="1" applyFont="1" applyFill="1" applyBorder="1" applyAlignment="1" applyProtection="1">
      <alignment horizontal="right" vertical="top"/>
      <protection locked="0"/>
    </xf>
    <xf numFmtId="164" fontId="2" fillId="4" borderId="3" xfId="2" applyFont="1" applyFill="1" applyBorder="1" applyAlignment="1">
      <alignment horizontal="right" vertical="top"/>
    </xf>
    <xf numFmtId="168" fontId="2" fillId="2" borderId="3" xfId="1" applyNumberFormat="1" applyFont="1" applyFill="1" applyBorder="1" applyAlignment="1" applyProtection="1">
      <alignment horizontal="right" vertical="top"/>
      <protection locked="0"/>
    </xf>
    <xf numFmtId="0" fontId="3" fillId="2" borderId="4" xfId="2" applyNumberFormat="1" applyFont="1" applyFill="1" applyBorder="1" applyAlignment="1">
      <alignment horizontal="center" vertical="top" wrapText="1"/>
    </xf>
    <xf numFmtId="39" fontId="2" fillId="2" borderId="4" xfId="5" applyNumberFormat="1" applyFont="1" applyFill="1" applyBorder="1" applyAlignment="1" applyProtection="1">
      <alignment vertical="top"/>
      <protection locked="0"/>
    </xf>
    <xf numFmtId="0" fontId="12" fillId="2" borderId="4" xfId="2" applyNumberFormat="1" applyFont="1" applyFill="1" applyBorder="1" applyAlignment="1" applyProtection="1">
      <alignment horizontal="right" vertical="top"/>
    </xf>
    <xf numFmtId="164" fontId="5" fillId="4" borderId="4" xfId="2" applyFont="1" applyFill="1" applyBorder="1" applyAlignment="1">
      <alignment horizontal="right" vertical="top"/>
    </xf>
    <xf numFmtId="0" fontId="5" fillId="4" borderId="4" xfId="1" applyFont="1" applyFill="1" applyBorder="1" applyAlignment="1">
      <alignment horizontal="center" vertical="top"/>
    </xf>
    <xf numFmtId="4" fontId="13" fillId="2" borderId="4" xfId="1" applyNumberFormat="1" applyFont="1" applyFill="1" applyBorder="1" applyAlignment="1" applyProtection="1">
      <alignment vertical="top"/>
      <protection locked="0"/>
    </xf>
    <xf numFmtId="4" fontId="2" fillId="2" borderId="4" xfId="6" applyNumberFormat="1" applyFont="1" applyFill="1" applyBorder="1" applyAlignment="1" applyProtection="1">
      <alignment vertical="top"/>
    </xf>
    <xf numFmtId="0" fontId="13" fillId="2" borderId="4" xfId="2" applyNumberFormat="1" applyFont="1" applyFill="1" applyBorder="1" applyAlignment="1" applyProtection="1">
      <alignment horizontal="right" vertical="top"/>
    </xf>
    <xf numFmtId="0" fontId="13" fillId="2" borderId="4" xfId="2" applyNumberFormat="1" applyFont="1" applyFill="1" applyBorder="1" applyAlignment="1" applyProtection="1">
      <alignment horizontal="center" vertical="top"/>
    </xf>
    <xf numFmtId="0" fontId="2" fillId="2" borderId="4" xfId="2" applyNumberFormat="1" applyFont="1" applyFill="1" applyBorder="1" applyAlignment="1" applyProtection="1">
      <alignment horizontal="right" vertical="top"/>
    </xf>
    <xf numFmtId="4" fontId="2" fillId="2" borderId="4" xfId="1" applyNumberFormat="1" applyFont="1" applyFill="1" applyBorder="1" applyAlignment="1" applyProtection="1">
      <alignment vertical="top"/>
      <protection locked="0"/>
    </xf>
    <xf numFmtId="39" fontId="15" fillId="2" borderId="4" xfId="5" applyNumberFormat="1" applyFont="1" applyFill="1" applyBorder="1" applyAlignment="1" applyProtection="1">
      <alignment vertical="top" wrapText="1"/>
      <protection locked="0"/>
    </xf>
    <xf numFmtId="40" fontId="2" fillId="2" borderId="4" xfId="5" applyNumberFormat="1" applyFont="1" applyFill="1" applyBorder="1" applyAlignment="1" applyProtection="1">
      <alignment horizontal="right" vertical="top" wrapText="1"/>
    </xf>
    <xf numFmtId="0" fontId="16" fillId="2" borderId="4" xfId="2" applyNumberFormat="1" applyFont="1" applyFill="1" applyBorder="1" applyAlignment="1" applyProtection="1">
      <alignment horizontal="center" vertical="top"/>
    </xf>
    <xf numFmtId="0" fontId="16" fillId="4" borderId="4" xfId="1" applyFont="1" applyFill="1" applyBorder="1" applyAlignment="1">
      <alignment vertical="top" wrapText="1"/>
    </xf>
    <xf numFmtId="0" fontId="16" fillId="4" borderId="4" xfId="1" applyFont="1" applyFill="1" applyBorder="1" applyAlignment="1">
      <alignment horizontal="center" vertical="top"/>
    </xf>
    <xf numFmtId="4" fontId="16" fillId="2" borderId="4" xfId="1" applyNumberFormat="1" applyFont="1" applyFill="1" applyBorder="1" applyAlignment="1" applyProtection="1">
      <alignment vertical="top"/>
      <protection locked="0"/>
    </xf>
    <xf numFmtId="4" fontId="16" fillId="2" borderId="4" xfId="6" applyNumberFormat="1" applyFont="1" applyFill="1" applyBorder="1" applyAlignment="1" applyProtection="1">
      <alignment vertical="top"/>
    </xf>
    <xf numFmtId="0" fontId="2" fillId="2" borderId="4" xfId="2" applyNumberFormat="1" applyFont="1" applyFill="1" applyBorder="1" applyAlignment="1">
      <alignment horizontal="center" vertical="top" wrapText="1"/>
    </xf>
    <xf numFmtId="0" fontId="3" fillId="2" borderId="4" xfId="2" applyNumberFormat="1" applyFont="1" applyFill="1" applyBorder="1" applyAlignment="1">
      <alignment horizontal="center" vertical="top"/>
    </xf>
    <xf numFmtId="0" fontId="2" fillId="5" borderId="5" xfId="1" applyFont="1" applyFill="1" applyBorder="1" applyAlignment="1">
      <alignment horizontal="center" vertical="top" wrapText="1"/>
    </xf>
    <xf numFmtId="0" fontId="3" fillId="6" borderId="5" xfId="1" applyFont="1" applyFill="1" applyBorder="1" applyAlignment="1">
      <alignment horizontal="center" vertical="top" wrapText="1"/>
    </xf>
    <xf numFmtId="0" fontId="2" fillId="6" borderId="5" xfId="1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 applyProtection="1">
      <alignment vertical="top" wrapText="1"/>
      <protection locked="0"/>
    </xf>
    <xf numFmtId="4" fontId="3" fillId="5" borderId="5" xfId="2" applyNumberFormat="1" applyFont="1" applyFill="1" applyBorder="1" applyAlignment="1">
      <alignment vertical="top" wrapText="1"/>
    </xf>
    <xf numFmtId="168" fontId="2" fillId="2" borderId="3" xfId="1" applyNumberFormat="1" applyFont="1" applyFill="1" applyBorder="1" applyAlignment="1" applyProtection="1">
      <alignment vertical="top"/>
      <protection locked="0"/>
    </xf>
    <xf numFmtId="165" fontId="2" fillId="2" borderId="3" xfId="1" applyNumberFormat="1" applyFont="1" applyFill="1" applyBorder="1" applyAlignment="1">
      <alignment horizontal="right" vertical="top" wrapText="1"/>
    </xf>
    <xf numFmtId="37" fontId="3" fillId="2" borderId="4" xfId="1" applyNumberFormat="1" applyFont="1" applyFill="1" applyBorder="1" applyAlignment="1">
      <alignment horizontal="center" vertical="top"/>
    </xf>
    <xf numFmtId="39" fontId="2" fillId="2" borderId="4" xfId="1" applyNumberFormat="1" applyFont="1" applyFill="1" applyBorder="1" applyAlignment="1" applyProtection="1">
      <alignment vertical="top"/>
      <protection locked="0"/>
    </xf>
    <xf numFmtId="37" fontId="2" fillId="2" borderId="4" xfId="1" applyNumberFormat="1" applyFont="1" applyFill="1" applyBorder="1" applyAlignment="1">
      <alignment horizontal="right" vertical="top"/>
    </xf>
    <xf numFmtId="164" fontId="2" fillId="4" borderId="4" xfId="2" applyFont="1" applyFill="1" applyBorder="1" applyAlignment="1" applyProtection="1">
      <alignment horizontal="right" vertical="top" wrapText="1"/>
      <protection locked="0"/>
    </xf>
    <xf numFmtId="0" fontId="2" fillId="5" borderId="4" xfId="1" applyFont="1" applyFill="1" applyBorder="1" applyAlignment="1">
      <alignment horizontal="right" vertical="top" wrapText="1"/>
    </xf>
    <xf numFmtId="0" fontId="3" fillId="5" borderId="4" xfId="1" applyFont="1" applyFill="1" applyBorder="1" applyAlignment="1">
      <alignment horizontal="center" vertical="top" wrapText="1"/>
    </xf>
    <xf numFmtId="4" fontId="2" fillId="5" borderId="4" xfId="1" applyNumberFormat="1" applyFont="1" applyFill="1" applyBorder="1" applyAlignment="1">
      <alignment horizontal="center" vertical="top" wrapText="1"/>
    </xf>
    <xf numFmtId="4" fontId="2" fillId="5" borderId="4" xfId="2" applyNumberFormat="1" applyFont="1" applyFill="1" applyBorder="1" applyAlignment="1">
      <alignment vertical="top" wrapText="1"/>
    </xf>
    <xf numFmtId="4" fontId="3" fillId="5" borderId="4" xfId="2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4" fontId="3" fillId="2" borderId="4" xfId="1" applyNumberFormat="1" applyFont="1" applyFill="1" applyBorder="1" applyAlignment="1">
      <alignment vertical="top"/>
    </xf>
    <xf numFmtId="0" fontId="2" fillId="5" borderId="5" xfId="1" applyFont="1" applyFill="1" applyBorder="1" applyAlignment="1">
      <alignment horizontal="right" vertical="top" wrapText="1"/>
    </xf>
    <xf numFmtId="0" fontId="3" fillId="5" borderId="5" xfId="1" applyFont="1" applyFill="1" applyBorder="1" applyAlignment="1">
      <alignment horizontal="center" vertical="top" wrapText="1"/>
    </xf>
    <xf numFmtId="4" fontId="2" fillId="5" borderId="5" xfId="1" applyNumberFormat="1" applyFont="1" applyFill="1" applyBorder="1" applyAlignment="1">
      <alignment horizontal="center" vertical="top" wrapText="1"/>
    </xf>
    <xf numFmtId="4" fontId="2" fillId="5" borderId="5" xfId="2" applyNumberFormat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right" vertical="top" wrapText="1"/>
    </xf>
    <xf numFmtId="0" fontId="3" fillId="0" borderId="4" xfId="1" applyFont="1" applyFill="1" applyBorder="1" applyAlignment="1">
      <alignment horizontal="center" vertical="top" wrapText="1"/>
    </xf>
    <xf numFmtId="4" fontId="2" fillId="0" borderId="4" xfId="1" applyNumberFormat="1" applyFont="1" applyFill="1" applyBorder="1" applyAlignment="1">
      <alignment horizontal="center" vertical="top" wrapText="1"/>
    </xf>
    <xf numFmtId="4" fontId="2" fillId="0" borderId="4" xfId="2" applyNumberFormat="1" applyFont="1" applyFill="1" applyBorder="1" applyAlignment="1">
      <alignment vertical="top" wrapText="1"/>
    </xf>
    <xf numFmtId="4" fontId="3" fillId="0" borderId="4" xfId="2" applyNumberFormat="1" applyFont="1" applyFill="1" applyBorder="1" applyAlignment="1">
      <alignment vertical="top" wrapText="1"/>
    </xf>
    <xf numFmtId="0" fontId="2" fillId="5" borderId="3" xfId="1" applyFont="1" applyFill="1" applyBorder="1" applyAlignment="1">
      <alignment horizontal="right" vertical="top" wrapText="1"/>
    </xf>
    <xf numFmtId="0" fontId="3" fillId="5" borderId="3" xfId="1" applyFont="1" applyFill="1" applyBorder="1" applyAlignment="1">
      <alignment horizontal="center" vertical="top" wrapText="1"/>
    </xf>
    <xf numFmtId="164" fontId="2" fillId="5" borderId="3" xfId="2" applyFont="1" applyFill="1" applyBorder="1" applyAlignment="1">
      <alignment horizontal="right" vertical="top" wrapText="1"/>
    </xf>
    <xf numFmtId="4" fontId="2" fillId="5" borderId="3" xfId="1" applyNumberFormat="1" applyFont="1" applyFill="1" applyBorder="1" applyAlignment="1">
      <alignment horizontal="center" vertical="top" wrapText="1"/>
    </xf>
    <xf numFmtId="4" fontId="2" fillId="5" borderId="3" xfId="2" applyNumberFormat="1" applyFont="1" applyFill="1" applyBorder="1" applyAlignment="1">
      <alignment vertical="top" wrapText="1"/>
    </xf>
    <xf numFmtId="4" fontId="3" fillId="5" borderId="3" xfId="2" applyNumberFormat="1" applyFont="1" applyFill="1" applyBorder="1" applyAlignment="1">
      <alignment vertical="top" wrapText="1"/>
    </xf>
    <xf numFmtId="0" fontId="3" fillId="2" borderId="4" xfId="7" applyFont="1" applyFill="1" applyBorder="1" applyAlignment="1">
      <alignment horizontal="center" vertical="top"/>
    </xf>
    <xf numFmtId="164" fontId="2" fillId="2" borderId="4" xfId="2" applyFont="1" applyFill="1" applyBorder="1" applyAlignment="1">
      <alignment horizontal="right" vertical="top"/>
    </xf>
    <xf numFmtId="0" fontId="3" fillId="2" borderId="4" xfId="1" applyFont="1" applyFill="1" applyBorder="1" applyAlignment="1" applyProtection="1">
      <alignment horizontal="right" vertical="top"/>
    </xf>
    <xf numFmtId="164" fontId="3" fillId="2" borderId="4" xfId="2" applyFont="1" applyFill="1" applyBorder="1" applyAlignment="1" applyProtection="1">
      <alignment horizontal="right" vertical="top"/>
    </xf>
    <xf numFmtId="0" fontId="3" fillId="2" borderId="4" xfId="1" applyFont="1" applyFill="1" applyBorder="1" applyAlignment="1" applyProtection="1">
      <alignment horizontal="center" vertical="top"/>
    </xf>
    <xf numFmtId="0" fontId="2" fillId="4" borderId="4" xfId="1" applyFont="1" applyFill="1" applyBorder="1" applyAlignment="1">
      <alignment horizontal="right" vertical="top" wrapText="1"/>
    </xf>
    <xf numFmtId="10" fontId="2" fillId="2" borderId="4" xfId="8" applyNumberFormat="1" applyFont="1" applyFill="1" applyBorder="1" applyAlignment="1">
      <alignment horizontal="right" vertical="top"/>
    </xf>
    <xf numFmtId="0" fontId="2" fillId="2" borderId="4" xfId="9" applyFont="1" applyFill="1" applyBorder="1" applyAlignment="1">
      <alignment horizontal="center" vertical="top" wrapText="1"/>
    </xf>
    <xf numFmtId="0" fontId="2" fillId="2" borderId="4" xfId="9" applyFont="1" applyFill="1" applyBorder="1" applyAlignment="1">
      <alignment horizontal="left" vertical="top" wrapText="1"/>
    </xf>
    <xf numFmtId="4" fontId="2" fillId="2" borderId="4" xfId="1" applyNumberFormat="1" applyFont="1" applyFill="1" applyBorder="1" applyAlignment="1" applyProtection="1">
      <alignment horizontal="right" vertical="top"/>
    </xf>
    <xf numFmtId="0" fontId="2" fillId="0" borderId="4" xfId="1" applyFont="1" applyBorder="1" applyAlignment="1">
      <alignment horizontal="right" vertical="top" wrapText="1"/>
    </xf>
    <xf numFmtId="10" fontId="2" fillId="0" borderId="4" xfId="8" applyNumberFormat="1" applyFont="1" applyFill="1" applyBorder="1" applyAlignment="1">
      <alignment horizontal="right" vertical="top"/>
    </xf>
    <xf numFmtId="0" fontId="2" fillId="4" borderId="4" xfId="1" applyFont="1" applyFill="1" applyBorder="1" applyAlignment="1">
      <alignment horizontal="right" vertical="top"/>
    </xf>
    <xf numFmtId="0" fontId="2" fillId="2" borderId="4" xfId="1" applyFont="1" applyFill="1" applyBorder="1" applyAlignment="1" applyProtection="1">
      <alignment horizontal="right" vertical="center"/>
    </xf>
    <xf numFmtId="4" fontId="2" fillId="2" borderId="4" xfId="10" applyNumberFormat="1" applyFont="1" applyFill="1" applyBorder="1" applyAlignment="1">
      <alignment horizontal="right"/>
    </xf>
    <xf numFmtId="40" fontId="2" fillId="2" borderId="4" xfId="5" applyNumberFormat="1" applyFont="1" applyFill="1" applyBorder="1" applyAlignment="1" applyProtection="1">
      <alignment horizontal="right" vertical="center" wrapText="1"/>
    </xf>
    <xf numFmtId="0" fontId="3" fillId="7" borderId="4" xfId="1" applyFont="1" applyFill="1" applyBorder="1" applyAlignment="1" applyProtection="1">
      <alignment horizontal="right" vertical="top"/>
    </xf>
    <xf numFmtId="164" fontId="3" fillId="7" borderId="4" xfId="2" applyFont="1" applyFill="1" applyBorder="1" applyAlignment="1" applyProtection="1">
      <alignment horizontal="right" vertical="top"/>
    </xf>
    <xf numFmtId="0" fontId="3" fillId="7" borderId="4" xfId="1" applyFont="1" applyFill="1" applyBorder="1" applyAlignment="1" applyProtection="1">
      <alignment horizontal="center" vertical="top"/>
    </xf>
    <xf numFmtId="4" fontId="3" fillId="7" borderId="4" xfId="1" applyNumberFormat="1" applyFont="1" applyFill="1" applyBorder="1" applyAlignment="1">
      <alignment horizontal="right" vertical="top"/>
    </xf>
    <xf numFmtId="168" fontId="2" fillId="2" borderId="4" xfId="11" applyFont="1" applyFill="1" applyBorder="1" applyAlignment="1">
      <alignment horizontal="center" vertical="top"/>
    </xf>
    <xf numFmtId="165" fontId="2" fillId="2" borderId="4" xfId="11" applyNumberFormat="1" applyFont="1" applyFill="1" applyBorder="1" applyAlignment="1">
      <alignment vertical="top"/>
    </xf>
    <xf numFmtId="4" fontId="2" fillId="2" borderId="4" xfId="12" applyNumberFormat="1" applyFont="1" applyFill="1" applyBorder="1" applyAlignment="1">
      <alignment vertical="top"/>
    </xf>
    <xf numFmtId="4" fontId="2" fillId="2" borderId="4" xfId="1" applyNumberFormat="1" applyFont="1" applyFill="1" applyBorder="1" applyAlignment="1">
      <alignment horizontal="center" vertical="top"/>
    </xf>
    <xf numFmtId="4" fontId="2" fillId="2" borderId="4" xfId="13" applyNumberFormat="1" applyFont="1" applyFill="1" applyBorder="1" applyAlignment="1">
      <alignment vertical="top"/>
    </xf>
    <xf numFmtId="4" fontId="3" fillId="2" borderId="4" xfId="13" applyNumberFormat="1" applyFont="1" applyFill="1" applyBorder="1" applyAlignment="1" applyProtection="1">
      <alignment vertical="top"/>
    </xf>
    <xf numFmtId="0" fontId="2" fillId="5" borderId="5" xfId="7" applyFont="1" applyFill="1" applyBorder="1" applyAlignment="1">
      <alignment horizontal="right" vertical="top"/>
    </xf>
    <xf numFmtId="164" fontId="2" fillId="5" borderId="5" xfId="2" applyFont="1" applyFill="1" applyBorder="1" applyAlignment="1">
      <alignment horizontal="right" vertical="top"/>
    </xf>
    <xf numFmtId="169" fontId="2" fillId="5" borderId="5" xfId="7" applyNumberFormat="1" applyFont="1" applyFill="1" applyBorder="1" applyAlignment="1">
      <alignment horizontal="center" vertical="top"/>
    </xf>
    <xf numFmtId="43" fontId="3" fillId="5" borderId="5" xfId="14" applyFont="1" applyFill="1" applyBorder="1" applyAlignment="1">
      <alignment horizontal="right" vertical="top"/>
    </xf>
    <xf numFmtId="4" fontId="3" fillId="5" borderId="5" xfId="7" applyNumberFormat="1" applyFont="1" applyFill="1" applyBorder="1" applyAlignment="1">
      <alignment vertical="top"/>
    </xf>
    <xf numFmtId="0" fontId="2" fillId="0" borderId="0" xfId="1" applyFont="1"/>
    <xf numFmtId="0" fontId="3" fillId="2" borderId="1" xfId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 vertical="top"/>
    </xf>
    <xf numFmtId="165" fontId="1" fillId="0" borderId="0" xfId="1" applyNumberFormat="1"/>
    <xf numFmtId="170" fontId="1" fillId="0" borderId="0" xfId="1" applyNumberFormat="1"/>
  </cellXfs>
  <cellStyles count="15">
    <cellStyle name="Millares 10" xfId="4"/>
    <cellStyle name="Millares 10 2" xfId="11"/>
    <cellStyle name="Millares 10 3" xfId="13"/>
    <cellStyle name="Millares 13" xfId="14"/>
    <cellStyle name="Millares 2" xfId="2"/>
    <cellStyle name="Millares_PRES 059-09 REHABIL. PLANTA DE TRATAMIENTO DE 80 LPS RAPIDA, AC. HATO DEL YAQUE" xfId="6"/>
    <cellStyle name="Normal" xfId="0" builtinId="0"/>
    <cellStyle name="Normal 10 2" xfId="7"/>
    <cellStyle name="Normal 13 2" xfId="3"/>
    <cellStyle name="Normal 2" xfId="1"/>
    <cellStyle name="Normal 6" xfId="9"/>
    <cellStyle name="Normal 9" xfId="5"/>
    <cellStyle name="Normal_Presupuesto Terminaciones Edificio Mantenimiento Nave I " xfId="12"/>
    <cellStyle name="Porcentaje 2" xfId="8"/>
    <cellStyle name="Porcentual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Ofic/p-especi/Obras%20Sector%20Salud%20(H-S)%202000/NORTE/Santiago/Cub.%20Policlinica%20en%20el%20Sector%20La%20Joya,%20palo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Ingenieria3\Computadora%203\Computadora%203\Precios\2006%20precios%20May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blo%20smester\Escritorio\documentos\mantisa\clientes\Nueva%20carpeta\Banco%20Central\escuela,centro,iglesia\Presupuesto%20y%20analisis%20contrato%20-%20Escuelaepsalabco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ANAYELIS/Proyectos%20OISOE/Documents%20and%20Settings/vbaez/Local%20Settings/Temporary%20Internet%20Files/Content.IE5/KF1K0GOD/mac/ANALISIS%20JUNIO%202007%20-Para-Proyectos-BN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Usar-Laptop\AppData\Roaming\Microsoft\Excel\Documents%20and%20Settings\Ing.%20Tony%20Hernandez\Escritorio\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Ofic/DATOSCUB/Proyectos%20Especiales/Obras%20Sector%20Salud%20(H-S)%202000/NORTE/Santiago/Cub.%20Reparacion%20Sub-centro%20de%20Salud%20Licey,%20Santiago%20(2)(Incremento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Eva/My%20Documents/Proyectos%20OISOE/Calles/Incava/Analisis_Marzo_06___Incav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Mariaangelica/maria%20angeli/Maria%20Angelica/Cubicaciones/Incava/Analisis%20Contrato%20-%20Incav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Ofic/presupuesto/ucla/ucla%205%20julio/presupuestos/Documents%20and%20Settings/kelly/Mis%20documentos/UCLA/UCLAS-COMENC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ED10B8\ATIEMAR%20SUR%20(%20ORIGINAL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6\Documents\Documents%20and%20Settings\Ruddy%20%20Gil\My%20Documents\Raul\Aqua%20Blue\Documents%20and%20Settings\PC%20User\My%20Documents\PROYECTOS\04%20-%20TORRE%20ATIEMAR%20SUR\PRESUPUESTO\PRESUPUESTO\ATIEMAR%20SUR%20(%20ORIGINAL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gonzalez\Local%20Settings\Temporary%20Internet%20Files\OLK63\Car%20Wash%20Santiago%20(con%20analisis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blo%20smester\Escritorio\documentos\mantisa\clientes\Nueva%20carpeta\F.max%20Smester\Alianza%202004%20(D)\Alianza%20Francesa%20MC3%20incluye%20biblioteca%20marzo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Ofic/presupuesto/CARPETAS%20DEPTO.%20PRESUPUESTOS/FERNANDEZ/ANALISIS/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d\SPS-SING-001\CRISTIAN\2012\presupuesto%20de%20remodelacion%20y%20construccion%20de%20Hospital%20Juan%20XXIII,%20Santiago%20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Users\MERQ\Documents\Torre%20Cumbre%20II\presupuesto%20terraza\Presupuesto%20Terraza%20Cumbre%20II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ximo\Maria%20Angelica\OISOE%20EVA\Calles\Demja%20-%20Hato%20Mayor\Analisis%20Dic%2005%20-%20Demj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angelica\maria%20angeli\Maria%20Angelica\Cubicaciones\Incava\Analisis%20Contrato%20-%20Incav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LIO-0649BC831\SharedDocs\presupuesto%20%20habitacional%20sanchez\EDF.%20SAN%20CRISTOBAL\metodologia%20Presupuestos\Analisis%20de%20Edificacion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patriciacuevas\Downloads\Domrep-fs1\transit\Documents%20and%20Settings\hidaom\My%20Documents\BASE%20DE%20PRECIOS%20PROY%20GUAJIMIA\2007%2002%20Feb%20tx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Sps-sing-002\sps-sing-002\Carpeta%20back%20up%20olga\Nuevos'07\Pres.%20Juan%20XXIII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Documents%20and%20Settings\USER\Mis%20documentos\Dickson\TORIBIO%20&amp;%20CASTRO\ATABEY%20II\Presupuesto\PRESUPUESTO%20HORMIGON%20PROYECTO%20ATABEY%20II%20DEF%20REFORM%20MIGUEL%20Y%20MILTO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Luis\Desktop\ruth\Documents%20and%20Settings\Benjamin\My%20Documents\BPB2\Club%20de%20playa\Piscina%20y%20club%20de%20playa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sencio/Desktop/ESCRITORIO/PRESUPUESTOS%20ZONA%20CENTRO/Partidas%20Electricas%20Terminaci&#243;n%20Construcci&#243;n%20Albergue%20Ni&#241;os%20Huerfanos%20de%20Moc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2012\Pres.%20Remodelacion%20Vicemisterio%20Asistencia%20Social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company\Documents%20and%20Settings\asifres\Desktop\Estimados%20y%20presupuestos\Estimados%20del%20M\Pre%20Capilla%20Los%20&#193;ngeles%20(Fase%20II)%20-%20mayo%200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usuario\Desktop\ANALISIS%20COSTOS%20201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2019\Cubicaciones%202019\CP-2018-0004\Lote%203\RAGAM\Presp%20La%20Guayiga%20-FN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Ofic/presupuesto/Documents%20and%20Settings/yfernandez/Mis%20documentos/poyectos/PRESUPUESTO%20RESIDENCIA%20ORQUIDEA%20TIPO%20A%20definitivo%20AGOSTO2006(1)(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Sps-tecn-020\d\SPS-SING-001\CRISTIAN\2007\SPS-SING-002\Analisis%20Enero%20200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AA3F61\PROYECTO%20AQN-WC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Albert\Google%20Drive\Documents\PRESUPUESTO\analisis\modelos%20presupuesto\nigu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3-ing-049\c\SPS-SING-001\CRISTIAN\2007\PROYECTOS\Remodelacion%20y%20Reparacion%20Hosp.%20Municipal%20Villa%20Altagrac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Eva/proyectos%20oisoe/Documents%20and%20Settings/Administrador/Escritorio/Documents%20and%20Settings/jbaez/My%20Documents/YALBI/Mia/Copia%20de%20UCLAS-COMENC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sing-002\sps-sing-002\Analisis%20Enero%20200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sing-001\sps-sing-001\SPS-SING-002\Analisis%20Enero%202007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SPS-SING-001\CRISTIAN\2007\PROYECTOS\Reparacion%20General%20Hosp.%20Ntra.%20Sra.%20Regla,%20Bani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vkrosa\Desktop\file:\C:\Users\Fabien%20Marinez\Documents\LAS%20OLAS%20METRO%20JUANDOLIO\REPORTE%20DE%20AJUSTEROS%20Y%20SUBCONTRATISTAS\Angel%20Vidal\PRESUPUESTO%20%23%202D%20LAS%20OLA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presupuesto%20l.s\Users\fcastillo\Downloads\Puente%20Arroyo%20Alons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-sing-002\sps-sing-002\SPS-SING-002\Analisis%20Enero%20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Ligia\Documents\Backup%20de%20LIGIA\2017\COSTOS\MANO%20DE%20OBRA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FOLLETOS\2012\2012%20Nueva%20Edicion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ANAYELIS/Proyectos%20OISOE/Documents%20and%20Settings/Anayelis.EVA/My%20Documents/Proyectos%20OISOE/SET/Ana%20Raquel/Iglesia/Presupuesto%20Ciencias%20Juridicas-Uasd-grucon-2009-10-2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Usar-Laptop\AppData\Roaming\Microsoft\Excel\ucla-1\Alex\UCLAS-final%20anterior%20(version%20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Mariaangelica/maria%20angeli/Incava/Analisis%20Marzo%2006%20-%20Incav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a%20Barquita\Presupuesto%20Electricidad%20Lotes%20E_F_G%20rev2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F:\Analisis%20de%20Costos%202012%20Direccion%20de%20Ingenieria%20Septiembre%202012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paredes/Desktop/YO/Trabajo/DOCUME~1/FPena/LOCALS~1/Temp/d.lotus.notes.data/2004%2011%20Nov%20Text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ollado/Escritorio/Mio%20solo%20mio/Analisis%20CLINICA%20RURAL%20SANTANA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sencio/Desktop/ESCRITORIO/PRESUPUESTOS%20ZONA%20CENTRO/LP/Mis%20doc.%20of/OZORIA%202006/LAS%20AMERICAS/PRESUPUESTO/PRES.%20TUNEL%20CHARLE%20REV%20ABRIL%2007/TUNEL%20CHARLES%20ABRIL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ing-infr-05\c\msp-ing-018\D\2014\PRESUPUESTO%20URGENCIAS%202014\Declaratoria%20Urgencia%2010-2013\APARTE\Analisis%20De%20Costos\Analisis%20de%20costos%20Departamento%20de%20Ingenieria%20MSP%202013.xlsx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q.Lilibeth%20Liberat/Downloads/file:/Mariaangelica/maria%20angeli/Maximo/Maria%20Angelica/OISOE%20EVA/Calles/Demja%20-%20Hato%20Mayor/Analisis%20Dic%2005%20-%20Demj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3-ing-049\c\Backup%20de%20LIGIA\Me%20LLeve\CRISTIAN\2010\PROYECTOS\Reparacion%20y%20Remodelacion%20Hospital%20de%20Yamasa%2001.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SNS\Downloads\Reparacion%20Subcentro%20Dr.%20Rafael%20Gutierrez%20Sanchez%252c%20Cayetano%20Germosen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%20Luis/Desktop/Documentos%20Jose%20Luis/UNIVERSIDAD%20ITECO,%20COTUI/Presupuesto%20areas%20exteriores%20verja%20y%20parqueos%20Universidad%20ITECO(1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Luis\Desktop\ruth\Documents%20and%20Settings\Benjamin\My%20Documents\BPB2\BPB2Last\Cubicaciones\Cubicacion%20No.%203\Cubicacion%20Villa%20BPB%2024%20Hab2%20Villa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\Users\Dickson\Documents\Toribio%20&amp;%20Castro\AYUDA\2006%2009%20Sep%20Texto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-0009\Backup%20de%20LIGIA\Users\Usar-Laptop\AppData\Roaming\Microsoft\Excel\Documents%20and%20Settings\Eva%20L.%20JImenez%20Pagan\My%20Documents\Banco%20Central\Martin%20Fernandez%20-%20Calles\Presup.%20dise&#241;o%20original%20(30-mar-04)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ni/Downloads/ACTUALIZACION%20PRESP.%20INAPA%2075LPS%2015-7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LISTADO_MATERIALES"/>
      <sheetName val="Estado_Financiero1"/>
      <sheetName val="LISTADO_MATERIALES1"/>
      <sheetName val="Análisis_de_Precios"/>
      <sheetName val="caseta_de_planta"/>
      <sheetName val="Estado_Financiero2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  <sheetName val="2006 precios Mayo"/>
    </sheetNames>
    <sheetDataSet>
      <sheetData sheetId="0" refreshError="1">
        <row r="1">
          <cell r="F1" t="str">
            <v>GUIA DE ANALISIS DE COSTOS EDIFICACIONES EN SANTO DOMINGO, REP. DOM.</v>
          </cell>
        </row>
        <row r="8">
          <cell r="E8">
            <v>1100</v>
          </cell>
        </row>
        <row r="9">
          <cell r="E9">
            <v>1700</v>
          </cell>
        </row>
        <row r="10">
          <cell r="E10">
            <v>1700</v>
          </cell>
        </row>
        <row r="11">
          <cell r="E11">
            <v>1700</v>
          </cell>
        </row>
        <row r="12">
          <cell r="E12">
            <v>1700</v>
          </cell>
        </row>
        <row r="17">
          <cell r="E17">
            <v>1700</v>
          </cell>
        </row>
        <row r="18">
          <cell r="E18">
            <v>1700</v>
          </cell>
        </row>
        <row r="19">
          <cell r="E19">
            <v>1700</v>
          </cell>
        </row>
        <row r="25">
          <cell r="E25">
            <v>565</v>
          </cell>
        </row>
        <row r="158">
          <cell r="E158">
            <v>1045.03</v>
          </cell>
        </row>
        <row r="159">
          <cell r="E159">
            <v>554</v>
          </cell>
        </row>
        <row r="175">
          <cell r="E175">
            <v>5419.52</v>
          </cell>
        </row>
        <row r="194">
          <cell r="E194">
            <v>4500</v>
          </cell>
        </row>
        <row r="318">
          <cell r="E318">
            <v>380</v>
          </cell>
        </row>
        <row r="319">
          <cell r="E319">
            <v>125</v>
          </cell>
        </row>
        <row r="730">
          <cell r="E730">
            <v>2720</v>
          </cell>
        </row>
        <row r="731">
          <cell r="E731">
            <v>2880</v>
          </cell>
        </row>
        <row r="732">
          <cell r="E732">
            <v>2990</v>
          </cell>
        </row>
        <row r="733">
          <cell r="E733">
            <v>3030</v>
          </cell>
        </row>
        <row r="734">
          <cell r="E734">
            <v>3090</v>
          </cell>
        </row>
        <row r="735">
          <cell r="E735">
            <v>3160</v>
          </cell>
        </row>
        <row r="736">
          <cell r="E736">
            <v>3240</v>
          </cell>
        </row>
        <row r="737">
          <cell r="E737">
            <v>3315</v>
          </cell>
        </row>
        <row r="738">
          <cell r="E738">
            <v>3420</v>
          </cell>
        </row>
        <row r="739">
          <cell r="E739">
            <v>3550</v>
          </cell>
        </row>
        <row r="740">
          <cell r="E740">
            <v>3800</v>
          </cell>
        </row>
        <row r="741">
          <cell r="E741">
            <v>4080</v>
          </cell>
        </row>
        <row r="854">
          <cell r="E854">
            <v>359</v>
          </cell>
        </row>
        <row r="858">
          <cell r="E858">
            <v>859.03029400000003</v>
          </cell>
        </row>
        <row r="859">
          <cell r="E859">
            <v>186.69528199999999</v>
          </cell>
        </row>
        <row r="860">
          <cell r="E860">
            <v>527.71</v>
          </cell>
        </row>
      </sheetData>
      <sheetData sheetId="1"/>
      <sheetData sheetId="2"/>
      <sheetData sheetId="3">
        <row r="72">
          <cell r="D72">
            <v>322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Ana"/>
      <sheetName val="Insumos"/>
      <sheetName val="M.O."/>
      <sheetName val="Rendimiento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19">
          <cell r="F619">
            <v>567.19000000000005</v>
          </cell>
        </row>
        <row r="630">
          <cell r="F630">
            <v>557.95000000000005</v>
          </cell>
        </row>
        <row r="641">
          <cell r="F641">
            <v>818.4</v>
          </cell>
        </row>
        <row r="652">
          <cell r="F652">
            <v>966</v>
          </cell>
        </row>
        <row r="663">
          <cell r="F663">
            <v>610.55999999999995</v>
          </cell>
        </row>
      </sheetData>
      <sheetData sheetId="9" refreshError="1">
        <row r="97">
          <cell r="E97">
            <v>35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MOVTIERRA"/>
      <sheetName val="A-BASICOS"/>
      <sheetName val="Alcant"/>
      <sheetName val="Hormigones"/>
      <sheetName val="Muestreo"/>
    </sheetNames>
    <sheetDataSet>
      <sheetData sheetId="0" refreshError="1"/>
      <sheetData sheetId="1" refreshError="1"/>
      <sheetData sheetId="2" refreshError="1">
        <row r="2024">
          <cell r="A2024" t="str">
            <v>ACA-1</v>
          </cell>
          <cell r="B2024" t="str">
            <v>arranque materiales blancos</v>
          </cell>
          <cell r="D2024" t="str">
            <v>m3E</v>
          </cell>
          <cell r="E2024">
            <v>5.2</v>
          </cell>
          <cell r="G2024">
            <v>5.2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/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</sheetNames>
    <sheetDataSet>
      <sheetData sheetId="0" refreshError="1"/>
      <sheetData sheetId="1" refreshError="1"/>
      <sheetData sheetId="2" refreshError="1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datos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78">
          <cell r="E1878">
            <v>370.44000000000005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>
        <row r="1139">
          <cell r="F1139">
            <v>14642.429999999998</v>
          </cell>
        </row>
      </sheetData>
      <sheetData sheetId="51">
        <row r="224">
          <cell r="G224">
            <v>492.69114999999999</v>
          </cell>
        </row>
      </sheetData>
      <sheetData sheetId="52">
        <row r="552">
          <cell r="F552">
            <v>299.31</v>
          </cell>
        </row>
      </sheetData>
      <sheetData sheetId="53">
        <row r="183">
          <cell r="C183">
            <v>351.48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139">
          <cell r="F1139">
            <v>14642.429999999998</v>
          </cell>
        </row>
      </sheetData>
      <sheetData sheetId="73">
        <row r="224">
          <cell r="G224">
            <v>492.69114999999999</v>
          </cell>
        </row>
      </sheetData>
      <sheetData sheetId="74">
        <row r="552">
          <cell r="F552">
            <v>299.31</v>
          </cell>
        </row>
      </sheetData>
      <sheetData sheetId="75">
        <row r="183">
          <cell r="C183">
            <v>351.48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SPI"/>
      <sheetName val="GAS"/>
      <sheetName val="SR"/>
      <sheetName val="PS"/>
      <sheetName val="ANA"/>
      <sheetName val="PRE"/>
      <sheetName val="INS"/>
      <sheetName val="Volumenes"/>
      <sheetName val="anal term"/>
      <sheetName val="UASD"/>
      <sheetName val="Mat"/>
      <sheetName val="Pu-Sanit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23">
          <cell r="F23">
            <v>1410.898748844138</v>
          </cell>
        </row>
        <row r="31">
          <cell r="F31">
            <v>1227.220745809655</v>
          </cell>
        </row>
        <row r="47">
          <cell r="F47">
            <v>440.74290076551722</v>
          </cell>
        </row>
        <row r="55">
          <cell r="F55">
            <v>242.95387203310347</v>
          </cell>
        </row>
        <row r="63">
          <cell r="F63">
            <v>202.77272924689652</v>
          </cell>
        </row>
        <row r="71">
          <cell r="F71">
            <v>187.51543031586203</v>
          </cell>
        </row>
        <row r="79">
          <cell r="F79">
            <v>189.14171835103448</v>
          </cell>
        </row>
        <row r="86">
          <cell r="F86">
            <v>3635.9030649599999</v>
          </cell>
        </row>
        <row r="94">
          <cell r="F94">
            <v>618.59564639999996</v>
          </cell>
        </row>
        <row r="101">
          <cell r="F101">
            <v>417.42087300000003</v>
          </cell>
        </row>
        <row r="108">
          <cell r="F108">
            <v>223.72110431999999</v>
          </cell>
        </row>
        <row r="116">
          <cell r="F116">
            <v>199.71320112000001</v>
          </cell>
        </row>
        <row r="123">
          <cell r="F123">
            <v>154.86755471999999</v>
          </cell>
        </row>
        <row r="131">
          <cell r="F131">
            <v>138.22406172000001</v>
          </cell>
        </row>
        <row r="138">
          <cell r="F138">
            <v>107.55643571999998</v>
          </cell>
        </row>
        <row r="145">
          <cell r="F145">
            <v>2726.8876166400005</v>
          </cell>
        </row>
        <row r="152">
          <cell r="F152">
            <v>294.404742</v>
          </cell>
        </row>
        <row r="159">
          <cell r="F159">
            <v>155.92428288000002</v>
          </cell>
        </row>
        <row r="166">
          <cell r="F166">
            <v>107.16183648000001</v>
          </cell>
        </row>
        <row r="173">
          <cell r="F173">
            <v>69.333810479999997</v>
          </cell>
        </row>
        <row r="181">
          <cell r="F181">
            <v>204.93791243999996</v>
          </cell>
        </row>
        <row r="189">
          <cell r="F189">
            <v>188.09040923999999</v>
          </cell>
        </row>
        <row r="197">
          <cell r="F197">
            <v>123.36061968000001</v>
          </cell>
        </row>
        <row r="205">
          <cell r="F205">
            <v>86.68722348</v>
          </cell>
        </row>
        <row r="213">
          <cell r="F213">
            <v>78.793717860000001</v>
          </cell>
        </row>
        <row r="227">
          <cell r="F227">
            <v>219.23707824000002</v>
          </cell>
        </row>
        <row r="234">
          <cell r="F234">
            <v>127.67254524000001</v>
          </cell>
        </row>
        <row r="243">
          <cell r="F243">
            <v>2016.3287987999997</v>
          </cell>
        </row>
        <row r="253">
          <cell r="F253">
            <v>742.28838623999991</v>
          </cell>
        </row>
        <row r="262">
          <cell r="F262">
            <v>553.06074023999997</v>
          </cell>
        </row>
        <row r="283">
          <cell r="F283">
            <v>1426.8986258798468</v>
          </cell>
        </row>
        <row r="295">
          <cell r="F295">
            <v>657.86877369655178</v>
          </cell>
        </row>
        <row r="307">
          <cell r="F307">
            <v>445.88165835034488</v>
          </cell>
        </row>
        <row r="339">
          <cell r="F339">
            <v>766.48749048000002</v>
          </cell>
        </row>
        <row r="369">
          <cell r="F369">
            <v>8843.9269564799997</v>
          </cell>
        </row>
        <row r="375">
          <cell r="F375">
            <v>35190</v>
          </cell>
        </row>
        <row r="387">
          <cell r="F387">
            <v>52785</v>
          </cell>
        </row>
        <row r="393">
          <cell r="F393">
            <v>476578.17</v>
          </cell>
        </row>
        <row r="399">
          <cell r="F399">
            <v>728292.24</v>
          </cell>
        </row>
        <row r="417">
          <cell r="F417">
            <v>68153.857746724127</v>
          </cell>
        </row>
        <row r="435">
          <cell r="F435">
            <v>133707.19316706897</v>
          </cell>
        </row>
        <row r="446">
          <cell r="F446">
            <v>82680.289140000008</v>
          </cell>
        </row>
        <row r="462">
          <cell r="F462">
            <v>2111.4</v>
          </cell>
        </row>
        <row r="517">
          <cell r="F517">
            <v>11276.166299999999</v>
          </cell>
        </row>
        <row r="565">
          <cell r="F565">
            <v>254.08302090185677</v>
          </cell>
        </row>
        <row r="573">
          <cell r="F573">
            <v>190.27682395225463</v>
          </cell>
        </row>
        <row r="581">
          <cell r="F581">
            <v>124.78465409624859</v>
          </cell>
        </row>
        <row r="592">
          <cell r="F592">
            <v>1690.0711797071617</v>
          </cell>
        </row>
        <row r="603">
          <cell r="F603">
            <v>1083.6474009434485</v>
          </cell>
        </row>
        <row r="614">
          <cell r="F614">
            <v>621.72562094323598</v>
          </cell>
        </row>
        <row r="627">
          <cell r="F627">
            <v>1283.7080905986209</v>
          </cell>
        </row>
        <row r="634">
          <cell r="F634">
            <v>113.15626758620691</v>
          </cell>
        </row>
        <row r="642">
          <cell r="F642">
            <v>96.273508965517252</v>
          </cell>
        </row>
        <row r="649">
          <cell r="F649">
            <v>69.026424827586212</v>
          </cell>
        </row>
        <row r="656">
          <cell r="F656">
            <v>54.549459310344837</v>
          </cell>
        </row>
        <row r="663">
          <cell r="F663">
            <v>30.182995862068971</v>
          </cell>
        </row>
        <row r="781">
          <cell r="F781">
            <v>80.298198620689647</v>
          </cell>
        </row>
        <row r="788">
          <cell r="F788">
            <v>19.209202758620687</v>
          </cell>
        </row>
        <row r="810">
          <cell r="F810">
            <v>68.131005517241391</v>
          </cell>
        </row>
        <row r="843">
          <cell r="F843">
            <v>976.4479804774536</v>
          </cell>
        </row>
        <row r="872">
          <cell r="F872">
            <v>381.56355511094273</v>
          </cell>
        </row>
        <row r="885">
          <cell r="F885">
            <v>296.1585441219317</v>
          </cell>
        </row>
        <row r="953">
          <cell r="F953">
            <v>80441.688113793105</v>
          </cell>
        </row>
        <row r="1011">
          <cell r="F1011">
            <v>25349.333759999998</v>
          </cell>
        </row>
        <row r="1035">
          <cell r="F1035">
            <v>598832.45457431034</v>
          </cell>
        </row>
        <row r="1046">
          <cell r="F1046">
            <v>1060.7343448275865</v>
          </cell>
        </row>
        <row r="1056">
          <cell r="F1056">
            <v>514.00111330049265</v>
          </cell>
        </row>
        <row r="1066">
          <cell r="F1066">
            <v>397.10618896551716</v>
          </cell>
        </row>
        <row r="1076">
          <cell r="F1076">
            <v>250.20072413793102</v>
          </cell>
        </row>
        <row r="1083">
          <cell r="F1083">
            <v>1389.4088275862068</v>
          </cell>
        </row>
        <row r="1090">
          <cell r="F1090">
            <v>428.27337931034486</v>
          </cell>
        </row>
        <row r="1097">
          <cell r="F1097">
            <v>387.65303999999998</v>
          </cell>
        </row>
        <row r="1104">
          <cell r="F1104">
            <v>307.59120000000001</v>
          </cell>
        </row>
        <row r="1111">
          <cell r="F1111">
            <v>1431.6157241379312</v>
          </cell>
        </row>
        <row r="1118">
          <cell r="F1118">
            <v>422.99751724137934</v>
          </cell>
        </row>
        <row r="1125">
          <cell r="F1125">
            <v>179.8056</v>
          </cell>
        </row>
        <row r="1132">
          <cell r="F1132">
            <v>98.776800000000009</v>
          </cell>
        </row>
        <row r="1139">
          <cell r="F1139">
            <v>656.37</v>
          </cell>
        </row>
        <row r="1146">
          <cell r="F1146">
            <v>266.95439999999996</v>
          </cell>
        </row>
        <row r="1153">
          <cell r="F1153">
            <v>465.68303999999995</v>
          </cell>
        </row>
        <row r="1168">
          <cell r="F1168">
            <v>1512.2024980842914</v>
          </cell>
        </row>
        <row r="1183">
          <cell r="F1183">
            <v>1402.7415172413794</v>
          </cell>
        </row>
        <row r="1198">
          <cell r="F1198">
            <v>771.20441379310341</v>
          </cell>
        </row>
        <row r="1212">
          <cell r="F1212">
            <v>624.76714068965521</v>
          </cell>
        </row>
        <row r="1252">
          <cell r="F1252">
            <v>26040.6</v>
          </cell>
        </row>
        <row r="1272">
          <cell r="F1272">
            <v>2307924.42</v>
          </cell>
        </row>
        <row r="1278">
          <cell r="F1278">
            <v>55324.545000000006</v>
          </cell>
        </row>
        <row r="1290">
          <cell r="F1290">
            <v>60077.700635862057</v>
          </cell>
        </row>
        <row r="1301">
          <cell r="F1301">
            <v>58335.252550344834</v>
          </cell>
        </row>
        <row r="1309">
          <cell r="F1309">
            <v>15139.192568275863</v>
          </cell>
        </row>
        <row r="1333">
          <cell r="F1333">
            <v>14654.54104551724</v>
          </cell>
        </row>
        <row r="1343">
          <cell r="F1343">
            <v>274.28906229848275</v>
          </cell>
        </row>
        <row r="1352">
          <cell r="F1352">
            <v>216.52755332413795</v>
          </cell>
        </row>
        <row r="1361">
          <cell r="F1361">
            <v>100.99474632165519</v>
          </cell>
        </row>
        <row r="1370">
          <cell r="F1370">
            <v>62.204560588965521</v>
          </cell>
        </row>
        <row r="1379">
          <cell r="F1379">
            <v>40.12538440606896</v>
          </cell>
        </row>
        <row r="1385">
          <cell r="F1385">
            <v>440.64</v>
          </cell>
        </row>
        <row r="1391">
          <cell r="F1391">
            <v>257.03999999999996</v>
          </cell>
        </row>
        <row r="1397">
          <cell r="F1397">
            <v>73.44</v>
          </cell>
        </row>
        <row r="1403">
          <cell r="F1403">
            <v>17.135999999999999</v>
          </cell>
        </row>
        <row r="1409">
          <cell r="F1409">
            <v>11.427517241379311</v>
          </cell>
        </row>
        <row r="1415">
          <cell r="F1415">
            <v>541.00800000000004</v>
          </cell>
        </row>
        <row r="1421">
          <cell r="F1421">
            <v>491.43599999999998</v>
          </cell>
        </row>
        <row r="1427">
          <cell r="F1427">
            <v>161.56799999999998</v>
          </cell>
        </row>
        <row r="1433">
          <cell r="F1433">
            <v>145.41331034482761</v>
          </cell>
        </row>
        <row r="1439">
          <cell r="F1439">
            <v>540.57537931034483</v>
          </cell>
        </row>
        <row r="1445">
          <cell r="F1445">
            <v>200.60937931034482</v>
          </cell>
        </row>
        <row r="1451">
          <cell r="F1451">
            <v>177.72268965517242</v>
          </cell>
        </row>
        <row r="1457">
          <cell r="F1457">
            <v>323.13599999999997</v>
          </cell>
        </row>
        <row r="1463">
          <cell r="F1463">
            <v>187.72572413793102</v>
          </cell>
        </row>
        <row r="1469">
          <cell r="F1469">
            <v>168.95420689655174</v>
          </cell>
        </row>
        <row r="1475">
          <cell r="F1475">
            <v>67.320000000000007</v>
          </cell>
        </row>
        <row r="1481">
          <cell r="F1481">
            <v>61.2</v>
          </cell>
        </row>
        <row r="1487">
          <cell r="F1487">
            <v>45.9</v>
          </cell>
        </row>
        <row r="1516">
          <cell r="F1516">
            <v>321.19448275862067</v>
          </cell>
        </row>
        <row r="1522">
          <cell r="F1522">
            <v>21504.959999999999</v>
          </cell>
        </row>
        <row r="1529">
          <cell r="F1529">
            <v>14942.23704</v>
          </cell>
        </row>
        <row r="1536">
          <cell r="F1536">
            <v>12327.356879999999</v>
          </cell>
        </row>
        <row r="1554">
          <cell r="F1554">
            <v>594.56793184912476</v>
          </cell>
        </row>
        <row r="1565">
          <cell r="F1565">
            <v>403.09862571649876</v>
          </cell>
        </row>
        <row r="1576">
          <cell r="F1576">
            <v>206.50758178758625</v>
          </cell>
        </row>
        <row r="1587">
          <cell r="F1587">
            <v>186.10758178758624</v>
          </cell>
        </row>
        <row r="1594">
          <cell r="F1594">
            <v>413.47943999999995</v>
          </cell>
        </row>
        <row r="1601">
          <cell r="F1601">
            <v>223.58807999999999</v>
          </cell>
        </row>
        <row r="1622">
          <cell r="F1622">
            <v>95.068079999999995</v>
          </cell>
        </row>
        <row r="1707">
          <cell r="F1707">
            <v>211.55615999999998</v>
          </cell>
        </row>
        <row r="1714">
          <cell r="F1714">
            <v>158.66712000000001</v>
          </cell>
        </row>
        <row r="1735">
          <cell r="F1735">
            <v>148.31208000000001</v>
          </cell>
        </row>
        <row r="1742">
          <cell r="F1742">
            <v>51.206040000000002</v>
          </cell>
        </row>
      </sheetData>
      <sheetData sheetId="8">
        <row r="22">
          <cell r="F22">
            <v>657.84482758620697</v>
          </cell>
        </row>
        <row r="90">
          <cell r="F90">
            <v>11014.941954022988</v>
          </cell>
        </row>
        <row r="102">
          <cell r="F102">
            <v>6669.4137931034493</v>
          </cell>
        </row>
        <row r="129">
          <cell r="F129">
            <v>133.32117241379311</v>
          </cell>
        </row>
        <row r="192">
          <cell r="F192">
            <v>222.5344827586207</v>
          </cell>
        </row>
        <row r="227">
          <cell r="F227">
            <v>402.16967999999997</v>
          </cell>
        </row>
        <row r="233">
          <cell r="F233">
            <v>266.70632999999998</v>
          </cell>
        </row>
        <row r="239">
          <cell r="F239">
            <v>119.19951999999999</v>
          </cell>
        </row>
        <row r="251">
          <cell r="F251">
            <v>50.599560000000004</v>
          </cell>
        </row>
      </sheetData>
      <sheetData sheetId="9">
        <row r="17">
          <cell r="E17">
            <v>1235</v>
          </cell>
        </row>
        <row r="58">
          <cell r="E58">
            <v>211.04</v>
          </cell>
        </row>
        <row r="59">
          <cell r="E59">
            <v>206.51</v>
          </cell>
        </row>
        <row r="60">
          <cell r="E60">
            <v>108.82</v>
          </cell>
        </row>
        <row r="61">
          <cell r="E61">
            <v>69.64</v>
          </cell>
        </row>
        <row r="62">
          <cell r="E62">
            <v>27.69</v>
          </cell>
        </row>
        <row r="63">
          <cell r="E63">
            <v>18.09</v>
          </cell>
        </row>
        <row r="64">
          <cell r="E64">
            <v>12.19</v>
          </cell>
        </row>
        <row r="65">
          <cell r="E65">
            <v>9.14</v>
          </cell>
        </row>
        <row r="66">
          <cell r="E66">
            <v>1764</v>
          </cell>
        </row>
        <row r="67">
          <cell r="E67">
            <v>449.33</v>
          </cell>
        </row>
        <row r="68">
          <cell r="E68">
            <v>216.39</v>
          </cell>
        </row>
        <row r="69">
          <cell r="E69">
            <v>216.39</v>
          </cell>
        </row>
        <row r="70">
          <cell r="E70">
            <v>90.82</v>
          </cell>
        </row>
        <row r="71">
          <cell r="E71">
            <v>30.98</v>
          </cell>
        </row>
        <row r="72">
          <cell r="E72">
            <v>25.13</v>
          </cell>
        </row>
        <row r="73">
          <cell r="E73">
            <v>16.02</v>
          </cell>
        </row>
        <row r="74">
          <cell r="E74">
            <v>14.95</v>
          </cell>
        </row>
        <row r="75">
          <cell r="E75">
            <v>14.95</v>
          </cell>
        </row>
        <row r="76">
          <cell r="E76">
            <v>1423.51</v>
          </cell>
        </row>
        <row r="77">
          <cell r="E77">
            <v>377.74</v>
          </cell>
        </row>
        <row r="78">
          <cell r="E78">
            <v>134.12</v>
          </cell>
        </row>
        <row r="79">
          <cell r="E79">
            <v>73.72</v>
          </cell>
        </row>
        <row r="80">
          <cell r="E80">
            <v>26.19</v>
          </cell>
        </row>
        <row r="81">
          <cell r="E81">
            <v>13.88</v>
          </cell>
        </row>
        <row r="82">
          <cell r="E82">
            <v>8.0299999999999994</v>
          </cell>
        </row>
        <row r="83">
          <cell r="E83">
            <v>33.43</v>
          </cell>
        </row>
        <row r="84">
          <cell r="E84">
            <v>33.43</v>
          </cell>
        </row>
        <row r="85">
          <cell r="E85">
            <v>13.35</v>
          </cell>
        </row>
        <row r="86">
          <cell r="E86">
            <v>9.68</v>
          </cell>
        </row>
        <row r="87">
          <cell r="E87">
            <v>9.68</v>
          </cell>
        </row>
        <row r="89">
          <cell r="E89">
            <v>2296.38</v>
          </cell>
        </row>
        <row r="90">
          <cell r="E90">
            <v>1148.19</v>
          </cell>
        </row>
        <row r="91">
          <cell r="E91">
            <v>382.73</v>
          </cell>
        </row>
        <row r="92">
          <cell r="E92">
            <v>142.28</v>
          </cell>
        </row>
        <row r="93">
          <cell r="E93">
            <v>80</v>
          </cell>
        </row>
        <row r="94">
          <cell r="E94">
            <v>11.16</v>
          </cell>
        </row>
        <row r="96">
          <cell r="E96">
            <v>5081.43</v>
          </cell>
        </row>
        <row r="97">
          <cell r="E97">
            <v>4023.22</v>
          </cell>
        </row>
        <row r="98">
          <cell r="E98">
            <v>1359.37</v>
          </cell>
        </row>
        <row r="99">
          <cell r="E99">
            <v>995.96</v>
          </cell>
        </row>
        <row r="100">
          <cell r="E100">
            <v>541.16999999999996</v>
          </cell>
        </row>
        <row r="101">
          <cell r="E101">
            <v>406.09</v>
          </cell>
        </row>
        <row r="102">
          <cell r="E102">
            <v>360.78</v>
          </cell>
        </row>
        <row r="103">
          <cell r="E103">
            <v>270.58999999999997</v>
          </cell>
        </row>
        <row r="111">
          <cell r="E111">
            <v>9156.27</v>
          </cell>
        </row>
        <row r="112">
          <cell r="E112">
            <v>4140</v>
          </cell>
        </row>
        <row r="117">
          <cell r="E117">
            <v>30000</v>
          </cell>
        </row>
        <row r="119">
          <cell r="E119">
            <v>135430</v>
          </cell>
        </row>
        <row r="120">
          <cell r="E120">
            <v>45000</v>
          </cell>
        </row>
        <row r="122">
          <cell r="E122">
            <v>5180</v>
          </cell>
        </row>
        <row r="124">
          <cell r="E124">
            <v>1725</v>
          </cell>
        </row>
        <row r="155">
          <cell r="E155">
            <v>80.887931034482762</v>
          </cell>
        </row>
        <row r="156">
          <cell r="E156">
            <v>67.094827586206904</v>
          </cell>
        </row>
        <row r="157">
          <cell r="E157">
            <v>47.724137931034484</v>
          </cell>
        </row>
        <row r="158">
          <cell r="E158">
            <v>35.896551724137936</v>
          </cell>
        </row>
        <row r="159">
          <cell r="E159">
            <v>18.879310344827587</v>
          </cell>
        </row>
        <row r="160">
          <cell r="E160">
            <v>170.09482758620692</v>
          </cell>
        </row>
        <row r="161">
          <cell r="E161">
            <v>90.715517241379317</v>
          </cell>
        </row>
        <row r="162">
          <cell r="E162">
            <v>86.543103448275872</v>
          </cell>
        </row>
        <row r="163">
          <cell r="E163">
            <v>51.853448275862071</v>
          </cell>
        </row>
        <row r="164">
          <cell r="E164">
            <v>54.767241379310349</v>
          </cell>
        </row>
        <row r="175">
          <cell r="E175">
            <v>35.491379310344833</v>
          </cell>
        </row>
        <row r="176">
          <cell r="E176">
            <v>18.008620689655174</v>
          </cell>
        </row>
        <row r="177">
          <cell r="E177">
            <v>54.043103448275865</v>
          </cell>
        </row>
        <row r="178">
          <cell r="E178">
            <v>9.9137931034482758</v>
          </cell>
        </row>
        <row r="179">
          <cell r="E179">
            <v>71.517241379310349</v>
          </cell>
        </row>
        <row r="180">
          <cell r="E180">
            <v>50.017241379310349</v>
          </cell>
        </row>
        <row r="186">
          <cell r="E186">
            <v>2800</v>
          </cell>
        </row>
        <row r="193">
          <cell r="E193">
            <v>7517.2413793103451</v>
          </cell>
        </row>
        <row r="194">
          <cell r="E194">
            <v>3913.7931034482763</v>
          </cell>
        </row>
        <row r="195">
          <cell r="E195">
            <v>3068.9655172413795</v>
          </cell>
        </row>
        <row r="196">
          <cell r="E196">
            <v>1741.3793103448277</v>
          </cell>
        </row>
        <row r="197">
          <cell r="E197">
            <v>1306.03</v>
          </cell>
        </row>
        <row r="198">
          <cell r="E198">
            <v>779</v>
          </cell>
        </row>
        <row r="199">
          <cell r="E199">
            <v>2060.6799999999998</v>
          </cell>
        </row>
        <row r="200">
          <cell r="E200">
            <v>1099.1379310344828</v>
          </cell>
        </row>
        <row r="201">
          <cell r="E201">
            <v>943.96551724137942</v>
          </cell>
        </row>
        <row r="202">
          <cell r="E202">
            <v>331.89655172413796</v>
          </cell>
        </row>
        <row r="203">
          <cell r="E203">
            <v>298.70999999999998</v>
          </cell>
        </row>
        <row r="205">
          <cell r="E205">
            <v>2125.54</v>
          </cell>
        </row>
        <row r="206">
          <cell r="E206">
            <v>1133.6206896551726</v>
          </cell>
        </row>
        <row r="207">
          <cell r="E207">
            <v>732.75862068965523</v>
          </cell>
        </row>
        <row r="208">
          <cell r="E208">
            <v>327.58620689655174</v>
          </cell>
        </row>
        <row r="209">
          <cell r="E209">
            <v>133.4</v>
          </cell>
        </row>
        <row r="210">
          <cell r="E210">
            <v>73.95</v>
          </cell>
        </row>
        <row r="211">
          <cell r="E211">
            <v>1087.5</v>
          </cell>
        </row>
        <row r="212">
          <cell r="E212">
            <v>362.5</v>
          </cell>
        </row>
        <row r="213">
          <cell r="E213">
            <v>217.5</v>
          </cell>
        </row>
        <row r="214">
          <cell r="E214">
            <v>145</v>
          </cell>
        </row>
        <row r="222">
          <cell r="E222">
            <v>18366.28</v>
          </cell>
        </row>
        <row r="223">
          <cell r="E223">
            <v>8171.68</v>
          </cell>
        </row>
        <row r="224">
          <cell r="E224">
            <v>5720</v>
          </cell>
        </row>
        <row r="231">
          <cell r="E231">
            <v>60.698275862068968</v>
          </cell>
        </row>
        <row r="232">
          <cell r="E232">
            <v>48.172413793103452</v>
          </cell>
        </row>
        <row r="233">
          <cell r="E233">
            <v>21.3448275862069</v>
          </cell>
        </row>
        <row r="234">
          <cell r="E234">
            <v>13.112068965517244</v>
          </cell>
        </row>
        <row r="235">
          <cell r="E235">
            <v>8.7241379310344822</v>
          </cell>
        </row>
        <row r="236">
          <cell r="E236">
            <v>360</v>
          </cell>
        </row>
        <row r="237">
          <cell r="E237">
            <v>210</v>
          </cell>
        </row>
        <row r="238">
          <cell r="E238">
            <v>60</v>
          </cell>
        </row>
        <row r="239">
          <cell r="E239">
            <v>14</v>
          </cell>
        </row>
        <row r="240">
          <cell r="E240">
            <v>9.3362068965517242</v>
          </cell>
        </row>
        <row r="241">
          <cell r="E241">
            <v>442</v>
          </cell>
        </row>
        <row r="242">
          <cell r="E242">
            <v>401.5</v>
          </cell>
        </row>
        <row r="243">
          <cell r="E243">
            <v>132</v>
          </cell>
        </row>
        <row r="244">
          <cell r="E244">
            <v>118.80172413793105</v>
          </cell>
        </row>
        <row r="245">
          <cell r="E245">
            <v>441.64655172413791</v>
          </cell>
        </row>
        <row r="246">
          <cell r="E246">
            <v>163.89655172413794</v>
          </cell>
        </row>
        <row r="247">
          <cell r="E247">
            <v>145.19827586206898</v>
          </cell>
        </row>
        <row r="248">
          <cell r="E248">
            <v>264</v>
          </cell>
        </row>
        <row r="249">
          <cell r="E249">
            <v>153.37068965517241</v>
          </cell>
        </row>
        <row r="250">
          <cell r="E250">
            <v>138.0344827586207</v>
          </cell>
        </row>
        <row r="251">
          <cell r="E251">
            <v>55</v>
          </cell>
        </row>
        <row r="252">
          <cell r="E252">
            <v>50</v>
          </cell>
        </row>
        <row r="253">
          <cell r="E253">
            <v>37.5</v>
          </cell>
        </row>
        <row r="254">
          <cell r="E254">
            <v>392.2</v>
          </cell>
        </row>
        <row r="255">
          <cell r="E255">
            <v>323.57</v>
          </cell>
        </row>
        <row r="261">
          <cell r="E261">
            <v>11423.31</v>
          </cell>
        </row>
        <row r="270">
          <cell r="E270">
            <v>292.5</v>
          </cell>
        </row>
        <row r="271">
          <cell r="E271">
            <v>326.25</v>
          </cell>
        </row>
        <row r="272">
          <cell r="E272">
            <v>174</v>
          </cell>
        </row>
        <row r="273">
          <cell r="E273">
            <v>38</v>
          </cell>
        </row>
        <row r="274">
          <cell r="E274">
            <v>25</v>
          </cell>
        </row>
        <row r="275">
          <cell r="E275">
            <v>69</v>
          </cell>
        </row>
        <row r="276">
          <cell r="E276">
            <v>31</v>
          </cell>
        </row>
        <row r="277">
          <cell r="E277">
            <v>19</v>
          </cell>
        </row>
        <row r="287">
          <cell r="E287">
            <v>161.28</v>
          </cell>
        </row>
        <row r="291">
          <cell r="E291">
            <v>112.5</v>
          </cell>
        </row>
        <row r="292">
          <cell r="E292">
            <v>37.5</v>
          </cell>
        </row>
        <row r="293">
          <cell r="E293">
            <v>31033.77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SPI"/>
      <sheetName val="GAS"/>
      <sheetName val="SR"/>
      <sheetName val="PS"/>
      <sheetName val="ANA"/>
      <sheetName val="PRE"/>
      <sheetName val="I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23">
          <cell r="F23">
            <v>1410.898748844138</v>
          </cell>
        </row>
        <row r="220">
          <cell r="F220">
            <v>103.83255648000001</v>
          </cell>
        </row>
        <row r="271">
          <cell r="F271">
            <v>401.64257051999994</v>
          </cell>
        </row>
        <row r="315">
          <cell r="F315">
            <v>6480.8095449600005</v>
          </cell>
        </row>
        <row r="323">
          <cell r="F323">
            <v>3422.1409020000001</v>
          </cell>
        </row>
        <row r="331">
          <cell r="F331">
            <v>1127.0965564800001</v>
          </cell>
        </row>
        <row r="350">
          <cell r="F350">
            <v>39097.911303187204</v>
          </cell>
        </row>
        <row r="361">
          <cell r="F361">
            <v>22202.431045965001</v>
          </cell>
        </row>
        <row r="381">
          <cell r="F381">
            <v>3519</v>
          </cell>
        </row>
        <row r="405">
          <cell r="F405">
            <v>18228.419999999998</v>
          </cell>
        </row>
        <row r="456">
          <cell r="F456">
            <v>11699.130227586209</v>
          </cell>
        </row>
        <row r="477">
          <cell r="F477">
            <v>6047.9969148</v>
          </cell>
        </row>
        <row r="491">
          <cell r="F491">
            <v>4683.0617400000001</v>
          </cell>
        </row>
        <row r="503">
          <cell r="F503">
            <v>6310.4134367999995</v>
          </cell>
        </row>
        <row r="510">
          <cell r="F510">
            <v>12027.445117200001</v>
          </cell>
        </row>
        <row r="528">
          <cell r="F528">
            <v>4609.2654947999999</v>
          </cell>
        </row>
        <row r="535">
          <cell r="F535">
            <v>2486.7600000000002</v>
          </cell>
        </row>
        <row r="542">
          <cell r="F542">
            <v>903.20999999999992</v>
          </cell>
        </row>
        <row r="549">
          <cell r="F549">
            <v>587.673</v>
          </cell>
        </row>
        <row r="556">
          <cell r="F556">
            <v>3870.9</v>
          </cell>
        </row>
        <row r="670">
          <cell r="F670">
            <v>229.42022896551728</v>
          </cell>
        </row>
        <row r="677">
          <cell r="F677">
            <v>125.1852331034483</v>
          </cell>
        </row>
        <row r="684">
          <cell r="F684">
            <v>120.07819862068968</v>
          </cell>
        </row>
        <row r="690">
          <cell r="F690">
            <v>77.618060689655181</v>
          </cell>
        </row>
        <row r="697">
          <cell r="F697">
            <v>62.350560000000002</v>
          </cell>
        </row>
        <row r="704">
          <cell r="F704">
            <v>53.797754482758627</v>
          </cell>
        </row>
        <row r="711">
          <cell r="F711">
            <v>135.67871172413794</v>
          </cell>
        </row>
        <row r="718">
          <cell r="F718">
            <v>75.191164137931054</v>
          </cell>
        </row>
        <row r="725">
          <cell r="F725">
            <v>48.197321379310345</v>
          </cell>
        </row>
        <row r="732">
          <cell r="F732">
            <v>21.287892413793106</v>
          </cell>
        </row>
        <row r="739">
          <cell r="F739">
            <v>105.19478068965519</v>
          </cell>
        </row>
        <row r="767">
          <cell r="F767">
            <v>54.053528275862078</v>
          </cell>
        </row>
        <row r="774">
          <cell r="F774">
            <v>32.654631724137936</v>
          </cell>
        </row>
        <row r="795">
          <cell r="F795">
            <v>101.68654344827587</v>
          </cell>
        </row>
        <row r="803">
          <cell r="F803">
            <v>71.833183448275861</v>
          </cell>
        </row>
        <row r="820">
          <cell r="F820">
            <v>332.30096785145884</v>
          </cell>
        </row>
        <row r="831">
          <cell r="F831">
            <v>380.80813114058355</v>
          </cell>
        </row>
        <row r="851">
          <cell r="F851">
            <v>1937.6865434482756</v>
          </cell>
        </row>
        <row r="859">
          <cell r="F859">
            <v>2304.8865434482755</v>
          </cell>
        </row>
        <row r="896">
          <cell r="F896">
            <v>333.50696358384909</v>
          </cell>
        </row>
        <row r="908">
          <cell r="F908">
            <v>367.26163283398603</v>
          </cell>
        </row>
        <row r="971">
          <cell r="F971">
            <v>40886.648677068966</v>
          </cell>
        </row>
        <row r="988">
          <cell r="F988">
            <v>84178.481248275872</v>
          </cell>
        </row>
        <row r="1000">
          <cell r="F1000">
            <v>403345.20959999994</v>
          </cell>
        </row>
        <row r="1223">
          <cell r="F1223">
            <v>1897.3635165517239</v>
          </cell>
        </row>
        <row r="1230">
          <cell r="F1230">
            <v>18298.8</v>
          </cell>
        </row>
        <row r="1245">
          <cell r="F1245">
            <v>103929.65737405173</v>
          </cell>
        </row>
        <row r="1259">
          <cell r="F1259">
            <v>11226.748320000001</v>
          </cell>
        </row>
        <row r="1266">
          <cell r="F1266">
            <v>4490.6968799999995</v>
          </cell>
        </row>
        <row r="1321">
          <cell r="F1321">
            <v>13387.701045517242</v>
          </cell>
        </row>
        <row r="1498">
          <cell r="F1498">
            <v>427.65732744827579</v>
          </cell>
        </row>
        <row r="1504">
          <cell r="F1504">
            <v>321.19448275862067</v>
          </cell>
        </row>
        <row r="1510">
          <cell r="F1510">
            <v>321.19448275862067</v>
          </cell>
        </row>
        <row r="1542">
          <cell r="F1542">
            <v>6545.854080000001</v>
          </cell>
        </row>
        <row r="1608">
          <cell r="F1608">
            <v>53.58672</v>
          </cell>
        </row>
        <row r="1615">
          <cell r="F1615">
            <v>35.906040000000004</v>
          </cell>
        </row>
        <row r="1629">
          <cell r="F1629">
            <v>45.018720000000002</v>
          </cell>
        </row>
        <row r="1636">
          <cell r="F1636">
            <v>28.56204</v>
          </cell>
        </row>
        <row r="1643">
          <cell r="F1643">
            <v>216.88056</v>
          </cell>
        </row>
        <row r="1650">
          <cell r="F1650">
            <v>176.32944000000001</v>
          </cell>
        </row>
        <row r="1657">
          <cell r="F1657">
            <v>143.89344</v>
          </cell>
        </row>
        <row r="1664">
          <cell r="F1664">
            <v>75.484080000000006</v>
          </cell>
        </row>
        <row r="1672">
          <cell r="F1672">
            <v>59.57208</v>
          </cell>
        </row>
        <row r="1679">
          <cell r="F1679">
            <v>21.762720000000002</v>
          </cell>
        </row>
        <row r="1686">
          <cell r="F1686">
            <v>126.83088000000001</v>
          </cell>
        </row>
        <row r="1693">
          <cell r="F1693">
            <v>58.727520000000005</v>
          </cell>
        </row>
        <row r="1700">
          <cell r="F1700">
            <v>43.250039999999998</v>
          </cell>
        </row>
        <row r="1721">
          <cell r="F1721">
            <v>105.77807999999999</v>
          </cell>
        </row>
        <row r="1728">
          <cell r="F1728">
            <v>54.657719999999998</v>
          </cell>
        </row>
      </sheetData>
      <sheetData sheetId="8">
        <row r="22">
          <cell r="F22">
            <v>657.84482758620697</v>
          </cell>
        </row>
        <row r="28">
          <cell r="F28">
            <v>508.82758620689657</v>
          </cell>
        </row>
        <row r="36">
          <cell r="F36">
            <v>415.55700000000002</v>
          </cell>
        </row>
        <row r="42">
          <cell r="F42">
            <v>82.03</v>
          </cell>
        </row>
        <row r="51">
          <cell r="F51">
            <v>2089.2241379310344</v>
          </cell>
        </row>
        <row r="58">
          <cell r="F58">
            <v>2547.6465517241381</v>
          </cell>
        </row>
        <row r="65">
          <cell r="F65">
            <v>2561.8551724137933</v>
          </cell>
        </row>
        <row r="71">
          <cell r="F71">
            <v>2982.2086206896552</v>
          </cell>
        </row>
        <row r="78">
          <cell r="F78">
            <v>5033.9086206896554</v>
          </cell>
        </row>
        <row r="112">
          <cell r="F112">
            <v>649.28112068965515</v>
          </cell>
        </row>
        <row r="122">
          <cell r="F122">
            <v>770.53810344827593</v>
          </cell>
        </row>
        <row r="135">
          <cell r="F135">
            <v>118.67077586206896</v>
          </cell>
        </row>
        <row r="143">
          <cell r="F143">
            <v>104.9655172413793</v>
          </cell>
        </row>
        <row r="150">
          <cell r="F150">
            <v>93.715517241379317</v>
          </cell>
        </row>
        <row r="157">
          <cell r="F157">
            <v>72.387931034482762</v>
          </cell>
        </row>
        <row r="164">
          <cell r="F164">
            <v>57.913793103448278</v>
          </cell>
        </row>
        <row r="171">
          <cell r="F171">
            <v>57.068965517241381</v>
          </cell>
        </row>
        <row r="178">
          <cell r="F178">
            <v>55.594827586206897</v>
          </cell>
        </row>
        <row r="185">
          <cell r="F185">
            <v>53.344827586206897</v>
          </cell>
        </row>
        <row r="199">
          <cell r="F199">
            <v>218.39655172413794</v>
          </cell>
        </row>
        <row r="206">
          <cell r="F206">
            <v>198.39655172413794</v>
          </cell>
        </row>
        <row r="220">
          <cell r="F220">
            <v>188.39655172413794</v>
          </cell>
        </row>
        <row r="245">
          <cell r="F245">
            <v>83.403374999999997</v>
          </cell>
        </row>
        <row r="257">
          <cell r="F257">
            <v>36.835260000000005</v>
          </cell>
        </row>
        <row r="263">
          <cell r="F263">
            <v>24.307634999999998</v>
          </cell>
        </row>
        <row r="269">
          <cell r="F269">
            <v>17.858692499999997</v>
          </cell>
        </row>
      </sheetData>
      <sheetData sheetId="9">
        <row r="17">
          <cell r="E17">
            <v>1235</v>
          </cell>
        </row>
        <row r="18">
          <cell r="E18">
            <v>344.82758620689657</v>
          </cell>
        </row>
        <row r="19">
          <cell r="E19">
            <v>474.13793103448279</v>
          </cell>
        </row>
        <row r="20">
          <cell r="E20">
            <v>431.0344827586207</v>
          </cell>
        </row>
        <row r="21">
          <cell r="E21">
            <v>0.43103448275862072</v>
          </cell>
        </row>
        <row r="22">
          <cell r="E22">
            <v>118.10344827586208</v>
          </cell>
        </row>
        <row r="23">
          <cell r="E23">
            <v>768.62068965517244</v>
          </cell>
        </row>
        <row r="24">
          <cell r="E24">
            <v>12.715517241379311</v>
          </cell>
        </row>
        <row r="25">
          <cell r="E25">
            <v>16.163793103448278</v>
          </cell>
        </row>
        <row r="26">
          <cell r="E26">
            <v>30.172413793103452</v>
          </cell>
        </row>
        <row r="27">
          <cell r="E27">
            <v>38.793103448275865</v>
          </cell>
        </row>
        <row r="28">
          <cell r="E28">
            <v>43.103448275862071</v>
          </cell>
        </row>
        <row r="29">
          <cell r="E29">
            <v>43.103448275862071</v>
          </cell>
        </row>
        <row r="30">
          <cell r="E30">
            <v>120.68965517241381</v>
          </cell>
        </row>
        <row r="31">
          <cell r="E31">
            <v>386</v>
          </cell>
        </row>
        <row r="32">
          <cell r="E32">
            <v>431.0344827586207</v>
          </cell>
        </row>
        <row r="35">
          <cell r="E35">
            <v>900</v>
          </cell>
        </row>
        <row r="36">
          <cell r="E36">
            <v>48.46551724137931</v>
          </cell>
        </row>
        <row r="37">
          <cell r="E37">
            <v>37.215517241379317</v>
          </cell>
        </row>
        <row r="38">
          <cell r="E38">
            <v>30.293103448275865</v>
          </cell>
        </row>
        <row r="39">
          <cell r="E39">
            <v>15.818965517241381</v>
          </cell>
        </row>
        <row r="40">
          <cell r="E40">
            <v>14.974137931034484</v>
          </cell>
        </row>
        <row r="41">
          <cell r="E41">
            <v>13.5</v>
          </cell>
        </row>
        <row r="42">
          <cell r="E42">
            <v>11.25</v>
          </cell>
        </row>
        <row r="43">
          <cell r="E43">
            <v>49.137931034482762</v>
          </cell>
        </row>
        <row r="44">
          <cell r="E44">
            <v>45</v>
          </cell>
        </row>
        <row r="45">
          <cell r="E45">
            <v>25</v>
          </cell>
        </row>
        <row r="47">
          <cell r="E47">
            <v>15</v>
          </cell>
        </row>
        <row r="48">
          <cell r="E48">
            <v>89</v>
          </cell>
        </row>
        <row r="49">
          <cell r="E49">
            <v>64.862068965517238</v>
          </cell>
        </row>
        <row r="50">
          <cell r="E50">
            <v>9</v>
          </cell>
        </row>
        <row r="51">
          <cell r="E51">
            <v>8.0344827586206904</v>
          </cell>
        </row>
        <row r="52">
          <cell r="E52">
            <v>3</v>
          </cell>
        </row>
        <row r="53">
          <cell r="E53">
            <v>1.6293103448275863</v>
          </cell>
        </row>
        <row r="54">
          <cell r="E54">
            <v>500</v>
          </cell>
        </row>
        <row r="55">
          <cell r="E55">
            <v>4.1982758620689662</v>
          </cell>
        </row>
        <row r="95">
          <cell r="E95">
            <v>4058.79</v>
          </cell>
        </row>
        <row r="104">
          <cell r="E104">
            <v>5175</v>
          </cell>
        </row>
        <row r="105">
          <cell r="E105">
            <v>2760</v>
          </cell>
        </row>
        <row r="106">
          <cell r="E106">
            <v>1863.6</v>
          </cell>
        </row>
        <row r="107">
          <cell r="E107">
            <v>562.6</v>
          </cell>
        </row>
        <row r="108">
          <cell r="E108">
            <v>417.6</v>
          </cell>
        </row>
        <row r="109">
          <cell r="E109">
            <v>34436.03</v>
          </cell>
        </row>
        <row r="110">
          <cell r="E110">
            <v>13774.41</v>
          </cell>
        </row>
        <row r="113">
          <cell r="E113">
            <v>5175</v>
          </cell>
        </row>
        <row r="114">
          <cell r="E114">
            <v>34336</v>
          </cell>
        </row>
        <row r="115">
          <cell r="E115">
            <v>6867.2</v>
          </cell>
        </row>
        <row r="116">
          <cell r="E116">
            <v>5500</v>
          </cell>
        </row>
        <row r="118">
          <cell r="E118">
            <v>3000</v>
          </cell>
        </row>
        <row r="121">
          <cell r="E121">
            <v>206960</v>
          </cell>
        </row>
        <row r="123">
          <cell r="E123">
            <v>600</v>
          </cell>
        </row>
        <row r="127">
          <cell r="E127">
            <v>4725.9675999999999</v>
          </cell>
        </row>
        <row r="128">
          <cell r="E128">
            <v>3562.34</v>
          </cell>
        </row>
        <row r="129">
          <cell r="E129">
            <v>2398.7175999999999</v>
          </cell>
        </row>
        <row r="130">
          <cell r="E130">
            <v>8700</v>
          </cell>
        </row>
        <row r="131">
          <cell r="E131">
            <v>5425</v>
          </cell>
        </row>
        <row r="132">
          <cell r="E132">
            <v>2150</v>
          </cell>
        </row>
        <row r="133">
          <cell r="E133">
            <v>3000</v>
          </cell>
        </row>
        <row r="134">
          <cell r="E134">
            <v>975</v>
          </cell>
        </row>
        <row r="135">
          <cell r="E135">
            <v>1400.0039999999999</v>
          </cell>
        </row>
        <row r="136">
          <cell r="E136">
            <v>1553.5763999999999</v>
          </cell>
        </row>
        <row r="137">
          <cell r="E137">
            <v>1173.4675999999999</v>
          </cell>
        </row>
        <row r="138">
          <cell r="E138">
            <v>2000</v>
          </cell>
        </row>
        <row r="139">
          <cell r="E139">
            <v>650</v>
          </cell>
        </row>
        <row r="140">
          <cell r="E140">
            <v>55</v>
          </cell>
        </row>
        <row r="141">
          <cell r="E141">
            <v>10</v>
          </cell>
        </row>
        <row r="142">
          <cell r="E142">
            <v>11.6</v>
          </cell>
        </row>
        <row r="143">
          <cell r="E143">
            <v>45</v>
          </cell>
        </row>
        <row r="144">
          <cell r="E144">
            <v>126</v>
          </cell>
        </row>
        <row r="145">
          <cell r="E145">
            <v>120</v>
          </cell>
        </row>
        <row r="146">
          <cell r="E146">
            <v>47</v>
          </cell>
        </row>
        <row r="147">
          <cell r="E147">
            <v>375</v>
          </cell>
        </row>
        <row r="150">
          <cell r="E150">
            <v>2939.2241379310349</v>
          </cell>
        </row>
        <row r="151">
          <cell r="E151">
            <v>1731.4655172413795</v>
          </cell>
        </row>
        <row r="152">
          <cell r="E152">
            <v>805.60344827586209</v>
          </cell>
        </row>
        <row r="153">
          <cell r="E153">
            <v>499.13793103448279</v>
          </cell>
        </row>
        <row r="154">
          <cell r="E154">
            <v>226.29310344827587</v>
          </cell>
        </row>
        <row r="165">
          <cell r="E165">
            <v>42.27</v>
          </cell>
        </row>
        <row r="166">
          <cell r="E166">
            <v>38.172413793103452</v>
          </cell>
        </row>
        <row r="167">
          <cell r="E167">
            <v>68.603448275862078</v>
          </cell>
        </row>
        <row r="168">
          <cell r="E168">
            <v>36.586206896551722</v>
          </cell>
        </row>
        <row r="169">
          <cell r="E169">
            <v>23.03448275862069</v>
          </cell>
        </row>
        <row r="170">
          <cell r="E170">
            <v>7.3275862068965525</v>
          </cell>
        </row>
        <row r="171">
          <cell r="E171">
            <v>93.508620689655174</v>
          </cell>
        </row>
        <row r="172">
          <cell r="E172">
            <v>49.87068965517242</v>
          </cell>
        </row>
        <row r="173">
          <cell r="E173">
            <v>30.706896551724139</v>
          </cell>
        </row>
        <row r="174">
          <cell r="E174">
            <v>11.612068965517242</v>
          </cell>
        </row>
        <row r="181">
          <cell r="E181">
            <v>68.431034482758619</v>
          </cell>
        </row>
        <row r="182">
          <cell r="E182">
            <v>51.327586206896555</v>
          </cell>
        </row>
        <row r="183">
          <cell r="E183">
            <v>536.4</v>
          </cell>
        </row>
        <row r="184">
          <cell r="E184">
            <v>1500</v>
          </cell>
        </row>
        <row r="185">
          <cell r="E185">
            <v>1800</v>
          </cell>
        </row>
        <row r="187">
          <cell r="E187">
            <v>650</v>
          </cell>
        </row>
        <row r="188">
          <cell r="E188">
            <v>289</v>
          </cell>
        </row>
        <row r="189">
          <cell r="E189">
            <v>11795</v>
          </cell>
        </row>
        <row r="190">
          <cell r="E190">
            <v>158140</v>
          </cell>
        </row>
        <row r="204">
          <cell r="E204">
            <v>237.8</v>
          </cell>
        </row>
        <row r="215">
          <cell r="E215">
            <v>500.25</v>
          </cell>
        </row>
        <row r="216">
          <cell r="E216">
            <v>200.1</v>
          </cell>
        </row>
        <row r="217">
          <cell r="E217">
            <v>1223.2</v>
          </cell>
        </row>
        <row r="218">
          <cell r="E218">
            <v>366.96</v>
          </cell>
        </row>
        <row r="219">
          <cell r="E219">
            <v>14500</v>
          </cell>
        </row>
        <row r="220">
          <cell r="E220">
            <v>48140</v>
          </cell>
        </row>
        <row r="221">
          <cell r="E221">
            <v>21750</v>
          </cell>
        </row>
        <row r="225">
          <cell r="E225">
            <v>3268.67</v>
          </cell>
        </row>
        <row r="226">
          <cell r="E226">
            <v>2451.5</v>
          </cell>
        </row>
        <row r="227">
          <cell r="E227">
            <v>1967540</v>
          </cell>
        </row>
        <row r="228">
          <cell r="E228">
            <v>47165</v>
          </cell>
        </row>
        <row r="256">
          <cell r="E256">
            <v>43.422413793103452</v>
          </cell>
        </row>
        <row r="257">
          <cell r="E257">
            <v>262.41379310344826</v>
          </cell>
        </row>
        <row r="258">
          <cell r="E258">
            <v>262.41379310344826</v>
          </cell>
        </row>
        <row r="259">
          <cell r="E259">
            <v>262.41379310344826</v>
          </cell>
        </row>
        <row r="260">
          <cell r="E260">
            <v>17569.411764705881</v>
          </cell>
        </row>
        <row r="262">
          <cell r="E262">
            <v>9424.23</v>
          </cell>
        </row>
        <row r="263">
          <cell r="E263">
            <v>5347.92</v>
          </cell>
        </row>
        <row r="267">
          <cell r="E267">
            <v>1090</v>
          </cell>
        </row>
        <row r="268">
          <cell r="E268">
            <v>824</v>
          </cell>
        </row>
        <row r="269">
          <cell r="E269">
            <v>390</v>
          </cell>
        </row>
        <row r="278">
          <cell r="E278">
            <v>165.63</v>
          </cell>
        </row>
        <row r="279">
          <cell r="E279">
            <v>132.5</v>
          </cell>
        </row>
        <row r="280">
          <cell r="E280">
            <v>106</v>
          </cell>
        </row>
        <row r="281">
          <cell r="E281">
            <v>53</v>
          </cell>
        </row>
        <row r="282">
          <cell r="E282">
            <v>40</v>
          </cell>
        </row>
        <row r="283">
          <cell r="E283">
            <v>12</v>
          </cell>
        </row>
        <row r="284">
          <cell r="E284">
            <v>94.95</v>
          </cell>
        </row>
        <row r="285">
          <cell r="E285">
            <v>42.2</v>
          </cell>
        </row>
        <row r="286">
          <cell r="E286">
            <v>31</v>
          </cell>
        </row>
        <row r="288">
          <cell r="E288">
            <v>120.96</v>
          </cell>
        </row>
        <row r="289">
          <cell r="E289">
            <v>80.64</v>
          </cell>
        </row>
        <row r="290">
          <cell r="E290">
            <v>40.32</v>
          </cell>
        </row>
        <row r="294">
          <cell r="E294">
            <v>280</v>
          </cell>
        </row>
        <row r="295">
          <cell r="E295">
            <v>2750.01</v>
          </cell>
        </row>
        <row r="296">
          <cell r="E296">
            <v>15186.54</v>
          </cell>
        </row>
        <row r="297">
          <cell r="E297">
            <v>2070.0300000000002</v>
          </cell>
        </row>
        <row r="298">
          <cell r="E298">
            <v>139.82</v>
          </cell>
        </row>
        <row r="299">
          <cell r="E299">
            <v>114.45</v>
          </cell>
        </row>
        <row r="300">
          <cell r="E300">
            <v>1100</v>
          </cell>
        </row>
        <row r="301">
          <cell r="E301">
            <v>780</v>
          </cell>
        </row>
        <row r="302">
          <cell r="E302">
            <v>125.84</v>
          </cell>
        </row>
        <row r="303">
          <cell r="E303">
            <v>1390</v>
          </cell>
        </row>
        <row r="304">
          <cell r="E304">
            <v>390</v>
          </cell>
        </row>
        <row r="305">
          <cell r="E305">
            <v>1590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AP"/>
      <sheetName val="DS"/>
      <sheetName val="ANA"/>
      <sheetName val="PRE"/>
      <sheetName val="INS"/>
      <sheetName val="AC-Capítulo No.7"/>
      <sheetName val="AC-Capítulo No.5"/>
      <sheetName val="AC-Capítulo No.2"/>
      <sheetName val="AC-Capítulo No.18"/>
      <sheetName val="AC-Complementarios"/>
      <sheetName val="Volumenes"/>
      <sheetName val="anal term"/>
      <sheetName val="Ana-Sanit."/>
      <sheetName val="Anal. horm."/>
      <sheetName val="UASD"/>
      <sheetName val="Mat"/>
      <sheetName val="Pu-Sanit."/>
      <sheetName val="Hoja1"/>
      <sheetName val="M.O."/>
    </sheetNames>
    <sheetDataSet>
      <sheetData sheetId="0" refreshError="1"/>
      <sheetData sheetId="1" refreshError="1"/>
      <sheetData sheetId="2" refreshError="1"/>
      <sheetData sheetId="3" refreshError="1">
        <row r="190">
          <cell r="F190">
            <v>36.760000000000005</v>
          </cell>
        </row>
        <row r="232">
          <cell r="F232">
            <v>27.77</v>
          </cell>
        </row>
        <row r="239">
          <cell r="F239">
            <v>71.930000000000007</v>
          </cell>
        </row>
        <row r="246">
          <cell r="F246">
            <v>108.78999999999999</v>
          </cell>
        </row>
        <row r="275">
          <cell r="F275">
            <v>29.410000000000004</v>
          </cell>
        </row>
        <row r="324">
          <cell r="F324">
            <v>16.64</v>
          </cell>
        </row>
        <row r="331">
          <cell r="F331">
            <v>37.800000000000004</v>
          </cell>
        </row>
        <row r="338">
          <cell r="F338">
            <v>55.54999999999999</v>
          </cell>
        </row>
        <row r="373">
          <cell r="F373">
            <v>17.170000000000002</v>
          </cell>
        </row>
        <row r="415">
          <cell r="F415">
            <v>47.57</v>
          </cell>
        </row>
        <row r="429">
          <cell r="F429">
            <v>32.340000000000003</v>
          </cell>
        </row>
        <row r="451">
          <cell r="F451">
            <v>55.51</v>
          </cell>
        </row>
        <row r="514">
          <cell r="F514">
            <v>102.43749999999999</v>
          </cell>
        </row>
        <row r="526">
          <cell r="F526">
            <v>266.39750000000004</v>
          </cell>
        </row>
        <row r="536">
          <cell r="F536">
            <v>150.01</v>
          </cell>
        </row>
        <row r="907">
          <cell r="F907">
            <v>7767.3603186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 y Soporte"/>
      <sheetName val="Edificio original"/>
      <sheetName val="Anexo administrativo 1er nivel"/>
      <sheetName val="Alimentacion Electrica"/>
      <sheetName val="Alimentacion Agua Potable"/>
      <sheetName val="Anexo vertical"/>
      <sheetName val="terminacion 2do nivel"/>
      <sheetName val="Escalera  a biblioteca"/>
      <sheetName val="Escalera "/>
      <sheetName val="Areas exteriores"/>
      <sheetName val="Verjas, jardineras y Paisajismo"/>
      <sheetName val="Energia de Emergencia"/>
      <sheetName val="Mobiliario y equipos"/>
      <sheetName val="total general"/>
      <sheetName val="Colm y Vigas"/>
      <sheetName val="Muros"/>
      <sheetName val="Pañete y Revestimiento"/>
      <sheetName val="Pisos y Zocalos "/>
      <sheetName val="TerminacionesTecho"/>
      <sheetName val="con cemento"/>
      <sheetName val="sin cemento"/>
      <sheetName val="Puertas y Ventanas"/>
      <sheetName val="ventanas (dim-Cantos-Mochetas)"/>
      <sheetName val="electr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Crono adic"/>
      <sheetName val="Laudiseo"/>
      <sheetName val="Sheet1"/>
      <sheetName val="Pres,"/>
      <sheetName val="Cub.#1"/>
      <sheetName val="Analisis II"/>
      <sheetName val="Pres, Elec."/>
      <sheetName val="Pres. adic."/>
      <sheetName val="Cub. #1 (52mm)"/>
      <sheetName val="Cub. #2 (52mm)"/>
      <sheetName val="Cub. #3 (52mm)"/>
      <sheetName val="Cub. #4"/>
      <sheetName val="Cub. #5 proyectada"/>
      <sheetName val="Cub. #5 Auditoria"/>
      <sheetName val="Auditoria Mayo 2011"/>
      <sheetName val="Cub #6 Proyectada espera"/>
      <sheetName val="Cub #7"/>
      <sheetName val="Cub #8"/>
      <sheetName val="Cub #8 (ok)"/>
      <sheetName val="Cub #9"/>
      <sheetName val="Imp. Cub. Final"/>
      <sheetName val="Adicional"/>
      <sheetName val="Parte Vieja"/>
      <sheetName val="Pres, Term."/>
      <sheetName val="Hoja1"/>
      <sheetName val="Alta Tension"/>
      <sheetName val="Adic. Laudi"/>
      <sheetName val="Adicional (2)"/>
    </sheetNames>
    <sheetDataSet>
      <sheetData sheetId="0">
        <row r="106">
          <cell r="F106">
            <v>418.90000000000009</v>
          </cell>
        </row>
        <row r="128">
          <cell r="F128">
            <v>578.02</v>
          </cell>
        </row>
        <row r="399">
          <cell r="F399">
            <v>159.57</v>
          </cell>
        </row>
        <row r="443">
          <cell r="F443">
            <v>51.629999999999995</v>
          </cell>
        </row>
        <row r="1866">
          <cell r="F1866">
            <v>15941.63</v>
          </cell>
        </row>
        <row r="3019">
          <cell r="F3019">
            <v>4227.08</v>
          </cell>
        </row>
        <row r="3138">
          <cell r="F3138">
            <v>3487.91</v>
          </cell>
        </row>
        <row r="3148">
          <cell r="F3148">
            <v>3796.28</v>
          </cell>
        </row>
        <row r="3153">
          <cell r="F3153">
            <v>3845.97</v>
          </cell>
        </row>
        <row r="3158">
          <cell r="F3158">
            <v>3911.97</v>
          </cell>
        </row>
        <row r="3281">
          <cell r="F3281">
            <v>2126.27</v>
          </cell>
        </row>
        <row r="3288">
          <cell r="F3288">
            <v>1866.57</v>
          </cell>
        </row>
        <row r="3295">
          <cell r="F3295">
            <v>2133.6499999999996</v>
          </cell>
        </row>
        <row r="3302">
          <cell r="F3302">
            <v>2325.88</v>
          </cell>
        </row>
        <row r="3309">
          <cell r="F3309">
            <v>2071.8200000000002</v>
          </cell>
        </row>
        <row r="3316">
          <cell r="F3316">
            <v>2333.1000000000004</v>
          </cell>
        </row>
        <row r="4392">
          <cell r="F4392">
            <v>2106.84</v>
          </cell>
        </row>
        <row r="4397">
          <cell r="F4397">
            <v>1335.3</v>
          </cell>
        </row>
        <row r="4403">
          <cell r="F4403">
            <v>2859.63</v>
          </cell>
        </row>
        <row r="4410">
          <cell r="F4410">
            <v>3586.33</v>
          </cell>
        </row>
        <row r="4415">
          <cell r="F4415">
            <v>1269</v>
          </cell>
        </row>
        <row r="4421">
          <cell r="F4421">
            <v>2651.7599999999998</v>
          </cell>
        </row>
        <row r="5386">
          <cell r="F5386">
            <v>159.37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>
        <row r="11">
          <cell r="B11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/>
      <sheetData sheetId="8" refreshError="1">
        <row r="157">
          <cell r="G157">
            <v>2629812.3714032574</v>
          </cell>
        </row>
      </sheetData>
      <sheetData sheetId="9" refreshError="1"/>
      <sheetData sheetId="10" refreshError="1"/>
      <sheetData sheetId="11" refreshError="1">
        <row r="49">
          <cell r="D49">
            <v>150</v>
          </cell>
        </row>
        <row r="120">
          <cell r="D120">
            <v>3084.55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56">
          <cell r="D256">
            <v>4206.2299999999996</v>
          </cell>
        </row>
        <row r="286">
          <cell r="D286">
            <v>4816.92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610">
          <cell r="D610">
            <v>1470.2215932000001</v>
          </cell>
        </row>
        <row r="765">
          <cell r="D765">
            <v>5604.04</v>
          </cell>
        </row>
        <row r="933">
          <cell r="D933">
            <v>5411.1733461538461</v>
          </cell>
        </row>
      </sheetData>
      <sheetData sheetId="12" refreshError="1">
        <row r="21">
          <cell r="E21">
            <v>30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61">
          <cell r="E61">
            <v>280</v>
          </cell>
        </row>
        <row r="62">
          <cell r="E62">
            <v>280</v>
          </cell>
        </row>
        <row r="64">
          <cell r="E64">
            <v>280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1">
          <cell r="E171">
            <v>120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TERRAZA"/>
      <sheetName val="ANALISIS Y MEDICIONES"/>
      <sheetName val="Cuantia (2)"/>
      <sheetName val="Cuantia"/>
      <sheetName val="INSUMOS"/>
      <sheetName val="Hoja1"/>
      <sheetName val="Hoja2"/>
      <sheetName val="Ins"/>
      <sheetName val="Pres."/>
      <sheetName val="Analisis albañil"/>
      <sheetName val="Presupuesto"/>
      <sheetName val="Pasarela de L=6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C4">
            <v>4377</v>
          </cell>
        </row>
        <row r="768">
          <cell r="C768">
            <v>47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79">
          <cell r="E79">
            <v>155</v>
          </cell>
        </row>
        <row r="198">
          <cell r="E198">
            <v>55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datos"/>
      <sheetName val="Ebanisteria"/>
      <sheetName val="Analisis_Contrato1"/>
      <sheetName val="M_O_1"/>
      <sheetName val="Ins_21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analisis detallado"/>
      <sheetName val="MO"/>
      <sheetName val="MATERIALES_LISTADO"/>
      <sheetName val="Ins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PRECIOS"/>
      <sheetName val="MATERIALES"/>
      <sheetName val="OBRAMANO"/>
      <sheetName val="EQUIPOS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>
        <row r="7">
          <cell r="C7" t="str">
            <v>Cant.</v>
          </cell>
        </row>
      </sheetData>
      <sheetData sheetId="56"/>
      <sheetData sheetId="57"/>
      <sheetData sheetId="58"/>
      <sheetData sheetId="59"/>
      <sheetData sheetId="60"/>
      <sheetData sheetId="61"/>
      <sheetData sheetId="62">
        <row r="7">
          <cell r="C7" t="str">
            <v>Cant.</v>
          </cell>
        </row>
      </sheetData>
      <sheetData sheetId="63"/>
      <sheetData sheetId="64"/>
      <sheetData sheetId="65"/>
      <sheetData sheetId="6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</sheetNames>
    <sheetDataSet>
      <sheetData sheetId="0" refreshError="1"/>
      <sheetData sheetId="1" refreshError="1"/>
      <sheetData sheetId="2">
        <row r="3">
          <cell r="B3">
            <v>135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a"/>
      <sheetName val="PRECIOS"/>
      <sheetName val="Análisis"/>
    </sheetNames>
    <sheetDataSet>
      <sheetData sheetId="0"/>
      <sheetData sheetId="1"/>
      <sheetData sheetId="2"/>
      <sheetData sheetId="3"/>
      <sheetData sheetId="4"/>
      <sheetData sheetId="5">
        <row r="32">
          <cell r="J32">
            <v>120</v>
          </cell>
        </row>
      </sheetData>
      <sheetData sheetId="6">
        <row r="13">
          <cell r="O13">
            <v>50</v>
          </cell>
        </row>
      </sheetData>
      <sheetData sheetId="7">
        <row r="32">
          <cell r="J32">
            <v>120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Ins"/>
    </sheetNames>
    <sheetDataSet>
      <sheetData sheetId="0" refreshError="1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no"/>
      <sheetName val="Cub#1"/>
      <sheetName val="Pres completo correcc. sanchez"/>
      <sheetName val="Pres completo"/>
      <sheetName val="Analisis"/>
    </sheetNames>
    <sheetDataSet>
      <sheetData sheetId="0">
        <row r="115">
          <cell r="E115">
            <v>9249.3764088485095</v>
          </cell>
        </row>
        <row r="116">
          <cell r="E116">
            <v>19440.109112220878</v>
          </cell>
        </row>
        <row r="118">
          <cell r="E118">
            <v>10203.858199999999</v>
          </cell>
        </row>
        <row r="119">
          <cell r="E119">
            <v>15749.533300000001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</sheetData>
      <sheetData sheetId="30">
        <row r="163">
          <cell r="D163">
            <v>4173.9325396235208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</sheetData>
      <sheetData sheetId="31"/>
      <sheetData sheetId="32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#1"/>
      <sheetName val="PRESUPUESTO"/>
      <sheetName val="CANTIDADES"/>
      <sheetName val="I.HORMIGON"/>
      <sheetName val="MATERIALES"/>
      <sheetName val="OBRAMANO"/>
      <sheetName val="EQUIPOS"/>
      <sheetName val="Análisis"/>
    </sheetNames>
    <sheetDataSet>
      <sheetData sheetId="0">
        <row r="10">
          <cell r="G10">
            <v>1682</v>
          </cell>
        </row>
      </sheetData>
      <sheetData sheetId="1">
        <row r="10">
          <cell r="G10">
            <v>1682</v>
          </cell>
        </row>
      </sheetData>
      <sheetData sheetId="2"/>
      <sheetData sheetId="3" refreshError="1">
        <row r="10">
          <cell r="G10">
            <v>1682</v>
          </cell>
        </row>
        <row r="11">
          <cell r="G11">
            <v>139.19999999999999</v>
          </cell>
        </row>
        <row r="15">
          <cell r="G15">
            <v>4825.6000000000004</v>
          </cell>
        </row>
        <row r="22">
          <cell r="G22">
            <v>29</v>
          </cell>
        </row>
        <row r="24">
          <cell r="G24">
            <v>232</v>
          </cell>
        </row>
        <row r="27">
          <cell r="G27">
            <v>696</v>
          </cell>
        </row>
        <row r="28">
          <cell r="G28">
            <v>580</v>
          </cell>
        </row>
        <row r="33">
          <cell r="G33">
            <v>580</v>
          </cell>
        </row>
        <row r="37">
          <cell r="G37">
            <v>6380</v>
          </cell>
        </row>
        <row r="40">
          <cell r="G40">
            <v>493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625">
          <cell r="D1625">
            <v>1624.9403733333334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5">
          <cell r="D5">
            <v>47</v>
          </cell>
        </row>
        <row r="6">
          <cell r="D6">
            <v>959.12</v>
          </cell>
        </row>
        <row r="7">
          <cell r="D7">
            <v>1453.97</v>
          </cell>
        </row>
        <row r="8">
          <cell r="D8">
            <v>20</v>
          </cell>
        </row>
        <row r="9">
          <cell r="D9">
            <v>26</v>
          </cell>
        </row>
        <row r="10">
          <cell r="D10">
            <v>30</v>
          </cell>
        </row>
        <row r="11">
          <cell r="D11">
            <v>95</v>
          </cell>
        </row>
        <row r="12">
          <cell r="D12">
            <v>350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8">
          <cell r="D18">
            <v>43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1966</v>
          </cell>
        </row>
        <row r="28">
          <cell r="D28">
            <v>43</v>
          </cell>
        </row>
        <row r="35">
          <cell r="D35">
            <v>5684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29">
          <cell r="F29">
            <v>10822.41</v>
          </cell>
        </row>
        <row r="37">
          <cell r="F37">
            <v>4299.8692000000001</v>
          </cell>
        </row>
        <row r="45">
          <cell r="F45">
            <v>4893.2488000000003</v>
          </cell>
        </row>
        <row r="50">
          <cell r="F50">
            <v>10822.41</v>
          </cell>
        </row>
        <row r="158">
          <cell r="F158">
            <v>8.0559999999999992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R.A.U."/>
      <sheetName val="Insumos"/>
      <sheetName val="M.O."/>
      <sheetName val="qqVgas"/>
      <sheetName val="OBRAMANO"/>
      <sheetName val="EQUIPOS"/>
      <sheetName val="Precio"/>
      <sheetName val="GONZALO"/>
      <sheetName val="insumo"/>
      <sheetName val="mezcla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>
        <row r="13">
          <cell r="I13">
            <v>5208.2</v>
          </cell>
        </row>
      </sheetData>
      <sheetData sheetId="56">
        <row r="13">
          <cell r="I13">
            <v>5208.2</v>
          </cell>
        </row>
      </sheetData>
      <sheetData sheetId="57">
        <row r="13">
          <cell r="I13">
            <v>5208.2</v>
          </cell>
        </row>
      </sheetData>
      <sheetData sheetId="58">
        <row r="13">
          <cell r="I13">
            <v>5208.2</v>
          </cell>
        </row>
      </sheetData>
      <sheetData sheetId="59">
        <row r="13">
          <cell r="I13">
            <v>5208.2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>
        <row r="13">
          <cell r="I13">
            <v>5208.2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2da parte"/>
      <sheetName val="Pres."/>
      <sheetName val="Pres. (2)"/>
    </sheetNames>
    <sheetDataSet>
      <sheetData sheetId="0">
        <row r="22">
          <cell r="F22">
            <v>4833.63</v>
          </cell>
        </row>
        <row r="36">
          <cell r="F36">
            <v>4825.16</v>
          </cell>
        </row>
        <row r="44">
          <cell r="F44">
            <v>7531.56</v>
          </cell>
        </row>
        <row r="58">
          <cell r="F58">
            <v>3361.68</v>
          </cell>
        </row>
        <row r="156">
          <cell r="E156">
            <v>300</v>
          </cell>
        </row>
        <row r="408">
          <cell r="F408">
            <v>13466.71</v>
          </cell>
        </row>
        <row r="1024">
          <cell r="F1024">
            <v>3965.32</v>
          </cell>
        </row>
        <row r="1048">
          <cell r="F1048">
            <v>4644.07</v>
          </cell>
        </row>
        <row r="1187">
          <cell r="F1187">
            <v>1436.859048</v>
          </cell>
        </row>
        <row r="1515">
          <cell r="E1515">
            <v>150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Dato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>
        <row r="749">
          <cell r="B749" t="str">
            <v>LISTADO DE MANO DE OBRA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49">
          <cell r="B749" t="str">
            <v>LISTADO DE MANO DE OBRA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>
        <row r="33">
          <cell r="B33" t="str">
            <v>01 ABR. 2013</v>
          </cell>
        </row>
      </sheetData>
      <sheetData sheetId="1"/>
      <sheetData sheetId="2">
        <row r="26">
          <cell r="E26">
            <v>133421.38</v>
          </cell>
        </row>
      </sheetData>
      <sheetData sheetId="3"/>
      <sheetData sheetId="4"/>
      <sheetData sheetId="5"/>
      <sheetData sheetId="6">
        <row r="452">
          <cell r="M452">
            <v>2008.89</v>
          </cell>
        </row>
      </sheetData>
      <sheetData sheetId="7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DE PARTIDAS"/>
      <sheetName val=" ENTREGABLE"/>
      <sheetName val="ANALISIS ENTREGABLE"/>
      <sheetName val="Presupuesto"/>
      <sheetName val="Formato Cubicacio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Car"/>
      <sheetName val="Ins"/>
      <sheetName val="Ins 2"/>
      <sheetName val="FA"/>
      <sheetName val="Rndmto"/>
      <sheetName val="M.O."/>
      <sheetName val="Resu"/>
      <sheetName val="Indice"/>
    </sheetNames>
    <sheetDataSet>
      <sheetData sheetId="0">
        <row r="2042">
          <cell r="F2042">
            <v>12758.96</v>
          </cell>
        </row>
        <row r="3890">
          <cell r="F3890">
            <v>5463.67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"/>
    </sheetNames>
    <sheetDataSet>
      <sheetData sheetId="0">
        <row r="284">
          <cell r="H284">
            <v>377.78</v>
          </cell>
        </row>
        <row r="1332">
          <cell r="H1332">
            <v>15579.58</v>
          </cell>
        </row>
        <row r="1499">
          <cell r="H1499">
            <v>27950.39</v>
          </cell>
        </row>
        <row r="1790">
          <cell r="H1790">
            <v>191.96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NO"/>
      <sheetName val="Pres no1"/>
      <sheetName val="Pres. no"/>
      <sheetName val="Analisis"/>
      <sheetName val="crono"/>
      <sheetName val="Pres  ok"/>
      <sheetName val="Pres  ok (2)"/>
      <sheetName val="Cub. #1 "/>
      <sheetName val="Cub. #2"/>
      <sheetName val="Cub. #3"/>
      <sheetName val="Cub. #3 (2)"/>
      <sheetName val="Cub. #4"/>
      <sheetName val="Cub. #4 (2)"/>
      <sheetName val="Cub. #5"/>
      <sheetName val="IMPREVISTOS"/>
      <sheetName val="Analisis Recl.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 refreshError="1">
        <row r="1520">
          <cell r="G1520">
            <v>3801.1316021875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Indice"/>
      <sheetName val="Resu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443">
          <cell r="F443">
            <v>54.870000000000005</v>
          </cell>
        </row>
        <row r="683">
          <cell r="F683">
            <v>15916.210000000001</v>
          </cell>
        </row>
      </sheetData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Indice"/>
      <sheetName val="Resu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1605">
          <cell r="F1605">
            <v>12113.289999999999</v>
          </cell>
        </row>
        <row r="2673">
          <cell r="F2673">
            <v>4960.93</v>
          </cell>
        </row>
        <row r="4203">
          <cell r="F4203">
            <v>2221.3599999999997</v>
          </cell>
        </row>
      </sheetData>
      <sheetData sheetId="7"/>
      <sheetData sheetId="8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crono"/>
      <sheetName val="Volumenes"/>
      <sheetName val="Pres. (2)"/>
      <sheetName val="Pres. Adic."/>
      <sheetName val="Pres. Mod."/>
      <sheetName val="Cub 1"/>
      <sheetName val="Cub 2 proyectada"/>
      <sheetName val="Cub 2 proyectada (2)"/>
      <sheetName val="Cub 2 real Feb09"/>
      <sheetName val="Cub 2 real Feb09 (2)"/>
      <sheetName val="Cub 3 proyect."/>
      <sheetName val="Cub 3 Real"/>
      <sheetName val="Cub 3 Real (6-04-10)"/>
      <sheetName val="Cub 4 Proyect."/>
      <sheetName val="Cub #5"/>
      <sheetName val="Cub #6"/>
      <sheetName val="Adiconal"/>
      <sheetName val="Analisis 2"/>
      <sheetName val="Hoja1"/>
      <sheetName val="Trabajo bani"/>
      <sheetName val="SCH"/>
      <sheetName val="SCH (2)"/>
      <sheetName val="AIRES"/>
      <sheetName val="Analisis2"/>
      <sheetName val="Caseta Manifol"/>
      <sheetName val="Rep. Verja"/>
      <sheetName val=" Rep. Techo "/>
    </sheetNames>
    <sheetDataSet>
      <sheetData sheetId="0">
        <row r="13">
          <cell r="E13">
            <v>3953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(3)"/>
      <sheetName val="Materiales"/>
      <sheetName val="Mano de Obra"/>
      <sheetName val="Formato"/>
      <sheetName val="Formato (2)"/>
      <sheetName val="Portada"/>
      <sheetName val="Analisis de Costos"/>
      <sheetName val="Indice"/>
      <sheetName val="Otros"/>
      <sheetName val="Cotizacion de Materiales"/>
      <sheetName val="Cotización M. de Obra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A38" t="str">
            <v>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Análisis entregado"/>
      <sheetName val="Insumos"/>
      <sheetName val="Análisis"/>
      <sheetName val="Presupuesto"/>
      <sheetName val="analisis metalico"/>
      <sheetName val="Sheet13"/>
      <sheetName val="Sheet14"/>
      <sheetName val="Sheet15"/>
      <sheetName val="Sheet16"/>
    </sheetNames>
    <sheetDataSet>
      <sheetData sheetId="0"/>
      <sheetData sheetId="1"/>
      <sheetData sheetId="2">
        <row r="15">
          <cell r="C15" t="str">
            <v>Alambre No.12</v>
          </cell>
        </row>
      </sheetData>
      <sheetData sheetId="3">
        <row r="5">
          <cell r="Q5">
            <v>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>
        <row r="443">
          <cell r="F443">
            <v>54.870000000000005</v>
          </cell>
        </row>
        <row r="3970">
          <cell r="F3970">
            <v>3853.3900000000003</v>
          </cell>
        </row>
      </sheetData>
      <sheetData sheetId="7"/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 ALBAÑIL"/>
      <sheetName val="MO JORNAL"/>
      <sheetName val="MO PLOMERO"/>
      <sheetName val="MO CARPINTERO"/>
      <sheetName val="MO VARILLA"/>
      <sheetName val="MO PINTURA"/>
      <sheetName val="MO ELECTRICISTA"/>
      <sheetName val="MATERIALES"/>
      <sheetName val="ANALISIS"/>
      <sheetName val="Hoja1"/>
      <sheetName val="Accesorios Elect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H12">
            <v>7072.66</v>
          </cell>
        </row>
        <row r="27">
          <cell r="H27">
            <v>39.75</v>
          </cell>
        </row>
        <row r="1426">
          <cell r="H1426">
            <v>4750</v>
          </cell>
        </row>
      </sheetData>
      <sheetData sheetId="8"/>
      <sheetData sheetId="9"/>
      <sheetData sheetId="10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v. "/>
      <sheetName val="Presupuesto"/>
      <sheetName val="planta trata"/>
      <sheetName val="Volumenes"/>
      <sheetName val="Pu-Sanit."/>
      <sheetName val="peso-cuantia"/>
      <sheetName val="Hoja5"/>
      <sheetName val="Jornal"/>
      <sheetName val="M. O. exc."/>
      <sheetName val="Anal. horm."/>
      <sheetName val="Hoja3"/>
      <sheetName val="cuantias "/>
      <sheetName val="anal term"/>
      <sheetName val="Ana-Sanit."/>
      <sheetName val="Ana-Elect"/>
      <sheetName val="Ana-elect."/>
      <sheetName val="subida materiales"/>
      <sheetName val="Mat"/>
      <sheetName val="PU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Incremento Precios"/>
      <sheetName val="PARTIDAS NUEV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058">
          <cell r="F1058">
            <v>25494.54</v>
          </cell>
        </row>
        <row r="1511">
          <cell r="F1511">
            <v>17457.800000000003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 refreshError="1"/>
      <sheetData sheetId="1" refreshError="1">
        <row r="11">
          <cell r="D11">
            <v>33.5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Ana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.O."/>
      <sheetName val="Ins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5">
          <cell r="F75">
            <v>37.200000000000003</v>
          </cell>
        </row>
        <row r="76">
          <cell r="F76">
            <v>43.4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 RL_G"/>
      <sheetName val="EDIF R3_G"/>
      <sheetName val="EDIF M1_G"/>
      <sheetName val="EDIF M2_G"/>
      <sheetName val="AC M12_G"/>
      <sheetName val="AC M13_G"/>
      <sheetName val="AC M14_G"/>
      <sheetName val="AC M15_G"/>
      <sheetName val="EDIF R1_F"/>
      <sheetName val="EDIF R3 _F"/>
      <sheetName val="EDIF R4_F"/>
      <sheetName val="EDIF M1_F"/>
      <sheetName val="EDIF M2_F"/>
      <sheetName val="AC M10_F"/>
      <sheetName val="AC M11_F"/>
      <sheetName val="EDIF RK_E"/>
      <sheetName val="EDIF R4_E"/>
      <sheetName val="AC M4_E"/>
      <sheetName val="Analisis Alim"/>
      <sheetName val="Precios Unitarios"/>
      <sheetName val="Tuberias"/>
      <sheetName val="Alambres"/>
      <sheetName val="Varios"/>
      <sheetName val="EDIF R1"/>
      <sheetName val="EDIF R3 "/>
      <sheetName val="EDIF R4"/>
      <sheetName val="EDIF RL"/>
      <sheetName val="EDIF M1"/>
      <sheetName val="EDIF M2"/>
    </sheetNames>
    <sheetDataSet>
      <sheetData sheetId="0"/>
      <sheetData sheetId="1"/>
      <sheetData sheetId="2"/>
      <sheetData sheetId="3"/>
      <sheetData sheetId="4">
        <row r="46">
          <cell r="D46">
            <v>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5">
          <cell r="D45">
            <v>15</v>
          </cell>
        </row>
      </sheetData>
      <sheetData sheetId="14">
        <row r="45">
          <cell r="D45">
            <v>10</v>
          </cell>
        </row>
      </sheetData>
      <sheetData sheetId="15">
        <row r="148">
          <cell r="D148">
            <v>440</v>
          </cell>
        </row>
      </sheetData>
      <sheetData sheetId="16">
        <row r="162">
          <cell r="E162">
            <v>135</v>
          </cell>
        </row>
      </sheetData>
      <sheetData sheetId="17">
        <row r="46">
          <cell r="D46">
            <v>549.72799999999995</v>
          </cell>
        </row>
      </sheetData>
      <sheetData sheetId="18"/>
      <sheetData sheetId="19">
        <row r="248">
          <cell r="G248">
            <v>1561.94</v>
          </cell>
        </row>
        <row r="259">
          <cell r="G259">
            <v>782.7</v>
          </cell>
        </row>
        <row r="269">
          <cell r="G269">
            <v>898.17</v>
          </cell>
        </row>
        <row r="280">
          <cell r="G280">
            <v>403.85</v>
          </cell>
        </row>
        <row r="292">
          <cell r="G292">
            <v>7.43</v>
          </cell>
        </row>
      </sheetData>
      <sheetData sheetId="20">
        <row r="1">
          <cell r="I1">
            <v>0</v>
          </cell>
        </row>
        <row r="2">
          <cell r="I2">
            <v>0.05</v>
          </cell>
        </row>
        <row r="3">
          <cell r="I3">
            <v>0.05</v>
          </cell>
        </row>
        <row r="11">
          <cell r="C11">
            <v>46.4</v>
          </cell>
        </row>
        <row r="12">
          <cell r="C12">
            <v>80.64</v>
          </cell>
        </row>
        <row r="13">
          <cell r="C13">
            <v>111.72</v>
          </cell>
        </row>
        <row r="15">
          <cell r="C15">
            <v>327.60000000000002</v>
          </cell>
        </row>
        <row r="39">
          <cell r="C39">
            <v>1260</v>
          </cell>
        </row>
        <row r="93">
          <cell r="C93">
            <v>2.94</v>
          </cell>
        </row>
        <row r="94">
          <cell r="C94">
            <v>4.72</v>
          </cell>
        </row>
        <row r="95">
          <cell r="C95">
            <v>8.6999999999999993</v>
          </cell>
        </row>
        <row r="97">
          <cell r="C97">
            <v>32.71</v>
          </cell>
        </row>
      </sheetData>
      <sheetData sheetId="21">
        <row r="9">
          <cell r="C9">
            <v>4.26</v>
          </cell>
        </row>
        <row r="10">
          <cell r="C10">
            <v>6.3999999999999995</v>
          </cell>
        </row>
        <row r="11">
          <cell r="C11">
            <v>10.27</v>
          </cell>
        </row>
        <row r="12">
          <cell r="C12">
            <v>17.28</v>
          </cell>
        </row>
        <row r="13">
          <cell r="C13">
            <v>25.700000000000003</v>
          </cell>
        </row>
        <row r="14">
          <cell r="C14">
            <v>41.32</v>
          </cell>
        </row>
        <row r="16">
          <cell r="C16">
            <v>102.48</v>
          </cell>
        </row>
        <row r="17">
          <cell r="C17">
            <v>125.16</v>
          </cell>
        </row>
        <row r="18">
          <cell r="C18">
            <v>151.19999999999999</v>
          </cell>
        </row>
        <row r="19">
          <cell r="C19">
            <v>178.92</v>
          </cell>
        </row>
        <row r="28">
          <cell r="C28">
            <v>2.36</v>
          </cell>
        </row>
        <row r="29">
          <cell r="C29">
            <v>3.5199999999999996</v>
          </cell>
        </row>
        <row r="30">
          <cell r="C30">
            <v>5.8599999999999994</v>
          </cell>
        </row>
      </sheetData>
      <sheetData sheetId="22">
        <row r="15">
          <cell r="C15">
            <v>136.91999999999999</v>
          </cell>
        </row>
        <row r="32">
          <cell r="C32">
            <v>28.810000000000002</v>
          </cell>
        </row>
        <row r="34">
          <cell r="C34">
            <v>81.7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Car"/>
      <sheetName val="Rndmto"/>
      <sheetName val="M.O."/>
      <sheetName val="Ana"/>
      <sheetName val="Indice"/>
      <sheetName val="Modelo Presup."/>
    </sheetNames>
    <sheetDataSet>
      <sheetData sheetId="0" refreshError="1">
        <row r="1">
          <cell r="F1" t="str">
            <v>GUIA DE ANALISIS DE COSTOS EDIFICACIONES EN SANTO DOMINGO, REP. DOM.</v>
          </cell>
        </row>
        <row r="534">
          <cell r="E534">
            <v>928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CLINICA RURAL"/>
      <sheetName val="LISTADO EQUIPOS"/>
      <sheetName val="ANALISIS DE COSTOS"/>
      <sheetName val="Materiales"/>
      <sheetName val="MdeObra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A4" t="str">
            <v>Id.</v>
          </cell>
        </row>
      </sheetData>
      <sheetData sheetId="72"/>
      <sheetData sheetId="73">
        <row r="4">
          <cell r="A4" t="str">
            <v>Id.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A4" t="str">
            <v>Id.</v>
          </cell>
        </row>
      </sheetData>
      <sheetData sheetId="82"/>
      <sheetData sheetId="83">
        <row r="4">
          <cell r="A4" t="str">
            <v>Id.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Materiales"/>
      <sheetName val="MANO DE OBRA"/>
      <sheetName val="PVC"/>
      <sheetName val="Resumen (2)"/>
      <sheetName val="Pres. "/>
      <sheetName val="Resumen"/>
      <sheetName val="Analisis"/>
      <sheetName val="Estructurales SALON"/>
      <sheetName val="EST. ALM"/>
    </sheetNames>
    <sheetDataSet>
      <sheetData sheetId="0">
        <row r="8">
          <cell r="C8">
            <v>575</v>
          </cell>
        </row>
        <row r="21">
          <cell r="C21">
            <v>15</v>
          </cell>
        </row>
        <row r="23">
          <cell r="C23">
            <v>12.5</v>
          </cell>
        </row>
        <row r="25">
          <cell r="C25">
            <v>13.89</v>
          </cell>
        </row>
        <row r="41">
          <cell r="C41">
            <v>1231.71</v>
          </cell>
        </row>
        <row r="51">
          <cell r="C51">
            <v>43.33</v>
          </cell>
        </row>
        <row r="53">
          <cell r="C53">
            <v>23.64</v>
          </cell>
        </row>
        <row r="55">
          <cell r="C55">
            <v>141.06</v>
          </cell>
        </row>
        <row r="58">
          <cell r="C58">
            <v>100</v>
          </cell>
        </row>
        <row r="61">
          <cell r="C61">
            <v>172.92</v>
          </cell>
        </row>
        <row r="63">
          <cell r="C63">
            <v>130</v>
          </cell>
        </row>
        <row r="66">
          <cell r="C66">
            <v>81.25</v>
          </cell>
        </row>
        <row r="67">
          <cell r="C67">
            <v>15.22</v>
          </cell>
        </row>
        <row r="68">
          <cell r="C68">
            <v>100</v>
          </cell>
        </row>
        <row r="69">
          <cell r="C69">
            <v>86.67</v>
          </cell>
        </row>
        <row r="73">
          <cell r="C73">
            <v>57.69</v>
          </cell>
        </row>
        <row r="78">
          <cell r="C78">
            <v>36.06</v>
          </cell>
        </row>
        <row r="110">
          <cell r="C110">
            <v>1.66</v>
          </cell>
        </row>
        <row r="111">
          <cell r="C111">
            <v>1.1100000000000001</v>
          </cell>
        </row>
        <row r="113">
          <cell r="C113">
            <v>0.55000000000000004</v>
          </cell>
        </row>
        <row r="114">
          <cell r="C114">
            <v>4.13</v>
          </cell>
        </row>
        <row r="115">
          <cell r="C115">
            <v>2.2200000000000002</v>
          </cell>
        </row>
        <row r="117">
          <cell r="C117">
            <v>1.1100000000000001</v>
          </cell>
        </row>
        <row r="134">
          <cell r="C134">
            <v>250</v>
          </cell>
        </row>
        <row r="144">
          <cell r="C144">
            <v>159.62</v>
          </cell>
        </row>
        <row r="175">
          <cell r="C175">
            <v>68.180000000000007</v>
          </cell>
        </row>
        <row r="189">
          <cell r="C189">
            <v>285.70999999999998</v>
          </cell>
        </row>
        <row r="276">
          <cell r="C276">
            <v>87.5</v>
          </cell>
        </row>
        <row r="277">
          <cell r="C277">
            <v>53.85</v>
          </cell>
        </row>
        <row r="279">
          <cell r="C279">
            <v>46.67</v>
          </cell>
        </row>
        <row r="489">
          <cell r="C489">
            <v>99.91</v>
          </cell>
        </row>
        <row r="505">
          <cell r="C505">
            <v>441.18</v>
          </cell>
        </row>
        <row r="506">
          <cell r="C506">
            <v>534.48</v>
          </cell>
        </row>
        <row r="507">
          <cell r="C507">
            <v>596.15</v>
          </cell>
        </row>
        <row r="508">
          <cell r="C508">
            <v>534.48</v>
          </cell>
        </row>
        <row r="509">
          <cell r="C509">
            <v>654.92999999999995</v>
          </cell>
        </row>
        <row r="513">
          <cell r="C513">
            <v>441.18</v>
          </cell>
        </row>
        <row r="514">
          <cell r="C514">
            <v>618.35</v>
          </cell>
        </row>
        <row r="516">
          <cell r="C516">
            <v>441.18</v>
          </cell>
        </row>
        <row r="517">
          <cell r="C517">
            <v>502.16</v>
          </cell>
        </row>
        <row r="522">
          <cell r="C522">
            <v>505.62</v>
          </cell>
        </row>
        <row r="538">
          <cell r="C538">
            <v>316.89999999999998</v>
          </cell>
        </row>
        <row r="551">
          <cell r="C551">
            <v>44.44</v>
          </cell>
        </row>
        <row r="557">
          <cell r="C557">
            <v>36.06</v>
          </cell>
        </row>
        <row r="566">
          <cell r="C566">
            <v>44.64</v>
          </cell>
        </row>
        <row r="570">
          <cell r="C570">
            <v>7.19</v>
          </cell>
        </row>
        <row r="594">
          <cell r="C594">
            <v>684.72</v>
          </cell>
        </row>
        <row r="595">
          <cell r="C595">
            <v>770.83</v>
          </cell>
        </row>
        <row r="630">
          <cell r="C630">
            <v>598.61</v>
          </cell>
        </row>
        <row r="631">
          <cell r="C631">
            <v>684.72</v>
          </cell>
        </row>
        <row r="646">
          <cell r="C646">
            <v>598.61</v>
          </cell>
        </row>
        <row r="647">
          <cell r="C647">
            <v>770.83</v>
          </cell>
        </row>
        <row r="649">
          <cell r="C649">
            <v>684.72</v>
          </cell>
        </row>
        <row r="803">
          <cell r="C803">
            <v>341.67</v>
          </cell>
        </row>
        <row r="804">
          <cell r="C804">
            <v>341.67</v>
          </cell>
        </row>
        <row r="809">
          <cell r="C809">
            <v>856.95</v>
          </cell>
        </row>
        <row r="810">
          <cell r="C810">
            <v>1097.22</v>
          </cell>
        </row>
        <row r="820">
          <cell r="C820">
            <v>684.72</v>
          </cell>
        </row>
        <row r="834">
          <cell r="C834">
            <v>937.5</v>
          </cell>
        </row>
        <row r="838">
          <cell r="C838">
            <v>770.83</v>
          </cell>
        </row>
        <row r="852">
          <cell r="C852">
            <v>598.61</v>
          </cell>
        </row>
        <row r="856">
          <cell r="C856">
            <v>770.83</v>
          </cell>
        </row>
        <row r="866">
          <cell r="C866">
            <v>940.27</v>
          </cell>
        </row>
        <row r="868">
          <cell r="C868">
            <v>940.27</v>
          </cell>
        </row>
        <row r="953">
          <cell r="C953">
            <v>597.87</v>
          </cell>
        </row>
        <row r="954">
          <cell r="C954">
            <v>408.85</v>
          </cell>
        </row>
        <row r="959">
          <cell r="C959">
            <v>81.739999999999995</v>
          </cell>
        </row>
        <row r="961">
          <cell r="C961">
            <v>81.739999999999995</v>
          </cell>
        </row>
        <row r="967">
          <cell r="C967">
            <v>82.39</v>
          </cell>
        </row>
        <row r="969">
          <cell r="C969">
            <v>81.739999999999995</v>
          </cell>
        </row>
      </sheetData>
      <sheetData sheetId="1">
        <row r="6">
          <cell r="E6">
            <v>725</v>
          </cell>
        </row>
        <row r="9">
          <cell r="E9">
            <v>1029</v>
          </cell>
        </row>
        <row r="15">
          <cell r="E15">
            <v>310</v>
          </cell>
        </row>
        <row r="17">
          <cell r="E17">
            <v>674.96</v>
          </cell>
        </row>
        <row r="21">
          <cell r="E21">
            <v>377.54</v>
          </cell>
        </row>
        <row r="24">
          <cell r="E24">
            <v>323.38</v>
          </cell>
        </row>
        <row r="28">
          <cell r="E28">
            <v>457.75739999999996</v>
          </cell>
        </row>
        <row r="33">
          <cell r="E33">
            <v>370</v>
          </cell>
        </row>
        <row r="36">
          <cell r="E36">
            <v>736.32</v>
          </cell>
        </row>
        <row r="37">
          <cell r="E37">
            <v>483.8</v>
          </cell>
        </row>
        <row r="38">
          <cell r="E38">
            <v>847</v>
          </cell>
        </row>
        <row r="39">
          <cell r="E39">
            <v>1883.66</v>
          </cell>
        </row>
        <row r="42">
          <cell r="E42">
            <v>1014.8</v>
          </cell>
        </row>
        <row r="45">
          <cell r="E45">
            <v>1232</v>
          </cell>
        </row>
        <row r="46">
          <cell r="E46">
            <v>336.3</v>
          </cell>
        </row>
        <row r="55">
          <cell r="E55">
            <v>360.1</v>
          </cell>
        </row>
        <row r="56">
          <cell r="E56">
            <v>474.03</v>
          </cell>
        </row>
        <row r="57">
          <cell r="E57">
            <v>2236.1</v>
          </cell>
        </row>
        <row r="58">
          <cell r="E58">
            <v>4018.1</v>
          </cell>
        </row>
        <row r="59">
          <cell r="E59">
            <v>3555.26</v>
          </cell>
        </row>
        <row r="60">
          <cell r="E60">
            <v>2329.91</v>
          </cell>
        </row>
        <row r="63">
          <cell r="E63">
            <v>3321.7</v>
          </cell>
        </row>
        <row r="72">
          <cell r="E72">
            <v>86.15</v>
          </cell>
        </row>
        <row r="78">
          <cell r="F78">
            <v>171.78</v>
          </cell>
        </row>
        <row r="80">
          <cell r="F80">
            <v>336.60700000000003</v>
          </cell>
        </row>
        <row r="81">
          <cell r="F81">
            <v>433.53999999999996</v>
          </cell>
        </row>
        <row r="96">
          <cell r="F96">
            <v>281.80099999999999</v>
          </cell>
        </row>
        <row r="97">
          <cell r="F97">
            <v>606.95600000000002</v>
          </cell>
        </row>
        <row r="98">
          <cell r="F98">
            <v>987.32600000000002</v>
          </cell>
        </row>
        <row r="123">
          <cell r="F123">
            <v>67.484999999999999</v>
          </cell>
        </row>
        <row r="127">
          <cell r="F127">
            <v>431.08599999999996</v>
          </cell>
        </row>
        <row r="213">
          <cell r="F213">
            <v>6.9530000000000003</v>
          </cell>
        </row>
        <row r="214">
          <cell r="F214">
            <v>12.679</v>
          </cell>
        </row>
        <row r="218">
          <cell r="F218">
            <v>173.82499999999999</v>
          </cell>
        </row>
        <row r="257">
          <cell r="F257">
            <v>14.723999999999998</v>
          </cell>
        </row>
        <row r="258">
          <cell r="F258">
            <v>53.17</v>
          </cell>
        </row>
        <row r="259">
          <cell r="F259">
            <v>80.572999999999993</v>
          </cell>
        </row>
        <row r="261">
          <cell r="F261">
            <v>12.679</v>
          </cell>
        </row>
        <row r="262">
          <cell r="F262">
            <v>39.263999999999996</v>
          </cell>
        </row>
        <row r="263">
          <cell r="F263">
            <v>75.256</v>
          </cell>
        </row>
        <row r="266">
          <cell r="F266">
            <v>74.028999999999996</v>
          </cell>
        </row>
        <row r="295">
          <cell r="F295">
            <v>103.068</v>
          </cell>
        </row>
        <row r="296">
          <cell r="F296">
            <v>103.068</v>
          </cell>
        </row>
        <row r="300">
          <cell r="F300">
            <v>166.87199999999999</v>
          </cell>
        </row>
        <row r="392">
          <cell r="E392">
            <v>10</v>
          </cell>
        </row>
        <row r="418">
          <cell r="E418">
            <v>32.020000000000003</v>
          </cell>
        </row>
        <row r="433">
          <cell r="E433">
            <v>7.51</v>
          </cell>
        </row>
        <row r="464">
          <cell r="E464">
            <v>12.5</v>
          </cell>
        </row>
        <row r="473">
          <cell r="E473">
            <v>473.28</v>
          </cell>
        </row>
        <row r="482">
          <cell r="E482">
            <v>25.98</v>
          </cell>
        </row>
        <row r="496">
          <cell r="E496">
            <v>48.26</v>
          </cell>
        </row>
        <row r="535">
          <cell r="E535">
            <v>5.5</v>
          </cell>
        </row>
        <row r="540">
          <cell r="E540">
            <v>121.8</v>
          </cell>
        </row>
        <row r="541">
          <cell r="E541">
            <v>1209.5</v>
          </cell>
        </row>
        <row r="544">
          <cell r="E544">
            <v>1736.25</v>
          </cell>
        </row>
        <row r="564">
          <cell r="E564">
            <v>51.04</v>
          </cell>
        </row>
        <row r="566">
          <cell r="E566">
            <v>2832</v>
          </cell>
        </row>
        <row r="568">
          <cell r="E568">
            <v>1378</v>
          </cell>
        </row>
        <row r="572">
          <cell r="E572">
            <v>174</v>
          </cell>
        </row>
        <row r="573">
          <cell r="E573">
            <v>336.4</v>
          </cell>
        </row>
        <row r="582">
          <cell r="E582">
            <v>1500</v>
          </cell>
        </row>
        <row r="585">
          <cell r="E585">
            <v>550</v>
          </cell>
        </row>
        <row r="586">
          <cell r="E586">
            <v>29.5</v>
          </cell>
        </row>
        <row r="598">
          <cell r="E598">
            <v>74.239999999999995</v>
          </cell>
        </row>
        <row r="600">
          <cell r="E600">
            <v>11.75</v>
          </cell>
        </row>
        <row r="605">
          <cell r="E605">
            <v>109.01</v>
          </cell>
        </row>
        <row r="606">
          <cell r="E606">
            <v>117</v>
          </cell>
        </row>
        <row r="613">
          <cell r="E613">
            <v>163.44</v>
          </cell>
        </row>
        <row r="640">
          <cell r="E640">
            <v>198.14</v>
          </cell>
        </row>
        <row r="651">
          <cell r="E651">
            <v>25.18</v>
          </cell>
        </row>
        <row r="652">
          <cell r="E652">
            <v>29.24</v>
          </cell>
        </row>
        <row r="660">
          <cell r="E660">
            <v>2300</v>
          </cell>
        </row>
        <row r="661">
          <cell r="E661">
            <v>45</v>
          </cell>
        </row>
        <row r="708">
          <cell r="D708">
            <v>9078.8799999999992</v>
          </cell>
        </row>
        <row r="755">
          <cell r="E755">
            <v>7.85</v>
          </cell>
        </row>
        <row r="758">
          <cell r="E758">
            <v>31.18</v>
          </cell>
        </row>
        <row r="766">
          <cell r="E766">
            <v>35.4</v>
          </cell>
        </row>
        <row r="767">
          <cell r="E767">
            <v>35.4</v>
          </cell>
        </row>
        <row r="787">
          <cell r="E787">
            <v>85.22</v>
          </cell>
        </row>
        <row r="788">
          <cell r="E788">
            <v>254</v>
          </cell>
        </row>
        <row r="817">
          <cell r="E817">
            <v>209.39</v>
          </cell>
        </row>
        <row r="822">
          <cell r="E822">
            <v>36.340000000000003</v>
          </cell>
        </row>
        <row r="823">
          <cell r="E823">
            <v>85.41</v>
          </cell>
        </row>
        <row r="881">
          <cell r="E881">
            <v>3487.52</v>
          </cell>
        </row>
      </sheetData>
      <sheetData sheetId="2">
        <row r="4">
          <cell r="C4">
            <v>433</v>
          </cell>
        </row>
        <row r="8">
          <cell r="C8">
            <v>825</v>
          </cell>
        </row>
        <row r="9">
          <cell r="C9">
            <v>1032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</sheetNames>
    <sheetDataSet>
      <sheetData sheetId="0"/>
      <sheetData sheetId="1" refreshError="1">
        <row r="16">
          <cell r="B16">
            <v>4387.5</v>
          </cell>
        </row>
      </sheetData>
      <sheetData sheetId="2"/>
      <sheetData sheetId="3"/>
      <sheetData sheetId="4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"/>
      <sheetName val="Crono"/>
      <sheetName val="Hoja1"/>
      <sheetName val="Pres. Elect"/>
      <sheetName val="Pres. ok"/>
      <sheetName val="Cub. #1"/>
      <sheetName val="Cub. #2"/>
      <sheetName val="Cub. #3 nula"/>
      <sheetName val="AUDITORIA A CUB. #02 OK"/>
      <sheetName val="Reclamacion"/>
      <sheetName val="Analisis De Costos"/>
      <sheetName val="Hoja2"/>
      <sheetName val="Hoja3"/>
    </sheetNames>
    <sheetDataSet>
      <sheetData sheetId="0">
        <row r="147">
          <cell r="B147" t="str">
            <v>Subtotal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encia-cirugia"/>
      <sheetName val="Rep. varias"/>
      <sheetName val="Ampliación Farmacia"/>
      <sheetName val="Consultorio VIH"/>
      <sheetName val="Parqueo-vertedero"/>
      <sheetName val="Verja"/>
      <sheetName val="crono"/>
      <sheetName val="Pres "/>
      <sheetName val="Cub. #1"/>
      <sheetName val="Cub. #2"/>
      <sheetName val="AUD. DESPUES DE CUB. #2"/>
      <sheetName val="Pres Nuevo."/>
      <sheetName val="Pres Lu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tarifa equipo"/>
      <sheetName val="analisis"/>
      <sheetName val="Pres. exterior"/>
      <sheetName val="Análisis Civil"/>
      <sheetName val="Insumo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H3">
            <v>35.9</v>
          </cell>
        </row>
      </sheetData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213">
          <cell r="F3213">
            <v>425.21</v>
          </cell>
        </row>
      </sheetData>
      <sheetData sheetId="6" refreshError="1">
        <row r="3213">
          <cell r="F3213">
            <v>425.21</v>
          </cell>
        </row>
      </sheetData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Resumen Precio Equipos"/>
      <sheetName val="O.M. y Salarios"/>
      <sheetName val="Materiales"/>
      <sheetName val="PRESUP. HOSPIT. VERON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álisis_de_Precios"/>
      <sheetName val="Resumen_Precio_Equipos"/>
      <sheetName val="O_M__y_Salarios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Analisis de precios SURFACE"/>
      <sheetName val="Sheet1"/>
      <sheetName val="Sheet2"/>
      <sheetName val="Sheet3"/>
      <sheetName val="Los Ángeles (Fase II)"/>
      <sheetName val="MANO DE OBRA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(2)"/>
      <sheetName val="Planta Pot. 75 lps Monte Plata"/>
      <sheetName val="PRESP. BASE"/>
      <sheetName val="ANALISIS P.U. BASE"/>
      <sheetName val="PRESP. ACTUALIZADO."/>
      <sheetName val="ANALISIS P.U. EQUILIBRADO"/>
      <sheetName val="FLUJOGRAMA"/>
      <sheetName val="PRESP. EQUILIBRIO"/>
      <sheetName val="PRESP. BALANCEADO"/>
      <sheetName val="FLUJOGRAMA EE"/>
      <sheetName val="PRESP. ADICIONALES "/>
    </sheetNames>
    <sheetDataSet>
      <sheetData sheetId="0"/>
      <sheetData sheetId="1"/>
      <sheetData sheetId="2"/>
      <sheetData sheetId="3">
        <row r="22">
          <cell r="H22">
            <v>133875</v>
          </cell>
        </row>
        <row r="31">
          <cell r="H31">
            <v>167.4</v>
          </cell>
        </row>
        <row r="41">
          <cell r="H41">
            <v>394.86393000000004</v>
          </cell>
        </row>
        <row r="53">
          <cell r="H53">
            <v>1111.0999999999999</v>
          </cell>
        </row>
        <row r="63">
          <cell r="H63">
            <v>408.54</v>
          </cell>
        </row>
        <row r="73">
          <cell r="H73">
            <v>310.08000000000004</v>
          </cell>
        </row>
        <row r="85">
          <cell r="H85">
            <v>125498.34180000001</v>
          </cell>
        </row>
        <row r="95">
          <cell r="H95">
            <v>51300</v>
          </cell>
        </row>
        <row r="105">
          <cell r="H105">
            <v>217380</v>
          </cell>
        </row>
        <row r="116">
          <cell r="H116">
            <v>136920</v>
          </cell>
        </row>
        <row r="135">
          <cell r="H135">
            <v>10178.799300000001</v>
          </cell>
        </row>
        <row r="153">
          <cell r="H153">
            <v>10554.8784</v>
          </cell>
        </row>
        <row r="162">
          <cell r="H162">
            <v>6344.5053761999998</v>
          </cell>
        </row>
        <row r="172">
          <cell r="H172">
            <v>11190</v>
          </cell>
        </row>
        <row r="192">
          <cell r="H192">
            <v>2206.4833799999997</v>
          </cell>
        </row>
        <row r="203">
          <cell r="H203">
            <v>5814</v>
          </cell>
        </row>
        <row r="221">
          <cell r="H221">
            <v>2837.8907363999997</v>
          </cell>
        </row>
        <row r="233">
          <cell r="H233">
            <v>56100</v>
          </cell>
        </row>
        <row r="242">
          <cell r="H242">
            <v>1785</v>
          </cell>
        </row>
        <row r="252">
          <cell r="H252">
            <v>491.83023000000003</v>
          </cell>
        </row>
        <row r="263">
          <cell r="H263">
            <v>1581</v>
          </cell>
        </row>
        <row r="275">
          <cell r="H275">
            <v>50653.2</v>
          </cell>
        </row>
        <row r="286">
          <cell r="H286">
            <v>14210</v>
          </cell>
        </row>
        <row r="297">
          <cell r="H297">
            <v>34550</v>
          </cell>
        </row>
        <row r="306">
          <cell r="H306">
            <v>240.24</v>
          </cell>
        </row>
        <row r="316">
          <cell r="H316">
            <v>17868</v>
          </cell>
        </row>
        <row r="329">
          <cell r="H329">
            <v>1559</v>
          </cell>
        </row>
        <row r="338">
          <cell r="H338">
            <v>335280</v>
          </cell>
        </row>
        <row r="348">
          <cell r="H348">
            <v>68600</v>
          </cell>
        </row>
        <row r="357">
          <cell r="H357">
            <v>2158.7939999999999</v>
          </cell>
        </row>
        <row r="367">
          <cell r="H367">
            <v>58114.2</v>
          </cell>
        </row>
        <row r="377">
          <cell r="H377">
            <v>2601</v>
          </cell>
        </row>
        <row r="394">
          <cell r="H394">
            <v>624.18920000000003</v>
          </cell>
        </row>
        <row r="408">
          <cell r="H408">
            <v>5700</v>
          </cell>
        </row>
        <row r="417">
          <cell r="H417">
            <v>389400</v>
          </cell>
        </row>
        <row r="426">
          <cell r="H426">
            <v>380160</v>
          </cell>
        </row>
        <row r="435">
          <cell r="H435">
            <v>380160</v>
          </cell>
        </row>
        <row r="447">
          <cell r="H447">
            <v>2193</v>
          </cell>
        </row>
        <row r="456">
          <cell r="H456">
            <v>459</v>
          </cell>
        </row>
        <row r="467">
          <cell r="H467">
            <v>26780</v>
          </cell>
        </row>
        <row r="476">
          <cell r="H476">
            <v>17595</v>
          </cell>
        </row>
        <row r="485">
          <cell r="H485">
            <v>2040</v>
          </cell>
        </row>
        <row r="494">
          <cell r="H494">
            <v>2040</v>
          </cell>
        </row>
        <row r="503">
          <cell r="H503">
            <v>2040</v>
          </cell>
        </row>
        <row r="512">
          <cell r="H512">
            <v>2040</v>
          </cell>
        </row>
        <row r="521">
          <cell r="H521">
            <v>142.80000000000001</v>
          </cell>
        </row>
        <row r="532">
          <cell r="H532">
            <v>1224</v>
          </cell>
        </row>
        <row r="541">
          <cell r="H541">
            <v>1224</v>
          </cell>
        </row>
        <row r="550">
          <cell r="H550">
            <v>612</v>
          </cell>
        </row>
        <row r="559">
          <cell r="H559">
            <v>612</v>
          </cell>
        </row>
        <row r="568">
          <cell r="H568">
            <v>612</v>
          </cell>
        </row>
        <row r="577">
          <cell r="H577">
            <v>612</v>
          </cell>
        </row>
        <row r="586">
          <cell r="H586">
            <v>2040</v>
          </cell>
        </row>
        <row r="595">
          <cell r="H595">
            <v>20800</v>
          </cell>
        </row>
        <row r="608">
          <cell r="H608">
            <v>23410</v>
          </cell>
        </row>
        <row r="623">
          <cell r="H623">
            <v>19387.633000000002</v>
          </cell>
        </row>
        <row r="634">
          <cell r="H634">
            <v>459</v>
          </cell>
        </row>
        <row r="646">
          <cell r="H646">
            <v>1256.9288160000001</v>
          </cell>
        </row>
        <row r="657">
          <cell r="H657">
            <v>910</v>
          </cell>
        </row>
        <row r="674">
          <cell r="H674">
            <v>15231.65339829303</v>
          </cell>
        </row>
        <row r="687">
          <cell r="H687">
            <v>8810.1785001506141</v>
          </cell>
        </row>
        <row r="702">
          <cell r="H702">
            <v>18368.83877224979</v>
          </cell>
        </row>
        <row r="717">
          <cell r="H717">
            <v>28473.211375088638</v>
          </cell>
        </row>
        <row r="732">
          <cell r="H732">
            <v>17772.728398293031</v>
          </cell>
        </row>
        <row r="747">
          <cell r="H747">
            <v>1475.211978264</v>
          </cell>
        </row>
        <row r="759">
          <cell r="H759">
            <v>400.70252219999998</v>
          </cell>
        </row>
        <row r="770">
          <cell r="H770">
            <v>593.6</v>
          </cell>
        </row>
        <row r="782">
          <cell r="H782">
            <v>549.73699999999997</v>
          </cell>
        </row>
        <row r="795">
          <cell r="H795">
            <v>257.61310169491526</v>
          </cell>
        </row>
        <row r="810">
          <cell r="H810">
            <v>8786.3220000000001</v>
          </cell>
        </row>
        <row r="820">
          <cell r="H820">
            <v>184.66</v>
          </cell>
        </row>
        <row r="830">
          <cell r="H830">
            <v>1369</v>
          </cell>
        </row>
        <row r="844">
          <cell r="H844">
            <v>1940.55</v>
          </cell>
        </row>
        <row r="863">
          <cell r="H863">
            <v>1758.5095799999999</v>
          </cell>
        </row>
        <row r="880">
          <cell r="H880">
            <v>1884.3520799999999</v>
          </cell>
        </row>
        <row r="897">
          <cell r="H897">
            <v>1818.0520799999999</v>
          </cell>
        </row>
        <row r="906">
          <cell r="H906">
            <v>37686.103199999998</v>
          </cell>
        </row>
        <row r="916">
          <cell r="H916">
            <v>12210</v>
          </cell>
        </row>
        <row r="927">
          <cell r="H927">
            <v>35085.599999999999</v>
          </cell>
        </row>
        <row r="936">
          <cell r="H936">
            <v>171494.39999999999</v>
          </cell>
        </row>
        <row r="945">
          <cell r="H945">
            <v>37158</v>
          </cell>
        </row>
        <row r="954">
          <cell r="H954">
            <v>19609.920000000002</v>
          </cell>
        </row>
        <row r="963">
          <cell r="H963">
            <v>26609.035199999998</v>
          </cell>
        </row>
        <row r="972">
          <cell r="H972">
            <v>16583.555999999997</v>
          </cell>
        </row>
        <row r="982">
          <cell r="H982">
            <v>26315.52</v>
          </cell>
        </row>
        <row r="991">
          <cell r="H991">
            <v>273211.09199999995</v>
          </cell>
        </row>
        <row r="1000">
          <cell r="H1000">
            <v>4720.32</v>
          </cell>
        </row>
        <row r="1009">
          <cell r="H1009">
            <v>53592</v>
          </cell>
        </row>
        <row r="1018">
          <cell r="H1018">
            <v>4118.3999999999996</v>
          </cell>
        </row>
        <row r="1027">
          <cell r="H1027">
            <v>43464.959999999999</v>
          </cell>
        </row>
        <row r="1036">
          <cell r="H1036">
            <v>81025.536000000007</v>
          </cell>
        </row>
        <row r="1045">
          <cell r="H1045">
            <v>16001.76</v>
          </cell>
        </row>
        <row r="1054">
          <cell r="H1054">
            <v>355233.63299999997</v>
          </cell>
        </row>
        <row r="1066">
          <cell r="H1066">
            <v>202209.94200000001</v>
          </cell>
        </row>
        <row r="1075">
          <cell r="H1075">
            <v>37527.599999999999</v>
          </cell>
        </row>
        <row r="1084">
          <cell r="H1084">
            <v>2504.2908000000002</v>
          </cell>
        </row>
        <row r="1093">
          <cell r="H1093">
            <v>112.2</v>
          </cell>
        </row>
        <row r="1102">
          <cell r="H1102">
            <v>132.3432</v>
          </cell>
        </row>
        <row r="1111">
          <cell r="H1111">
            <v>61150.003200000006</v>
          </cell>
        </row>
        <row r="1120">
          <cell r="H1120">
            <v>580.79999999999995</v>
          </cell>
        </row>
        <row r="1129">
          <cell r="H1129">
            <v>182078.37600000002</v>
          </cell>
        </row>
        <row r="1140">
          <cell r="H1140">
            <v>156737.51999999999</v>
          </cell>
        </row>
        <row r="1149">
          <cell r="H1149">
            <v>381510.88</v>
          </cell>
        </row>
        <row r="1158">
          <cell r="H1158">
            <v>21188.49</v>
          </cell>
        </row>
        <row r="1167">
          <cell r="H1167">
            <v>216102.45</v>
          </cell>
        </row>
        <row r="1176">
          <cell r="H1176">
            <v>177949.12</v>
          </cell>
        </row>
        <row r="1185">
          <cell r="H1185">
            <v>4008.6</v>
          </cell>
        </row>
        <row r="1194">
          <cell r="H1194">
            <v>35635.199999999997</v>
          </cell>
        </row>
        <row r="1203">
          <cell r="H1203">
            <v>4455</v>
          </cell>
        </row>
        <row r="1212">
          <cell r="H1212">
            <v>4899.84</v>
          </cell>
        </row>
        <row r="1221">
          <cell r="H1221">
            <v>2080.36</v>
          </cell>
        </row>
        <row r="1230">
          <cell r="H1230">
            <v>1685.3</v>
          </cell>
        </row>
        <row r="1239">
          <cell r="H1239">
            <v>1388.3</v>
          </cell>
        </row>
        <row r="1248">
          <cell r="H1248">
            <v>80000</v>
          </cell>
        </row>
        <row r="1264">
          <cell r="H1264">
            <v>2550</v>
          </cell>
        </row>
        <row r="1274">
          <cell r="H1274">
            <v>1365.45</v>
          </cell>
        </row>
        <row r="1285">
          <cell r="H1285">
            <v>910</v>
          </cell>
        </row>
        <row r="1298">
          <cell r="H1298">
            <v>10635.928180000001</v>
          </cell>
        </row>
        <row r="1309">
          <cell r="H1309">
            <v>10207.839460000001</v>
          </cell>
        </row>
        <row r="1321">
          <cell r="H1321">
            <v>27835.822460000003</v>
          </cell>
        </row>
        <row r="1333">
          <cell r="H1333">
            <v>25559.132460000004</v>
          </cell>
        </row>
        <row r="1345">
          <cell r="H1345">
            <v>21230.087460000002</v>
          </cell>
        </row>
        <row r="1358">
          <cell r="H1358">
            <v>23893.132460000004</v>
          </cell>
        </row>
        <row r="1373">
          <cell r="H1373">
            <v>1475.211978264</v>
          </cell>
        </row>
        <row r="1390">
          <cell r="H1390">
            <v>1443.9635840000001</v>
          </cell>
        </row>
        <row r="1403">
          <cell r="H1403">
            <v>385.30600000000004</v>
          </cell>
        </row>
        <row r="1413">
          <cell r="H1413">
            <v>247.49200000000002</v>
          </cell>
        </row>
        <row r="1425">
          <cell r="H1425">
            <v>152.38200000000001</v>
          </cell>
        </row>
        <row r="1435">
          <cell r="H1435">
            <v>152.38200000000001</v>
          </cell>
        </row>
        <row r="1445">
          <cell r="H1445">
            <v>726.65599999999995</v>
          </cell>
        </row>
        <row r="1456">
          <cell r="H1456">
            <v>132674.17600000001</v>
          </cell>
        </row>
        <row r="1466">
          <cell r="H1466">
            <v>18336</v>
          </cell>
        </row>
        <row r="1476">
          <cell r="H1476">
            <v>18820</v>
          </cell>
        </row>
        <row r="1485">
          <cell r="H1485">
            <v>2520</v>
          </cell>
        </row>
        <row r="1493">
          <cell r="H1493">
            <v>846000</v>
          </cell>
        </row>
        <row r="1504">
          <cell r="H1504">
            <v>86200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2"/>
  <sheetViews>
    <sheetView tabSelected="1" topLeftCell="A295" zoomScaleNormal="100" zoomScaleSheetLayoutView="90" workbookViewId="0">
      <selection activeCell="I238" sqref="I238"/>
    </sheetView>
  </sheetViews>
  <sheetFormatPr baseColWidth="10" defaultRowHeight="12.75" x14ac:dyDescent="0.2"/>
  <cols>
    <col min="1" max="1" width="11.42578125" style="6"/>
    <col min="2" max="2" width="45.5703125" style="6" customWidth="1"/>
    <col min="3" max="4" width="11.42578125" style="6"/>
    <col min="5" max="5" width="15.5703125" style="6" bestFit="1" customWidth="1"/>
    <col min="6" max="6" width="17" style="6" bestFit="1" customWidth="1"/>
    <col min="7" max="8" width="11.42578125" style="6"/>
    <col min="9" max="9" width="13.140625" style="6" bestFit="1" customWidth="1"/>
    <col min="10" max="16384" width="11.42578125" style="6"/>
  </cols>
  <sheetData>
    <row r="2" spans="1:6" x14ac:dyDescent="0.2">
      <c r="A2" s="1"/>
      <c r="B2" s="1"/>
      <c r="C2" s="2"/>
      <c r="D2" s="3"/>
      <c r="E2" s="4"/>
      <c r="F2" s="5"/>
    </row>
    <row r="3" spans="1:6" x14ac:dyDescent="0.2">
      <c r="A3" s="7" t="s">
        <v>0</v>
      </c>
      <c r="B3" s="5"/>
      <c r="C3" s="8"/>
      <c r="D3" s="9"/>
      <c r="E3" s="10"/>
      <c r="F3" s="5"/>
    </row>
    <row r="4" spans="1:6" x14ac:dyDescent="0.2">
      <c r="A4" s="7" t="s">
        <v>1</v>
      </c>
      <c r="B4" s="5"/>
      <c r="C4" s="8" t="s">
        <v>2</v>
      </c>
      <c r="D4" s="11"/>
      <c r="E4" s="10"/>
      <c r="F4" s="5"/>
    </row>
    <row r="5" spans="1:6" x14ac:dyDescent="0.2">
      <c r="A5" s="171"/>
      <c r="B5" s="171"/>
      <c r="C5" s="171"/>
      <c r="D5" s="171"/>
      <c r="E5" s="171"/>
      <c r="F5" s="171"/>
    </row>
    <row r="6" spans="1:6" x14ac:dyDescent="0.2">
      <c r="A6" s="12" t="s">
        <v>3</v>
      </c>
      <c r="B6" s="12" t="s">
        <v>4</v>
      </c>
      <c r="C6" s="13" t="s">
        <v>5</v>
      </c>
      <c r="D6" s="14" t="s">
        <v>6</v>
      </c>
      <c r="E6" s="15" t="s">
        <v>7</v>
      </c>
      <c r="F6" s="14" t="s">
        <v>8</v>
      </c>
    </row>
    <row r="7" spans="1:6" x14ac:dyDescent="0.2">
      <c r="A7" s="16"/>
      <c r="B7" s="17"/>
      <c r="C7" s="18"/>
      <c r="D7" s="16"/>
      <c r="E7" s="19"/>
      <c r="F7" s="17"/>
    </row>
    <row r="8" spans="1:6" x14ac:dyDescent="0.2">
      <c r="A8" s="20" t="s">
        <v>9</v>
      </c>
      <c r="B8" s="21" t="s">
        <v>10</v>
      </c>
      <c r="C8" s="22"/>
      <c r="D8" s="23"/>
      <c r="E8" s="24"/>
      <c r="F8" s="25"/>
    </row>
    <row r="9" spans="1:6" x14ac:dyDescent="0.2">
      <c r="A9" s="26"/>
      <c r="B9" s="27"/>
      <c r="C9" s="22"/>
      <c r="D9" s="23"/>
      <c r="E9" s="24"/>
      <c r="F9" s="28"/>
    </row>
    <row r="10" spans="1:6" x14ac:dyDescent="0.2">
      <c r="A10" s="29" t="s">
        <v>11</v>
      </c>
      <c r="B10" s="21" t="s">
        <v>12</v>
      </c>
      <c r="C10" s="22"/>
      <c r="D10" s="30"/>
      <c r="E10" s="24"/>
      <c r="F10" s="25"/>
    </row>
    <row r="11" spans="1:6" x14ac:dyDescent="0.2">
      <c r="A11" s="29"/>
      <c r="B11" s="21"/>
      <c r="C11" s="22"/>
      <c r="D11" s="30"/>
      <c r="E11" s="24"/>
      <c r="F11" s="25"/>
    </row>
    <row r="12" spans="1:6" x14ac:dyDescent="0.2">
      <c r="A12" s="29">
        <v>1</v>
      </c>
      <c r="B12" s="21" t="s">
        <v>13</v>
      </c>
      <c r="C12" s="22"/>
      <c r="D12" s="30"/>
      <c r="E12" s="24"/>
      <c r="F12" s="25"/>
    </row>
    <row r="13" spans="1:6" ht="25.5" x14ac:dyDescent="0.2">
      <c r="A13" s="31">
        <f>+A12+0.1</f>
        <v>1.1000000000000001</v>
      </c>
      <c r="B13" s="32" t="s">
        <v>14</v>
      </c>
      <c r="C13" s="33">
        <v>1</v>
      </c>
      <c r="D13" s="23" t="s">
        <v>15</v>
      </c>
      <c r="E13" s="34">
        <f>+'[99]ANALISIS P.U. BASE'!H22</f>
        <v>133875</v>
      </c>
      <c r="F13" s="35">
        <f t="shared" ref="F13:F22" si="0">ROUND((C13*E13),2)</f>
        <v>133875</v>
      </c>
    </row>
    <row r="14" spans="1:6" x14ac:dyDescent="0.2">
      <c r="A14" s="31">
        <f t="shared" ref="A14:A21" si="1">+A13+0.1</f>
        <v>1.2000000000000002</v>
      </c>
      <c r="B14" s="32" t="s">
        <v>16</v>
      </c>
      <c r="C14" s="33">
        <v>273.75</v>
      </c>
      <c r="D14" s="23" t="s">
        <v>17</v>
      </c>
      <c r="E14" s="34">
        <f>+'[99]ANALISIS P.U. BASE'!H31</f>
        <v>167.4</v>
      </c>
      <c r="F14" s="35">
        <f t="shared" si="0"/>
        <v>45825.75</v>
      </c>
    </row>
    <row r="15" spans="1:6" x14ac:dyDescent="0.2">
      <c r="A15" s="31">
        <f t="shared" si="1"/>
        <v>1.3000000000000003</v>
      </c>
      <c r="B15" s="32" t="s">
        <v>18</v>
      </c>
      <c r="C15" s="33">
        <v>34.22</v>
      </c>
      <c r="D15" s="23" t="s">
        <v>17</v>
      </c>
      <c r="E15" s="34">
        <f>+'[99]ANALISIS P.U. BASE'!H41</f>
        <v>394.86393000000004</v>
      </c>
      <c r="F15" s="35">
        <f t="shared" si="0"/>
        <v>13512.24</v>
      </c>
    </row>
    <row r="16" spans="1:6" ht="25.5" x14ac:dyDescent="0.2">
      <c r="A16" s="31">
        <f t="shared" si="1"/>
        <v>1.4000000000000004</v>
      </c>
      <c r="B16" s="32" t="s">
        <v>19</v>
      </c>
      <c r="C16" s="33">
        <v>34.22</v>
      </c>
      <c r="D16" s="23" t="s">
        <v>17</v>
      </c>
      <c r="E16" s="34">
        <f>+'[99]ANALISIS P.U. BASE'!H53</f>
        <v>1111.0999999999999</v>
      </c>
      <c r="F16" s="35">
        <f t="shared" si="0"/>
        <v>38021.839999999997</v>
      </c>
    </row>
    <row r="17" spans="1:9" x14ac:dyDescent="0.2">
      <c r="A17" s="31">
        <f t="shared" si="1"/>
        <v>1.5000000000000004</v>
      </c>
      <c r="B17" s="32" t="s">
        <v>20</v>
      </c>
      <c r="C17" s="33">
        <v>273.75</v>
      </c>
      <c r="D17" s="23" t="s">
        <v>17</v>
      </c>
      <c r="E17" s="34">
        <f>+'[99]ANALISIS P.U. BASE'!H63</f>
        <v>408.54</v>
      </c>
      <c r="F17" s="35">
        <f t="shared" si="0"/>
        <v>111837.83</v>
      </c>
    </row>
    <row r="18" spans="1:9" ht="25.5" x14ac:dyDescent="0.2">
      <c r="A18" s="31">
        <f t="shared" si="1"/>
        <v>1.6000000000000005</v>
      </c>
      <c r="B18" s="32" t="s">
        <v>21</v>
      </c>
      <c r="C18" s="33">
        <v>448.65</v>
      </c>
      <c r="D18" s="23" t="s">
        <v>17</v>
      </c>
      <c r="E18" s="34">
        <f>+'[99]ANALISIS P.U. BASE'!H73</f>
        <v>310.08000000000004</v>
      </c>
      <c r="F18" s="35">
        <f t="shared" si="0"/>
        <v>139117.39000000001</v>
      </c>
    </row>
    <row r="19" spans="1:9" ht="25.5" x14ac:dyDescent="0.2">
      <c r="A19" s="31">
        <f t="shared" si="1"/>
        <v>1.7000000000000006</v>
      </c>
      <c r="B19" s="32" t="s">
        <v>22</v>
      </c>
      <c r="C19" s="33">
        <v>1</v>
      </c>
      <c r="D19" s="30" t="s">
        <v>23</v>
      </c>
      <c r="E19" s="34">
        <f>+'[99]ANALISIS P.U. BASE'!H85</f>
        <v>125498.34180000001</v>
      </c>
      <c r="F19" s="35">
        <f t="shared" si="0"/>
        <v>125498.34</v>
      </c>
      <c r="I19" s="173"/>
    </row>
    <row r="20" spans="1:9" ht="25.5" x14ac:dyDescent="0.2">
      <c r="A20" s="31">
        <f t="shared" si="1"/>
        <v>1.8000000000000007</v>
      </c>
      <c r="B20" s="36" t="s">
        <v>24</v>
      </c>
      <c r="C20" s="33">
        <v>1</v>
      </c>
      <c r="D20" s="23" t="s">
        <v>23</v>
      </c>
      <c r="E20" s="34">
        <f>+'[99]ANALISIS P.U. BASE'!H95</f>
        <v>51300</v>
      </c>
      <c r="F20" s="35">
        <f t="shared" si="0"/>
        <v>51300</v>
      </c>
    </row>
    <row r="21" spans="1:9" ht="51" x14ac:dyDescent="0.2">
      <c r="A21" s="31">
        <f t="shared" si="1"/>
        <v>1.9000000000000008</v>
      </c>
      <c r="B21" s="36" t="s">
        <v>25</v>
      </c>
      <c r="C21" s="33">
        <v>2</v>
      </c>
      <c r="D21" s="23" t="s">
        <v>23</v>
      </c>
      <c r="E21" s="34">
        <f>+'[99]ANALISIS P.U. BASE'!H105</f>
        <v>217380</v>
      </c>
      <c r="F21" s="35">
        <f t="shared" si="0"/>
        <v>434760</v>
      </c>
    </row>
    <row r="22" spans="1:9" ht="38.25" x14ac:dyDescent="0.2">
      <c r="A22" s="37">
        <v>1.1000000000000001</v>
      </c>
      <c r="B22" s="38" t="s">
        <v>26</v>
      </c>
      <c r="C22" s="33">
        <v>2</v>
      </c>
      <c r="D22" s="23" t="s">
        <v>23</v>
      </c>
      <c r="E22" s="34">
        <f>+'[99]ANALISIS P.U. BASE'!H116</f>
        <v>136920</v>
      </c>
      <c r="F22" s="35">
        <f t="shared" si="0"/>
        <v>273840</v>
      </c>
    </row>
    <row r="23" spans="1:9" ht="15" x14ac:dyDescent="0.2">
      <c r="A23" s="26"/>
      <c r="B23" s="36"/>
      <c r="C23" s="33"/>
      <c r="D23" s="39"/>
      <c r="E23" s="34"/>
      <c r="F23" s="35"/>
    </row>
    <row r="24" spans="1:9" ht="15" x14ac:dyDescent="0.2">
      <c r="A24" s="29">
        <v>2</v>
      </c>
      <c r="B24" s="21" t="s">
        <v>27</v>
      </c>
      <c r="C24" s="22"/>
      <c r="D24" s="40"/>
      <c r="E24" s="34"/>
      <c r="F24" s="35"/>
    </row>
    <row r="25" spans="1:9" x14ac:dyDescent="0.2">
      <c r="A25" s="31">
        <f>A24+0.1</f>
        <v>2.1</v>
      </c>
      <c r="B25" s="32" t="s">
        <v>28</v>
      </c>
      <c r="C25" s="33">
        <v>1</v>
      </c>
      <c r="D25" s="23" t="s">
        <v>23</v>
      </c>
      <c r="E25" s="34">
        <f>+'[99]ANALISIS P.U. BASE'!H135</f>
        <v>10178.799300000001</v>
      </c>
      <c r="F25" s="35">
        <f>ROUND((C25*E25),2)</f>
        <v>10178.799999999999</v>
      </c>
    </row>
    <row r="26" spans="1:9" x14ac:dyDescent="0.2">
      <c r="A26" s="31">
        <f>+A25+0.1</f>
        <v>2.2000000000000002</v>
      </c>
      <c r="B26" s="32" t="s">
        <v>29</v>
      </c>
      <c r="C26" s="33">
        <v>1</v>
      </c>
      <c r="D26" s="23" t="s">
        <v>23</v>
      </c>
      <c r="E26" s="34">
        <f>+'[99]ANALISIS P.U. BASE'!H153</f>
        <v>10554.8784</v>
      </c>
      <c r="F26" s="35">
        <f>ROUND((C26*E26),2)</f>
        <v>10554.88</v>
      </c>
    </row>
    <row r="27" spans="1:9" ht="25.5" x14ac:dyDescent="0.2">
      <c r="A27" s="31">
        <v>2.2999999999999998</v>
      </c>
      <c r="B27" s="32" t="s">
        <v>30</v>
      </c>
      <c r="C27" s="33">
        <v>1</v>
      </c>
      <c r="D27" s="23" t="s">
        <v>31</v>
      </c>
      <c r="E27" s="34">
        <f>+'[99]ANALISIS P.U. BASE'!H162</f>
        <v>6344.5053761999998</v>
      </c>
      <c r="F27" s="35">
        <f>ROUND((C27*E27),2)</f>
        <v>6344.51</v>
      </c>
    </row>
    <row r="28" spans="1:9" x14ac:dyDescent="0.2">
      <c r="A28" s="31">
        <v>2.4</v>
      </c>
      <c r="B28" s="32" t="s">
        <v>32</v>
      </c>
      <c r="C28" s="33">
        <v>1</v>
      </c>
      <c r="D28" s="23" t="s">
        <v>23</v>
      </c>
      <c r="E28" s="34">
        <f>+'[99]ANALISIS P.U. BASE'!H172</f>
        <v>11190</v>
      </c>
      <c r="F28" s="35">
        <f>ROUND((C28*E28),2)</f>
        <v>11190</v>
      </c>
    </row>
    <row r="29" spans="1:9" ht="15" x14ac:dyDescent="0.2">
      <c r="A29" s="41"/>
      <c r="B29" s="21"/>
      <c r="C29" s="22"/>
      <c r="D29" s="40"/>
      <c r="E29" s="34"/>
      <c r="F29" s="35"/>
    </row>
    <row r="30" spans="1:9" ht="15" x14ac:dyDescent="0.2">
      <c r="A30" s="41">
        <v>3</v>
      </c>
      <c r="B30" s="21" t="s">
        <v>33</v>
      </c>
      <c r="C30" s="33"/>
      <c r="D30" s="39"/>
      <c r="E30" s="34"/>
      <c r="F30" s="35"/>
    </row>
    <row r="31" spans="1:9" ht="25.5" x14ac:dyDescent="0.2">
      <c r="A31" s="31">
        <f>+A30+0.1</f>
        <v>3.1</v>
      </c>
      <c r="B31" s="32" t="s">
        <v>34</v>
      </c>
      <c r="C31" s="33">
        <v>6</v>
      </c>
      <c r="D31" s="30" t="s">
        <v>23</v>
      </c>
      <c r="E31" s="34">
        <f>+'[99]ANALISIS P.U. BASE'!H192</f>
        <v>2206.4833799999997</v>
      </c>
      <c r="F31" s="35">
        <f>ROUND((C31*E31),2)</f>
        <v>13238.9</v>
      </c>
    </row>
    <row r="32" spans="1:9" ht="25.5" x14ac:dyDescent="0.2">
      <c r="A32" s="31">
        <f>+A31+0.1</f>
        <v>3.2</v>
      </c>
      <c r="B32" s="32" t="s">
        <v>35</v>
      </c>
      <c r="C32" s="33">
        <v>1</v>
      </c>
      <c r="D32" s="23" t="s">
        <v>23</v>
      </c>
      <c r="E32" s="34">
        <f>+'[99]ANALISIS P.U. BASE'!H203</f>
        <v>5814</v>
      </c>
      <c r="F32" s="35">
        <f>ROUND((C32*E32),2)</f>
        <v>5814</v>
      </c>
    </row>
    <row r="33" spans="1:6" ht="25.5" x14ac:dyDescent="0.2">
      <c r="A33" s="31">
        <f>+A32+0.1</f>
        <v>3.3000000000000003</v>
      </c>
      <c r="B33" s="32" t="s">
        <v>36</v>
      </c>
      <c r="C33" s="33">
        <v>4</v>
      </c>
      <c r="D33" s="23" t="s">
        <v>23</v>
      </c>
      <c r="E33" s="34">
        <f>+'[99]ANALISIS P.U. BASE'!H221</f>
        <v>2837.8907363999997</v>
      </c>
      <c r="F33" s="35">
        <f>ROUND((C33*E33),2)</f>
        <v>11351.56</v>
      </c>
    </row>
    <row r="34" spans="1:6" x14ac:dyDescent="0.2">
      <c r="A34" s="26"/>
      <c r="B34" s="32"/>
      <c r="C34" s="33"/>
      <c r="D34" s="23"/>
      <c r="E34" s="34"/>
      <c r="F34" s="35"/>
    </row>
    <row r="35" spans="1:6" x14ac:dyDescent="0.2">
      <c r="A35" s="29" t="s">
        <v>37</v>
      </c>
      <c r="B35" s="21" t="s">
        <v>38</v>
      </c>
      <c r="C35" s="33"/>
      <c r="D35" s="23"/>
      <c r="E35" s="34"/>
      <c r="F35" s="35"/>
    </row>
    <row r="36" spans="1:6" ht="25.5" x14ac:dyDescent="0.2">
      <c r="A36" s="31">
        <v>1</v>
      </c>
      <c r="B36" s="32" t="s">
        <v>39</v>
      </c>
      <c r="C36" s="33">
        <v>1</v>
      </c>
      <c r="D36" s="23" t="s">
        <v>40</v>
      </c>
      <c r="E36" s="34">
        <f>+'[99]ANALISIS P.U. BASE'!H233</f>
        <v>56100</v>
      </c>
      <c r="F36" s="35">
        <f>ROUND((C36*E36),2)</f>
        <v>56100</v>
      </c>
    </row>
    <row r="37" spans="1:6" x14ac:dyDescent="0.2">
      <c r="A37" s="31">
        <v>2</v>
      </c>
      <c r="B37" s="32" t="s">
        <v>41</v>
      </c>
      <c r="C37" s="33">
        <v>32.5</v>
      </c>
      <c r="D37" s="23" t="s">
        <v>42</v>
      </c>
      <c r="E37" s="34">
        <f>+'[99]ANALISIS P.U. BASE'!H242</f>
        <v>1785</v>
      </c>
      <c r="F37" s="35">
        <f>ROUND((C37*E37),2)</f>
        <v>58012.5</v>
      </c>
    </row>
    <row r="38" spans="1:6" x14ac:dyDescent="0.2">
      <c r="A38" s="31">
        <v>3</v>
      </c>
      <c r="B38" s="32" t="s">
        <v>43</v>
      </c>
      <c r="C38" s="33">
        <v>12.5</v>
      </c>
      <c r="D38" s="23" t="s">
        <v>42</v>
      </c>
      <c r="E38" s="34">
        <f>+'[99]ANALISIS P.U. BASE'!H252</f>
        <v>491.83023000000003</v>
      </c>
      <c r="F38" s="35">
        <f>ROUND((C38*E38),2)</f>
        <v>6147.88</v>
      </c>
    </row>
    <row r="39" spans="1:6" x14ac:dyDescent="0.2">
      <c r="A39" s="42">
        <v>4</v>
      </c>
      <c r="B39" s="43" t="s">
        <v>44</v>
      </c>
      <c r="C39" s="44">
        <v>2</v>
      </c>
      <c r="D39" s="45" t="s">
        <v>23</v>
      </c>
      <c r="E39" s="46">
        <f>+'[99]ANALISIS P.U. BASE'!H263</f>
        <v>1581</v>
      </c>
      <c r="F39" s="47">
        <f>ROUND((C39*E39),2)</f>
        <v>3162</v>
      </c>
    </row>
    <row r="40" spans="1:6" ht="25.5" x14ac:dyDescent="0.2">
      <c r="A40" s="31">
        <v>5</v>
      </c>
      <c r="B40" s="32" t="s">
        <v>45</v>
      </c>
      <c r="C40" s="33">
        <v>1</v>
      </c>
      <c r="D40" s="30" t="s">
        <v>23</v>
      </c>
      <c r="E40" s="34">
        <f>+'[99]ANALISIS P.U. BASE'!H275</f>
        <v>50653.2</v>
      </c>
      <c r="F40" s="35">
        <f>ROUND((C40*E40),2)</f>
        <v>50653.2</v>
      </c>
    </row>
    <row r="41" spans="1:6" x14ac:dyDescent="0.2">
      <c r="A41" s="26"/>
      <c r="B41" s="32"/>
      <c r="C41" s="33"/>
      <c r="D41" s="23"/>
      <c r="E41" s="34"/>
      <c r="F41" s="35"/>
    </row>
    <row r="42" spans="1:6" x14ac:dyDescent="0.2">
      <c r="A42" s="29" t="s">
        <v>46</v>
      </c>
      <c r="B42" s="21" t="s">
        <v>47</v>
      </c>
      <c r="C42" s="33"/>
      <c r="D42" s="23"/>
      <c r="E42" s="34"/>
      <c r="F42" s="35"/>
    </row>
    <row r="43" spans="1:6" x14ac:dyDescent="0.2">
      <c r="A43" s="31">
        <v>1</v>
      </c>
      <c r="B43" s="32" t="s">
        <v>48</v>
      </c>
      <c r="C43" s="33">
        <v>1</v>
      </c>
      <c r="D43" s="23" t="s">
        <v>40</v>
      </c>
      <c r="E43" s="34">
        <f>+'[99]ANALISIS P.U. BASE'!H286</f>
        <v>14210</v>
      </c>
      <c r="F43" s="35">
        <f>ROUND((C43*E43),2)</f>
        <v>14210</v>
      </c>
    </row>
    <row r="44" spans="1:6" ht="25.5" x14ac:dyDescent="0.2">
      <c r="A44" s="31">
        <v>2</v>
      </c>
      <c r="B44" s="32" t="s">
        <v>49</v>
      </c>
      <c r="C44" s="33">
        <v>1</v>
      </c>
      <c r="D44" s="23" t="s">
        <v>23</v>
      </c>
      <c r="E44" s="34">
        <f>+'[99]ANALISIS P.U. BASE'!H297</f>
        <v>34550</v>
      </c>
      <c r="F44" s="35">
        <f>ROUND((C44*E44),2)</f>
        <v>34550</v>
      </c>
    </row>
    <row r="45" spans="1:6" x14ac:dyDescent="0.2">
      <c r="A45" s="31">
        <v>3</v>
      </c>
      <c r="B45" s="32" t="s">
        <v>50</v>
      </c>
      <c r="C45" s="33">
        <v>49</v>
      </c>
      <c r="D45" s="23" t="s">
        <v>42</v>
      </c>
      <c r="E45" s="34">
        <f>+'[99]ANALISIS P.U. BASE'!H306</f>
        <v>240.24</v>
      </c>
      <c r="F45" s="35">
        <f>ROUND((C45*E45),2)</f>
        <v>11771.76</v>
      </c>
    </row>
    <row r="46" spans="1:6" ht="25.5" x14ac:dyDescent="0.2">
      <c r="A46" s="31">
        <v>4</v>
      </c>
      <c r="B46" s="32" t="s">
        <v>51</v>
      </c>
      <c r="C46" s="33">
        <v>1</v>
      </c>
      <c r="D46" s="30" t="s">
        <v>23</v>
      </c>
      <c r="E46" s="34">
        <f>+'[99]ANALISIS P.U. BASE'!H316</f>
        <v>17868</v>
      </c>
      <c r="F46" s="35">
        <f>ROUND((C46*E46),2)</f>
        <v>17868</v>
      </c>
    </row>
    <row r="47" spans="1:6" x14ac:dyDescent="0.2">
      <c r="A47" s="48"/>
      <c r="B47" s="21"/>
      <c r="C47" s="33"/>
      <c r="D47" s="30"/>
      <c r="E47" s="34"/>
      <c r="F47" s="35"/>
    </row>
    <row r="48" spans="1:6" ht="15" x14ac:dyDescent="0.2">
      <c r="A48" s="49" t="s">
        <v>52</v>
      </c>
      <c r="B48" s="21" t="s">
        <v>53</v>
      </c>
      <c r="C48" s="33"/>
      <c r="D48" s="40"/>
      <c r="E48" s="34"/>
      <c r="F48" s="35"/>
    </row>
    <row r="49" spans="1:6" x14ac:dyDescent="0.2">
      <c r="A49" s="31">
        <v>1</v>
      </c>
      <c r="B49" s="32" t="s">
        <v>54</v>
      </c>
      <c r="C49" s="33">
        <v>2</v>
      </c>
      <c r="D49" s="30" t="s">
        <v>23</v>
      </c>
      <c r="E49" s="34">
        <f>+'[99]ANALISIS P.U. BASE'!H329</f>
        <v>1559</v>
      </c>
      <c r="F49" s="35">
        <f t="shared" ref="F49:F54" si="2">ROUND((C49*E49),2)</f>
        <v>3118</v>
      </c>
    </row>
    <row r="50" spans="1:6" ht="25.5" x14ac:dyDescent="0.2">
      <c r="A50" s="31">
        <v>2</v>
      </c>
      <c r="B50" s="32" t="s">
        <v>55</v>
      </c>
      <c r="C50" s="33">
        <v>2</v>
      </c>
      <c r="D50" s="23" t="s">
        <v>23</v>
      </c>
      <c r="E50" s="34">
        <f>+'[99]ANALISIS P.U. BASE'!H338</f>
        <v>335280</v>
      </c>
      <c r="F50" s="35">
        <f t="shared" si="2"/>
        <v>670560</v>
      </c>
    </row>
    <row r="51" spans="1:6" x14ac:dyDescent="0.2">
      <c r="A51" s="31">
        <v>3</v>
      </c>
      <c r="B51" s="32" t="s">
        <v>56</v>
      </c>
      <c r="C51" s="33">
        <v>1</v>
      </c>
      <c r="D51" s="30" t="s">
        <v>23</v>
      </c>
      <c r="E51" s="34">
        <f>+'[99]ANALISIS P.U. BASE'!H348</f>
        <v>68600</v>
      </c>
      <c r="F51" s="35">
        <f t="shared" si="2"/>
        <v>68600</v>
      </c>
    </row>
    <row r="52" spans="1:6" ht="38.25" x14ac:dyDescent="0.2">
      <c r="A52" s="31">
        <v>4</v>
      </c>
      <c r="B52" s="32" t="s">
        <v>57</v>
      </c>
      <c r="C52" s="22">
        <v>2850.25</v>
      </c>
      <c r="D52" s="30" t="s">
        <v>58</v>
      </c>
      <c r="E52" s="34">
        <f>+'[99]ANALISIS P.U. BASE'!H357</f>
        <v>2158.7939999999999</v>
      </c>
      <c r="F52" s="35">
        <f t="shared" si="2"/>
        <v>6153102.5999999996</v>
      </c>
    </row>
    <row r="53" spans="1:6" x14ac:dyDescent="0.2">
      <c r="A53" s="31">
        <v>5</v>
      </c>
      <c r="B53" s="32" t="s">
        <v>59</v>
      </c>
      <c r="C53" s="33">
        <v>1</v>
      </c>
      <c r="D53" s="30" t="s">
        <v>23</v>
      </c>
      <c r="E53" s="34">
        <f>+'[99]ANALISIS P.U. BASE'!H367</f>
        <v>58114.2</v>
      </c>
      <c r="F53" s="35">
        <f t="shared" si="2"/>
        <v>58114.2</v>
      </c>
    </row>
    <row r="54" spans="1:6" x14ac:dyDescent="0.2">
      <c r="A54" s="31">
        <v>6</v>
      </c>
      <c r="B54" s="50" t="s">
        <v>60</v>
      </c>
      <c r="C54" s="33">
        <v>2</v>
      </c>
      <c r="D54" s="23" t="s">
        <v>61</v>
      </c>
      <c r="E54" s="34">
        <f>+'[99]ANALISIS P.U. BASE'!H377</f>
        <v>2601</v>
      </c>
      <c r="F54" s="35">
        <f t="shared" si="2"/>
        <v>5202</v>
      </c>
    </row>
    <row r="55" spans="1:6" ht="15" x14ac:dyDescent="0.2">
      <c r="A55" s="26"/>
      <c r="B55" s="50"/>
      <c r="C55" s="22"/>
      <c r="D55" s="39"/>
      <c r="E55" s="34"/>
      <c r="F55" s="35"/>
    </row>
    <row r="56" spans="1:6" ht="15" x14ac:dyDescent="0.2">
      <c r="A56" s="29" t="s">
        <v>62</v>
      </c>
      <c r="B56" s="21" t="s">
        <v>63</v>
      </c>
      <c r="C56" s="22"/>
      <c r="D56" s="40"/>
      <c r="E56" s="34"/>
      <c r="F56" s="35"/>
    </row>
    <row r="57" spans="1:6" x14ac:dyDescent="0.2">
      <c r="A57" s="31">
        <v>1</v>
      </c>
      <c r="B57" s="32" t="s">
        <v>64</v>
      </c>
      <c r="C57" s="22">
        <v>24.14</v>
      </c>
      <c r="D57" s="23" t="s">
        <v>42</v>
      </c>
      <c r="E57" s="34">
        <f>+'[99]ANALISIS P.U. BASE'!H394</f>
        <v>624.18920000000003</v>
      </c>
      <c r="F57" s="35">
        <f>ROUND((C57*E57),2)</f>
        <v>15067.93</v>
      </c>
    </row>
    <row r="58" spans="1:6" ht="15" x14ac:dyDescent="0.2">
      <c r="A58" s="51"/>
      <c r="B58" s="21"/>
      <c r="C58" s="22"/>
      <c r="D58" s="40"/>
      <c r="E58" s="34"/>
      <c r="F58" s="35"/>
    </row>
    <row r="59" spans="1:6" ht="15" x14ac:dyDescent="0.2">
      <c r="A59" s="29" t="s">
        <v>65</v>
      </c>
      <c r="B59" s="52" t="s">
        <v>66</v>
      </c>
      <c r="C59" s="22"/>
      <c r="D59" s="40"/>
      <c r="E59" s="34"/>
      <c r="F59" s="35"/>
    </row>
    <row r="60" spans="1:6" ht="15" x14ac:dyDescent="0.2">
      <c r="A60" s="53">
        <v>1</v>
      </c>
      <c r="B60" s="21" t="s">
        <v>67</v>
      </c>
      <c r="C60" s="33"/>
      <c r="D60" s="40"/>
      <c r="E60" s="34"/>
      <c r="F60" s="35"/>
    </row>
    <row r="61" spans="1:6" x14ac:dyDescent="0.2">
      <c r="A61" s="54">
        <f>+A60+0.1</f>
        <v>1.1000000000000001</v>
      </c>
      <c r="B61" s="32" t="s">
        <v>68</v>
      </c>
      <c r="C61" s="33">
        <v>6</v>
      </c>
      <c r="D61" s="30" t="s">
        <v>23</v>
      </c>
      <c r="E61" s="34">
        <f>+'[99]ANALISIS P.U. BASE'!H408</f>
        <v>5700</v>
      </c>
      <c r="F61" s="35">
        <f>ROUND((C61*E61),2)</f>
        <v>34200</v>
      </c>
    </row>
    <row r="62" spans="1:6" ht="25.5" x14ac:dyDescent="0.2">
      <c r="A62" s="54">
        <f>+A61+0.1</f>
        <v>1.2000000000000002</v>
      </c>
      <c r="B62" s="32" t="s">
        <v>69</v>
      </c>
      <c r="C62" s="33">
        <v>6</v>
      </c>
      <c r="D62" s="30" t="s">
        <v>23</v>
      </c>
      <c r="E62" s="34">
        <f>+'[99]ANALISIS P.U. BASE'!H417</f>
        <v>389400</v>
      </c>
      <c r="F62" s="35">
        <f>ROUND((C62*E62),2)</f>
        <v>2336400</v>
      </c>
    </row>
    <row r="63" spans="1:6" ht="25.5" x14ac:dyDescent="0.2">
      <c r="A63" s="54">
        <f>+A62+0.1</f>
        <v>1.3000000000000003</v>
      </c>
      <c r="B63" s="32" t="s">
        <v>70</v>
      </c>
      <c r="C63" s="33">
        <v>1</v>
      </c>
      <c r="D63" s="30" t="s">
        <v>23</v>
      </c>
      <c r="E63" s="34">
        <f>+'[99]ANALISIS P.U. BASE'!H426</f>
        <v>380160</v>
      </c>
      <c r="F63" s="35">
        <f>ROUND((C63*E63),2)</f>
        <v>380160</v>
      </c>
    </row>
    <row r="64" spans="1:6" ht="25.5" x14ac:dyDescent="0.2">
      <c r="A64" s="54">
        <f>+A63+0.1</f>
        <v>1.4000000000000004</v>
      </c>
      <c r="B64" s="32" t="s">
        <v>71</v>
      </c>
      <c r="C64" s="33">
        <v>6</v>
      </c>
      <c r="D64" s="30" t="s">
        <v>23</v>
      </c>
      <c r="E64" s="34">
        <f>+'[99]ANALISIS P.U. BASE'!H435</f>
        <v>380160</v>
      </c>
      <c r="F64" s="35">
        <f>ROUND((C64*E64),2)</f>
        <v>2280960</v>
      </c>
    </row>
    <row r="65" spans="1:6" x14ac:dyDescent="0.2">
      <c r="A65" s="26"/>
      <c r="B65" s="32"/>
      <c r="C65" s="22"/>
      <c r="D65" s="30"/>
      <c r="E65" s="34"/>
      <c r="F65" s="35"/>
    </row>
    <row r="66" spans="1:6" x14ac:dyDescent="0.2">
      <c r="A66" s="29">
        <v>2</v>
      </c>
      <c r="B66" s="21" t="s">
        <v>72</v>
      </c>
      <c r="C66" s="22"/>
      <c r="D66" s="23"/>
      <c r="E66" s="34"/>
      <c r="F66" s="35"/>
    </row>
    <row r="67" spans="1:6" x14ac:dyDescent="0.2">
      <c r="A67" s="31">
        <f>+A66+0.1</f>
        <v>2.1</v>
      </c>
      <c r="B67" s="32" t="s">
        <v>73</v>
      </c>
      <c r="C67" s="33">
        <v>63.94</v>
      </c>
      <c r="D67" s="23" t="s">
        <v>74</v>
      </c>
      <c r="E67" s="34">
        <f>+'[99]ANALISIS P.U. BASE'!H447</f>
        <v>2193</v>
      </c>
      <c r="F67" s="35">
        <f>ROUND((C67*E67),2)</f>
        <v>140220.42000000001</v>
      </c>
    </row>
    <row r="68" spans="1:6" ht="25.5" x14ac:dyDescent="0.2">
      <c r="A68" s="31">
        <f>+A67+0.1</f>
        <v>2.2000000000000002</v>
      </c>
      <c r="B68" s="32" t="s">
        <v>75</v>
      </c>
      <c r="C68" s="33">
        <v>83.12</v>
      </c>
      <c r="D68" s="23" t="s">
        <v>76</v>
      </c>
      <c r="E68" s="34">
        <f>+'[99]ANALISIS P.U. BASE'!H456</f>
        <v>459</v>
      </c>
      <c r="F68" s="35">
        <f>ROUND((C68*E68),2)</f>
        <v>38152.080000000002</v>
      </c>
    </row>
    <row r="69" spans="1:6" x14ac:dyDescent="0.2">
      <c r="A69" s="26"/>
      <c r="B69" s="32"/>
      <c r="C69" s="22"/>
      <c r="D69" s="23"/>
      <c r="E69" s="34"/>
      <c r="F69" s="35"/>
    </row>
    <row r="70" spans="1:6" x14ac:dyDescent="0.2">
      <c r="A70" s="55">
        <v>3</v>
      </c>
      <c r="B70" s="56" t="s">
        <v>77</v>
      </c>
      <c r="C70" s="33"/>
      <c r="D70" s="30"/>
      <c r="E70" s="34"/>
      <c r="F70" s="35"/>
    </row>
    <row r="71" spans="1:6" x14ac:dyDescent="0.2">
      <c r="A71" s="57">
        <f t="shared" ref="A71:A77" si="3">+A70+0.1</f>
        <v>3.1</v>
      </c>
      <c r="B71" s="32" t="s">
        <v>78</v>
      </c>
      <c r="C71" s="33">
        <v>41.98</v>
      </c>
      <c r="D71" s="30" t="s">
        <v>79</v>
      </c>
      <c r="E71" s="34">
        <f>+'[99]ANALISIS P.U. BASE'!H467</f>
        <v>26780</v>
      </c>
      <c r="F71" s="35">
        <f t="shared" ref="F71:F77" si="4">ROUND((C71*E71),2)</f>
        <v>1124224.3999999999</v>
      </c>
    </row>
    <row r="72" spans="1:6" x14ac:dyDescent="0.2">
      <c r="A72" s="57">
        <f t="shared" si="3"/>
        <v>3.2</v>
      </c>
      <c r="B72" s="32" t="s">
        <v>80</v>
      </c>
      <c r="C72" s="33">
        <v>5.25</v>
      </c>
      <c r="D72" s="30" t="s">
        <v>79</v>
      </c>
      <c r="E72" s="34">
        <f>+'[99]ANALISIS P.U. BASE'!H476</f>
        <v>17595</v>
      </c>
      <c r="F72" s="35">
        <f t="shared" si="4"/>
        <v>92373.75</v>
      </c>
    </row>
    <row r="73" spans="1:6" x14ac:dyDescent="0.2">
      <c r="A73" s="57">
        <f t="shared" si="3"/>
        <v>3.3000000000000003</v>
      </c>
      <c r="B73" s="32" t="s">
        <v>81</v>
      </c>
      <c r="C73" s="33">
        <v>2.39</v>
      </c>
      <c r="D73" s="30" t="s">
        <v>79</v>
      </c>
      <c r="E73" s="34">
        <f>+'[99]ANALISIS P.U. BASE'!H485</f>
        <v>2040</v>
      </c>
      <c r="F73" s="35">
        <f t="shared" si="4"/>
        <v>4875.6000000000004</v>
      </c>
    </row>
    <row r="74" spans="1:6" x14ac:dyDescent="0.2">
      <c r="A74" s="57">
        <f t="shared" si="3"/>
        <v>3.4000000000000004</v>
      </c>
      <c r="B74" s="32" t="s">
        <v>82</v>
      </c>
      <c r="C74" s="33">
        <v>2.39</v>
      </c>
      <c r="D74" s="30" t="s">
        <v>79</v>
      </c>
      <c r="E74" s="34">
        <f>+'[99]ANALISIS P.U. BASE'!H494</f>
        <v>2040</v>
      </c>
      <c r="F74" s="35">
        <f t="shared" si="4"/>
        <v>4875.6000000000004</v>
      </c>
    </row>
    <row r="75" spans="1:6" x14ac:dyDescent="0.2">
      <c r="A75" s="57">
        <f t="shared" si="3"/>
        <v>3.5000000000000004</v>
      </c>
      <c r="B75" s="32" t="s">
        <v>83</v>
      </c>
      <c r="C75" s="33">
        <v>2.39</v>
      </c>
      <c r="D75" s="30" t="s">
        <v>79</v>
      </c>
      <c r="E75" s="34">
        <f>+'[99]ANALISIS P.U. BASE'!H503</f>
        <v>2040</v>
      </c>
      <c r="F75" s="35">
        <f t="shared" si="4"/>
        <v>4875.6000000000004</v>
      </c>
    </row>
    <row r="76" spans="1:6" x14ac:dyDescent="0.2">
      <c r="A76" s="58">
        <f t="shared" si="3"/>
        <v>3.6000000000000005</v>
      </c>
      <c r="B76" s="43" t="s">
        <v>84</v>
      </c>
      <c r="C76" s="44">
        <v>9.5399999999999991</v>
      </c>
      <c r="D76" s="59" t="s">
        <v>79</v>
      </c>
      <c r="E76" s="46">
        <f>+'[99]ANALISIS P.U. BASE'!H512</f>
        <v>2040</v>
      </c>
      <c r="F76" s="47">
        <f t="shared" si="4"/>
        <v>19461.599999999999</v>
      </c>
    </row>
    <row r="77" spans="1:6" x14ac:dyDescent="0.2">
      <c r="A77" s="60">
        <f t="shared" si="3"/>
        <v>3.7000000000000006</v>
      </c>
      <c r="B77" s="61" t="s">
        <v>85</v>
      </c>
      <c r="C77" s="62">
        <v>3197</v>
      </c>
      <c r="D77" s="63" t="s">
        <v>86</v>
      </c>
      <c r="E77" s="64">
        <f>+'[99]ANALISIS P.U. BASE'!H521</f>
        <v>142.80000000000001</v>
      </c>
      <c r="F77" s="65">
        <f t="shared" si="4"/>
        <v>456531.6</v>
      </c>
    </row>
    <row r="78" spans="1:6" x14ac:dyDescent="0.2">
      <c r="A78" s="66"/>
      <c r="B78" s="32"/>
      <c r="C78" s="33"/>
      <c r="D78" s="30"/>
      <c r="E78" s="34"/>
      <c r="F78" s="35"/>
    </row>
    <row r="79" spans="1:6" x14ac:dyDescent="0.2">
      <c r="A79" s="55">
        <v>4</v>
      </c>
      <c r="B79" s="56" t="s">
        <v>87</v>
      </c>
      <c r="C79" s="33"/>
      <c r="D79" s="30"/>
      <c r="E79" s="34"/>
      <c r="F79" s="35"/>
    </row>
    <row r="80" spans="1:6" x14ac:dyDescent="0.2">
      <c r="A80" s="57">
        <f>+A79+0.1</f>
        <v>4.0999999999999996</v>
      </c>
      <c r="B80" s="32" t="s">
        <v>78</v>
      </c>
      <c r="C80" s="33">
        <v>41.98</v>
      </c>
      <c r="D80" s="30" t="s">
        <v>79</v>
      </c>
      <c r="E80" s="34">
        <f>+'[99]ANALISIS P.U. BASE'!H532</f>
        <v>1224</v>
      </c>
      <c r="F80" s="35">
        <f t="shared" ref="F80:F86" si="5">ROUND((C80*E80),2)</f>
        <v>51383.519999999997</v>
      </c>
    </row>
    <row r="81" spans="1:6" x14ac:dyDescent="0.2">
      <c r="A81" s="57">
        <f t="shared" ref="A81:A86" si="6">+A80+0.1</f>
        <v>4.1999999999999993</v>
      </c>
      <c r="B81" s="32" t="s">
        <v>80</v>
      </c>
      <c r="C81" s="33">
        <v>5.25</v>
      </c>
      <c r="D81" s="30" t="s">
        <v>79</v>
      </c>
      <c r="E81" s="34">
        <f>+'[99]ANALISIS P.U. BASE'!H541</f>
        <v>1224</v>
      </c>
      <c r="F81" s="35">
        <f t="shared" si="5"/>
        <v>6426</v>
      </c>
    </row>
    <row r="82" spans="1:6" x14ac:dyDescent="0.2">
      <c r="A82" s="57">
        <f t="shared" si="6"/>
        <v>4.2999999999999989</v>
      </c>
      <c r="B82" s="32" t="s">
        <v>81</v>
      </c>
      <c r="C82" s="33">
        <v>2.39</v>
      </c>
      <c r="D82" s="30" t="s">
        <v>79</v>
      </c>
      <c r="E82" s="34">
        <f>+'[99]ANALISIS P.U. BASE'!H550</f>
        <v>612</v>
      </c>
      <c r="F82" s="35">
        <f t="shared" si="5"/>
        <v>1462.68</v>
      </c>
    </row>
    <row r="83" spans="1:6" x14ac:dyDescent="0.2">
      <c r="A83" s="57">
        <f t="shared" si="6"/>
        <v>4.3999999999999986</v>
      </c>
      <c r="B83" s="32" t="s">
        <v>88</v>
      </c>
      <c r="C83" s="33">
        <v>2.39</v>
      </c>
      <c r="D83" s="30" t="s">
        <v>79</v>
      </c>
      <c r="E83" s="34">
        <f>+'[99]ANALISIS P.U. BASE'!H559</f>
        <v>612</v>
      </c>
      <c r="F83" s="35">
        <f t="shared" si="5"/>
        <v>1462.68</v>
      </c>
    </row>
    <row r="84" spans="1:6" x14ac:dyDescent="0.2">
      <c r="A84" s="57">
        <f t="shared" si="6"/>
        <v>4.4999999999999982</v>
      </c>
      <c r="B84" s="32" t="s">
        <v>83</v>
      </c>
      <c r="C84" s="33">
        <v>2.39</v>
      </c>
      <c r="D84" s="30" t="s">
        <v>79</v>
      </c>
      <c r="E84" s="34">
        <f>+'[99]ANALISIS P.U. BASE'!H568</f>
        <v>612</v>
      </c>
      <c r="F84" s="35">
        <f t="shared" si="5"/>
        <v>1462.68</v>
      </c>
    </row>
    <row r="85" spans="1:6" x14ac:dyDescent="0.2">
      <c r="A85" s="57">
        <f t="shared" si="6"/>
        <v>4.5999999999999979</v>
      </c>
      <c r="B85" s="32" t="s">
        <v>89</v>
      </c>
      <c r="C85" s="33">
        <v>9.5399999999999991</v>
      </c>
      <c r="D85" s="30" t="s">
        <v>79</v>
      </c>
      <c r="E85" s="34">
        <f>+'[99]ANALISIS P.U. BASE'!H577</f>
        <v>612</v>
      </c>
      <c r="F85" s="35">
        <f t="shared" si="5"/>
        <v>5838.48</v>
      </c>
    </row>
    <row r="86" spans="1:6" ht="25.5" x14ac:dyDescent="0.2">
      <c r="A86" s="57">
        <f t="shared" si="6"/>
        <v>4.6999999999999975</v>
      </c>
      <c r="B86" s="32" t="s">
        <v>90</v>
      </c>
      <c r="C86" s="33">
        <v>49.62</v>
      </c>
      <c r="D86" s="30" t="s">
        <v>79</v>
      </c>
      <c r="E86" s="34">
        <f>+'[99]ANALISIS P.U. BASE'!H586</f>
        <v>2040</v>
      </c>
      <c r="F86" s="35">
        <f t="shared" si="5"/>
        <v>101224.8</v>
      </c>
    </row>
    <row r="87" spans="1:6" ht="15" x14ac:dyDescent="0.2">
      <c r="A87" s="31"/>
      <c r="B87" s="32"/>
      <c r="C87" s="22"/>
      <c r="D87" s="40"/>
      <c r="E87" s="34"/>
      <c r="F87" s="35"/>
    </row>
    <row r="88" spans="1:6" x14ac:dyDescent="0.2">
      <c r="A88" s="31">
        <v>5</v>
      </c>
      <c r="B88" s="32" t="s">
        <v>91</v>
      </c>
      <c r="C88" s="33">
        <v>1</v>
      </c>
      <c r="D88" s="30" t="s">
        <v>23</v>
      </c>
      <c r="E88" s="34">
        <f>+'[99]ANALISIS P.U. BASE'!H595</f>
        <v>20800</v>
      </c>
      <c r="F88" s="35">
        <f>ROUND((C88*E88),2)</f>
        <v>20800</v>
      </c>
    </row>
    <row r="89" spans="1:6" ht="15" x14ac:dyDescent="0.2">
      <c r="A89" s="26"/>
      <c r="B89" s="32"/>
      <c r="C89" s="33"/>
      <c r="D89" s="40"/>
      <c r="E89" s="34"/>
      <c r="F89" s="35"/>
    </row>
    <row r="90" spans="1:6" ht="15" x14ac:dyDescent="0.2">
      <c r="A90" s="29" t="s">
        <v>92</v>
      </c>
      <c r="B90" s="56" t="s">
        <v>93</v>
      </c>
      <c r="C90" s="33"/>
      <c r="D90" s="40"/>
      <c r="E90" s="34"/>
      <c r="F90" s="35"/>
    </row>
    <row r="91" spans="1:6" ht="15" x14ac:dyDescent="0.2">
      <c r="A91" s="67"/>
      <c r="B91" s="68"/>
      <c r="C91" s="22"/>
      <c r="D91" s="39"/>
      <c r="E91" s="34"/>
      <c r="F91" s="35"/>
    </row>
    <row r="92" spans="1:6" ht="15" x14ac:dyDescent="0.2">
      <c r="A92" s="20">
        <v>1</v>
      </c>
      <c r="B92" s="56" t="s">
        <v>94</v>
      </c>
      <c r="C92" s="33"/>
      <c r="D92" s="40"/>
      <c r="E92" s="34"/>
      <c r="F92" s="35"/>
    </row>
    <row r="93" spans="1:6" x14ac:dyDescent="0.2">
      <c r="A93" s="31">
        <f>+A92+0.1</f>
        <v>1.1000000000000001</v>
      </c>
      <c r="B93" s="32" t="s">
        <v>95</v>
      </c>
      <c r="C93" s="33">
        <v>1</v>
      </c>
      <c r="D93" s="30" t="s">
        <v>23</v>
      </c>
      <c r="E93" s="34">
        <f>+'[99]ANALISIS P.U. BASE'!H608</f>
        <v>23410</v>
      </c>
      <c r="F93" s="35">
        <f>ROUND((C93*E93),2)</f>
        <v>23410</v>
      </c>
    </row>
    <row r="94" spans="1:6" x14ac:dyDescent="0.2">
      <c r="A94" s="69">
        <f>+A93+0.1</f>
        <v>1.2000000000000002</v>
      </c>
      <c r="B94" s="50" t="s">
        <v>96</v>
      </c>
      <c r="C94" s="33">
        <v>1</v>
      </c>
      <c r="D94" s="23" t="s">
        <v>23</v>
      </c>
      <c r="E94" s="34">
        <f>+'[99]ANALISIS P.U. BASE'!H623</f>
        <v>19387.633000000002</v>
      </c>
      <c r="F94" s="35">
        <f>ROUND((C94*E94),2)</f>
        <v>19387.63</v>
      </c>
    </row>
    <row r="95" spans="1:6" ht="15" x14ac:dyDescent="0.2">
      <c r="A95" s="67"/>
      <c r="B95" s="50"/>
      <c r="C95" s="22"/>
      <c r="D95" s="39"/>
      <c r="E95" s="34"/>
      <c r="F95" s="35"/>
    </row>
    <row r="96" spans="1:6" ht="15" x14ac:dyDescent="0.2">
      <c r="A96" s="20">
        <v>2</v>
      </c>
      <c r="B96" s="56" t="s">
        <v>97</v>
      </c>
      <c r="C96" s="70"/>
      <c r="D96" s="39"/>
      <c r="E96" s="34"/>
      <c r="F96" s="35"/>
    </row>
    <row r="97" spans="1:6" x14ac:dyDescent="0.2">
      <c r="A97" s="31">
        <f>+A96+0.1</f>
        <v>2.1</v>
      </c>
      <c r="B97" s="50" t="s">
        <v>98</v>
      </c>
      <c r="C97" s="33">
        <v>7.06</v>
      </c>
      <c r="D97" s="23" t="s">
        <v>79</v>
      </c>
      <c r="E97" s="34">
        <f>+'[99]ANALISIS P.U. BASE'!H634</f>
        <v>459</v>
      </c>
      <c r="F97" s="35">
        <f>ROUND((C97*E97),2)</f>
        <v>3240.54</v>
      </c>
    </row>
    <row r="98" spans="1:6" x14ac:dyDescent="0.2">
      <c r="A98" s="69">
        <f>+A97+0.1</f>
        <v>2.2000000000000002</v>
      </c>
      <c r="B98" s="50" t="s">
        <v>99</v>
      </c>
      <c r="C98" s="33">
        <v>2.08</v>
      </c>
      <c r="D98" s="23" t="s">
        <v>100</v>
      </c>
      <c r="E98" s="34">
        <f>+'[99]ANALISIS P.U. BASE'!H646</f>
        <v>1256.9288160000001</v>
      </c>
      <c r="F98" s="35">
        <f>ROUND((C98*E98),2)</f>
        <v>2614.41</v>
      </c>
    </row>
    <row r="99" spans="1:6" x14ac:dyDescent="0.2">
      <c r="A99" s="69">
        <f>+A98+0.1</f>
        <v>2.3000000000000003</v>
      </c>
      <c r="B99" s="50" t="s">
        <v>101</v>
      </c>
      <c r="C99" s="33">
        <v>5.98</v>
      </c>
      <c r="D99" s="23" t="s">
        <v>102</v>
      </c>
      <c r="E99" s="34">
        <f>+'[99]ANALISIS P.U. BASE'!H657</f>
        <v>910</v>
      </c>
      <c r="F99" s="35">
        <f>ROUND((C99*E99),2)</f>
        <v>5441.8</v>
      </c>
    </row>
    <row r="100" spans="1:6" ht="15" x14ac:dyDescent="0.2">
      <c r="A100" s="71"/>
      <c r="B100" s="56"/>
      <c r="C100" s="70"/>
      <c r="D100" s="39"/>
      <c r="E100" s="34"/>
      <c r="F100" s="35"/>
    </row>
    <row r="101" spans="1:6" ht="15" x14ac:dyDescent="0.2">
      <c r="A101" s="20">
        <v>3</v>
      </c>
      <c r="B101" s="56" t="s">
        <v>103</v>
      </c>
      <c r="C101" s="22"/>
      <c r="D101" s="39"/>
      <c r="E101" s="34"/>
      <c r="F101" s="35"/>
    </row>
    <row r="102" spans="1:6" ht="14.25" x14ac:dyDescent="0.2">
      <c r="A102" s="31">
        <f>+A101+0.1</f>
        <v>3.1</v>
      </c>
      <c r="B102" s="50" t="s">
        <v>104</v>
      </c>
      <c r="C102" s="33">
        <v>1.2</v>
      </c>
      <c r="D102" s="23" t="s">
        <v>79</v>
      </c>
      <c r="E102" s="34">
        <f>+'[99]ANALISIS P.U. BASE'!H674</f>
        <v>15231.65339829303</v>
      </c>
      <c r="F102" s="35">
        <f>ROUND((C102*E102),2)</f>
        <v>18277.98</v>
      </c>
    </row>
    <row r="103" spans="1:6" ht="14.25" x14ac:dyDescent="0.2">
      <c r="A103" s="31">
        <v>3.2</v>
      </c>
      <c r="B103" s="50" t="s">
        <v>105</v>
      </c>
      <c r="C103" s="33">
        <v>0.75</v>
      </c>
      <c r="D103" s="23" t="s">
        <v>79</v>
      </c>
      <c r="E103" s="34">
        <f>+'[99]ANALISIS P.U. BASE'!H687</f>
        <v>8810.1785001506141</v>
      </c>
      <c r="F103" s="35">
        <f>ROUND((C103*E103),2)</f>
        <v>6607.63</v>
      </c>
    </row>
    <row r="104" spans="1:6" ht="14.25" x14ac:dyDescent="0.2">
      <c r="A104" s="69">
        <v>3.3</v>
      </c>
      <c r="B104" s="50" t="s">
        <v>106</v>
      </c>
      <c r="C104" s="33">
        <v>1.1200000000000001</v>
      </c>
      <c r="D104" s="23" t="s">
        <v>79</v>
      </c>
      <c r="E104" s="34">
        <f>+'[99]ANALISIS P.U. BASE'!H702</f>
        <v>18368.83877224979</v>
      </c>
      <c r="F104" s="35">
        <f>ROUND((C104*E104),2)</f>
        <v>20573.099999999999</v>
      </c>
    </row>
    <row r="105" spans="1:6" ht="14.25" x14ac:dyDescent="0.2">
      <c r="A105" s="69">
        <v>3.4</v>
      </c>
      <c r="B105" s="50" t="s">
        <v>107</v>
      </c>
      <c r="C105" s="33">
        <v>1.34</v>
      </c>
      <c r="D105" s="23" t="s">
        <v>79</v>
      </c>
      <c r="E105" s="34">
        <f>+'[99]ANALISIS P.U. BASE'!H717</f>
        <v>28473.211375088638</v>
      </c>
      <c r="F105" s="35">
        <f>ROUND((C105*E105),2)</f>
        <v>38154.1</v>
      </c>
    </row>
    <row r="106" spans="1:6" ht="14.25" x14ac:dyDescent="0.2">
      <c r="A106" s="69">
        <v>3.5</v>
      </c>
      <c r="B106" s="50" t="s">
        <v>108</v>
      </c>
      <c r="C106" s="33">
        <v>2.19</v>
      </c>
      <c r="D106" s="23" t="s">
        <v>79</v>
      </c>
      <c r="E106" s="34">
        <f>+'[99]ANALISIS P.U. BASE'!H732</f>
        <v>17772.728398293031</v>
      </c>
      <c r="F106" s="35">
        <f>ROUND((C106*E106),2)</f>
        <v>38922.28</v>
      </c>
    </row>
    <row r="107" spans="1:6" ht="15" x14ac:dyDescent="0.2">
      <c r="A107" s="67"/>
      <c r="B107" s="68"/>
      <c r="C107" s="33"/>
      <c r="D107" s="39"/>
      <c r="E107" s="34"/>
      <c r="F107" s="35"/>
    </row>
    <row r="108" spans="1:6" ht="15" x14ac:dyDescent="0.2">
      <c r="A108" s="71">
        <v>4</v>
      </c>
      <c r="B108" s="56" t="s">
        <v>109</v>
      </c>
      <c r="C108" s="33"/>
      <c r="D108" s="39"/>
      <c r="E108" s="34"/>
      <c r="F108" s="35"/>
    </row>
    <row r="109" spans="1:6" x14ac:dyDescent="0.2">
      <c r="A109" s="69">
        <v>4.0999999999999996</v>
      </c>
      <c r="B109" s="50" t="s">
        <v>110</v>
      </c>
      <c r="C109" s="33">
        <v>6.9240000000000004</v>
      </c>
      <c r="D109" s="23" t="s">
        <v>42</v>
      </c>
      <c r="E109" s="34">
        <f>+'[99]ANALISIS P.U. BASE'!H747</f>
        <v>1475.211978264</v>
      </c>
      <c r="F109" s="35">
        <f>ROUND((C109*E109),2)</f>
        <v>10214.370000000001</v>
      </c>
    </row>
    <row r="110" spans="1:6" ht="15" x14ac:dyDescent="0.2">
      <c r="A110" s="67"/>
      <c r="B110" s="68"/>
      <c r="C110" s="33"/>
      <c r="D110" s="39"/>
      <c r="E110" s="34"/>
      <c r="F110" s="35"/>
    </row>
    <row r="111" spans="1:6" ht="15" x14ac:dyDescent="0.2">
      <c r="A111" s="20">
        <v>5</v>
      </c>
      <c r="B111" s="56" t="s">
        <v>111</v>
      </c>
      <c r="C111" s="33"/>
      <c r="D111" s="39"/>
      <c r="E111" s="34"/>
      <c r="F111" s="35"/>
    </row>
    <row r="112" spans="1:6" x14ac:dyDescent="0.2">
      <c r="A112" s="31">
        <v>5.0999999999999996</v>
      </c>
      <c r="B112" s="50" t="s">
        <v>112</v>
      </c>
      <c r="C112" s="33">
        <v>18.399999999999999</v>
      </c>
      <c r="D112" s="23" t="s">
        <v>42</v>
      </c>
      <c r="E112" s="34">
        <f>+'[99]ANALISIS P.U. BASE'!H759</f>
        <v>400.70252219999998</v>
      </c>
      <c r="F112" s="35">
        <f t="shared" ref="F112:F119" si="7">ROUND((C112*E112),2)</f>
        <v>7372.93</v>
      </c>
    </row>
    <row r="113" spans="1:6" x14ac:dyDescent="0.2">
      <c r="A113" s="31">
        <f>+A112+0.1</f>
        <v>5.1999999999999993</v>
      </c>
      <c r="B113" s="50" t="s">
        <v>113</v>
      </c>
      <c r="C113" s="33">
        <v>10.79</v>
      </c>
      <c r="D113" s="23" t="s">
        <v>42</v>
      </c>
      <c r="E113" s="34">
        <f>+'[99]ANALISIS P.U. BASE'!H770</f>
        <v>593.6</v>
      </c>
      <c r="F113" s="35">
        <f t="shared" si="7"/>
        <v>6404.94</v>
      </c>
    </row>
    <row r="114" spans="1:6" x14ac:dyDescent="0.2">
      <c r="A114" s="31">
        <f>+A113+0.1</f>
        <v>5.2999999999999989</v>
      </c>
      <c r="B114" s="50" t="s">
        <v>18</v>
      </c>
      <c r="C114" s="33">
        <v>12.81</v>
      </c>
      <c r="D114" s="23" t="s">
        <v>42</v>
      </c>
      <c r="E114" s="34">
        <f>+'[99]ANALISIS P.U. BASE'!H782</f>
        <v>549.73699999999997</v>
      </c>
      <c r="F114" s="35">
        <f t="shared" si="7"/>
        <v>7042.13</v>
      </c>
    </row>
    <row r="115" spans="1:6" x14ac:dyDescent="0.2">
      <c r="A115" s="31">
        <f>+A114+0.1</f>
        <v>5.3999999999999986</v>
      </c>
      <c r="B115" s="32" t="s">
        <v>114</v>
      </c>
      <c r="C115" s="33">
        <v>29.19</v>
      </c>
      <c r="D115" s="23" t="s">
        <v>42</v>
      </c>
      <c r="E115" s="34">
        <f>+'[99]ANALISIS P.U. BASE'!H795</f>
        <v>257.61310169491526</v>
      </c>
      <c r="F115" s="35">
        <f t="shared" si="7"/>
        <v>7519.73</v>
      </c>
    </row>
    <row r="116" spans="1:6" x14ac:dyDescent="0.2">
      <c r="A116" s="31">
        <f>+A115+0.1</f>
        <v>5.4999999999999982</v>
      </c>
      <c r="B116" s="32" t="s">
        <v>115</v>
      </c>
      <c r="C116" s="33">
        <v>7.71</v>
      </c>
      <c r="D116" s="23" t="s">
        <v>79</v>
      </c>
      <c r="E116" s="34">
        <f>+'[99]ANALISIS P.U. BASE'!H810</f>
        <v>8786.3220000000001</v>
      </c>
      <c r="F116" s="35">
        <f t="shared" si="7"/>
        <v>67742.539999999994</v>
      </c>
    </row>
    <row r="117" spans="1:6" x14ac:dyDescent="0.2">
      <c r="A117" s="31">
        <f>+A116+0.1</f>
        <v>5.5999999999999979</v>
      </c>
      <c r="B117" s="50" t="s">
        <v>116</v>
      </c>
      <c r="C117" s="33">
        <v>60.14</v>
      </c>
      <c r="D117" s="23" t="s">
        <v>117</v>
      </c>
      <c r="E117" s="34">
        <f>+'[99]ANALISIS P.U. BASE'!H820</f>
        <v>184.66</v>
      </c>
      <c r="F117" s="35">
        <f t="shared" si="7"/>
        <v>11105.45</v>
      </c>
    </row>
    <row r="118" spans="1:6" x14ac:dyDescent="0.2">
      <c r="A118" s="69">
        <v>5.7</v>
      </c>
      <c r="B118" s="32" t="s">
        <v>118</v>
      </c>
      <c r="C118" s="33">
        <v>15.14</v>
      </c>
      <c r="D118" s="23" t="s">
        <v>117</v>
      </c>
      <c r="E118" s="34"/>
      <c r="F118" s="35">
        <f t="shared" si="7"/>
        <v>0</v>
      </c>
    </row>
    <row r="119" spans="1:6" x14ac:dyDescent="0.2">
      <c r="A119" s="69">
        <v>5.8</v>
      </c>
      <c r="B119" s="72" t="s">
        <v>119</v>
      </c>
      <c r="C119" s="33">
        <v>1</v>
      </c>
      <c r="D119" s="73" t="s">
        <v>120</v>
      </c>
      <c r="E119" s="34">
        <f>+'[99]ANALISIS P.U. BASE'!H830</f>
        <v>1369</v>
      </c>
      <c r="F119" s="35">
        <f t="shared" si="7"/>
        <v>1369</v>
      </c>
    </row>
    <row r="120" spans="1:6" ht="15" x14ac:dyDescent="0.2">
      <c r="A120" s="74"/>
      <c r="B120" s="68"/>
      <c r="C120" s="33"/>
      <c r="D120" s="39"/>
      <c r="E120" s="34"/>
      <c r="F120" s="35"/>
    </row>
    <row r="121" spans="1:6" x14ac:dyDescent="0.2">
      <c r="A121" s="74">
        <v>6</v>
      </c>
      <c r="B121" s="50" t="s">
        <v>121</v>
      </c>
      <c r="C121" s="33">
        <v>6.74</v>
      </c>
      <c r="D121" s="23" t="s">
        <v>42</v>
      </c>
      <c r="E121" s="34">
        <f>+'[99]ANALISIS P.U. BASE'!H844</f>
        <v>1940.55</v>
      </c>
      <c r="F121" s="35">
        <f>ROUND((C121*E121),2)</f>
        <v>13079.31</v>
      </c>
    </row>
    <row r="122" spans="1:6" ht="15" x14ac:dyDescent="0.2">
      <c r="A122" s="67"/>
      <c r="B122" s="68"/>
      <c r="C122" s="33"/>
      <c r="D122" s="39"/>
      <c r="E122" s="34"/>
      <c r="F122" s="35"/>
    </row>
    <row r="123" spans="1:6" ht="15" x14ac:dyDescent="0.2">
      <c r="A123" s="71">
        <v>7</v>
      </c>
      <c r="B123" s="56" t="s">
        <v>122</v>
      </c>
      <c r="C123" s="33"/>
      <c r="D123" s="39"/>
      <c r="E123" s="34"/>
      <c r="F123" s="35"/>
    </row>
    <row r="124" spans="1:6" x14ac:dyDescent="0.2">
      <c r="A124" s="69">
        <f>+A123+0.1</f>
        <v>7.1</v>
      </c>
      <c r="B124" s="50" t="s">
        <v>123</v>
      </c>
      <c r="C124" s="33">
        <v>2</v>
      </c>
      <c r="D124" s="23" t="s">
        <v>23</v>
      </c>
      <c r="E124" s="34">
        <f>+'[99]ANALISIS P.U. BASE'!H863</f>
        <v>1758.5095799999999</v>
      </c>
      <c r="F124" s="35">
        <f>ROUND((C124*E124),2)</f>
        <v>3517.02</v>
      </c>
    </row>
    <row r="125" spans="1:6" x14ac:dyDescent="0.2">
      <c r="A125" s="69">
        <f>+A124+0.1</f>
        <v>7.1999999999999993</v>
      </c>
      <c r="B125" s="32" t="s">
        <v>124</v>
      </c>
      <c r="C125" s="33">
        <v>1</v>
      </c>
      <c r="D125" s="23" t="s">
        <v>23</v>
      </c>
      <c r="E125" s="34">
        <f>+'[99]ANALISIS P.U. BASE'!H880</f>
        <v>1884.3520799999999</v>
      </c>
      <c r="F125" s="35">
        <f>ROUND((C125*E125),2)</f>
        <v>1884.35</v>
      </c>
    </row>
    <row r="126" spans="1:6" x14ac:dyDescent="0.2">
      <c r="A126" s="69">
        <f>+A125+0.1</f>
        <v>7.2999999999999989</v>
      </c>
      <c r="B126" s="32" t="s">
        <v>125</v>
      </c>
      <c r="C126" s="33">
        <v>2</v>
      </c>
      <c r="D126" s="23" t="s">
        <v>23</v>
      </c>
      <c r="E126" s="34">
        <f>+'[99]ANALISIS P.U. BASE'!H897</f>
        <v>1818.0520799999999</v>
      </c>
      <c r="F126" s="35">
        <f>ROUND((C126*E126),2)</f>
        <v>3636.1</v>
      </c>
    </row>
    <row r="127" spans="1:6" x14ac:dyDescent="0.2">
      <c r="A127" s="75">
        <f>+A126+0.1</f>
        <v>7.3999999999999986</v>
      </c>
      <c r="B127" s="43" t="s">
        <v>126</v>
      </c>
      <c r="C127" s="44">
        <v>1</v>
      </c>
      <c r="D127" s="45" t="s">
        <v>23</v>
      </c>
      <c r="E127" s="76">
        <f>+'[99]ANALISIS P.U. BASE'!H906</f>
        <v>37686.103199999998</v>
      </c>
      <c r="F127" s="47">
        <f>ROUND((C127*E127),2)</f>
        <v>37686.1</v>
      </c>
    </row>
    <row r="128" spans="1:6" x14ac:dyDescent="0.2">
      <c r="A128" s="77"/>
      <c r="B128" s="50"/>
      <c r="C128" s="33"/>
      <c r="D128" s="23"/>
      <c r="E128" s="34"/>
      <c r="F128" s="35"/>
    </row>
    <row r="129" spans="1:6" x14ac:dyDescent="0.2">
      <c r="A129" s="74">
        <v>8</v>
      </c>
      <c r="B129" s="50" t="s">
        <v>127</v>
      </c>
      <c r="C129" s="33">
        <v>1</v>
      </c>
      <c r="D129" s="23" t="s">
        <v>23</v>
      </c>
      <c r="E129" s="34">
        <f>+'[99]ANALISIS P.U. BASE'!H916</f>
        <v>12210</v>
      </c>
      <c r="F129" s="35">
        <f>ROUND((C129*E129),2)</f>
        <v>12210</v>
      </c>
    </row>
    <row r="130" spans="1:6" x14ac:dyDescent="0.2">
      <c r="A130" s="74"/>
      <c r="B130" s="50"/>
      <c r="C130" s="22"/>
      <c r="D130" s="23"/>
      <c r="E130" s="34"/>
      <c r="F130" s="35"/>
    </row>
    <row r="131" spans="1:6" x14ac:dyDescent="0.2">
      <c r="A131" s="78">
        <v>9</v>
      </c>
      <c r="B131" s="21" t="s">
        <v>128</v>
      </c>
      <c r="C131" s="22"/>
      <c r="D131" s="23"/>
      <c r="E131" s="34"/>
      <c r="F131" s="35"/>
    </row>
    <row r="132" spans="1:6" ht="38.25" x14ac:dyDescent="0.2">
      <c r="A132" s="69">
        <f>+A131+0.1</f>
        <v>9.1</v>
      </c>
      <c r="B132" s="32" t="s">
        <v>129</v>
      </c>
      <c r="C132" s="33">
        <v>2</v>
      </c>
      <c r="D132" s="23" t="s">
        <v>23</v>
      </c>
      <c r="E132" s="34">
        <f>+'[99]ANALISIS P.U. BASE'!H927</f>
        <v>35085.599999999999</v>
      </c>
      <c r="F132" s="35">
        <f t="shared" ref="F132:F146" si="8">ROUND((C132*E132),2)</f>
        <v>70171.199999999997</v>
      </c>
    </row>
    <row r="133" spans="1:6" x14ac:dyDescent="0.2">
      <c r="A133" s="69">
        <f>+A132+0.1</f>
        <v>9.1999999999999993</v>
      </c>
      <c r="B133" s="50" t="s">
        <v>130</v>
      </c>
      <c r="C133" s="33">
        <v>2</v>
      </c>
      <c r="D133" s="23" t="s">
        <v>23</v>
      </c>
      <c r="E133" s="34">
        <f>+'[99]ANALISIS P.U. BASE'!H936</f>
        <v>171494.39999999999</v>
      </c>
      <c r="F133" s="35">
        <f t="shared" si="8"/>
        <v>342988.79999999999</v>
      </c>
    </row>
    <row r="134" spans="1:6" x14ac:dyDescent="0.2">
      <c r="A134" s="69">
        <f t="shared" ref="A134:A140" si="9">+A133+0.1</f>
        <v>9.2999999999999989</v>
      </c>
      <c r="B134" s="32" t="s">
        <v>131</v>
      </c>
      <c r="C134" s="33">
        <v>1</v>
      </c>
      <c r="D134" s="23" t="s">
        <v>23</v>
      </c>
      <c r="E134" s="34">
        <f>+'[99]ANALISIS P.U. BASE'!H945</f>
        <v>37158</v>
      </c>
      <c r="F134" s="35">
        <f t="shared" si="8"/>
        <v>37158</v>
      </c>
    </row>
    <row r="135" spans="1:6" x14ac:dyDescent="0.2">
      <c r="A135" s="69">
        <f t="shared" si="9"/>
        <v>9.3999999999999986</v>
      </c>
      <c r="B135" s="50" t="s">
        <v>132</v>
      </c>
      <c r="C135" s="33">
        <v>1</v>
      </c>
      <c r="D135" s="23" t="s">
        <v>23</v>
      </c>
      <c r="E135" s="34">
        <f>+'[99]ANALISIS P.U. BASE'!H954</f>
        <v>19609.920000000002</v>
      </c>
      <c r="F135" s="35">
        <f t="shared" si="8"/>
        <v>19609.919999999998</v>
      </c>
    </row>
    <row r="136" spans="1:6" x14ac:dyDescent="0.2">
      <c r="A136" s="69">
        <f t="shared" si="9"/>
        <v>9.4999999999999982</v>
      </c>
      <c r="B136" s="50" t="s">
        <v>133</v>
      </c>
      <c r="C136" s="33">
        <v>5</v>
      </c>
      <c r="D136" s="23" t="s">
        <v>23</v>
      </c>
      <c r="E136" s="34">
        <f>+'[99]ANALISIS P.U. BASE'!H963</f>
        <v>26609.035199999998</v>
      </c>
      <c r="F136" s="35">
        <f t="shared" si="8"/>
        <v>133045.18</v>
      </c>
    </row>
    <row r="137" spans="1:6" x14ac:dyDescent="0.2">
      <c r="A137" s="69">
        <f t="shared" si="9"/>
        <v>9.5999999999999979</v>
      </c>
      <c r="B137" s="50" t="s">
        <v>134</v>
      </c>
      <c r="C137" s="33">
        <v>4</v>
      </c>
      <c r="D137" s="23" t="s">
        <v>23</v>
      </c>
      <c r="E137" s="34">
        <f>+'[99]ANALISIS P.U. BASE'!H972</f>
        <v>16583.555999999997</v>
      </c>
      <c r="F137" s="35">
        <f t="shared" si="8"/>
        <v>66334.22</v>
      </c>
    </row>
    <row r="138" spans="1:6" ht="25.5" x14ac:dyDescent="0.2">
      <c r="A138" s="69">
        <f t="shared" si="9"/>
        <v>9.6999999999999975</v>
      </c>
      <c r="B138" s="32" t="s">
        <v>135</v>
      </c>
      <c r="C138" s="33">
        <v>1</v>
      </c>
      <c r="D138" s="23" t="s">
        <v>23</v>
      </c>
      <c r="E138" s="34">
        <f>+'[99]ANALISIS P.U. BASE'!H982</f>
        <v>26315.52</v>
      </c>
      <c r="F138" s="35">
        <f t="shared" si="8"/>
        <v>26315.52</v>
      </c>
    </row>
    <row r="139" spans="1:6" x14ac:dyDescent="0.2">
      <c r="A139" s="69">
        <f t="shared" si="9"/>
        <v>9.7999999999999972</v>
      </c>
      <c r="B139" s="50" t="s">
        <v>136</v>
      </c>
      <c r="C139" s="33">
        <v>1</v>
      </c>
      <c r="D139" s="23" t="s">
        <v>23</v>
      </c>
      <c r="E139" s="34">
        <f>+'[99]ANALISIS P.U. BASE'!H991</f>
        <v>273211.09199999995</v>
      </c>
      <c r="F139" s="35">
        <f t="shared" si="8"/>
        <v>273211.09000000003</v>
      </c>
    </row>
    <row r="140" spans="1:6" ht="25.5" x14ac:dyDescent="0.2">
      <c r="A140" s="69">
        <f t="shared" si="9"/>
        <v>9.8999999999999968</v>
      </c>
      <c r="B140" s="32" t="s">
        <v>137</v>
      </c>
      <c r="C140" s="33">
        <v>1</v>
      </c>
      <c r="D140" s="23" t="s">
        <v>23</v>
      </c>
      <c r="E140" s="34">
        <f>+'[99]ANALISIS P.U. BASE'!H1000</f>
        <v>4720.32</v>
      </c>
      <c r="F140" s="35">
        <f t="shared" si="8"/>
        <v>4720.32</v>
      </c>
    </row>
    <row r="141" spans="1:6" ht="25.5" x14ac:dyDescent="0.2">
      <c r="A141" s="37">
        <v>9.11</v>
      </c>
      <c r="B141" s="79" t="s">
        <v>138</v>
      </c>
      <c r="C141" s="33">
        <v>1</v>
      </c>
      <c r="D141" s="23" t="s">
        <v>23</v>
      </c>
      <c r="E141" s="34">
        <f>+'[99]ANALISIS P.U. BASE'!H1009</f>
        <v>53592</v>
      </c>
      <c r="F141" s="35">
        <f t="shared" si="8"/>
        <v>53592</v>
      </c>
    </row>
    <row r="142" spans="1:6" x14ac:dyDescent="0.2">
      <c r="A142" s="37">
        <v>9.1199999999999992</v>
      </c>
      <c r="B142" s="50" t="s">
        <v>139</v>
      </c>
      <c r="C142" s="33">
        <v>4</v>
      </c>
      <c r="D142" s="23" t="s">
        <v>23</v>
      </c>
      <c r="E142" s="34">
        <f>+'[99]ANALISIS P.U. BASE'!H1018</f>
        <v>4118.3999999999996</v>
      </c>
      <c r="F142" s="35">
        <f t="shared" si="8"/>
        <v>16473.599999999999</v>
      </c>
    </row>
    <row r="143" spans="1:6" ht="25.5" x14ac:dyDescent="0.2">
      <c r="A143" s="37">
        <v>9.1300000000000008</v>
      </c>
      <c r="B143" s="32" t="s">
        <v>140</v>
      </c>
      <c r="C143" s="33">
        <v>1</v>
      </c>
      <c r="D143" s="23" t="s">
        <v>23</v>
      </c>
      <c r="E143" s="34">
        <f>+'[99]ANALISIS P.U. BASE'!H1027</f>
        <v>43464.959999999999</v>
      </c>
      <c r="F143" s="35">
        <f t="shared" si="8"/>
        <v>43464.959999999999</v>
      </c>
    </row>
    <row r="144" spans="1:6" x14ac:dyDescent="0.2">
      <c r="A144" s="37">
        <v>9.14</v>
      </c>
      <c r="B144" s="32" t="s">
        <v>141</v>
      </c>
      <c r="C144" s="33">
        <v>1</v>
      </c>
      <c r="D144" s="30" t="s">
        <v>23</v>
      </c>
      <c r="E144" s="34">
        <f>+'[99]ANALISIS P.U. BASE'!H1036</f>
        <v>81025.536000000007</v>
      </c>
      <c r="F144" s="35">
        <f t="shared" si="8"/>
        <v>81025.539999999994</v>
      </c>
    </row>
    <row r="145" spans="1:6" x14ac:dyDescent="0.2">
      <c r="A145" s="37">
        <v>9.15</v>
      </c>
      <c r="B145" s="32" t="s">
        <v>142</v>
      </c>
      <c r="C145" s="33">
        <v>1</v>
      </c>
      <c r="D145" s="30" t="s">
        <v>23</v>
      </c>
      <c r="E145" s="34">
        <f>+'[99]ANALISIS P.U. BASE'!H1045</f>
        <v>16001.76</v>
      </c>
      <c r="F145" s="35">
        <f t="shared" si="8"/>
        <v>16001.76</v>
      </c>
    </row>
    <row r="146" spans="1:6" x14ac:dyDescent="0.2">
      <c r="A146" s="37">
        <v>9.1600000000000108</v>
      </c>
      <c r="B146" s="32" t="s">
        <v>143</v>
      </c>
      <c r="C146" s="33">
        <v>1</v>
      </c>
      <c r="D146" s="23" t="s">
        <v>23</v>
      </c>
      <c r="E146" s="34">
        <f>+'[99]ANALISIS P.U. BASE'!H1054</f>
        <v>355233.63299999997</v>
      </c>
      <c r="F146" s="35">
        <f t="shared" si="8"/>
        <v>355233.63</v>
      </c>
    </row>
    <row r="147" spans="1:6" ht="15" x14ac:dyDescent="0.2">
      <c r="A147" s="67"/>
      <c r="B147" s="32"/>
      <c r="C147" s="22"/>
      <c r="D147" s="39"/>
      <c r="E147" s="34"/>
      <c r="F147" s="35"/>
    </row>
    <row r="148" spans="1:6" ht="15" x14ac:dyDescent="0.2">
      <c r="A148" s="29" t="s">
        <v>144</v>
      </c>
      <c r="B148" s="21" t="s">
        <v>145</v>
      </c>
      <c r="C148" s="33"/>
      <c r="D148" s="40"/>
      <c r="E148" s="34"/>
      <c r="F148" s="35"/>
    </row>
    <row r="149" spans="1:6" ht="25.5" x14ac:dyDescent="0.2">
      <c r="A149" s="31">
        <v>1</v>
      </c>
      <c r="B149" s="32" t="s">
        <v>146</v>
      </c>
      <c r="C149" s="33">
        <v>2</v>
      </c>
      <c r="D149" s="30" t="s">
        <v>23</v>
      </c>
      <c r="E149" s="34">
        <f>+'[99]ANALISIS P.U. BASE'!H1066</f>
        <v>202209.94200000001</v>
      </c>
      <c r="F149" s="35">
        <f t="shared" ref="F149:F156" si="10">ROUND((C149*E149),2)</f>
        <v>404419.88</v>
      </c>
    </row>
    <row r="150" spans="1:6" x14ac:dyDescent="0.2">
      <c r="A150" s="31">
        <v>2</v>
      </c>
      <c r="B150" s="32" t="s">
        <v>147</v>
      </c>
      <c r="C150" s="33">
        <v>1</v>
      </c>
      <c r="D150" s="30" t="s">
        <v>23</v>
      </c>
      <c r="E150" s="34">
        <f>+'[99]ANALISIS P.U. BASE'!H1075</f>
        <v>37527.599999999999</v>
      </c>
      <c r="F150" s="35">
        <f t="shared" si="10"/>
        <v>37527.599999999999</v>
      </c>
    </row>
    <row r="151" spans="1:6" x14ac:dyDescent="0.2">
      <c r="A151" s="31">
        <v>3</v>
      </c>
      <c r="B151" s="32" t="s">
        <v>148</v>
      </c>
      <c r="C151" s="33">
        <v>6</v>
      </c>
      <c r="D151" s="30" t="s">
        <v>23</v>
      </c>
      <c r="E151" s="34">
        <f>+'[99]ANALISIS P.U. BASE'!H1084</f>
        <v>2504.2908000000002</v>
      </c>
      <c r="F151" s="35">
        <f t="shared" si="10"/>
        <v>15025.74</v>
      </c>
    </row>
    <row r="152" spans="1:6" x14ac:dyDescent="0.2">
      <c r="A152" s="31">
        <v>4</v>
      </c>
      <c r="B152" s="32" t="s">
        <v>149</v>
      </c>
      <c r="C152" s="33">
        <v>6</v>
      </c>
      <c r="D152" s="30" t="s">
        <v>23</v>
      </c>
      <c r="E152" s="34">
        <f>+'[99]ANALISIS P.U. BASE'!H1093</f>
        <v>112.2</v>
      </c>
      <c r="F152" s="35">
        <f t="shared" si="10"/>
        <v>673.2</v>
      </c>
    </row>
    <row r="153" spans="1:6" x14ac:dyDescent="0.2">
      <c r="A153" s="31">
        <v>5</v>
      </c>
      <c r="B153" s="32" t="s">
        <v>150</v>
      </c>
      <c r="C153" s="33">
        <v>2</v>
      </c>
      <c r="D153" s="30" t="s">
        <v>23</v>
      </c>
      <c r="E153" s="34">
        <f>+'[99]ANALISIS P.U. BASE'!H1102</f>
        <v>132.3432</v>
      </c>
      <c r="F153" s="35">
        <f t="shared" si="10"/>
        <v>264.69</v>
      </c>
    </row>
    <row r="154" spans="1:6" x14ac:dyDescent="0.2">
      <c r="A154" s="31">
        <v>6</v>
      </c>
      <c r="B154" s="32" t="s">
        <v>151</v>
      </c>
      <c r="C154" s="33">
        <v>2</v>
      </c>
      <c r="D154" s="23" t="s">
        <v>23</v>
      </c>
      <c r="E154" s="80">
        <f>+'[99]ANALISIS P.U. BASE'!H1111</f>
        <v>61150.003200000006</v>
      </c>
      <c r="F154" s="35">
        <f t="shared" si="10"/>
        <v>122300.01</v>
      </c>
    </row>
    <row r="155" spans="1:6" ht="25.5" x14ac:dyDescent="0.2">
      <c r="A155" s="31">
        <v>7</v>
      </c>
      <c r="B155" s="32" t="s">
        <v>152</v>
      </c>
      <c r="C155" s="33">
        <v>46</v>
      </c>
      <c r="D155" s="30" t="s">
        <v>117</v>
      </c>
      <c r="E155" s="34">
        <f>+'[99]ANALISIS P.U. BASE'!H1120</f>
        <v>580.79999999999995</v>
      </c>
      <c r="F155" s="35">
        <f t="shared" si="10"/>
        <v>26716.799999999999</v>
      </c>
    </row>
    <row r="156" spans="1:6" x14ac:dyDescent="0.2">
      <c r="A156" s="31">
        <v>8</v>
      </c>
      <c r="B156" s="32" t="s">
        <v>153</v>
      </c>
      <c r="C156" s="33">
        <v>1</v>
      </c>
      <c r="D156" s="30" t="s">
        <v>23</v>
      </c>
      <c r="E156" s="34">
        <f>+'[99]ANALISIS P.U. BASE'!H1129</f>
        <v>182078.37600000002</v>
      </c>
      <c r="F156" s="35">
        <f t="shared" si="10"/>
        <v>182078.38</v>
      </c>
    </row>
    <row r="157" spans="1:6" x14ac:dyDescent="0.2">
      <c r="A157" s="26"/>
      <c r="B157" s="32"/>
      <c r="C157" s="33"/>
      <c r="D157" s="30"/>
      <c r="E157" s="34"/>
      <c r="F157" s="35"/>
    </row>
    <row r="158" spans="1:6" x14ac:dyDescent="0.2">
      <c r="A158" s="29" t="s">
        <v>154</v>
      </c>
      <c r="B158" s="21" t="s">
        <v>155</v>
      </c>
      <c r="C158" s="33"/>
      <c r="D158" s="30"/>
      <c r="E158" s="34"/>
      <c r="F158" s="35"/>
    </row>
    <row r="159" spans="1:6" x14ac:dyDescent="0.2">
      <c r="A159" s="31">
        <v>1</v>
      </c>
      <c r="B159" s="32" t="s">
        <v>156</v>
      </c>
      <c r="C159" s="33">
        <v>1</v>
      </c>
      <c r="D159" s="30" t="s">
        <v>23</v>
      </c>
      <c r="E159" s="81">
        <f>+'[99]ANALISIS P.U. BASE'!H1140</f>
        <v>156737.51999999999</v>
      </c>
      <c r="F159" s="35">
        <f t="shared" ref="F159:F170" si="11">ROUND((C159*E159),2)</f>
        <v>156737.51999999999</v>
      </c>
    </row>
    <row r="160" spans="1:6" x14ac:dyDescent="0.2">
      <c r="A160" s="31">
        <v>2</v>
      </c>
      <c r="B160" s="32" t="s">
        <v>157</v>
      </c>
      <c r="C160" s="33">
        <v>1</v>
      </c>
      <c r="D160" s="30" t="s">
        <v>23</v>
      </c>
      <c r="E160" s="82">
        <f>+'[99]ANALISIS P.U. BASE'!H1149</f>
        <v>381510.88</v>
      </c>
      <c r="F160" s="35">
        <f t="shared" si="11"/>
        <v>381510.88</v>
      </c>
    </row>
    <row r="161" spans="1:6" x14ac:dyDescent="0.2">
      <c r="A161" s="31">
        <v>3</v>
      </c>
      <c r="B161" s="32" t="s">
        <v>158</v>
      </c>
      <c r="C161" s="33">
        <v>1</v>
      </c>
      <c r="D161" s="30" t="s">
        <v>23</v>
      </c>
      <c r="E161" s="81">
        <f>+'[99]ANALISIS P.U. BASE'!H1158</f>
        <v>21188.49</v>
      </c>
      <c r="F161" s="35">
        <f t="shared" si="11"/>
        <v>21188.49</v>
      </c>
    </row>
    <row r="162" spans="1:6" x14ac:dyDescent="0.2">
      <c r="A162" s="31">
        <v>4</v>
      </c>
      <c r="B162" s="32" t="s">
        <v>159</v>
      </c>
      <c r="C162" s="33">
        <v>1</v>
      </c>
      <c r="D162" s="30" t="s">
        <v>23</v>
      </c>
      <c r="E162" s="81">
        <f>+'[99]ANALISIS P.U. BASE'!H1167</f>
        <v>216102.45</v>
      </c>
      <c r="F162" s="35">
        <f t="shared" si="11"/>
        <v>216102.45</v>
      </c>
    </row>
    <row r="163" spans="1:6" x14ac:dyDescent="0.2">
      <c r="A163" s="31">
        <v>5</v>
      </c>
      <c r="B163" s="32" t="s">
        <v>160</v>
      </c>
      <c r="C163" s="33">
        <v>1</v>
      </c>
      <c r="D163" s="30" t="s">
        <v>23</v>
      </c>
      <c r="E163" s="81">
        <f>+'[99]ANALISIS P.U. BASE'!H1176</f>
        <v>177949.12</v>
      </c>
      <c r="F163" s="35">
        <f t="shared" si="11"/>
        <v>177949.12</v>
      </c>
    </row>
    <row r="164" spans="1:6" x14ac:dyDescent="0.2">
      <c r="A164" s="31">
        <v>6</v>
      </c>
      <c r="B164" s="32" t="s">
        <v>161</v>
      </c>
      <c r="C164" s="33">
        <v>1</v>
      </c>
      <c r="D164" s="30" t="s">
        <v>23</v>
      </c>
      <c r="E164" s="81">
        <f>+'[99]ANALISIS P.U. BASE'!H1185</f>
        <v>4008.6</v>
      </c>
      <c r="F164" s="35">
        <f t="shared" si="11"/>
        <v>4008.6</v>
      </c>
    </row>
    <row r="165" spans="1:6" x14ac:dyDescent="0.2">
      <c r="A165" s="31">
        <v>7</v>
      </c>
      <c r="B165" s="32" t="s">
        <v>162</v>
      </c>
      <c r="C165" s="33">
        <v>1</v>
      </c>
      <c r="D165" s="30" t="s">
        <v>23</v>
      </c>
      <c r="E165" s="81">
        <f>+'[99]ANALISIS P.U. BASE'!H1194</f>
        <v>35635.199999999997</v>
      </c>
      <c r="F165" s="35">
        <f t="shared" si="11"/>
        <v>35635.199999999997</v>
      </c>
    </row>
    <row r="166" spans="1:6" x14ac:dyDescent="0.2">
      <c r="A166" s="31">
        <v>8</v>
      </c>
      <c r="B166" s="32" t="s">
        <v>163</v>
      </c>
      <c r="C166" s="33">
        <v>6</v>
      </c>
      <c r="D166" s="30" t="s">
        <v>23</v>
      </c>
      <c r="E166" s="81">
        <f>+'[99]ANALISIS P.U. BASE'!H1203</f>
        <v>4455</v>
      </c>
      <c r="F166" s="35">
        <f t="shared" si="11"/>
        <v>26730</v>
      </c>
    </row>
    <row r="167" spans="1:6" x14ac:dyDescent="0.2">
      <c r="A167" s="31">
        <v>9</v>
      </c>
      <c r="B167" s="50" t="s">
        <v>164</v>
      </c>
      <c r="C167" s="33">
        <v>1</v>
      </c>
      <c r="D167" s="30" t="s">
        <v>23</v>
      </c>
      <c r="E167" s="81">
        <f>+'[99]ANALISIS P.U. BASE'!H1212</f>
        <v>4899.84</v>
      </c>
      <c r="F167" s="35">
        <f t="shared" si="11"/>
        <v>4899.84</v>
      </c>
    </row>
    <row r="168" spans="1:6" x14ac:dyDescent="0.2">
      <c r="A168" s="31">
        <v>10</v>
      </c>
      <c r="B168" s="32" t="s">
        <v>165</v>
      </c>
      <c r="C168" s="33">
        <v>1</v>
      </c>
      <c r="D168" s="30" t="s">
        <v>23</v>
      </c>
      <c r="E168" s="81">
        <f>+'[99]ANALISIS P.U. BASE'!H1221</f>
        <v>2080.36</v>
      </c>
      <c r="F168" s="35">
        <f t="shared" si="11"/>
        <v>2080.36</v>
      </c>
    </row>
    <row r="169" spans="1:6" x14ac:dyDescent="0.2">
      <c r="A169" s="31">
        <v>11</v>
      </c>
      <c r="B169" s="32" t="s">
        <v>166</v>
      </c>
      <c r="C169" s="33">
        <v>1</v>
      </c>
      <c r="D169" s="30" t="s">
        <v>23</v>
      </c>
      <c r="E169" s="81">
        <f>+'[99]ANALISIS P.U. BASE'!H1230</f>
        <v>1685.3</v>
      </c>
      <c r="F169" s="35">
        <f t="shared" si="11"/>
        <v>1685.3</v>
      </c>
    </row>
    <row r="170" spans="1:6" x14ac:dyDescent="0.2">
      <c r="A170" s="31">
        <v>12</v>
      </c>
      <c r="B170" s="32" t="s">
        <v>167</v>
      </c>
      <c r="C170" s="33">
        <v>1</v>
      </c>
      <c r="D170" s="30" t="s">
        <v>23</v>
      </c>
      <c r="E170" s="81">
        <f>+'[99]ANALISIS P.U. BASE'!H1239</f>
        <v>1388.3</v>
      </c>
      <c r="F170" s="35">
        <f t="shared" si="11"/>
        <v>1388.3</v>
      </c>
    </row>
    <row r="171" spans="1:6" x14ac:dyDescent="0.2">
      <c r="A171" s="42">
        <v>13</v>
      </c>
      <c r="B171" s="43" t="s">
        <v>168</v>
      </c>
      <c r="C171" s="44">
        <v>1</v>
      </c>
      <c r="D171" s="59" t="s">
        <v>23</v>
      </c>
      <c r="E171" s="83">
        <f>+'[99]ANALISIS P.U. BASE'!H1248</f>
        <v>80000</v>
      </c>
      <c r="F171" s="47">
        <f>ROUND((C171*E171),2)</f>
        <v>80000</v>
      </c>
    </row>
    <row r="172" spans="1:6" x14ac:dyDescent="0.2">
      <c r="A172" s="16"/>
      <c r="B172" s="61"/>
      <c r="C172" s="84"/>
      <c r="D172" s="63"/>
      <c r="E172" s="85"/>
      <c r="F172" s="65"/>
    </row>
    <row r="173" spans="1:6" x14ac:dyDescent="0.2">
      <c r="A173" s="29" t="s">
        <v>169</v>
      </c>
      <c r="B173" s="21" t="s">
        <v>170</v>
      </c>
      <c r="C173" s="22"/>
      <c r="D173" s="30"/>
      <c r="E173" s="34"/>
      <c r="F173" s="35"/>
    </row>
    <row r="174" spans="1:6" x14ac:dyDescent="0.2">
      <c r="A174" s="26"/>
      <c r="B174" s="32"/>
      <c r="C174" s="22"/>
      <c r="D174" s="30"/>
      <c r="E174" s="34"/>
      <c r="F174" s="35"/>
    </row>
    <row r="175" spans="1:6" x14ac:dyDescent="0.2">
      <c r="A175" s="86">
        <v>1</v>
      </c>
      <c r="B175" s="21" t="s">
        <v>171</v>
      </c>
      <c r="C175" s="22"/>
      <c r="D175" s="30"/>
      <c r="E175" s="87"/>
      <c r="F175" s="87"/>
    </row>
    <row r="176" spans="1:6" x14ac:dyDescent="0.2">
      <c r="A176" s="86"/>
      <c r="B176" s="21"/>
      <c r="C176" s="22"/>
      <c r="D176" s="30"/>
      <c r="E176" s="87"/>
      <c r="F176" s="87"/>
    </row>
    <row r="177" spans="1:6" x14ac:dyDescent="0.2">
      <c r="A177" s="88">
        <v>1.1000000000000001</v>
      </c>
      <c r="B177" s="21" t="s">
        <v>172</v>
      </c>
      <c r="C177" s="89"/>
      <c r="D177" s="90"/>
      <c r="E177" s="91"/>
      <c r="F177" s="92"/>
    </row>
    <row r="178" spans="1:6" ht="14.25" x14ac:dyDescent="0.2">
      <c r="A178" s="93" t="s">
        <v>173</v>
      </c>
      <c r="B178" s="32" t="s">
        <v>174</v>
      </c>
      <c r="C178" s="33">
        <v>81.400000000000006</v>
      </c>
      <c r="D178" s="30" t="s">
        <v>175</v>
      </c>
      <c r="E178" s="91">
        <f>+'[99]ANALISIS P.U. BASE'!H1264</f>
        <v>2550</v>
      </c>
      <c r="F178" s="92">
        <f t="shared" ref="F178:F180" si="12">ROUND(E178*C178,2)</f>
        <v>207570</v>
      </c>
    </row>
    <row r="179" spans="1:6" ht="14.25" x14ac:dyDescent="0.2">
      <c r="A179" s="93" t="s">
        <v>176</v>
      </c>
      <c r="B179" s="32" t="s">
        <v>177</v>
      </c>
      <c r="C179" s="33">
        <v>40.479999999999997</v>
      </c>
      <c r="D179" s="30" t="s">
        <v>178</v>
      </c>
      <c r="E179" s="91">
        <f>+'[99]ANALISIS P.U. BASE'!H1274</f>
        <v>1365.45</v>
      </c>
      <c r="F179" s="92">
        <f t="shared" si="12"/>
        <v>55273.42</v>
      </c>
    </row>
    <row r="180" spans="1:6" ht="14.25" x14ac:dyDescent="0.2">
      <c r="A180" s="93" t="s">
        <v>179</v>
      </c>
      <c r="B180" s="32" t="s">
        <v>180</v>
      </c>
      <c r="C180" s="33">
        <v>53.19</v>
      </c>
      <c r="D180" s="30" t="s">
        <v>181</v>
      </c>
      <c r="E180" s="91">
        <f>+'[99]ANALISIS P.U. BASE'!H1285</f>
        <v>910</v>
      </c>
      <c r="F180" s="92">
        <f t="shared" si="12"/>
        <v>48402.9</v>
      </c>
    </row>
    <row r="181" spans="1:6" x14ac:dyDescent="0.2">
      <c r="A181" s="94"/>
      <c r="B181" s="32"/>
      <c r="C181" s="33"/>
      <c r="D181" s="90"/>
      <c r="E181" s="91"/>
      <c r="F181" s="92"/>
    </row>
    <row r="182" spans="1:6" x14ac:dyDescent="0.2">
      <c r="A182" s="88">
        <v>1.2</v>
      </c>
      <c r="B182" s="21" t="s">
        <v>182</v>
      </c>
      <c r="C182" s="33"/>
      <c r="D182" s="90"/>
      <c r="E182" s="91"/>
      <c r="F182" s="92"/>
    </row>
    <row r="183" spans="1:6" ht="27" x14ac:dyDescent="0.2">
      <c r="A183" s="93" t="s">
        <v>183</v>
      </c>
      <c r="B183" s="32" t="s">
        <v>184</v>
      </c>
      <c r="C183" s="33">
        <v>19.079999999999998</v>
      </c>
      <c r="D183" s="30" t="s">
        <v>175</v>
      </c>
      <c r="E183" s="91">
        <f>+'[99]ANALISIS P.U. BASE'!H1298</f>
        <v>10635.928180000001</v>
      </c>
      <c r="F183" s="92">
        <f t="shared" ref="F183:F188" si="13">ROUND(E183*C183,2)</f>
        <v>202933.51</v>
      </c>
    </row>
    <row r="184" spans="1:6" ht="27" x14ac:dyDescent="0.2">
      <c r="A184" s="93" t="s">
        <v>185</v>
      </c>
      <c r="B184" s="32" t="s">
        <v>186</v>
      </c>
      <c r="C184" s="33">
        <v>4.8</v>
      </c>
      <c r="D184" s="30" t="s">
        <v>175</v>
      </c>
      <c r="E184" s="91">
        <f>+'[99]ANALISIS P.U. BASE'!H1309</f>
        <v>10207.839460000001</v>
      </c>
      <c r="F184" s="92">
        <f t="shared" si="13"/>
        <v>48997.63</v>
      </c>
    </row>
    <row r="185" spans="1:6" ht="27" x14ac:dyDescent="0.2">
      <c r="A185" s="93" t="s">
        <v>187</v>
      </c>
      <c r="B185" s="32" t="s">
        <v>188</v>
      </c>
      <c r="C185" s="33">
        <v>7.42</v>
      </c>
      <c r="D185" s="30" t="s">
        <v>175</v>
      </c>
      <c r="E185" s="91">
        <f>+'[99]ANALISIS P.U. BASE'!H1321</f>
        <v>27835.822460000003</v>
      </c>
      <c r="F185" s="92">
        <f t="shared" si="13"/>
        <v>206541.8</v>
      </c>
    </row>
    <row r="186" spans="1:6" ht="27" x14ac:dyDescent="0.2">
      <c r="A186" s="93" t="s">
        <v>189</v>
      </c>
      <c r="B186" s="32" t="s">
        <v>190</v>
      </c>
      <c r="C186" s="33">
        <v>5.71</v>
      </c>
      <c r="D186" s="30" t="s">
        <v>175</v>
      </c>
      <c r="E186" s="91">
        <f>+'[99]ANALISIS P.U. BASE'!H1333</f>
        <v>25559.132460000004</v>
      </c>
      <c r="F186" s="92">
        <f t="shared" si="13"/>
        <v>145942.65</v>
      </c>
    </row>
    <row r="187" spans="1:6" ht="27" x14ac:dyDescent="0.2">
      <c r="A187" s="93" t="s">
        <v>191</v>
      </c>
      <c r="B187" s="32" t="s">
        <v>192</v>
      </c>
      <c r="C187" s="33">
        <v>8.08</v>
      </c>
      <c r="D187" s="30" t="s">
        <v>175</v>
      </c>
      <c r="E187" s="91">
        <f>+'[99]ANALISIS P.U. BASE'!H1345</f>
        <v>21230.087460000002</v>
      </c>
      <c r="F187" s="92">
        <f t="shared" si="13"/>
        <v>171539.11</v>
      </c>
    </row>
    <row r="188" spans="1:6" ht="25.5" x14ac:dyDescent="0.2">
      <c r="A188" s="95" t="s">
        <v>193</v>
      </c>
      <c r="B188" s="32" t="s">
        <v>194</v>
      </c>
      <c r="C188" s="33">
        <v>1.32</v>
      </c>
      <c r="D188" s="30" t="s">
        <v>195</v>
      </c>
      <c r="E188" s="96">
        <f>+'[99]ANALISIS P.U. BASE'!H1358</f>
        <v>23893.132460000004</v>
      </c>
      <c r="F188" s="92">
        <f t="shared" si="13"/>
        <v>31538.93</v>
      </c>
    </row>
    <row r="189" spans="1:6" x14ac:dyDescent="0.2">
      <c r="A189" s="94"/>
      <c r="B189" s="32"/>
      <c r="C189" s="33"/>
      <c r="D189" s="90"/>
      <c r="E189" s="91"/>
      <c r="F189" s="92"/>
    </row>
    <row r="190" spans="1:6" x14ac:dyDescent="0.2">
      <c r="A190" s="88">
        <v>1.3</v>
      </c>
      <c r="B190" s="21" t="s">
        <v>196</v>
      </c>
      <c r="C190" s="33"/>
      <c r="D190" s="90"/>
      <c r="E190" s="91"/>
      <c r="F190" s="92"/>
    </row>
    <row r="191" spans="1:6" ht="14.25" x14ac:dyDescent="0.2">
      <c r="A191" s="93" t="s">
        <v>197</v>
      </c>
      <c r="B191" s="32" t="s">
        <v>198</v>
      </c>
      <c r="C191" s="33">
        <v>75.44</v>
      </c>
      <c r="D191" s="30" t="s">
        <v>199</v>
      </c>
      <c r="E191" s="91">
        <f>+'[99]ANALISIS P.U. BASE'!H1373</f>
        <v>1475.211978264</v>
      </c>
      <c r="F191" s="92">
        <f>ROUND(E191*C191,2)</f>
        <v>111289.99</v>
      </c>
    </row>
    <row r="192" spans="1:6" ht="14.25" x14ac:dyDescent="0.2">
      <c r="A192" s="93" t="s">
        <v>200</v>
      </c>
      <c r="B192" s="32" t="s">
        <v>201</v>
      </c>
      <c r="C192" s="33">
        <v>490.36</v>
      </c>
      <c r="D192" s="30" t="s">
        <v>199</v>
      </c>
      <c r="E192" s="91">
        <f>+'[99]ANALISIS P.U. BASE'!H1390</f>
        <v>1443.9635840000001</v>
      </c>
      <c r="F192" s="92">
        <f t="shared" ref="F192" si="14">ROUND(E192*C192,2)</f>
        <v>708061.98</v>
      </c>
    </row>
    <row r="193" spans="1:6" x14ac:dyDescent="0.2">
      <c r="A193" s="94"/>
      <c r="B193" s="32"/>
      <c r="C193" s="33"/>
      <c r="D193" s="90"/>
      <c r="E193" s="91"/>
      <c r="F193" s="92"/>
    </row>
    <row r="194" spans="1:6" x14ac:dyDescent="0.2">
      <c r="A194" s="88">
        <v>1.4</v>
      </c>
      <c r="B194" s="21" t="s">
        <v>111</v>
      </c>
      <c r="C194" s="33"/>
      <c r="D194" s="90"/>
      <c r="E194" s="91"/>
      <c r="F194" s="92"/>
    </row>
    <row r="195" spans="1:6" ht="14.25" x14ac:dyDescent="0.2">
      <c r="A195" s="93" t="s">
        <v>202</v>
      </c>
      <c r="B195" s="32" t="s">
        <v>203</v>
      </c>
      <c r="C195" s="33">
        <v>224.1</v>
      </c>
      <c r="D195" s="30" t="s">
        <v>199</v>
      </c>
      <c r="E195" s="91">
        <f>+'[99]ANALISIS P.U. BASE'!H1403</f>
        <v>385.30600000000004</v>
      </c>
      <c r="F195" s="92">
        <f t="shared" ref="F195:F196" si="15">ROUND(E195*C195,2)</f>
        <v>86347.07</v>
      </c>
    </row>
    <row r="196" spans="1:6" x14ac:dyDescent="0.2">
      <c r="A196" s="93" t="s">
        <v>204</v>
      </c>
      <c r="B196" s="32" t="s">
        <v>205</v>
      </c>
      <c r="C196" s="33">
        <v>1348.4</v>
      </c>
      <c r="D196" s="90" t="s">
        <v>206</v>
      </c>
      <c r="E196" s="91">
        <f>+'[99]ANALISIS P.U. BASE'!H1413</f>
        <v>247.49200000000002</v>
      </c>
      <c r="F196" s="92">
        <f t="shared" si="15"/>
        <v>333718.21000000002</v>
      </c>
    </row>
    <row r="197" spans="1:6" x14ac:dyDescent="0.2">
      <c r="A197" s="88"/>
      <c r="B197" s="21"/>
      <c r="C197" s="33"/>
      <c r="D197" s="90"/>
      <c r="E197" s="91"/>
      <c r="F197" s="92"/>
    </row>
    <row r="198" spans="1:6" x14ac:dyDescent="0.2">
      <c r="A198" s="88">
        <v>1.5</v>
      </c>
      <c r="B198" s="21" t="s">
        <v>207</v>
      </c>
      <c r="C198" s="33"/>
      <c r="D198" s="90"/>
      <c r="E198" s="91"/>
      <c r="F198" s="92"/>
    </row>
    <row r="199" spans="1:6" ht="14.25" x14ac:dyDescent="0.2">
      <c r="A199" s="93" t="s">
        <v>208</v>
      </c>
      <c r="B199" s="32" t="s">
        <v>209</v>
      </c>
      <c r="C199" s="33">
        <v>224.1</v>
      </c>
      <c r="D199" s="30" t="s">
        <v>199</v>
      </c>
      <c r="E199" s="97">
        <f>+'[99]ANALISIS P.U. BASE'!H1425</f>
        <v>152.38200000000001</v>
      </c>
      <c r="F199" s="98">
        <f>ROUND(C199*E199,2)</f>
        <v>34148.81</v>
      </c>
    </row>
    <row r="200" spans="1:6" ht="14.25" x14ac:dyDescent="0.2">
      <c r="A200" s="93" t="s">
        <v>210</v>
      </c>
      <c r="B200" s="32" t="s">
        <v>211</v>
      </c>
      <c r="C200" s="33">
        <v>224.1</v>
      </c>
      <c r="D200" s="30" t="s">
        <v>199</v>
      </c>
      <c r="E200" s="97">
        <f>+'[99]ANALISIS P.U. BASE'!H1435</f>
        <v>152.38200000000001</v>
      </c>
      <c r="F200" s="92">
        <f t="shared" ref="F200" si="16">ROUND(E200*C200,2)</f>
        <v>34148.81</v>
      </c>
    </row>
    <row r="201" spans="1:6" x14ac:dyDescent="0.2">
      <c r="A201" s="93"/>
      <c r="B201" s="32"/>
      <c r="C201" s="33"/>
      <c r="D201" s="90"/>
      <c r="E201" s="91"/>
      <c r="F201" s="92"/>
    </row>
    <row r="202" spans="1:6" ht="25.5" x14ac:dyDescent="0.2">
      <c r="A202" s="93">
        <v>1.6</v>
      </c>
      <c r="B202" s="32" t="s">
        <v>212</v>
      </c>
      <c r="C202" s="33">
        <v>210</v>
      </c>
      <c r="D202" s="90" t="s">
        <v>117</v>
      </c>
      <c r="E202" s="91">
        <f>+'[99]ANALISIS P.U. BASE'!H1445</f>
        <v>726.65599999999995</v>
      </c>
      <c r="F202" s="92">
        <f>+E202*C202</f>
        <v>152597.75999999998</v>
      </c>
    </row>
    <row r="203" spans="1:6" x14ac:dyDescent="0.2">
      <c r="A203" s="99"/>
      <c r="B203" s="100"/>
      <c r="C203" s="33"/>
      <c r="D203" s="101"/>
      <c r="E203" s="102"/>
      <c r="F203" s="103"/>
    </row>
    <row r="204" spans="1:6" x14ac:dyDescent="0.2">
      <c r="A204" s="95">
        <v>1.7</v>
      </c>
      <c r="B204" s="32" t="s">
        <v>213</v>
      </c>
      <c r="C204" s="33">
        <v>1</v>
      </c>
      <c r="D204" s="23" t="s">
        <v>40</v>
      </c>
      <c r="E204" s="96">
        <f>+'[99]ANALISIS P.U. BASE'!H1456</f>
        <v>132674.17600000001</v>
      </c>
      <c r="F204" s="92">
        <f t="shared" ref="F204" si="17">ROUND(E204*C204,2)</f>
        <v>132674.18</v>
      </c>
    </row>
    <row r="205" spans="1:6" x14ac:dyDescent="0.2">
      <c r="A205" s="104"/>
      <c r="B205" s="32"/>
      <c r="C205" s="33"/>
      <c r="D205" s="30"/>
      <c r="E205" s="87"/>
      <c r="F205" s="98"/>
    </row>
    <row r="206" spans="1:6" x14ac:dyDescent="0.2">
      <c r="A206" s="105">
        <v>2</v>
      </c>
      <c r="B206" s="32" t="s">
        <v>214</v>
      </c>
      <c r="C206" s="33">
        <v>12</v>
      </c>
      <c r="D206" s="30" t="s">
        <v>23</v>
      </c>
      <c r="E206" s="34">
        <f>+'[99]ANALISIS P.U. BASE'!H1466</f>
        <v>18336</v>
      </c>
      <c r="F206" s="35">
        <f>ROUND((C206*E206),2)</f>
        <v>220032</v>
      </c>
    </row>
    <row r="207" spans="1:6" x14ac:dyDescent="0.2">
      <c r="A207" s="105"/>
      <c r="B207" s="32"/>
      <c r="C207" s="33"/>
      <c r="D207" s="30"/>
      <c r="E207" s="34"/>
      <c r="F207" s="35"/>
    </row>
    <row r="208" spans="1:6" x14ac:dyDescent="0.2">
      <c r="A208" s="105">
        <v>3</v>
      </c>
      <c r="B208" s="32" t="s">
        <v>215</v>
      </c>
      <c r="C208" s="33">
        <v>1</v>
      </c>
      <c r="D208" s="30" t="s">
        <v>23</v>
      </c>
      <c r="E208" s="96">
        <f>+'[99]ANALISIS P.U. BASE'!H1476</f>
        <v>18820</v>
      </c>
      <c r="F208" s="98">
        <f>ROUND(C208*E208,2)</f>
        <v>18820</v>
      </c>
    </row>
    <row r="209" spans="1:6" x14ac:dyDescent="0.2">
      <c r="A209" s="105"/>
      <c r="B209" s="32"/>
      <c r="C209" s="33"/>
      <c r="D209" s="30"/>
      <c r="E209" s="96"/>
      <c r="F209" s="98"/>
    </row>
    <row r="210" spans="1:6" ht="14.25" x14ac:dyDescent="0.2">
      <c r="A210" s="105">
        <v>4</v>
      </c>
      <c r="B210" s="32" t="s">
        <v>216</v>
      </c>
      <c r="C210" s="33">
        <v>432.71</v>
      </c>
      <c r="D210" s="30" t="s">
        <v>199</v>
      </c>
      <c r="E210" s="96">
        <f>+'[99]ANALISIS P.U. BASE'!H1485</f>
        <v>2520</v>
      </c>
      <c r="F210" s="98">
        <f>ROUND(C210*E210,2)</f>
        <v>1090429.2</v>
      </c>
    </row>
    <row r="211" spans="1:6" x14ac:dyDescent="0.2">
      <c r="A211" s="105"/>
      <c r="B211" s="32"/>
      <c r="C211" s="33"/>
      <c r="D211" s="30"/>
      <c r="E211" s="96"/>
      <c r="F211" s="98"/>
    </row>
    <row r="212" spans="1:6" x14ac:dyDescent="0.2">
      <c r="A212" s="105">
        <v>5</v>
      </c>
      <c r="B212" s="32" t="s">
        <v>217</v>
      </c>
      <c r="C212" s="33">
        <v>1</v>
      </c>
      <c r="D212" s="30" t="s">
        <v>40</v>
      </c>
      <c r="E212" s="96">
        <f>+'[99]ANALISIS P.U. BASE'!H1493</f>
        <v>846000</v>
      </c>
      <c r="F212" s="98">
        <f>ROUND(C212*E212,2)</f>
        <v>846000</v>
      </c>
    </row>
    <row r="213" spans="1:6" x14ac:dyDescent="0.2">
      <c r="A213" s="104"/>
      <c r="B213" s="32"/>
      <c r="C213" s="33"/>
      <c r="D213" s="30"/>
      <c r="E213" s="96"/>
      <c r="F213" s="98"/>
    </row>
    <row r="214" spans="1:6" x14ac:dyDescent="0.2">
      <c r="A214" s="106"/>
      <c r="B214" s="107" t="s">
        <v>218</v>
      </c>
      <c r="C214" s="108"/>
      <c r="D214" s="108"/>
      <c r="E214" s="109"/>
      <c r="F214" s="110">
        <f>SUM(F12:F213)</f>
        <v>24462562.099999994</v>
      </c>
    </row>
    <row r="215" spans="1:6" x14ac:dyDescent="0.2">
      <c r="A215" s="16"/>
      <c r="B215" s="61"/>
      <c r="C215" s="84"/>
      <c r="D215" s="63"/>
      <c r="E215" s="111"/>
      <c r="F215" s="112"/>
    </row>
    <row r="216" spans="1:6" x14ac:dyDescent="0.2">
      <c r="A216" s="113" t="s">
        <v>219</v>
      </c>
      <c r="B216" s="21" t="s">
        <v>220</v>
      </c>
      <c r="C216" s="22"/>
      <c r="D216" s="23"/>
      <c r="E216" s="96"/>
      <c r="F216" s="114"/>
    </row>
    <row r="217" spans="1:6" ht="51" x14ac:dyDescent="0.2">
      <c r="A217" s="115">
        <v>1</v>
      </c>
      <c r="B217" s="32" t="s">
        <v>221</v>
      </c>
      <c r="C217" s="33">
        <v>1</v>
      </c>
      <c r="D217" s="23" t="s">
        <v>23</v>
      </c>
      <c r="E217" s="96">
        <f>+'[99]ANALISIS P.U. BASE'!H1504</f>
        <v>86200</v>
      </c>
      <c r="F217" s="114">
        <f>E217*C217</f>
        <v>86200</v>
      </c>
    </row>
    <row r="218" spans="1:6" ht="25.5" x14ac:dyDescent="0.2">
      <c r="A218" s="115">
        <v>2</v>
      </c>
      <c r="B218" s="79" t="s">
        <v>222</v>
      </c>
      <c r="C218" s="116"/>
      <c r="D218" s="23" t="s">
        <v>223</v>
      </c>
      <c r="E218" s="96"/>
      <c r="F218" s="114">
        <f>E218*C218</f>
        <v>0</v>
      </c>
    </row>
    <row r="219" spans="1:6" x14ac:dyDescent="0.2">
      <c r="A219" s="117"/>
      <c r="B219" s="118" t="s">
        <v>224</v>
      </c>
      <c r="C219" s="119"/>
      <c r="D219" s="119"/>
      <c r="E219" s="120"/>
      <c r="F219" s="121">
        <f>SUM(F217:F218)</f>
        <v>86200</v>
      </c>
    </row>
    <row r="220" spans="1:6" x14ac:dyDescent="0.2">
      <c r="A220" s="28"/>
      <c r="B220" s="122"/>
      <c r="C220" s="33"/>
      <c r="D220" s="66"/>
      <c r="E220" s="28"/>
      <c r="F220" s="123"/>
    </row>
    <row r="221" spans="1:6" x14ac:dyDescent="0.2">
      <c r="A221" s="124"/>
      <c r="B221" s="125" t="s">
        <v>225</v>
      </c>
      <c r="C221" s="126"/>
      <c r="D221" s="126"/>
      <c r="E221" s="127"/>
      <c r="F221" s="110">
        <f>F214+F219</f>
        <v>24548762.099999994</v>
      </c>
    </row>
    <row r="227" spans="1:9" x14ac:dyDescent="0.2">
      <c r="A227" s="1"/>
      <c r="B227" s="1"/>
      <c r="C227" s="2"/>
      <c r="D227" s="3"/>
      <c r="E227" s="4"/>
      <c r="F227" s="5"/>
    </row>
    <row r="228" spans="1:9" x14ac:dyDescent="0.2">
      <c r="A228" s="7" t="s">
        <v>226</v>
      </c>
      <c r="B228" s="5"/>
      <c r="C228" s="8"/>
      <c r="D228" s="9"/>
      <c r="E228" s="10"/>
      <c r="F228" s="5"/>
    </row>
    <row r="229" spans="1:9" x14ac:dyDescent="0.2">
      <c r="A229" s="7" t="s">
        <v>1</v>
      </c>
      <c r="B229" s="5"/>
      <c r="C229" s="8" t="s">
        <v>2</v>
      </c>
      <c r="D229" s="11"/>
      <c r="E229" s="10"/>
      <c r="F229" s="5"/>
    </row>
    <row r="230" spans="1:9" x14ac:dyDescent="0.2">
      <c r="A230" s="172"/>
      <c r="B230" s="172"/>
      <c r="C230" s="172"/>
      <c r="D230" s="172"/>
      <c r="E230" s="172"/>
      <c r="F230" s="172"/>
    </row>
    <row r="231" spans="1:9" x14ac:dyDescent="0.2">
      <c r="A231" s="12" t="s">
        <v>3</v>
      </c>
      <c r="B231" s="12" t="s">
        <v>4</v>
      </c>
      <c r="C231" s="13" t="s">
        <v>5</v>
      </c>
      <c r="D231" s="14" t="s">
        <v>6</v>
      </c>
      <c r="E231" s="15" t="s">
        <v>7</v>
      </c>
      <c r="F231" s="14" t="s">
        <v>8</v>
      </c>
    </row>
    <row r="232" spans="1:9" x14ac:dyDescent="0.2">
      <c r="A232" s="16"/>
      <c r="B232" s="17"/>
      <c r="C232" s="18"/>
      <c r="D232" s="16"/>
      <c r="E232" s="19"/>
      <c r="F232" s="17"/>
    </row>
    <row r="233" spans="1:9" x14ac:dyDescent="0.2">
      <c r="A233" s="20" t="s">
        <v>9</v>
      </c>
      <c r="B233" s="21" t="s">
        <v>10</v>
      </c>
      <c r="C233" s="22"/>
      <c r="D233" s="23"/>
      <c r="E233" s="24"/>
      <c r="F233" s="25"/>
    </row>
    <row r="234" spans="1:9" x14ac:dyDescent="0.2">
      <c r="A234" s="26"/>
      <c r="B234" s="27"/>
      <c r="C234" s="22"/>
      <c r="D234" s="23"/>
      <c r="E234" s="24"/>
      <c r="F234" s="28"/>
    </row>
    <row r="235" spans="1:9" x14ac:dyDescent="0.2">
      <c r="A235" s="29" t="s">
        <v>11</v>
      </c>
      <c r="B235" s="21" t="s">
        <v>12</v>
      </c>
      <c r="C235" s="22"/>
      <c r="D235" s="30"/>
      <c r="E235" s="24"/>
      <c r="F235" s="25"/>
    </row>
    <row r="236" spans="1:9" x14ac:dyDescent="0.2">
      <c r="A236" s="29"/>
      <c r="B236" s="21"/>
      <c r="C236" s="22"/>
      <c r="D236" s="30"/>
      <c r="E236" s="24"/>
      <c r="F236" s="25"/>
    </row>
    <row r="237" spans="1:9" x14ac:dyDescent="0.2">
      <c r="A237" s="29">
        <v>1</v>
      </c>
      <c r="B237" s="21" t="s">
        <v>13</v>
      </c>
      <c r="C237" s="22"/>
      <c r="D237" s="30"/>
      <c r="E237" s="24"/>
      <c r="F237" s="25"/>
    </row>
    <row r="238" spans="1:9" ht="25.5" x14ac:dyDescent="0.2">
      <c r="A238" s="31">
        <f>+A237+0.1</f>
        <v>1.1000000000000001</v>
      </c>
      <c r="B238" s="32" t="s">
        <v>14</v>
      </c>
      <c r="C238" s="33">
        <v>1</v>
      </c>
      <c r="D238" s="23" t="s">
        <v>15</v>
      </c>
      <c r="E238" s="34">
        <v>175913.14331999997</v>
      </c>
      <c r="F238" s="35">
        <f t="shared" ref="F238:F247" si="18">ROUND((C238*E238),2)</f>
        <v>175913.14</v>
      </c>
      <c r="I238" s="174"/>
    </row>
    <row r="239" spans="1:9" x14ac:dyDescent="0.2">
      <c r="A239" s="31">
        <f t="shared" ref="A239:A246" si="19">+A238+0.1</f>
        <v>1.2000000000000002</v>
      </c>
      <c r="B239" s="32" t="s">
        <v>16</v>
      </c>
      <c r="C239" s="33">
        <v>273.75</v>
      </c>
      <c r="D239" s="23" t="s">
        <v>17</v>
      </c>
      <c r="E239" s="34">
        <v>8.8300000000000125</v>
      </c>
      <c r="F239" s="35">
        <f t="shared" si="18"/>
        <v>2417.21</v>
      </c>
    </row>
    <row r="240" spans="1:9" x14ac:dyDescent="0.2">
      <c r="A240" s="31">
        <f t="shared" si="19"/>
        <v>1.3000000000000003</v>
      </c>
      <c r="B240" s="32" t="s">
        <v>18</v>
      </c>
      <c r="C240" s="33">
        <v>34.22</v>
      </c>
      <c r="D240" s="23" t="s">
        <v>17</v>
      </c>
      <c r="E240" s="34">
        <v>76.590257433600016</v>
      </c>
      <c r="F240" s="35">
        <f t="shared" si="18"/>
        <v>2620.92</v>
      </c>
    </row>
    <row r="241" spans="1:6" ht="25.5" x14ac:dyDescent="0.2">
      <c r="A241" s="31">
        <f t="shared" si="19"/>
        <v>1.4000000000000004</v>
      </c>
      <c r="B241" s="32" t="s">
        <v>19</v>
      </c>
      <c r="C241" s="33">
        <v>34.22</v>
      </c>
      <c r="D241" s="23" t="s">
        <v>17</v>
      </c>
      <c r="E241" s="34">
        <v>2.1711720000000696</v>
      </c>
      <c r="F241" s="35">
        <f t="shared" si="18"/>
        <v>74.3</v>
      </c>
    </row>
    <row r="242" spans="1:6" x14ac:dyDescent="0.2">
      <c r="A242" s="31">
        <f t="shared" si="19"/>
        <v>1.5000000000000004</v>
      </c>
      <c r="B242" s="32" t="s">
        <v>20</v>
      </c>
      <c r="C242" s="33">
        <v>273.75</v>
      </c>
      <c r="D242" s="23" t="s">
        <v>17</v>
      </c>
      <c r="E242" s="34">
        <v>56.8752892288</v>
      </c>
      <c r="F242" s="35">
        <f t="shared" si="18"/>
        <v>15569.61</v>
      </c>
    </row>
    <row r="243" spans="1:6" ht="25.5" x14ac:dyDescent="0.2">
      <c r="A243" s="31">
        <f t="shared" si="19"/>
        <v>1.6000000000000005</v>
      </c>
      <c r="B243" s="32" t="s">
        <v>21</v>
      </c>
      <c r="C243" s="33">
        <v>448.65</v>
      </c>
      <c r="D243" s="23" t="s">
        <v>17</v>
      </c>
      <c r="E243" s="34">
        <v>-65.626800000000031</v>
      </c>
      <c r="F243" s="35">
        <f t="shared" si="18"/>
        <v>-29443.46</v>
      </c>
    </row>
    <row r="244" spans="1:6" ht="25.5" x14ac:dyDescent="0.2">
      <c r="A244" s="31">
        <f t="shared" si="19"/>
        <v>1.7000000000000006</v>
      </c>
      <c r="B244" s="32" t="s">
        <v>22</v>
      </c>
      <c r="C244" s="33">
        <v>1</v>
      </c>
      <c r="D244" s="30" t="s">
        <v>23</v>
      </c>
      <c r="E244" s="34">
        <v>2675.9781599999988</v>
      </c>
      <c r="F244" s="35">
        <f t="shared" si="18"/>
        <v>2675.98</v>
      </c>
    </row>
    <row r="245" spans="1:6" ht="25.5" x14ac:dyDescent="0.2">
      <c r="A245" s="31">
        <f t="shared" si="19"/>
        <v>1.8000000000000007</v>
      </c>
      <c r="B245" s="36" t="s">
        <v>24</v>
      </c>
      <c r="C245" s="33">
        <v>1</v>
      </c>
      <c r="D245" s="23" t="s">
        <v>23</v>
      </c>
      <c r="E245" s="34">
        <v>7667.8000000000029</v>
      </c>
      <c r="F245" s="35">
        <f t="shared" si="18"/>
        <v>7667.8</v>
      </c>
    </row>
    <row r="246" spans="1:6" ht="51" x14ac:dyDescent="0.2">
      <c r="A246" s="31">
        <f t="shared" si="19"/>
        <v>1.9000000000000008</v>
      </c>
      <c r="B246" s="36" t="s">
        <v>25</v>
      </c>
      <c r="C246" s="33">
        <v>2</v>
      </c>
      <c r="D246" s="23" t="s">
        <v>23</v>
      </c>
      <c r="E246" s="34">
        <v>100624.38</v>
      </c>
      <c r="F246" s="35">
        <f t="shared" si="18"/>
        <v>201248.76</v>
      </c>
    </row>
    <row r="247" spans="1:6" ht="38.25" x14ac:dyDescent="0.2">
      <c r="A247" s="37">
        <v>1.1000000000000001</v>
      </c>
      <c r="B247" s="38" t="s">
        <v>26</v>
      </c>
      <c r="C247" s="33">
        <v>2</v>
      </c>
      <c r="D247" s="23" t="s">
        <v>23</v>
      </c>
      <c r="E247" s="34">
        <v>171040.98000000004</v>
      </c>
      <c r="F247" s="35">
        <f t="shared" si="18"/>
        <v>342081.96</v>
      </c>
    </row>
    <row r="248" spans="1:6" ht="15" x14ac:dyDescent="0.2">
      <c r="A248" s="26"/>
      <c r="B248" s="36"/>
      <c r="C248" s="33"/>
      <c r="D248" s="39"/>
      <c r="E248" s="34"/>
      <c r="F248" s="35"/>
    </row>
    <row r="249" spans="1:6" ht="15" x14ac:dyDescent="0.2">
      <c r="A249" s="29">
        <v>2</v>
      </c>
      <c r="B249" s="21" t="s">
        <v>27</v>
      </c>
      <c r="C249" s="22"/>
      <c r="D249" s="40"/>
      <c r="E249" s="34"/>
      <c r="F249" s="35"/>
    </row>
    <row r="250" spans="1:6" x14ac:dyDescent="0.2">
      <c r="A250" s="31">
        <f>A249+0.1</f>
        <v>2.1</v>
      </c>
      <c r="B250" s="32" t="s">
        <v>28</v>
      </c>
      <c r="C250" s="33">
        <v>1</v>
      </c>
      <c r="D250" s="23" t="s">
        <v>23</v>
      </c>
      <c r="E250" s="34">
        <v>0</v>
      </c>
      <c r="F250" s="35">
        <f>ROUND((C250*E250),2)</f>
        <v>0</v>
      </c>
    </row>
    <row r="251" spans="1:6" x14ac:dyDescent="0.2">
      <c r="A251" s="31">
        <f>+A250+0.1</f>
        <v>2.2000000000000002</v>
      </c>
      <c r="B251" s="32" t="s">
        <v>29</v>
      </c>
      <c r="C251" s="33">
        <v>1</v>
      </c>
      <c r="D251" s="23" t="s">
        <v>23</v>
      </c>
      <c r="E251" s="34">
        <v>0</v>
      </c>
      <c r="F251" s="35">
        <f>ROUND((C251*E251),2)</f>
        <v>0</v>
      </c>
    </row>
    <row r="252" spans="1:6" ht="25.5" x14ac:dyDescent="0.2">
      <c r="A252" s="31">
        <v>2.2999999999999998</v>
      </c>
      <c r="B252" s="32" t="s">
        <v>30</v>
      </c>
      <c r="C252" s="33">
        <v>1</v>
      </c>
      <c r="D252" s="23" t="s">
        <v>31</v>
      </c>
      <c r="E252" s="34">
        <v>-1234.2237761999995</v>
      </c>
      <c r="F252" s="35">
        <f>ROUND((C252*E252),2)</f>
        <v>-1234.22</v>
      </c>
    </row>
    <row r="253" spans="1:6" x14ac:dyDescent="0.2">
      <c r="A253" s="31">
        <v>2.4</v>
      </c>
      <c r="B253" s="32" t="s">
        <v>32</v>
      </c>
      <c r="C253" s="33">
        <v>1</v>
      </c>
      <c r="D253" s="23" t="s">
        <v>23</v>
      </c>
      <c r="E253" s="34">
        <v>107.84799999999996</v>
      </c>
      <c r="F253" s="35">
        <f>ROUND((C253*E253),2)</f>
        <v>107.85</v>
      </c>
    </row>
    <row r="254" spans="1:6" ht="15" x14ac:dyDescent="0.2">
      <c r="A254" s="41"/>
      <c r="B254" s="21"/>
      <c r="C254" s="22"/>
      <c r="D254" s="40"/>
      <c r="E254" s="34"/>
      <c r="F254" s="35"/>
    </row>
    <row r="255" spans="1:6" ht="15" x14ac:dyDescent="0.2">
      <c r="A255" s="41">
        <v>3</v>
      </c>
      <c r="B255" s="21" t="s">
        <v>33</v>
      </c>
      <c r="C255" s="33"/>
      <c r="D255" s="39"/>
      <c r="E255" s="34"/>
      <c r="F255" s="35"/>
    </row>
    <row r="256" spans="1:6" ht="25.5" x14ac:dyDescent="0.2">
      <c r="A256" s="31">
        <f>+A255+0.1</f>
        <v>3.1</v>
      </c>
      <c r="B256" s="32" t="s">
        <v>34</v>
      </c>
      <c r="C256" s="33">
        <v>6</v>
      </c>
      <c r="D256" s="30" t="s">
        <v>23</v>
      </c>
      <c r="E256" s="34">
        <v>268.75980000000027</v>
      </c>
      <c r="F256" s="35">
        <f>ROUND((C256*E256),2)</f>
        <v>1612.56</v>
      </c>
    </row>
    <row r="257" spans="1:6" ht="25.5" x14ac:dyDescent="0.2">
      <c r="A257" s="31">
        <f>+A256+0.1</f>
        <v>3.2</v>
      </c>
      <c r="B257" s="32" t="s">
        <v>35</v>
      </c>
      <c r="C257" s="33">
        <v>1</v>
      </c>
      <c r="D257" s="23" t="s">
        <v>23</v>
      </c>
      <c r="E257" s="34">
        <v>3340.1736000000001</v>
      </c>
      <c r="F257" s="35">
        <f>ROUND((C257*E257),2)</f>
        <v>3340.17</v>
      </c>
    </row>
    <row r="258" spans="1:6" ht="25.5" x14ac:dyDescent="0.2">
      <c r="A258" s="31">
        <f>+A257+0.1</f>
        <v>3.3000000000000003</v>
      </c>
      <c r="B258" s="32" t="s">
        <v>36</v>
      </c>
      <c r="C258" s="33">
        <v>4</v>
      </c>
      <c r="D258" s="23" t="s">
        <v>23</v>
      </c>
      <c r="E258" s="34">
        <v>-580.83899999999994</v>
      </c>
      <c r="F258" s="35">
        <f>ROUND((C258*E258),2)</f>
        <v>-2323.36</v>
      </c>
    </row>
    <row r="259" spans="1:6" x14ac:dyDescent="0.2">
      <c r="A259" s="26"/>
      <c r="B259" s="32"/>
      <c r="C259" s="33"/>
      <c r="D259" s="23"/>
      <c r="E259" s="34"/>
      <c r="F259" s="35"/>
    </row>
    <row r="260" spans="1:6" x14ac:dyDescent="0.2">
      <c r="A260" s="29" t="s">
        <v>37</v>
      </c>
      <c r="B260" s="21" t="s">
        <v>38</v>
      </c>
      <c r="C260" s="33"/>
      <c r="D260" s="23"/>
      <c r="E260" s="34"/>
      <c r="F260" s="35"/>
    </row>
    <row r="261" spans="1:6" ht="25.5" x14ac:dyDescent="0.2">
      <c r="A261" s="31">
        <v>1</v>
      </c>
      <c r="B261" s="32" t="s">
        <v>39</v>
      </c>
      <c r="C261" s="33">
        <v>1</v>
      </c>
      <c r="D261" s="23" t="s">
        <v>40</v>
      </c>
      <c r="E261" s="34">
        <v>7821.1560000000027</v>
      </c>
      <c r="F261" s="35">
        <f>ROUND((C261*E261),2)</f>
        <v>7821.16</v>
      </c>
    </row>
    <row r="262" spans="1:6" x14ac:dyDescent="0.2">
      <c r="A262" s="31">
        <v>2</v>
      </c>
      <c r="B262" s="32" t="s">
        <v>41</v>
      </c>
      <c r="C262" s="33">
        <v>32.5</v>
      </c>
      <c r="D262" s="23" t="s">
        <v>42</v>
      </c>
      <c r="E262" s="34">
        <v>0</v>
      </c>
      <c r="F262" s="35">
        <f>ROUND((C262*E262),2)</f>
        <v>0</v>
      </c>
    </row>
    <row r="263" spans="1:6" x14ac:dyDescent="0.2">
      <c r="A263" s="31">
        <v>3</v>
      </c>
      <c r="B263" s="32" t="s">
        <v>43</v>
      </c>
      <c r="C263" s="33">
        <v>12.5</v>
      </c>
      <c r="D263" s="23" t="s">
        <v>42</v>
      </c>
      <c r="E263" s="34">
        <v>-24.491742566400035</v>
      </c>
      <c r="F263" s="35">
        <f>ROUND((C263*E263),2)</f>
        <v>-306.14999999999998</v>
      </c>
    </row>
    <row r="264" spans="1:6" x14ac:dyDescent="0.2">
      <c r="A264" s="42">
        <v>4</v>
      </c>
      <c r="B264" s="43" t="s">
        <v>44</v>
      </c>
      <c r="C264" s="44">
        <v>2</v>
      </c>
      <c r="D264" s="45" t="s">
        <v>23</v>
      </c>
      <c r="E264" s="46">
        <v>85.424999999999955</v>
      </c>
      <c r="F264" s="47">
        <f>ROUND((C264*E264),2)</f>
        <v>170.85</v>
      </c>
    </row>
    <row r="265" spans="1:6" ht="25.5" x14ac:dyDescent="0.2">
      <c r="A265" s="31">
        <v>5</v>
      </c>
      <c r="B265" s="32" t="s">
        <v>45</v>
      </c>
      <c r="C265" s="33">
        <v>1</v>
      </c>
      <c r="D265" s="30" t="s">
        <v>23</v>
      </c>
      <c r="E265" s="34">
        <v>-3365.2758000000031</v>
      </c>
      <c r="F265" s="35">
        <f>ROUND((C265*E265),2)</f>
        <v>-3365.28</v>
      </c>
    </row>
    <row r="266" spans="1:6" x14ac:dyDescent="0.2">
      <c r="A266" s="26"/>
      <c r="B266" s="32"/>
      <c r="C266" s="33"/>
      <c r="D266" s="23"/>
      <c r="E266" s="34"/>
      <c r="F266" s="35"/>
    </row>
    <row r="267" spans="1:6" x14ac:dyDescent="0.2">
      <c r="A267" s="29" t="s">
        <v>46</v>
      </c>
      <c r="B267" s="21" t="s">
        <v>47</v>
      </c>
      <c r="C267" s="33"/>
      <c r="D267" s="23"/>
      <c r="E267" s="34"/>
      <c r="F267" s="35"/>
    </row>
    <row r="268" spans="1:6" x14ac:dyDescent="0.2">
      <c r="A268" s="31">
        <v>1</v>
      </c>
      <c r="B268" s="32" t="s">
        <v>48</v>
      </c>
      <c r="C268" s="33">
        <v>1</v>
      </c>
      <c r="D268" s="23" t="s">
        <v>40</v>
      </c>
      <c r="E268" s="34">
        <v>33.805000000000291</v>
      </c>
      <c r="F268" s="35">
        <f>ROUND((C268*E268),2)</f>
        <v>33.81</v>
      </c>
    </row>
    <row r="269" spans="1:6" ht="25.5" x14ac:dyDescent="0.2">
      <c r="A269" s="31">
        <v>2</v>
      </c>
      <c r="B269" s="32" t="s">
        <v>49</v>
      </c>
      <c r="C269" s="33">
        <v>1</v>
      </c>
      <c r="D269" s="23" t="s">
        <v>23</v>
      </c>
      <c r="E269" s="34">
        <v>155</v>
      </c>
      <c r="F269" s="35">
        <f>ROUND((C269*E269),2)</f>
        <v>155</v>
      </c>
    </row>
    <row r="270" spans="1:6" x14ac:dyDescent="0.2">
      <c r="A270" s="31">
        <v>3</v>
      </c>
      <c r="B270" s="32" t="s">
        <v>50</v>
      </c>
      <c r="C270" s="33">
        <v>49</v>
      </c>
      <c r="D270" s="23" t="s">
        <v>42</v>
      </c>
      <c r="E270" s="34">
        <v>4.8600000000000136</v>
      </c>
      <c r="F270" s="35">
        <f>ROUND((C270*E270),2)</f>
        <v>238.14</v>
      </c>
    </row>
    <row r="271" spans="1:6" ht="25.5" x14ac:dyDescent="0.2">
      <c r="A271" s="31">
        <v>4</v>
      </c>
      <c r="B271" s="32" t="s">
        <v>51</v>
      </c>
      <c r="C271" s="33">
        <v>1</v>
      </c>
      <c r="D271" s="30" t="s">
        <v>23</v>
      </c>
      <c r="E271" s="34">
        <v>-1891.3832000000002</v>
      </c>
      <c r="F271" s="35">
        <f>ROUND((C271*E271),2)</f>
        <v>-1891.38</v>
      </c>
    </row>
    <row r="272" spans="1:6" x14ac:dyDescent="0.2">
      <c r="A272" s="48"/>
      <c r="B272" s="21"/>
      <c r="C272" s="33"/>
      <c r="D272" s="30"/>
      <c r="E272" s="34"/>
      <c r="F272" s="35"/>
    </row>
    <row r="273" spans="1:6" ht="15" x14ac:dyDescent="0.2">
      <c r="A273" s="49" t="s">
        <v>52</v>
      </c>
      <c r="B273" s="21" t="s">
        <v>53</v>
      </c>
      <c r="C273" s="33"/>
      <c r="D273" s="40"/>
      <c r="E273" s="34"/>
      <c r="F273" s="35"/>
    </row>
    <row r="274" spans="1:6" x14ac:dyDescent="0.2">
      <c r="A274" s="31">
        <v>1</v>
      </c>
      <c r="B274" s="32" t="s">
        <v>54</v>
      </c>
      <c r="C274" s="33">
        <v>2</v>
      </c>
      <c r="D274" s="30" t="s">
        <v>23</v>
      </c>
      <c r="E274" s="34">
        <v>329.38200000000006</v>
      </c>
      <c r="F274" s="35">
        <f t="shared" ref="F274:F279" si="20">ROUND((C274*E274),2)</f>
        <v>658.76</v>
      </c>
    </row>
    <row r="275" spans="1:6" ht="25.5" x14ac:dyDescent="0.2">
      <c r="A275" s="31">
        <v>2</v>
      </c>
      <c r="B275" s="32" t="s">
        <v>55</v>
      </c>
      <c r="C275" s="33">
        <v>2</v>
      </c>
      <c r="D275" s="23" t="s">
        <v>23</v>
      </c>
      <c r="E275" s="34">
        <v>0</v>
      </c>
      <c r="F275" s="35">
        <f t="shared" si="20"/>
        <v>0</v>
      </c>
    </row>
    <row r="276" spans="1:6" x14ac:dyDescent="0.2">
      <c r="A276" s="31">
        <v>3</v>
      </c>
      <c r="B276" s="32" t="s">
        <v>56</v>
      </c>
      <c r="C276" s="33">
        <v>1</v>
      </c>
      <c r="D276" s="30" t="s">
        <v>23</v>
      </c>
      <c r="E276" s="34">
        <v>662.57799999999406</v>
      </c>
      <c r="F276" s="35">
        <f t="shared" si="20"/>
        <v>662.58</v>
      </c>
    </row>
    <row r="277" spans="1:6" ht="38.25" x14ac:dyDescent="0.2">
      <c r="A277" s="31">
        <v>4</v>
      </c>
      <c r="B277" s="32" t="s">
        <v>57</v>
      </c>
      <c r="C277" s="22">
        <v>2850.25</v>
      </c>
      <c r="D277" s="30" t="s">
        <v>58</v>
      </c>
      <c r="E277" s="34">
        <v>2521.2659999999996</v>
      </c>
      <c r="F277" s="35">
        <f t="shared" si="20"/>
        <v>7186238.4199999999</v>
      </c>
    </row>
    <row r="278" spans="1:6" x14ac:dyDescent="0.2">
      <c r="A278" s="31">
        <v>5</v>
      </c>
      <c r="B278" s="32" t="s">
        <v>59</v>
      </c>
      <c r="C278" s="33">
        <v>1</v>
      </c>
      <c r="D278" s="30" t="s">
        <v>23</v>
      </c>
      <c r="E278" s="34">
        <v>-64.382400000002235</v>
      </c>
      <c r="F278" s="35">
        <f t="shared" si="20"/>
        <v>-64.38</v>
      </c>
    </row>
    <row r="279" spans="1:6" x14ac:dyDescent="0.2">
      <c r="A279" s="31">
        <v>6</v>
      </c>
      <c r="B279" s="50" t="s">
        <v>60</v>
      </c>
      <c r="C279" s="33">
        <v>2</v>
      </c>
      <c r="D279" s="23" t="s">
        <v>61</v>
      </c>
      <c r="E279" s="34">
        <v>-64.754699999999957</v>
      </c>
      <c r="F279" s="35">
        <f t="shared" si="20"/>
        <v>-129.51</v>
      </c>
    </row>
    <row r="280" spans="1:6" ht="15" x14ac:dyDescent="0.2">
      <c r="A280" s="26"/>
      <c r="B280" s="50"/>
      <c r="C280" s="22"/>
      <c r="D280" s="39"/>
      <c r="E280" s="34"/>
      <c r="F280" s="35"/>
    </row>
    <row r="281" spans="1:6" ht="15" x14ac:dyDescent="0.2">
      <c r="A281" s="29" t="s">
        <v>62</v>
      </c>
      <c r="B281" s="21" t="s">
        <v>63</v>
      </c>
      <c r="C281" s="22"/>
      <c r="D281" s="40"/>
      <c r="E281" s="34"/>
      <c r="F281" s="35"/>
    </row>
    <row r="282" spans="1:6" x14ac:dyDescent="0.2">
      <c r="A282" s="31">
        <v>1</v>
      </c>
      <c r="B282" s="32" t="s">
        <v>64</v>
      </c>
      <c r="C282" s="22">
        <v>24.14</v>
      </c>
      <c r="D282" s="23" t="s">
        <v>42</v>
      </c>
      <c r="E282" s="34">
        <v>151.2491154201424</v>
      </c>
      <c r="F282" s="35">
        <f>ROUND((C282*E282),2)</f>
        <v>3651.15</v>
      </c>
    </row>
    <row r="283" spans="1:6" ht="15" x14ac:dyDescent="0.2">
      <c r="A283" s="51"/>
      <c r="B283" s="21"/>
      <c r="C283" s="22"/>
      <c r="D283" s="40"/>
      <c r="E283" s="34"/>
      <c r="F283" s="35"/>
    </row>
    <row r="284" spans="1:6" ht="15" x14ac:dyDescent="0.2">
      <c r="A284" s="29" t="s">
        <v>65</v>
      </c>
      <c r="B284" s="52" t="s">
        <v>66</v>
      </c>
      <c r="C284" s="22"/>
      <c r="D284" s="40"/>
      <c r="E284" s="34"/>
      <c r="F284" s="35"/>
    </row>
    <row r="285" spans="1:6" ht="15" x14ac:dyDescent="0.2">
      <c r="A285" s="53">
        <v>1</v>
      </c>
      <c r="B285" s="21" t="s">
        <v>67</v>
      </c>
      <c r="C285" s="33"/>
      <c r="D285" s="40"/>
      <c r="E285" s="34"/>
      <c r="F285" s="35"/>
    </row>
    <row r="286" spans="1:6" x14ac:dyDescent="0.2">
      <c r="A286" s="54">
        <f>+A285+0.1</f>
        <v>1.1000000000000001</v>
      </c>
      <c r="B286" s="32" t="s">
        <v>68</v>
      </c>
      <c r="C286" s="33">
        <v>6</v>
      </c>
      <c r="D286" s="30" t="s">
        <v>23</v>
      </c>
      <c r="E286" s="34">
        <v>766.77999999999975</v>
      </c>
      <c r="F286" s="35">
        <f>ROUND((C286*E286),2)</f>
        <v>4600.68</v>
      </c>
    </row>
    <row r="287" spans="1:6" ht="25.5" x14ac:dyDescent="0.2">
      <c r="A287" s="54">
        <f>+A286+0.1</f>
        <v>1.2000000000000002</v>
      </c>
      <c r="B287" s="32" t="s">
        <v>69</v>
      </c>
      <c r="C287" s="33">
        <v>6</v>
      </c>
      <c r="D287" s="30" t="s">
        <v>23</v>
      </c>
      <c r="E287" s="34">
        <v>0</v>
      </c>
      <c r="F287" s="35">
        <f>ROUND((C287*E287),2)</f>
        <v>0</v>
      </c>
    </row>
    <row r="288" spans="1:6" ht="25.5" x14ac:dyDescent="0.2">
      <c r="A288" s="54">
        <f>+A287+0.1</f>
        <v>1.3000000000000003</v>
      </c>
      <c r="B288" s="32" t="s">
        <v>70</v>
      </c>
      <c r="C288" s="33">
        <v>1</v>
      </c>
      <c r="D288" s="30" t="s">
        <v>23</v>
      </c>
      <c r="E288" s="34">
        <v>0</v>
      </c>
      <c r="F288" s="35">
        <f>ROUND((C288*E288),2)</f>
        <v>0</v>
      </c>
    </row>
    <row r="289" spans="1:6" ht="25.5" x14ac:dyDescent="0.2">
      <c r="A289" s="54">
        <f>+A288+0.1</f>
        <v>1.4000000000000004</v>
      </c>
      <c r="B289" s="32" t="s">
        <v>71</v>
      </c>
      <c r="C289" s="33">
        <v>6</v>
      </c>
      <c r="D289" s="30" t="s">
        <v>23</v>
      </c>
      <c r="E289" s="34">
        <v>0</v>
      </c>
      <c r="F289" s="35">
        <f>ROUND((C289*E289),2)</f>
        <v>0</v>
      </c>
    </row>
    <row r="290" spans="1:6" x14ac:dyDescent="0.2">
      <c r="A290" s="26"/>
      <c r="B290" s="32"/>
      <c r="C290" s="22"/>
      <c r="D290" s="30"/>
      <c r="E290" s="34"/>
      <c r="F290" s="35"/>
    </row>
    <row r="291" spans="1:6" x14ac:dyDescent="0.2">
      <c r="A291" s="29">
        <v>2</v>
      </c>
      <c r="B291" s="21" t="s">
        <v>72</v>
      </c>
      <c r="C291" s="22"/>
      <c r="D291" s="23"/>
      <c r="E291" s="34"/>
      <c r="F291" s="35"/>
    </row>
    <row r="292" spans="1:6" x14ac:dyDescent="0.2">
      <c r="A292" s="31">
        <f>+A291+0.1</f>
        <v>2.1</v>
      </c>
      <c r="B292" s="32" t="s">
        <v>73</v>
      </c>
      <c r="C292" s="33">
        <v>63.94</v>
      </c>
      <c r="D292" s="23" t="s">
        <v>74</v>
      </c>
      <c r="E292" s="34">
        <v>0</v>
      </c>
      <c r="F292" s="35">
        <f>ROUND((C292*E292),2)</f>
        <v>0</v>
      </c>
    </row>
    <row r="293" spans="1:6" ht="25.5" x14ac:dyDescent="0.2">
      <c r="A293" s="31">
        <f>+A292+0.1</f>
        <v>2.2000000000000002</v>
      </c>
      <c r="B293" s="32" t="s">
        <v>75</v>
      </c>
      <c r="C293" s="33">
        <v>83.12</v>
      </c>
      <c r="D293" s="23" t="s">
        <v>76</v>
      </c>
      <c r="E293" s="34">
        <v>0</v>
      </c>
      <c r="F293" s="35">
        <f>ROUND((C293*E293),2)</f>
        <v>0</v>
      </c>
    </row>
    <row r="294" spans="1:6" x14ac:dyDescent="0.2">
      <c r="A294" s="26"/>
      <c r="B294" s="32"/>
      <c r="C294" s="22"/>
      <c r="D294" s="23"/>
      <c r="E294" s="34"/>
      <c r="F294" s="35"/>
    </row>
    <row r="295" spans="1:6" x14ac:dyDescent="0.2">
      <c r="A295" s="55">
        <v>3</v>
      </c>
      <c r="B295" s="56" t="s">
        <v>77</v>
      </c>
      <c r="C295" s="33"/>
      <c r="D295" s="30"/>
      <c r="E295" s="34"/>
      <c r="F295" s="35"/>
    </row>
    <row r="296" spans="1:6" x14ac:dyDescent="0.2">
      <c r="A296" s="57">
        <f t="shared" ref="A296:A302" si="21">+A295+0.1</f>
        <v>3.1</v>
      </c>
      <c r="B296" s="32" t="s">
        <v>78</v>
      </c>
      <c r="C296" s="33">
        <v>41.98</v>
      </c>
      <c r="D296" s="30" t="s">
        <v>79</v>
      </c>
      <c r="E296" s="34">
        <v>0</v>
      </c>
      <c r="F296" s="35">
        <f t="shared" ref="F296:F302" si="22">ROUND((C296*E296),2)</f>
        <v>0</v>
      </c>
    </row>
    <row r="297" spans="1:6" x14ac:dyDescent="0.2">
      <c r="A297" s="57">
        <f t="shared" si="21"/>
        <v>3.2</v>
      </c>
      <c r="B297" s="32" t="s">
        <v>80</v>
      </c>
      <c r="C297" s="33">
        <v>5.25</v>
      </c>
      <c r="D297" s="30" t="s">
        <v>79</v>
      </c>
      <c r="E297" s="34">
        <v>0</v>
      </c>
      <c r="F297" s="35">
        <f t="shared" si="22"/>
        <v>0</v>
      </c>
    </row>
    <row r="298" spans="1:6" x14ac:dyDescent="0.2">
      <c r="A298" s="57">
        <f t="shared" si="21"/>
        <v>3.3000000000000003</v>
      </c>
      <c r="B298" s="32" t="s">
        <v>81</v>
      </c>
      <c r="C298" s="33">
        <v>2.39</v>
      </c>
      <c r="D298" s="30" t="s">
        <v>79</v>
      </c>
      <c r="E298" s="34">
        <v>0</v>
      </c>
      <c r="F298" s="35">
        <f t="shared" si="22"/>
        <v>0</v>
      </c>
    </row>
    <row r="299" spans="1:6" x14ac:dyDescent="0.2">
      <c r="A299" s="57">
        <f t="shared" si="21"/>
        <v>3.4000000000000004</v>
      </c>
      <c r="B299" s="32" t="s">
        <v>82</v>
      </c>
      <c r="C299" s="33">
        <v>2.39</v>
      </c>
      <c r="D299" s="30" t="s">
        <v>79</v>
      </c>
      <c r="E299" s="34">
        <v>0</v>
      </c>
      <c r="F299" s="35">
        <f t="shared" si="22"/>
        <v>0</v>
      </c>
    </row>
    <row r="300" spans="1:6" x14ac:dyDescent="0.2">
      <c r="A300" s="57">
        <f t="shared" si="21"/>
        <v>3.5000000000000004</v>
      </c>
      <c r="B300" s="32" t="s">
        <v>83</v>
      </c>
      <c r="C300" s="33">
        <v>2.39</v>
      </c>
      <c r="D300" s="30" t="s">
        <v>79</v>
      </c>
      <c r="E300" s="34">
        <v>0</v>
      </c>
      <c r="F300" s="35">
        <f t="shared" si="22"/>
        <v>0</v>
      </c>
    </row>
    <row r="301" spans="1:6" x14ac:dyDescent="0.2">
      <c r="A301" s="58">
        <f t="shared" si="21"/>
        <v>3.6000000000000005</v>
      </c>
      <c r="B301" s="43" t="s">
        <v>84</v>
      </c>
      <c r="C301" s="44">
        <v>9.5399999999999991</v>
      </c>
      <c r="D301" s="59" t="s">
        <v>79</v>
      </c>
      <c r="E301" s="46">
        <v>0</v>
      </c>
      <c r="F301" s="47">
        <f t="shared" si="22"/>
        <v>0</v>
      </c>
    </row>
    <row r="302" spans="1:6" x14ac:dyDescent="0.2">
      <c r="A302" s="60">
        <f t="shared" si="21"/>
        <v>3.7000000000000006</v>
      </c>
      <c r="B302" s="61" t="s">
        <v>85</v>
      </c>
      <c r="C302" s="62">
        <v>3197</v>
      </c>
      <c r="D302" s="63" t="s">
        <v>86</v>
      </c>
      <c r="E302" s="34">
        <v>0</v>
      </c>
      <c r="F302" s="65">
        <f t="shared" si="22"/>
        <v>0</v>
      </c>
    </row>
    <row r="303" spans="1:6" x14ac:dyDescent="0.2">
      <c r="A303" s="66"/>
      <c r="B303" s="32"/>
      <c r="C303" s="33"/>
      <c r="D303" s="30"/>
      <c r="E303" s="34"/>
      <c r="F303" s="35"/>
    </row>
    <row r="304" spans="1:6" x14ac:dyDescent="0.2">
      <c r="A304" s="55">
        <v>4</v>
      </c>
      <c r="B304" s="56" t="s">
        <v>87</v>
      </c>
      <c r="C304" s="33"/>
      <c r="D304" s="30"/>
      <c r="E304" s="34"/>
      <c r="F304" s="35"/>
    </row>
    <row r="305" spans="1:6" x14ac:dyDescent="0.2">
      <c r="A305" s="57">
        <f>+A304+0.1</f>
        <v>4.0999999999999996</v>
      </c>
      <c r="B305" s="32" t="s">
        <v>78</v>
      </c>
      <c r="C305" s="33">
        <v>41.98</v>
      </c>
      <c r="D305" s="30" t="s">
        <v>79</v>
      </c>
      <c r="E305" s="34">
        <v>0</v>
      </c>
      <c r="F305" s="35">
        <f t="shared" ref="F305:F311" si="23">ROUND((C305*E305),2)</f>
        <v>0</v>
      </c>
    </row>
    <row r="306" spans="1:6" x14ac:dyDescent="0.2">
      <c r="A306" s="57">
        <f t="shared" ref="A306:A311" si="24">+A305+0.1</f>
        <v>4.1999999999999993</v>
      </c>
      <c r="B306" s="32" t="s">
        <v>80</v>
      </c>
      <c r="C306" s="33">
        <v>5.25</v>
      </c>
      <c r="D306" s="30" t="s">
        <v>79</v>
      </c>
      <c r="E306" s="34">
        <v>0</v>
      </c>
      <c r="F306" s="35">
        <f t="shared" si="23"/>
        <v>0</v>
      </c>
    </row>
    <row r="307" spans="1:6" x14ac:dyDescent="0.2">
      <c r="A307" s="57">
        <f t="shared" si="24"/>
        <v>4.2999999999999989</v>
      </c>
      <c r="B307" s="32" t="s">
        <v>81</v>
      </c>
      <c r="C307" s="33">
        <v>2.39</v>
      </c>
      <c r="D307" s="30" t="s">
        <v>79</v>
      </c>
      <c r="E307" s="34">
        <v>0</v>
      </c>
      <c r="F307" s="35">
        <f t="shared" si="23"/>
        <v>0</v>
      </c>
    </row>
    <row r="308" spans="1:6" x14ac:dyDescent="0.2">
      <c r="A308" s="57">
        <f t="shared" si="24"/>
        <v>4.3999999999999986</v>
      </c>
      <c r="B308" s="32" t="s">
        <v>88</v>
      </c>
      <c r="C308" s="33">
        <v>2.39</v>
      </c>
      <c r="D308" s="30" t="s">
        <v>79</v>
      </c>
      <c r="E308" s="34">
        <v>0</v>
      </c>
      <c r="F308" s="35">
        <f t="shared" si="23"/>
        <v>0</v>
      </c>
    </row>
    <row r="309" spans="1:6" x14ac:dyDescent="0.2">
      <c r="A309" s="57">
        <f t="shared" si="24"/>
        <v>4.4999999999999982</v>
      </c>
      <c r="B309" s="32" t="s">
        <v>83</v>
      </c>
      <c r="C309" s="33">
        <v>2.39</v>
      </c>
      <c r="D309" s="30" t="s">
        <v>79</v>
      </c>
      <c r="E309" s="34">
        <v>0</v>
      </c>
      <c r="F309" s="35">
        <f t="shared" si="23"/>
        <v>0</v>
      </c>
    </row>
    <row r="310" spans="1:6" x14ac:dyDescent="0.2">
      <c r="A310" s="57">
        <f t="shared" si="24"/>
        <v>4.5999999999999979</v>
      </c>
      <c r="B310" s="32" t="s">
        <v>89</v>
      </c>
      <c r="C310" s="33">
        <v>9.5399999999999991</v>
      </c>
      <c r="D310" s="30" t="s">
        <v>79</v>
      </c>
      <c r="E310" s="34">
        <v>0</v>
      </c>
      <c r="F310" s="35">
        <f t="shared" si="23"/>
        <v>0</v>
      </c>
    </row>
    <row r="311" spans="1:6" ht="25.5" x14ac:dyDescent="0.2">
      <c r="A311" s="57">
        <f t="shared" si="24"/>
        <v>4.6999999999999975</v>
      </c>
      <c r="B311" s="32" t="s">
        <v>90</v>
      </c>
      <c r="C311" s="33">
        <v>49.62</v>
      </c>
      <c r="D311" s="30" t="s">
        <v>79</v>
      </c>
      <c r="E311" s="34">
        <v>0</v>
      </c>
      <c r="F311" s="35">
        <f t="shared" si="23"/>
        <v>0</v>
      </c>
    </row>
    <row r="312" spans="1:6" ht="15" x14ac:dyDescent="0.2">
      <c r="A312" s="31"/>
      <c r="B312" s="32"/>
      <c r="C312" s="22"/>
      <c r="D312" s="40"/>
      <c r="E312" s="34"/>
      <c r="F312" s="35"/>
    </row>
    <row r="313" spans="1:6" x14ac:dyDescent="0.2">
      <c r="A313" s="31">
        <v>5</v>
      </c>
      <c r="B313" s="32" t="s">
        <v>91</v>
      </c>
      <c r="C313" s="33">
        <v>1</v>
      </c>
      <c r="D313" s="30" t="s">
        <v>23</v>
      </c>
      <c r="E313" s="34">
        <v>389.67499999999927</v>
      </c>
      <c r="F313" s="35">
        <f>ROUND((C313*E313),2)</f>
        <v>389.67</v>
      </c>
    </row>
    <row r="314" spans="1:6" ht="15" x14ac:dyDescent="0.2">
      <c r="A314" s="26"/>
      <c r="B314" s="32"/>
      <c r="C314" s="33"/>
      <c r="D314" s="40"/>
      <c r="E314" s="34"/>
      <c r="F314" s="35"/>
    </row>
    <row r="315" spans="1:6" ht="15" x14ac:dyDescent="0.2">
      <c r="A315" s="29" t="s">
        <v>92</v>
      </c>
      <c r="B315" s="56" t="s">
        <v>93</v>
      </c>
      <c r="C315" s="33"/>
      <c r="D315" s="40"/>
      <c r="E315" s="34"/>
      <c r="F315" s="35"/>
    </row>
    <row r="316" spans="1:6" ht="15" x14ac:dyDescent="0.2">
      <c r="A316" s="67"/>
      <c r="B316" s="68"/>
      <c r="C316" s="22"/>
      <c r="D316" s="39"/>
      <c r="E316" s="34"/>
      <c r="F316" s="35"/>
    </row>
    <row r="317" spans="1:6" ht="15" x14ac:dyDescent="0.2">
      <c r="A317" s="20">
        <v>1</v>
      </c>
      <c r="B317" s="56" t="s">
        <v>94</v>
      </c>
      <c r="C317" s="33"/>
      <c r="D317" s="40"/>
      <c r="E317" s="34"/>
      <c r="F317" s="35"/>
    </row>
    <row r="318" spans="1:6" x14ac:dyDescent="0.2">
      <c r="A318" s="31">
        <f>+A317+0.1</f>
        <v>1.1000000000000001</v>
      </c>
      <c r="B318" s="32" t="s">
        <v>95</v>
      </c>
      <c r="C318" s="33">
        <v>1</v>
      </c>
      <c r="D318" s="30" t="s">
        <v>23</v>
      </c>
      <c r="E318" s="34">
        <v>-144.13000000000102</v>
      </c>
      <c r="F318" s="35">
        <f>ROUND((C318*E318),2)</f>
        <v>-144.13</v>
      </c>
    </row>
    <row r="319" spans="1:6" x14ac:dyDescent="0.2">
      <c r="A319" s="69">
        <f>+A318+0.1</f>
        <v>1.2000000000000002</v>
      </c>
      <c r="B319" s="50" t="s">
        <v>96</v>
      </c>
      <c r="C319" s="33">
        <v>1</v>
      </c>
      <c r="D319" s="23" t="s">
        <v>23</v>
      </c>
      <c r="E319" s="34">
        <v>891.64999999999782</v>
      </c>
      <c r="F319" s="35">
        <f>ROUND((C319*E319),2)</f>
        <v>891.65</v>
      </c>
    </row>
    <row r="320" spans="1:6" ht="15" x14ac:dyDescent="0.2">
      <c r="A320" s="67"/>
      <c r="B320" s="50"/>
      <c r="C320" s="22"/>
      <c r="D320" s="39"/>
      <c r="E320" s="34"/>
      <c r="F320" s="35"/>
    </row>
    <row r="321" spans="1:6" ht="15" x14ac:dyDescent="0.2">
      <c r="A321" s="20">
        <v>2</v>
      </c>
      <c r="B321" s="56" t="s">
        <v>97</v>
      </c>
      <c r="C321" s="70"/>
      <c r="D321" s="39"/>
      <c r="E321" s="34"/>
      <c r="F321" s="35"/>
    </row>
    <row r="322" spans="1:6" x14ac:dyDescent="0.2">
      <c r="A322" s="31">
        <f>+A321+0.1</f>
        <v>2.1</v>
      </c>
      <c r="B322" s="50" t="s">
        <v>98</v>
      </c>
      <c r="C322" s="33">
        <v>7.06</v>
      </c>
      <c r="D322" s="23" t="s">
        <v>79</v>
      </c>
      <c r="E322" s="34">
        <v>0</v>
      </c>
      <c r="F322" s="35">
        <f>ROUND((C322*E322),2)</f>
        <v>0</v>
      </c>
    </row>
    <row r="323" spans="1:6" x14ac:dyDescent="0.2">
      <c r="A323" s="69">
        <f>+A322+0.1</f>
        <v>2.2000000000000002</v>
      </c>
      <c r="B323" s="50" t="s">
        <v>99</v>
      </c>
      <c r="C323" s="33">
        <v>2.08</v>
      </c>
      <c r="D323" s="23" t="s">
        <v>100</v>
      </c>
      <c r="E323" s="34">
        <v>207.05020000000013</v>
      </c>
      <c r="F323" s="35">
        <f>ROUND((C323*E323),2)</f>
        <v>430.66</v>
      </c>
    </row>
    <row r="324" spans="1:6" x14ac:dyDescent="0.2">
      <c r="A324" s="69">
        <f>+A323+0.1</f>
        <v>2.3000000000000003</v>
      </c>
      <c r="B324" s="50" t="s">
        <v>101</v>
      </c>
      <c r="C324" s="33">
        <v>5.98</v>
      </c>
      <c r="D324" s="23" t="s">
        <v>102</v>
      </c>
      <c r="E324" s="34">
        <v>0.4979000000000724</v>
      </c>
      <c r="F324" s="35">
        <f>ROUND((C324*E324),2)</f>
        <v>2.98</v>
      </c>
    </row>
    <row r="325" spans="1:6" ht="15" x14ac:dyDescent="0.2">
      <c r="A325" s="71"/>
      <c r="B325" s="56"/>
      <c r="C325" s="70"/>
      <c r="D325" s="39"/>
      <c r="E325" s="34"/>
      <c r="F325" s="35"/>
    </row>
    <row r="326" spans="1:6" ht="15" x14ac:dyDescent="0.2">
      <c r="A326" s="20">
        <v>3</v>
      </c>
      <c r="B326" s="56" t="s">
        <v>103</v>
      </c>
      <c r="C326" s="22"/>
      <c r="D326" s="39"/>
      <c r="E326" s="34"/>
      <c r="F326" s="35"/>
    </row>
    <row r="327" spans="1:6" ht="14.25" x14ac:dyDescent="0.2">
      <c r="A327" s="31">
        <f>+A326+0.1</f>
        <v>3.1</v>
      </c>
      <c r="B327" s="50" t="s">
        <v>104</v>
      </c>
      <c r="C327" s="33">
        <v>1.2</v>
      </c>
      <c r="D327" s="23" t="s">
        <v>79</v>
      </c>
      <c r="E327" s="34">
        <v>3872.4543779999985</v>
      </c>
      <c r="F327" s="35">
        <f>ROUND((C327*E327),2)</f>
        <v>4646.95</v>
      </c>
    </row>
    <row r="328" spans="1:6" ht="14.25" x14ac:dyDescent="0.2">
      <c r="A328" s="31">
        <v>3.2</v>
      </c>
      <c r="B328" s="50" t="s">
        <v>105</v>
      </c>
      <c r="C328" s="33">
        <v>0.75</v>
      </c>
      <c r="D328" s="23" t="s">
        <v>79</v>
      </c>
      <c r="E328" s="34">
        <v>347.87033203328065</v>
      </c>
      <c r="F328" s="35">
        <f>ROUND((C328*E328),2)</f>
        <v>260.89999999999998</v>
      </c>
    </row>
    <row r="329" spans="1:6" ht="14.25" x14ac:dyDescent="0.2">
      <c r="A329" s="69">
        <v>3.3</v>
      </c>
      <c r="B329" s="50" t="s">
        <v>106</v>
      </c>
      <c r="C329" s="33">
        <v>1.1200000000000001</v>
      </c>
      <c r="D329" s="23" t="s">
        <v>79</v>
      </c>
      <c r="E329" s="34">
        <v>10071.025422734565</v>
      </c>
      <c r="F329" s="35">
        <f>ROUND((C329*E329),2)</f>
        <v>11279.55</v>
      </c>
    </row>
    <row r="330" spans="1:6" ht="14.25" x14ac:dyDescent="0.2">
      <c r="A330" s="69">
        <v>3.4</v>
      </c>
      <c r="B330" s="50" t="s">
        <v>107</v>
      </c>
      <c r="C330" s="33">
        <v>1.34</v>
      </c>
      <c r="D330" s="23" t="s">
        <v>79</v>
      </c>
      <c r="E330" s="34">
        <v>1188.6922316535929</v>
      </c>
      <c r="F330" s="35">
        <f>ROUND((C330*E330),2)</f>
        <v>1592.85</v>
      </c>
    </row>
    <row r="331" spans="1:6" ht="14.25" x14ac:dyDescent="0.2">
      <c r="A331" s="69">
        <v>3.5</v>
      </c>
      <c r="B331" s="50" t="s">
        <v>108</v>
      </c>
      <c r="C331" s="33">
        <v>2.19</v>
      </c>
      <c r="D331" s="23" t="s">
        <v>79</v>
      </c>
      <c r="E331" s="34">
        <v>3609.0712019999992</v>
      </c>
      <c r="F331" s="35">
        <f>ROUND((C331*E331),2)</f>
        <v>7903.87</v>
      </c>
    </row>
    <row r="332" spans="1:6" ht="15" x14ac:dyDescent="0.2">
      <c r="A332" s="67"/>
      <c r="B332" s="68"/>
      <c r="C332" s="33"/>
      <c r="D332" s="39"/>
      <c r="E332" s="34"/>
      <c r="F332" s="35"/>
    </row>
    <row r="333" spans="1:6" ht="15" x14ac:dyDescent="0.2">
      <c r="A333" s="71">
        <v>4</v>
      </c>
      <c r="B333" s="56" t="s">
        <v>109</v>
      </c>
      <c r="C333" s="33"/>
      <c r="D333" s="39"/>
      <c r="E333" s="34"/>
      <c r="F333" s="35"/>
    </row>
    <row r="334" spans="1:6" x14ac:dyDescent="0.2">
      <c r="A334" s="69">
        <v>4.0999999999999996</v>
      </c>
      <c r="B334" s="50" t="s">
        <v>110</v>
      </c>
      <c r="C334" s="33">
        <v>6.9240000000000004</v>
      </c>
      <c r="D334" s="23" t="s">
        <v>42</v>
      </c>
      <c r="E334" s="34">
        <v>30.723130599112892</v>
      </c>
      <c r="F334" s="35">
        <f>ROUND((C334*E334),2)</f>
        <v>212.73</v>
      </c>
    </row>
    <row r="335" spans="1:6" ht="15" x14ac:dyDescent="0.2">
      <c r="A335" s="67"/>
      <c r="B335" s="68"/>
      <c r="C335" s="33"/>
      <c r="D335" s="39"/>
      <c r="E335" s="34"/>
      <c r="F335" s="35"/>
    </row>
    <row r="336" spans="1:6" ht="15" x14ac:dyDescent="0.2">
      <c r="A336" s="20">
        <v>5</v>
      </c>
      <c r="B336" s="56" t="s">
        <v>111</v>
      </c>
      <c r="C336" s="33"/>
      <c r="D336" s="39"/>
      <c r="E336" s="34"/>
      <c r="F336" s="35"/>
    </row>
    <row r="337" spans="1:6" x14ac:dyDescent="0.2">
      <c r="A337" s="31">
        <v>5.0999999999999996</v>
      </c>
      <c r="B337" s="50" t="s">
        <v>112</v>
      </c>
      <c r="C337" s="33">
        <v>18.399999999999999</v>
      </c>
      <c r="D337" s="23" t="s">
        <v>42</v>
      </c>
      <c r="E337" s="34">
        <v>87.154996229987262</v>
      </c>
      <c r="F337" s="35">
        <f t="shared" ref="F337:F344" si="25">ROUND((C337*E337),2)</f>
        <v>1603.65</v>
      </c>
    </row>
    <row r="338" spans="1:6" x14ac:dyDescent="0.2">
      <c r="A338" s="31">
        <f>+A337+0.1</f>
        <v>5.1999999999999993</v>
      </c>
      <c r="B338" s="50" t="s">
        <v>113</v>
      </c>
      <c r="C338" s="33">
        <v>10.79</v>
      </c>
      <c r="D338" s="23" t="s">
        <v>42</v>
      </c>
      <c r="E338" s="34">
        <v>2.4239394511199635</v>
      </c>
      <c r="F338" s="35">
        <f t="shared" si="25"/>
        <v>26.15</v>
      </c>
    </row>
    <row r="339" spans="1:6" x14ac:dyDescent="0.2">
      <c r="A339" s="31">
        <f>+A338+0.1</f>
        <v>5.2999999999999989</v>
      </c>
      <c r="B339" s="50" t="s">
        <v>18</v>
      </c>
      <c r="C339" s="33">
        <v>12.81</v>
      </c>
      <c r="D339" s="23" t="s">
        <v>42</v>
      </c>
      <c r="E339" s="34">
        <v>86.035482048000063</v>
      </c>
      <c r="F339" s="35">
        <f t="shared" si="25"/>
        <v>1102.1099999999999</v>
      </c>
    </row>
    <row r="340" spans="1:6" x14ac:dyDescent="0.2">
      <c r="A340" s="31">
        <f>+A339+0.1</f>
        <v>5.3999999999999986</v>
      </c>
      <c r="B340" s="32" t="s">
        <v>114</v>
      </c>
      <c r="C340" s="33">
        <v>29.19</v>
      </c>
      <c r="D340" s="23" t="s">
        <v>42</v>
      </c>
      <c r="E340" s="34">
        <v>-55.426800000000014</v>
      </c>
      <c r="F340" s="35">
        <f t="shared" si="25"/>
        <v>-1617.91</v>
      </c>
    </row>
    <row r="341" spans="1:6" x14ac:dyDescent="0.2">
      <c r="A341" s="31">
        <f>+A340+0.1</f>
        <v>5.4999999999999982</v>
      </c>
      <c r="B341" s="32" t="s">
        <v>115</v>
      </c>
      <c r="C341" s="33">
        <v>7.71</v>
      </c>
      <c r="D341" s="23" t="s">
        <v>79</v>
      </c>
      <c r="E341" s="34">
        <v>2923.3482000000004</v>
      </c>
      <c r="F341" s="35">
        <f t="shared" si="25"/>
        <v>22539.01</v>
      </c>
    </row>
    <row r="342" spans="1:6" x14ac:dyDescent="0.2">
      <c r="A342" s="31">
        <f>+A341+0.1</f>
        <v>5.5999999999999979</v>
      </c>
      <c r="B342" s="50" t="s">
        <v>116</v>
      </c>
      <c r="C342" s="33">
        <v>60.14</v>
      </c>
      <c r="D342" s="23" t="s">
        <v>117</v>
      </c>
      <c r="E342" s="34">
        <v>34.020872672042714</v>
      </c>
      <c r="F342" s="35">
        <f t="shared" si="25"/>
        <v>2046.02</v>
      </c>
    </row>
    <row r="343" spans="1:6" x14ac:dyDescent="0.2">
      <c r="A343" s="69">
        <v>5.7</v>
      </c>
      <c r="B343" s="32" t="s">
        <v>118</v>
      </c>
      <c r="C343" s="33">
        <v>15.14</v>
      </c>
      <c r="D343" s="23" t="s">
        <v>117</v>
      </c>
      <c r="E343" s="34">
        <v>0</v>
      </c>
      <c r="F343" s="35">
        <f t="shared" si="25"/>
        <v>0</v>
      </c>
    </row>
    <row r="344" spans="1:6" x14ac:dyDescent="0.2">
      <c r="A344" s="69">
        <v>5.8</v>
      </c>
      <c r="B344" s="72" t="s">
        <v>119</v>
      </c>
      <c r="C344" s="33">
        <v>1</v>
      </c>
      <c r="D344" s="73" t="s">
        <v>120</v>
      </c>
      <c r="E344" s="34">
        <v>563.45000000000005</v>
      </c>
      <c r="F344" s="35">
        <f t="shared" si="25"/>
        <v>563.45000000000005</v>
      </c>
    </row>
    <row r="345" spans="1:6" ht="15" x14ac:dyDescent="0.2">
      <c r="A345" s="74"/>
      <c r="B345" s="68"/>
      <c r="C345" s="33"/>
      <c r="D345" s="39"/>
      <c r="E345" s="34"/>
      <c r="F345" s="35"/>
    </row>
    <row r="346" spans="1:6" x14ac:dyDescent="0.2">
      <c r="A346" s="74">
        <v>6</v>
      </c>
      <c r="B346" s="50" t="s">
        <v>121</v>
      </c>
      <c r="C346" s="33">
        <v>6.74</v>
      </c>
      <c r="D346" s="23" t="s">
        <v>42</v>
      </c>
      <c r="E346" s="34">
        <v>-331.63188599999989</v>
      </c>
      <c r="F346" s="35">
        <f>ROUND((C346*E346),2)</f>
        <v>-2235.1999999999998</v>
      </c>
    </row>
    <row r="347" spans="1:6" ht="15" x14ac:dyDescent="0.2">
      <c r="A347" s="67"/>
      <c r="B347" s="68"/>
      <c r="C347" s="33"/>
      <c r="D347" s="39"/>
      <c r="E347" s="34"/>
      <c r="F347" s="35"/>
    </row>
    <row r="348" spans="1:6" ht="15" x14ac:dyDescent="0.2">
      <c r="A348" s="71">
        <v>7</v>
      </c>
      <c r="B348" s="56" t="s">
        <v>122</v>
      </c>
      <c r="C348" s="33"/>
      <c r="D348" s="39"/>
      <c r="E348" s="34"/>
      <c r="F348" s="35"/>
    </row>
    <row r="349" spans="1:6" x14ac:dyDescent="0.2">
      <c r="A349" s="69">
        <f>+A348+0.1</f>
        <v>7.1</v>
      </c>
      <c r="B349" s="50" t="s">
        <v>123</v>
      </c>
      <c r="C349" s="33">
        <v>2</v>
      </c>
      <c r="D349" s="23" t="s">
        <v>23</v>
      </c>
      <c r="E349" s="34">
        <v>64.759800000000041</v>
      </c>
      <c r="F349" s="35">
        <f>ROUND((C349*E349),2)</f>
        <v>129.52000000000001</v>
      </c>
    </row>
    <row r="350" spans="1:6" x14ac:dyDescent="0.2">
      <c r="A350" s="69">
        <f>+A349+0.1</f>
        <v>7.1999999999999993</v>
      </c>
      <c r="B350" s="32" t="s">
        <v>124</v>
      </c>
      <c r="C350" s="33">
        <v>1</v>
      </c>
      <c r="D350" s="23" t="s">
        <v>23</v>
      </c>
      <c r="E350" s="34">
        <v>64.759800000000041</v>
      </c>
      <c r="F350" s="35">
        <f>ROUND((C350*E350),2)</f>
        <v>64.760000000000005</v>
      </c>
    </row>
    <row r="351" spans="1:6" x14ac:dyDescent="0.2">
      <c r="A351" s="69">
        <f>+A350+0.1</f>
        <v>7.2999999999999989</v>
      </c>
      <c r="B351" s="32" t="s">
        <v>125</v>
      </c>
      <c r="C351" s="33">
        <v>2</v>
      </c>
      <c r="D351" s="23" t="s">
        <v>23</v>
      </c>
      <c r="E351" s="34">
        <v>320.80020000000013</v>
      </c>
      <c r="F351" s="35">
        <f>ROUND((C351*E351),2)</f>
        <v>641.6</v>
      </c>
    </row>
    <row r="352" spans="1:6" x14ac:dyDescent="0.2">
      <c r="A352" s="75">
        <f>+A351+0.1</f>
        <v>7.3999999999999986</v>
      </c>
      <c r="B352" s="43" t="s">
        <v>126</v>
      </c>
      <c r="C352" s="44">
        <v>1</v>
      </c>
      <c r="D352" s="45" t="s">
        <v>23</v>
      </c>
      <c r="E352" s="46">
        <v>0</v>
      </c>
      <c r="F352" s="47">
        <f>ROUND((C352*E352),2)</f>
        <v>0</v>
      </c>
    </row>
    <row r="353" spans="1:6" x14ac:dyDescent="0.2">
      <c r="A353" s="77"/>
      <c r="B353" s="50"/>
      <c r="C353" s="33"/>
      <c r="D353" s="23"/>
      <c r="E353" s="34">
        <v>0</v>
      </c>
      <c r="F353" s="35"/>
    </row>
    <row r="354" spans="1:6" x14ac:dyDescent="0.2">
      <c r="A354" s="74">
        <v>8</v>
      </c>
      <c r="B354" s="50" t="s">
        <v>127</v>
      </c>
      <c r="C354" s="33">
        <v>1</v>
      </c>
      <c r="D354" s="23" t="s">
        <v>23</v>
      </c>
      <c r="E354" s="34">
        <v>0</v>
      </c>
      <c r="F354" s="35">
        <f>ROUND((C354*E354),2)</f>
        <v>0</v>
      </c>
    </row>
    <row r="355" spans="1:6" x14ac:dyDescent="0.2">
      <c r="A355" s="74"/>
      <c r="B355" s="50"/>
      <c r="C355" s="22"/>
      <c r="D355" s="23"/>
      <c r="E355" s="34"/>
      <c r="F355" s="35"/>
    </row>
    <row r="356" spans="1:6" x14ac:dyDescent="0.2">
      <c r="A356" s="78">
        <v>9</v>
      </c>
      <c r="B356" s="21" t="s">
        <v>128</v>
      </c>
      <c r="C356" s="22"/>
      <c r="D356" s="23"/>
      <c r="E356" s="34"/>
      <c r="F356" s="35"/>
    </row>
    <row r="357" spans="1:6" ht="38.25" x14ac:dyDescent="0.2">
      <c r="A357" s="69">
        <f>+A356+0.1</f>
        <v>9.1</v>
      </c>
      <c r="B357" s="32" t="s">
        <v>129</v>
      </c>
      <c r="C357" s="33">
        <v>2</v>
      </c>
      <c r="D357" s="23" t="s">
        <v>23</v>
      </c>
      <c r="E357" s="34">
        <v>146149.68719999999</v>
      </c>
      <c r="F357" s="35">
        <f t="shared" ref="F357:F371" si="26">ROUND((C357*E357),2)</f>
        <v>292299.37</v>
      </c>
    </row>
    <row r="358" spans="1:6" x14ac:dyDescent="0.2">
      <c r="A358" s="69">
        <f>+A357+0.1</f>
        <v>9.1999999999999993</v>
      </c>
      <c r="B358" s="50" t="s">
        <v>130</v>
      </c>
      <c r="C358" s="33">
        <v>2</v>
      </c>
      <c r="D358" s="23" t="s">
        <v>23</v>
      </c>
      <c r="E358" s="34">
        <v>0</v>
      </c>
      <c r="F358" s="35">
        <f t="shared" si="26"/>
        <v>0</v>
      </c>
    </row>
    <row r="359" spans="1:6" x14ac:dyDescent="0.2">
      <c r="A359" s="69">
        <f t="shared" ref="A359:A365" si="27">+A358+0.1</f>
        <v>9.2999999999999989</v>
      </c>
      <c r="B359" s="32" t="s">
        <v>131</v>
      </c>
      <c r="C359" s="33">
        <v>1</v>
      </c>
      <c r="D359" s="23" t="s">
        <v>23</v>
      </c>
      <c r="E359" s="34">
        <v>0</v>
      </c>
      <c r="F359" s="35">
        <f t="shared" si="26"/>
        <v>0</v>
      </c>
    </row>
    <row r="360" spans="1:6" x14ac:dyDescent="0.2">
      <c r="A360" s="69">
        <f t="shared" si="27"/>
        <v>9.3999999999999986</v>
      </c>
      <c r="B360" s="50" t="s">
        <v>132</v>
      </c>
      <c r="C360" s="33">
        <v>1</v>
      </c>
      <c r="D360" s="23" t="s">
        <v>23</v>
      </c>
      <c r="E360" s="34">
        <v>0</v>
      </c>
      <c r="F360" s="35">
        <f t="shared" si="26"/>
        <v>0</v>
      </c>
    </row>
    <row r="361" spans="1:6" x14ac:dyDescent="0.2">
      <c r="A361" s="69">
        <f t="shared" si="27"/>
        <v>9.4999999999999982</v>
      </c>
      <c r="B361" s="50" t="s">
        <v>133</v>
      </c>
      <c r="C361" s="33">
        <v>5</v>
      </c>
      <c r="D361" s="23" t="s">
        <v>23</v>
      </c>
      <c r="E361" s="34">
        <v>0</v>
      </c>
      <c r="F361" s="35">
        <f t="shared" si="26"/>
        <v>0</v>
      </c>
    </row>
    <row r="362" spans="1:6" x14ac:dyDescent="0.2">
      <c r="A362" s="69">
        <f t="shared" si="27"/>
        <v>9.5999999999999979</v>
      </c>
      <c r="B362" s="50" t="s">
        <v>134</v>
      </c>
      <c r="C362" s="33">
        <v>4</v>
      </c>
      <c r="D362" s="23" t="s">
        <v>23</v>
      </c>
      <c r="E362" s="34">
        <v>0</v>
      </c>
      <c r="F362" s="35">
        <f t="shared" si="26"/>
        <v>0</v>
      </c>
    </row>
    <row r="363" spans="1:6" ht="25.5" x14ac:dyDescent="0.2">
      <c r="A363" s="69">
        <f t="shared" si="27"/>
        <v>9.6999999999999975</v>
      </c>
      <c r="B363" s="32" t="s">
        <v>135</v>
      </c>
      <c r="C363" s="33">
        <v>1</v>
      </c>
      <c r="D363" s="23" t="s">
        <v>23</v>
      </c>
      <c r="E363" s="34">
        <v>192390.36300000004</v>
      </c>
      <c r="F363" s="35">
        <f t="shared" si="26"/>
        <v>192390.36</v>
      </c>
    </row>
    <row r="364" spans="1:6" x14ac:dyDescent="0.2">
      <c r="A364" s="69">
        <f t="shared" si="27"/>
        <v>9.7999999999999972</v>
      </c>
      <c r="B364" s="50" t="s">
        <v>136</v>
      </c>
      <c r="C364" s="33">
        <v>1</v>
      </c>
      <c r="D364" s="23" t="s">
        <v>23</v>
      </c>
      <c r="E364" s="34">
        <v>0</v>
      </c>
      <c r="F364" s="35">
        <f t="shared" si="26"/>
        <v>0</v>
      </c>
    </row>
    <row r="365" spans="1:6" ht="25.5" x14ac:dyDescent="0.2">
      <c r="A365" s="69">
        <f t="shared" si="27"/>
        <v>9.8999999999999968</v>
      </c>
      <c r="B365" s="32" t="s">
        <v>137</v>
      </c>
      <c r="C365" s="33">
        <v>1</v>
      </c>
      <c r="D365" s="23" t="s">
        <v>23</v>
      </c>
      <c r="E365" s="34">
        <v>0</v>
      </c>
      <c r="F365" s="35">
        <f t="shared" si="26"/>
        <v>0</v>
      </c>
    </row>
    <row r="366" spans="1:6" ht="25.5" x14ac:dyDescent="0.2">
      <c r="A366" s="37">
        <v>9.11</v>
      </c>
      <c r="B366" s="79" t="s">
        <v>138</v>
      </c>
      <c r="C366" s="33">
        <v>1</v>
      </c>
      <c r="D366" s="23" t="s">
        <v>23</v>
      </c>
      <c r="E366" s="34">
        <v>1305331.5296000002</v>
      </c>
      <c r="F366" s="35">
        <f t="shared" si="26"/>
        <v>1305331.53</v>
      </c>
    </row>
    <row r="367" spans="1:6" x14ac:dyDescent="0.2">
      <c r="A367" s="37">
        <v>9.1199999999999992</v>
      </c>
      <c r="B367" s="50" t="s">
        <v>139</v>
      </c>
      <c r="C367" s="33">
        <v>4</v>
      </c>
      <c r="D367" s="23" t="s">
        <v>23</v>
      </c>
      <c r="E367" s="34">
        <v>372463.47839999996</v>
      </c>
      <c r="F367" s="35">
        <f t="shared" si="26"/>
        <v>1489853.91</v>
      </c>
    </row>
    <row r="368" spans="1:6" ht="25.5" x14ac:dyDescent="0.2">
      <c r="A368" s="37">
        <v>9.1300000000000008</v>
      </c>
      <c r="B368" s="32" t="s">
        <v>140</v>
      </c>
      <c r="C368" s="33">
        <v>1</v>
      </c>
      <c r="D368" s="23" t="s">
        <v>23</v>
      </c>
      <c r="E368" s="34">
        <v>0</v>
      </c>
      <c r="F368" s="35">
        <f t="shared" si="26"/>
        <v>0</v>
      </c>
    </row>
    <row r="369" spans="1:6" x14ac:dyDescent="0.2">
      <c r="A369" s="37">
        <v>9.14</v>
      </c>
      <c r="B369" s="32" t="s">
        <v>141</v>
      </c>
      <c r="C369" s="33">
        <v>1</v>
      </c>
      <c r="D369" s="30" t="s">
        <v>23</v>
      </c>
      <c r="E369" s="34">
        <v>62975.004000000001</v>
      </c>
      <c r="F369" s="35">
        <f t="shared" si="26"/>
        <v>62975</v>
      </c>
    </row>
    <row r="370" spans="1:6" x14ac:dyDescent="0.2">
      <c r="A370" s="37">
        <v>9.15</v>
      </c>
      <c r="B370" s="32" t="s">
        <v>142</v>
      </c>
      <c r="C370" s="33">
        <v>1</v>
      </c>
      <c r="D370" s="30" t="s">
        <v>23</v>
      </c>
      <c r="E370" s="34">
        <v>0</v>
      </c>
      <c r="F370" s="35">
        <f t="shared" si="26"/>
        <v>0</v>
      </c>
    </row>
    <row r="371" spans="1:6" x14ac:dyDescent="0.2">
      <c r="A371" s="37">
        <v>9.1600000000000108</v>
      </c>
      <c r="B371" s="32" t="s">
        <v>143</v>
      </c>
      <c r="C371" s="33">
        <v>1</v>
      </c>
      <c r="D371" s="23" t="s">
        <v>23</v>
      </c>
      <c r="E371" s="34">
        <v>511256.41541999992</v>
      </c>
      <c r="F371" s="35">
        <f t="shared" si="26"/>
        <v>511256.42</v>
      </c>
    </row>
    <row r="372" spans="1:6" ht="15" x14ac:dyDescent="0.2">
      <c r="A372" s="67"/>
      <c r="B372" s="32"/>
      <c r="C372" s="22"/>
      <c r="D372" s="39"/>
      <c r="E372" s="34"/>
      <c r="F372" s="35"/>
    </row>
    <row r="373" spans="1:6" ht="15" x14ac:dyDescent="0.2">
      <c r="A373" s="29" t="s">
        <v>144</v>
      </c>
      <c r="B373" s="21" t="s">
        <v>145</v>
      </c>
      <c r="C373" s="33"/>
      <c r="D373" s="40"/>
      <c r="E373" s="34"/>
      <c r="F373" s="35"/>
    </row>
    <row r="374" spans="1:6" ht="25.5" x14ac:dyDescent="0.2">
      <c r="A374" s="31">
        <v>1</v>
      </c>
      <c r="B374" s="32" t="s">
        <v>146</v>
      </c>
      <c r="C374" s="33">
        <v>2</v>
      </c>
      <c r="D374" s="30" t="s">
        <v>23</v>
      </c>
      <c r="E374" s="34">
        <v>0</v>
      </c>
      <c r="F374" s="35">
        <f t="shared" ref="F374:F381" si="28">ROUND((C374*E374),2)</f>
        <v>0</v>
      </c>
    </row>
    <row r="375" spans="1:6" x14ac:dyDescent="0.2">
      <c r="A375" s="31">
        <v>2</v>
      </c>
      <c r="B375" s="32" t="s">
        <v>147</v>
      </c>
      <c r="C375" s="33">
        <v>1</v>
      </c>
      <c r="D375" s="30" t="s">
        <v>23</v>
      </c>
      <c r="E375" s="34">
        <v>0</v>
      </c>
      <c r="F375" s="35">
        <f t="shared" si="28"/>
        <v>0</v>
      </c>
    </row>
    <row r="376" spans="1:6" x14ac:dyDescent="0.2">
      <c r="A376" s="31">
        <v>3</v>
      </c>
      <c r="B376" s="32" t="s">
        <v>148</v>
      </c>
      <c r="C376" s="33">
        <v>6</v>
      </c>
      <c r="D376" s="30" t="s">
        <v>23</v>
      </c>
      <c r="E376" s="34">
        <v>-22.336999999999989</v>
      </c>
      <c r="F376" s="35">
        <f t="shared" si="28"/>
        <v>-134.02000000000001</v>
      </c>
    </row>
    <row r="377" spans="1:6" x14ac:dyDescent="0.2">
      <c r="A377" s="31">
        <v>4</v>
      </c>
      <c r="B377" s="32" t="s">
        <v>149</v>
      </c>
      <c r="C377" s="33">
        <v>6</v>
      </c>
      <c r="D377" s="30" t="s">
        <v>23</v>
      </c>
      <c r="E377" s="34">
        <v>8.36</v>
      </c>
      <c r="F377" s="35">
        <f t="shared" si="28"/>
        <v>50.16</v>
      </c>
    </row>
    <row r="378" spans="1:6" x14ac:dyDescent="0.2">
      <c r="A378" s="31">
        <v>5</v>
      </c>
      <c r="B378" s="32" t="s">
        <v>150</v>
      </c>
      <c r="C378" s="33">
        <v>2</v>
      </c>
      <c r="D378" s="30" t="s">
        <v>23</v>
      </c>
      <c r="E378" s="34">
        <v>3.7820000000000107</v>
      </c>
      <c r="F378" s="35">
        <f t="shared" si="28"/>
        <v>7.56</v>
      </c>
    </row>
    <row r="379" spans="1:6" x14ac:dyDescent="0.2">
      <c r="A379" s="31">
        <v>6</v>
      </c>
      <c r="B379" s="32" t="s">
        <v>151</v>
      </c>
      <c r="C379" s="33">
        <v>2</v>
      </c>
      <c r="D379" s="23" t="s">
        <v>23</v>
      </c>
      <c r="E379" s="34">
        <v>0</v>
      </c>
      <c r="F379" s="35">
        <f t="shared" si="28"/>
        <v>0</v>
      </c>
    </row>
    <row r="380" spans="1:6" ht="25.5" x14ac:dyDescent="0.2">
      <c r="A380" s="31">
        <v>7</v>
      </c>
      <c r="B380" s="32" t="s">
        <v>152</v>
      </c>
      <c r="C380" s="33">
        <v>46</v>
      </c>
      <c r="D380" s="30" t="s">
        <v>117</v>
      </c>
      <c r="E380" s="34">
        <v>-108.23999999999995</v>
      </c>
      <c r="F380" s="35">
        <f t="shared" si="28"/>
        <v>-4979.04</v>
      </c>
    </row>
    <row r="381" spans="1:6" x14ac:dyDescent="0.2">
      <c r="A381" s="31">
        <v>8</v>
      </c>
      <c r="B381" s="32" t="s">
        <v>153</v>
      </c>
      <c r="C381" s="33">
        <v>1</v>
      </c>
      <c r="D381" s="30" t="s">
        <v>23</v>
      </c>
      <c r="E381" s="34">
        <v>-1516.6020000000426</v>
      </c>
      <c r="F381" s="35">
        <f t="shared" si="28"/>
        <v>-1516.6</v>
      </c>
    </row>
    <row r="382" spans="1:6" x14ac:dyDescent="0.2">
      <c r="A382" s="26"/>
      <c r="B382" s="32"/>
      <c r="C382" s="33"/>
      <c r="D382" s="30"/>
      <c r="E382" s="34"/>
      <c r="F382" s="35"/>
    </row>
    <row r="383" spans="1:6" x14ac:dyDescent="0.2">
      <c r="A383" s="29" t="s">
        <v>154</v>
      </c>
      <c r="B383" s="21" t="s">
        <v>155</v>
      </c>
      <c r="C383" s="33"/>
      <c r="D383" s="30"/>
      <c r="E383" s="34"/>
      <c r="F383" s="35"/>
    </row>
    <row r="384" spans="1:6" x14ac:dyDescent="0.2">
      <c r="A384" s="31">
        <v>1</v>
      </c>
      <c r="B384" s="32" t="s">
        <v>156</v>
      </c>
      <c r="C384" s="33">
        <v>1</v>
      </c>
      <c r="D384" s="30" t="s">
        <v>23</v>
      </c>
      <c r="E384" s="34">
        <v>0</v>
      </c>
      <c r="F384" s="35">
        <f t="shared" ref="F384:F395" si="29">ROUND((C384*E384),2)</f>
        <v>0</v>
      </c>
    </row>
    <row r="385" spans="1:6" x14ac:dyDescent="0.2">
      <c r="A385" s="31">
        <v>2</v>
      </c>
      <c r="B385" s="32" t="s">
        <v>157</v>
      </c>
      <c r="C385" s="33">
        <v>1</v>
      </c>
      <c r="D385" s="30" t="s">
        <v>23</v>
      </c>
      <c r="E385" s="34">
        <v>0</v>
      </c>
      <c r="F385" s="35">
        <f t="shared" si="29"/>
        <v>0</v>
      </c>
    </row>
    <row r="386" spans="1:6" x14ac:dyDescent="0.2">
      <c r="A386" s="31">
        <v>3</v>
      </c>
      <c r="B386" s="32" t="s">
        <v>158</v>
      </c>
      <c r="C386" s="33">
        <v>1</v>
      </c>
      <c r="D386" s="30" t="s">
        <v>23</v>
      </c>
      <c r="E386" s="34">
        <v>0</v>
      </c>
      <c r="F386" s="35">
        <f t="shared" si="29"/>
        <v>0</v>
      </c>
    </row>
    <row r="387" spans="1:6" x14ac:dyDescent="0.2">
      <c r="A387" s="31">
        <v>4</v>
      </c>
      <c r="B387" s="32" t="s">
        <v>159</v>
      </c>
      <c r="C387" s="33">
        <v>1</v>
      </c>
      <c r="D387" s="30" t="s">
        <v>23</v>
      </c>
      <c r="E387" s="34">
        <v>0</v>
      </c>
      <c r="F387" s="35">
        <f t="shared" si="29"/>
        <v>0</v>
      </c>
    </row>
    <row r="388" spans="1:6" x14ac:dyDescent="0.2">
      <c r="A388" s="31">
        <v>5</v>
      </c>
      <c r="B388" s="32" t="s">
        <v>160</v>
      </c>
      <c r="C388" s="33">
        <v>1</v>
      </c>
      <c r="D388" s="30" t="s">
        <v>23</v>
      </c>
      <c r="E388" s="34">
        <v>0</v>
      </c>
      <c r="F388" s="35">
        <f t="shared" si="29"/>
        <v>0</v>
      </c>
    </row>
    <row r="389" spans="1:6" x14ac:dyDescent="0.2">
      <c r="A389" s="31">
        <v>6</v>
      </c>
      <c r="B389" s="32" t="s">
        <v>161</v>
      </c>
      <c r="C389" s="33">
        <v>1</v>
      </c>
      <c r="D389" s="30" t="s">
        <v>23</v>
      </c>
      <c r="E389" s="34">
        <v>0</v>
      </c>
      <c r="F389" s="35">
        <f t="shared" si="29"/>
        <v>0</v>
      </c>
    </row>
    <row r="390" spans="1:6" x14ac:dyDescent="0.2">
      <c r="A390" s="31">
        <v>7</v>
      </c>
      <c r="B390" s="32" t="s">
        <v>162</v>
      </c>
      <c r="C390" s="33">
        <v>1</v>
      </c>
      <c r="D390" s="30" t="s">
        <v>23</v>
      </c>
      <c r="E390" s="34">
        <v>0</v>
      </c>
      <c r="F390" s="35">
        <f t="shared" si="29"/>
        <v>0</v>
      </c>
    </row>
    <row r="391" spans="1:6" x14ac:dyDescent="0.2">
      <c r="A391" s="31">
        <v>8</v>
      </c>
      <c r="B391" s="32" t="s">
        <v>163</v>
      </c>
      <c r="C391" s="33">
        <v>6</v>
      </c>
      <c r="D391" s="30" t="s">
        <v>23</v>
      </c>
      <c r="E391" s="34">
        <v>0</v>
      </c>
      <c r="F391" s="35">
        <f t="shared" si="29"/>
        <v>0</v>
      </c>
    </row>
    <row r="392" spans="1:6" x14ac:dyDescent="0.2">
      <c r="A392" s="31">
        <v>9</v>
      </c>
      <c r="B392" s="50" t="s">
        <v>164</v>
      </c>
      <c r="C392" s="33">
        <v>1</v>
      </c>
      <c r="D392" s="30" t="s">
        <v>23</v>
      </c>
      <c r="E392" s="34">
        <v>0</v>
      </c>
      <c r="F392" s="35">
        <f t="shared" si="29"/>
        <v>0</v>
      </c>
    </row>
    <row r="393" spans="1:6" x14ac:dyDescent="0.2">
      <c r="A393" s="31">
        <v>10</v>
      </c>
      <c r="B393" s="32" t="s">
        <v>165</v>
      </c>
      <c r="C393" s="33">
        <v>1</v>
      </c>
      <c r="D393" s="30" t="s">
        <v>23</v>
      </c>
      <c r="E393" s="34">
        <v>0</v>
      </c>
      <c r="F393" s="35">
        <f t="shared" si="29"/>
        <v>0</v>
      </c>
    </row>
    <row r="394" spans="1:6" x14ac:dyDescent="0.2">
      <c r="A394" s="31">
        <v>11</v>
      </c>
      <c r="B394" s="32" t="s">
        <v>166</v>
      </c>
      <c r="C394" s="33">
        <v>1</v>
      </c>
      <c r="D394" s="30" t="s">
        <v>23</v>
      </c>
      <c r="E394" s="34">
        <v>0</v>
      </c>
      <c r="F394" s="35">
        <f t="shared" si="29"/>
        <v>0</v>
      </c>
    </row>
    <row r="395" spans="1:6" x14ac:dyDescent="0.2">
      <c r="A395" s="31">
        <v>12</v>
      </c>
      <c r="B395" s="32" t="s">
        <v>167</v>
      </c>
      <c r="C395" s="33">
        <v>1</v>
      </c>
      <c r="D395" s="30" t="s">
        <v>23</v>
      </c>
      <c r="E395" s="34">
        <v>0</v>
      </c>
      <c r="F395" s="35">
        <f t="shared" si="29"/>
        <v>0</v>
      </c>
    </row>
    <row r="396" spans="1:6" x14ac:dyDescent="0.2">
      <c r="A396" s="42">
        <v>13</v>
      </c>
      <c r="B396" s="43" t="s">
        <v>168</v>
      </c>
      <c r="C396" s="44">
        <v>1</v>
      </c>
      <c r="D396" s="59" t="s">
        <v>23</v>
      </c>
      <c r="E396" s="34">
        <v>0</v>
      </c>
      <c r="F396" s="47">
        <f>ROUND((C396*E396),2)</f>
        <v>0</v>
      </c>
    </row>
    <row r="397" spans="1:6" x14ac:dyDescent="0.2">
      <c r="A397" s="16"/>
      <c r="B397" s="61"/>
      <c r="C397" s="84"/>
      <c r="D397" s="63"/>
      <c r="E397" s="85"/>
      <c r="F397" s="65"/>
    </row>
    <row r="398" spans="1:6" x14ac:dyDescent="0.2">
      <c r="A398" s="29" t="s">
        <v>169</v>
      </c>
      <c r="B398" s="21" t="s">
        <v>170</v>
      </c>
      <c r="C398" s="22"/>
      <c r="D398" s="30"/>
      <c r="E398" s="34"/>
      <c r="F398" s="35"/>
    </row>
    <row r="399" spans="1:6" x14ac:dyDescent="0.2">
      <c r="A399" s="26"/>
      <c r="B399" s="32"/>
      <c r="C399" s="22"/>
      <c r="D399" s="30"/>
      <c r="E399" s="34"/>
      <c r="F399" s="35"/>
    </row>
    <row r="400" spans="1:6" x14ac:dyDescent="0.2">
      <c r="A400" s="86">
        <v>1</v>
      </c>
      <c r="B400" s="21" t="s">
        <v>171</v>
      </c>
      <c r="C400" s="22"/>
      <c r="D400" s="30"/>
      <c r="E400" s="87"/>
      <c r="F400" s="87"/>
    </row>
    <row r="401" spans="1:6" x14ac:dyDescent="0.2">
      <c r="A401" s="86"/>
      <c r="B401" s="21"/>
      <c r="C401" s="22"/>
      <c r="D401" s="30"/>
      <c r="E401" s="87"/>
      <c r="F401" s="87"/>
    </row>
    <row r="402" spans="1:6" x14ac:dyDescent="0.2">
      <c r="A402" s="88">
        <v>1.1000000000000001</v>
      </c>
      <c r="B402" s="21" t="s">
        <v>172</v>
      </c>
      <c r="C402" s="89"/>
      <c r="D402" s="90"/>
      <c r="E402" s="91"/>
      <c r="F402" s="92"/>
    </row>
    <row r="403" spans="1:6" ht="14.25" x14ac:dyDescent="0.2">
      <c r="A403" s="93" t="s">
        <v>173</v>
      </c>
      <c r="B403" s="32" t="s">
        <v>174</v>
      </c>
      <c r="C403" s="33">
        <v>81.400000000000006</v>
      </c>
      <c r="D403" s="30" t="s">
        <v>175</v>
      </c>
      <c r="E403" s="34">
        <v>0</v>
      </c>
      <c r="F403" s="92">
        <f t="shared" ref="F403:F405" si="30">ROUND(E403*C403,2)</f>
        <v>0</v>
      </c>
    </row>
    <row r="404" spans="1:6" ht="14.25" x14ac:dyDescent="0.2">
      <c r="A404" s="93" t="s">
        <v>176</v>
      </c>
      <c r="B404" s="32" t="s">
        <v>177</v>
      </c>
      <c r="C404" s="33">
        <v>40.479999999999997</v>
      </c>
      <c r="D404" s="30" t="s">
        <v>178</v>
      </c>
      <c r="E404" s="34">
        <v>0</v>
      </c>
      <c r="F404" s="92">
        <f t="shared" si="30"/>
        <v>0</v>
      </c>
    </row>
    <row r="405" spans="1:6" ht="14.25" x14ac:dyDescent="0.2">
      <c r="A405" s="93" t="s">
        <v>179</v>
      </c>
      <c r="B405" s="32" t="s">
        <v>180</v>
      </c>
      <c r="C405" s="33">
        <v>53.19</v>
      </c>
      <c r="D405" s="30" t="s">
        <v>181</v>
      </c>
      <c r="E405" s="34">
        <v>0.4979000000000724</v>
      </c>
      <c r="F405" s="92">
        <f t="shared" si="30"/>
        <v>26.48</v>
      </c>
    </row>
    <row r="406" spans="1:6" x14ac:dyDescent="0.2">
      <c r="A406" s="94"/>
      <c r="B406" s="32"/>
      <c r="C406" s="33"/>
      <c r="D406" s="90"/>
      <c r="E406" s="91"/>
      <c r="F406" s="92"/>
    </row>
    <row r="407" spans="1:6" x14ac:dyDescent="0.2">
      <c r="A407" s="88">
        <v>1.2</v>
      </c>
      <c r="B407" s="21" t="s">
        <v>182</v>
      </c>
      <c r="C407" s="33"/>
      <c r="D407" s="90"/>
      <c r="E407" s="91"/>
      <c r="F407" s="92"/>
    </row>
    <row r="408" spans="1:6" ht="27" x14ac:dyDescent="0.2">
      <c r="A408" s="93" t="s">
        <v>183</v>
      </c>
      <c r="B408" s="32" t="s">
        <v>184</v>
      </c>
      <c r="C408" s="33">
        <v>19.079999999999998</v>
      </c>
      <c r="D408" s="30" t="s">
        <v>175</v>
      </c>
      <c r="E408" s="34">
        <v>999.59851999999955</v>
      </c>
      <c r="F408" s="92">
        <f t="shared" ref="F408:F413" si="31">ROUND(E408*C408,2)</f>
        <v>19072.34</v>
      </c>
    </row>
    <row r="409" spans="1:6" ht="27" x14ac:dyDescent="0.2">
      <c r="A409" s="93" t="s">
        <v>185</v>
      </c>
      <c r="B409" s="32" t="s">
        <v>186</v>
      </c>
      <c r="C409" s="33">
        <v>4.8</v>
      </c>
      <c r="D409" s="30" t="s">
        <v>175</v>
      </c>
      <c r="E409" s="34">
        <v>883.14043999999922</v>
      </c>
      <c r="F409" s="92">
        <f t="shared" si="31"/>
        <v>4239.07</v>
      </c>
    </row>
    <row r="410" spans="1:6" ht="27" x14ac:dyDescent="0.2">
      <c r="A410" s="93" t="s">
        <v>187</v>
      </c>
      <c r="B410" s="32" t="s">
        <v>188</v>
      </c>
      <c r="C410" s="33">
        <v>7.42</v>
      </c>
      <c r="D410" s="30" t="s">
        <v>175</v>
      </c>
      <c r="E410" s="34">
        <v>8524.5900000000038</v>
      </c>
      <c r="F410" s="92">
        <f t="shared" si="31"/>
        <v>63252.46</v>
      </c>
    </row>
    <row r="411" spans="1:6" ht="27" x14ac:dyDescent="0.2">
      <c r="A411" s="93" t="s">
        <v>189</v>
      </c>
      <c r="B411" s="32" t="s">
        <v>190</v>
      </c>
      <c r="C411" s="33">
        <v>5.71</v>
      </c>
      <c r="D411" s="30" t="s">
        <v>175</v>
      </c>
      <c r="E411" s="34">
        <v>9792.4792999999954</v>
      </c>
      <c r="F411" s="92">
        <f t="shared" si="31"/>
        <v>55915.06</v>
      </c>
    </row>
    <row r="412" spans="1:6" ht="27" x14ac:dyDescent="0.2">
      <c r="A412" s="93" t="s">
        <v>191</v>
      </c>
      <c r="B412" s="32" t="s">
        <v>192</v>
      </c>
      <c r="C412" s="33">
        <v>8.08</v>
      </c>
      <c r="D412" s="30" t="s">
        <v>175</v>
      </c>
      <c r="E412" s="34">
        <v>7366.1749999999993</v>
      </c>
      <c r="F412" s="92">
        <f t="shared" si="31"/>
        <v>59518.69</v>
      </c>
    </row>
    <row r="413" spans="1:6" ht="25.5" x14ac:dyDescent="0.2">
      <c r="A413" s="95" t="s">
        <v>193</v>
      </c>
      <c r="B413" s="32" t="s">
        <v>194</v>
      </c>
      <c r="C413" s="33">
        <v>1.32</v>
      </c>
      <c r="D413" s="30" t="s">
        <v>195</v>
      </c>
      <c r="E413" s="34">
        <v>7833.18</v>
      </c>
      <c r="F413" s="92">
        <f t="shared" si="31"/>
        <v>10339.799999999999</v>
      </c>
    </row>
    <row r="414" spans="1:6" x14ac:dyDescent="0.2">
      <c r="A414" s="94"/>
      <c r="B414" s="32"/>
      <c r="C414" s="33"/>
      <c r="D414" s="90"/>
      <c r="E414" s="91"/>
      <c r="F414" s="92"/>
    </row>
    <row r="415" spans="1:6" x14ac:dyDescent="0.2">
      <c r="A415" s="88">
        <v>1.3</v>
      </c>
      <c r="B415" s="21" t="s">
        <v>196</v>
      </c>
      <c r="C415" s="33"/>
      <c r="D415" s="90"/>
      <c r="E415" s="91"/>
      <c r="F415" s="92"/>
    </row>
    <row r="416" spans="1:6" ht="14.25" x14ac:dyDescent="0.2">
      <c r="A416" s="93" t="s">
        <v>197</v>
      </c>
      <c r="B416" s="32" t="s">
        <v>198</v>
      </c>
      <c r="C416" s="33">
        <v>75.44</v>
      </c>
      <c r="D416" s="30" t="s">
        <v>199</v>
      </c>
      <c r="E416" s="34">
        <v>30.723130599112892</v>
      </c>
      <c r="F416" s="92">
        <f>ROUND(E416*C416,2)</f>
        <v>2317.75</v>
      </c>
    </row>
    <row r="417" spans="1:6" ht="14.25" x14ac:dyDescent="0.2">
      <c r="A417" s="93" t="s">
        <v>200</v>
      </c>
      <c r="B417" s="32" t="s">
        <v>201</v>
      </c>
      <c r="C417" s="33">
        <v>490.36</v>
      </c>
      <c r="D417" s="30" t="s">
        <v>199</v>
      </c>
      <c r="E417" s="34">
        <v>457.74631242319992</v>
      </c>
      <c r="F417" s="92">
        <f t="shared" ref="F417" si="32">ROUND(E417*C417,2)</f>
        <v>224460.48</v>
      </c>
    </row>
    <row r="418" spans="1:6" x14ac:dyDescent="0.2">
      <c r="A418" s="94"/>
      <c r="B418" s="32"/>
      <c r="C418" s="33"/>
      <c r="D418" s="90"/>
      <c r="E418" s="91"/>
      <c r="F418" s="92"/>
    </row>
    <row r="419" spans="1:6" x14ac:dyDescent="0.2">
      <c r="A419" s="88">
        <v>1.4</v>
      </c>
      <c r="B419" s="21" t="s">
        <v>111</v>
      </c>
      <c r="C419" s="33"/>
      <c r="D419" s="90"/>
      <c r="E419" s="91"/>
      <c r="F419" s="92"/>
    </row>
    <row r="420" spans="1:6" ht="14.25" x14ac:dyDescent="0.2">
      <c r="A420" s="93" t="s">
        <v>202</v>
      </c>
      <c r="B420" s="32" t="s">
        <v>203</v>
      </c>
      <c r="C420" s="33">
        <v>224.1</v>
      </c>
      <c r="D420" s="30" t="s">
        <v>199</v>
      </c>
      <c r="E420" s="34">
        <v>205.23624224014236</v>
      </c>
      <c r="F420" s="92">
        <f t="shared" ref="F420:F421" si="33">ROUND(E420*C420,2)</f>
        <v>45993.440000000002</v>
      </c>
    </row>
    <row r="421" spans="1:6" x14ac:dyDescent="0.2">
      <c r="A421" s="93" t="s">
        <v>204</v>
      </c>
      <c r="B421" s="32" t="s">
        <v>205</v>
      </c>
      <c r="C421" s="33">
        <v>1348.4</v>
      </c>
      <c r="D421" s="90" t="s">
        <v>206</v>
      </c>
      <c r="E421" s="34">
        <v>-28.811127327957308</v>
      </c>
      <c r="F421" s="92">
        <f t="shared" si="33"/>
        <v>-38848.92</v>
      </c>
    </row>
    <row r="422" spans="1:6" x14ac:dyDescent="0.2">
      <c r="A422" s="88"/>
      <c r="B422" s="21"/>
      <c r="C422" s="33"/>
      <c r="D422" s="90"/>
      <c r="E422" s="91"/>
      <c r="F422" s="92"/>
    </row>
    <row r="423" spans="1:6" x14ac:dyDescent="0.2">
      <c r="A423" s="88">
        <v>1.5</v>
      </c>
      <c r="B423" s="21" t="s">
        <v>207</v>
      </c>
      <c r="C423" s="33"/>
      <c r="D423" s="90"/>
      <c r="E423" s="91"/>
      <c r="F423" s="92"/>
    </row>
    <row r="424" spans="1:6" ht="14.25" x14ac:dyDescent="0.2">
      <c r="A424" s="93" t="s">
        <v>208</v>
      </c>
      <c r="B424" s="32" t="s">
        <v>209</v>
      </c>
      <c r="C424" s="33">
        <v>224.1</v>
      </c>
      <c r="D424" s="30" t="s">
        <v>199</v>
      </c>
      <c r="E424" s="34">
        <v>29.659999999999968</v>
      </c>
      <c r="F424" s="98">
        <f>ROUND(C424*E424,2)</f>
        <v>6646.81</v>
      </c>
    </row>
    <row r="425" spans="1:6" ht="14.25" x14ac:dyDescent="0.2">
      <c r="A425" s="93" t="s">
        <v>210</v>
      </c>
      <c r="B425" s="32" t="s">
        <v>211</v>
      </c>
      <c r="C425" s="33">
        <v>224.1</v>
      </c>
      <c r="D425" s="30" t="s">
        <v>199</v>
      </c>
      <c r="E425" s="34">
        <v>29.659999999999968</v>
      </c>
      <c r="F425" s="92">
        <f t="shared" ref="F425" si="34">ROUND(E425*C425,2)</f>
        <v>6646.81</v>
      </c>
    </row>
    <row r="426" spans="1:6" x14ac:dyDescent="0.2">
      <c r="A426" s="93"/>
      <c r="B426" s="32"/>
      <c r="C426" s="33"/>
      <c r="D426" s="90"/>
      <c r="E426" s="34"/>
      <c r="F426" s="92"/>
    </row>
    <row r="427" spans="1:6" ht="25.5" x14ac:dyDescent="0.2">
      <c r="A427" s="93">
        <v>1.6</v>
      </c>
      <c r="B427" s="32" t="s">
        <v>212</v>
      </c>
      <c r="C427" s="33">
        <v>210</v>
      </c>
      <c r="D427" s="90" t="s">
        <v>117</v>
      </c>
      <c r="E427" s="34">
        <v>0</v>
      </c>
      <c r="F427" s="92">
        <f>+E427*C427</f>
        <v>0</v>
      </c>
    </row>
    <row r="428" spans="1:6" x14ac:dyDescent="0.2">
      <c r="A428" s="99"/>
      <c r="B428" s="100"/>
      <c r="C428" s="33"/>
      <c r="D428" s="101"/>
      <c r="E428" s="102"/>
      <c r="F428" s="103"/>
    </row>
    <row r="429" spans="1:6" x14ac:dyDescent="0.2">
      <c r="A429" s="95">
        <v>1.7</v>
      </c>
      <c r="B429" s="32" t="s">
        <v>213</v>
      </c>
      <c r="C429" s="33">
        <v>1</v>
      </c>
      <c r="D429" s="23" t="s">
        <v>40</v>
      </c>
      <c r="E429" s="34">
        <v>0</v>
      </c>
      <c r="F429" s="92">
        <f t="shared" ref="F429" si="35">ROUND(E429*C429,2)</f>
        <v>0</v>
      </c>
    </row>
    <row r="430" spans="1:6" x14ac:dyDescent="0.2">
      <c r="A430" s="104"/>
      <c r="B430" s="32"/>
      <c r="C430" s="33"/>
      <c r="D430" s="30"/>
      <c r="E430" s="34"/>
      <c r="F430" s="98"/>
    </row>
    <row r="431" spans="1:6" x14ac:dyDescent="0.2">
      <c r="A431" s="105">
        <v>2</v>
      </c>
      <c r="B431" s="32" t="s">
        <v>214</v>
      </c>
      <c r="C431" s="33">
        <v>12</v>
      </c>
      <c r="D431" s="30" t="s">
        <v>23</v>
      </c>
      <c r="E431" s="34">
        <v>0</v>
      </c>
      <c r="F431" s="35">
        <f>ROUND((C431*E431),2)</f>
        <v>0</v>
      </c>
    </row>
    <row r="432" spans="1:6" x14ac:dyDescent="0.2">
      <c r="A432" s="105"/>
      <c r="B432" s="32"/>
      <c r="C432" s="33"/>
      <c r="D432" s="30"/>
      <c r="E432" s="34"/>
      <c r="F432" s="35"/>
    </row>
    <row r="433" spans="1:6" x14ac:dyDescent="0.2">
      <c r="A433" s="105">
        <v>3</v>
      </c>
      <c r="B433" s="32" t="s">
        <v>215</v>
      </c>
      <c r="C433" s="33">
        <v>1</v>
      </c>
      <c r="D433" s="30" t="s">
        <v>23</v>
      </c>
      <c r="E433" s="34">
        <v>0</v>
      </c>
      <c r="F433" s="98">
        <f>ROUND(C433*E433,2)</f>
        <v>0</v>
      </c>
    </row>
    <row r="434" spans="1:6" x14ac:dyDescent="0.2">
      <c r="A434" s="105"/>
      <c r="B434" s="32"/>
      <c r="C434" s="33"/>
      <c r="D434" s="30"/>
      <c r="E434" s="34"/>
      <c r="F434" s="98"/>
    </row>
    <row r="435" spans="1:6" ht="14.25" x14ac:dyDescent="0.2">
      <c r="A435" s="105">
        <v>4</v>
      </c>
      <c r="B435" s="32" t="s">
        <v>216</v>
      </c>
      <c r="C435" s="33">
        <v>432.71</v>
      </c>
      <c r="D435" s="30" t="s">
        <v>199</v>
      </c>
      <c r="E435" s="34">
        <v>0</v>
      </c>
      <c r="F435" s="98">
        <f>ROUND(C435*E435,2)</f>
        <v>0</v>
      </c>
    </row>
    <row r="436" spans="1:6" x14ac:dyDescent="0.2">
      <c r="A436" s="105"/>
      <c r="B436" s="32"/>
      <c r="C436" s="33"/>
      <c r="D436" s="30"/>
      <c r="E436" s="34"/>
      <c r="F436" s="98"/>
    </row>
    <row r="437" spans="1:6" x14ac:dyDescent="0.2">
      <c r="A437" s="105">
        <v>5</v>
      </c>
      <c r="B437" s="32" t="s">
        <v>217</v>
      </c>
      <c r="C437" s="33">
        <v>1</v>
      </c>
      <c r="D437" s="30" t="s">
        <v>40</v>
      </c>
      <c r="E437" s="34">
        <v>138020.39999999991</v>
      </c>
      <c r="F437" s="98">
        <f>ROUND(C437*E437,2)</f>
        <v>138020.4</v>
      </c>
    </row>
    <row r="438" spans="1:6" x14ac:dyDescent="0.2">
      <c r="A438" s="104"/>
      <c r="B438" s="32"/>
      <c r="C438" s="33"/>
      <c r="D438" s="30"/>
      <c r="E438" s="96"/>
      <c r="F438" s="98"/>
    </row>
    <row r="439" spans="1:6" x14ac:dyDescent="0.2">
      <c r="A439" s="106"/>
      <c r="B439" s="107" t="s">
        <v>218</v>
      </c>
      <c r="C439" s="108"/>
      <c r="D439" s="108"/>
      <c r="E439" s="109"/>
      <c r="F439" s="110">
        <f>SUM(F237:F438)</f>
        <v>12418269.230000006</v>
      </c>
    </row>
    <row r="440" spans="1:6" x14ac:dyDescent="0.2">
      <c r="A440" s="16"/>
      <c r="B440" s="61"/>
      <c r="C440" s="84"/>
      <c r="D440" s="63"/>
      <c r="E440" s="111"/>
      <c r="F440" s="112"/>
    </row>
    <row r="441" spans="1:6" x14ac:dyDescent="0.2">
      <c r="A441" s="113" t="s">
        <v>219</v>
      </c>
      <c r="B441" s="21" t="s">
        <v>220</v>
      </c>
      <c r="C441" s="22"/>
      <c r="D441" s="23"/>
      <c r="E441" s="96"/>
      <c r="F441" s="114"/>
    </row>
    <row r="442" spans="1:6" ht="51" x14ac:dyDescent="0.2">
      <c r="A442" s="115">
        <v>1</v>
      </c>
      <c r="B442" s="32" t="s">
        <v>221</v>
      </c>
      <c r="C442" s="33">
        <v>1</v>
      </c>
      <c r="D442" s="23" t="s">
        <v>23</v>
      </c>
      <c r="E442" s="34">
        <v>0</v>
      </c>
      <c r="F442" s="114">
        <f>E442*C442</f>
        <v>0</v>
      </c>
    </row>
    <row r="443" spans="1:6" ht="25.5" x14ac:dyDescent="0.2">
      <c r="A443" s="115">
        <v>2</v>
      </c>
      <c r="B443" s="79" t="s">
        <v>222</v>
      </c>
      <c r="C443" s="116">
        <v>9</v>
      </c>
      <c r="D443" s="23" t="s">
        <v>223</v>
      </c>
      <c r="E443" s="34">
        <v>31780</v>
      </c>
      <c r="F443" s="114">
        <f>E443*C443</f>
        <v>286020</v>
      </c>
    </row>
    <row r="444" spans="1:6" x14ac:dyDescent="0.2">
      <c r="A444" s="117"/>
      <c r="B444" s="118" t="s">
        <v>224</v>
      </c>
      <c r="C444" s="119"/>
      <c r="D444" s="119"/>
      <c r="E444" s="120"/>
      <c r="F444" s="121">
        <f>SUM(F442:F443)</f>
        <v>286020</v>
      </c>
    </row>
    <row r="445" spans="1:6" x14ac:dyDescent="0.2">
      <c r="A445" s="28"/>
      <c r="B445" s="122"/>
      <c r="C445" s="33"/>
      <c r="D445" s="66"/>
      <c r="E445" s="28"/>
      <c r="F445" s="123"/>
    </row>
    <row r="446" spans="1:6" x14ac:dyDescent="0.2">
      <c r="A446" s="124"/>
      <c r="B446" s="125" t="s">
        <v>227</v>
      </c>
      <c r="C446" s="126"/>
      <c r="D446" s="126"/>
      <c r="E446" s="127"/>
      <c r="F446" s="110">
        <f>F439+F444</f>
        <v>12704289.230000006</v>
      </c>
    </row>
    <row r="447" spans="1:6" x14ac:dyDescent="0.2">
      <c r="A447" s="128"/>
      <c r="B447" s="129"/>
      <c r="C447" s="130"/>
      <c r="D447" s="130"/>
      <c r="E447" s="131"/>
      <c r="F447" s="132"/>
    </row>
    <row r="448" spans="1:6" x14ac:dyDescent="0.2">
      <c r="A448" s="128"/>
      <c r="B448" s="129"/>
      <c r="C448" s="130"/>
      <c r="D448" s="130"/>
      <c r="E448" s="131"/>
      <c r="F448" s="132"/>
    </row>
    <row r="449" spans="1:6" x14ac:dyDescent="0.2">
      <c r="A449" s="133"/>
      <c r="B449" s="134" t="s">
        <v>228</v>
      </c>
      <c r="C449" s="135"/>
      <c r="D449" s="136"/>
      <c r="E449" s="137"/>
      <c r="F449" s="138">
        <f>+F221+F446</f>
        <v>37253051.329999998</v>
      </c>
    </row>
    <row r="450" spans="1:6" x14ac:dyDescent="0.2">
      <c r="A450" s="28"/>
      <c r="B450" s="139"/>
      <c r="C450" s="140"/>
      <c r="D450" s="66"/>
      <c r="E450" s="28"/>
      <c r="F450" s="25"/>
    </row>
    <row r="451" spans="1:6" x14ac:dyDescent="0.2">
      <c r="A451" s="28"/>
      <c r="B451" s="141" t="s">
        <v>229</v>
      </c>
      <c r="C451" s="142"/>
      <c r="D451" s="143"/>
      <c r="E451" s="141"/>
      <c r="F451" s="31"/>
    </row>
    <row r="452" spans="1:6" x14ac:dyDescent="0.2">
      <c r="A452" s="28"/>
      <c r="B452" s="144" t="s">
        <v>230</v>
      </c>
      <c r="C452" s="145">
        <v>0.1</v>
      </c>
      <c r="D452" s="146"/>
      <c r="E452" s="147"/>
      <c r="F452" s="148">
        <f>C452*$F$449</f>
        <v>3725305.1329999999</v>
      </c>
    </row>
    <row r="453" spans="1:6" x14ac:dyDescent="0.2">
      <c r="A453" s="28"/>
      <c r="B453" s="144" t="s">
        <v>231</v>
      </c>
      <c r="C453" s="145">
        <v>0.03</v>
      </c>
      <c r="D453" s="146"/>
      <c r="E453" s="147"/>
      <c r="F453" s="148">
        <f t="shared" ref="F453:F460" si="36">C453*$F$449</f>
        <v>1117591.5399</v>
      </c>
    </row>
    <row r="454" spans="1:6" x14ac:dyDescent="0.2">
      <c r="A454" s="28"/>
      <c r="B454" s="144" t="s">
        <v>232</v>
      </c>
      <c r="C454" s="145">
        <v>0.04</v>
      </c>
      <c r="D454" s="146"/>
      <c r="E454" s="147"/>
      <c r="F454" s="148">
        <f t="shared" si="36"/>
        <v>1490122.0532</v>
      </c>
    </row>
    <row r="455" spans="1:6" x14ac:dyDescent="0.2">
      <c r="A455" s="28"/>
      <c r="B455" s="144" t="s">
        <v>233</v>
      </c>
      <c r="C455" s="145">
        <v>0.03</v>
      </c>
      <c r="D455" s="146"/>
      <c r="E455" s="147"/>
      <c r="F455" s="148">
        <f t="shared" si="36"/>
        <v>1117591.5399</v>
      </c>
    </row>
    <row r="456" spans="1:6" x14ac:dyDescent="0.2">
      <c r="A456" s="28"/>
      <c r="B456" s="144" t="s">
        <v>234</v>
      </c>
      <c r="C456" s="145">
        <v>0.05</v>
      </c>
      <c r="D456" s="146"/>
      <c r="E456" s="147"/>
      <c r="F456" s="148">
        <f t="shared" si="36"/>
        <v>1862652.5665</v>
      </c>
    </row>
    <row r="457" spans="1:6" x14ac:dyDescent="0.2">
      <c r="A457" s="28"/>
      <c r="B457" s="144" t="s">
        <v>235</v>
      </c>
      <c r="C457" s="145">
        <v>0.01</v>
      </c>
      <c r="D457" s="146"/>
      <c r="E457" s="147"/>
      <c r="F457" s="148">
        <f t="shared" si="36"/>
        <v>372530.51329999999</v>
      </c>
    </row>
    <row r="458" spans="1:6" x14ac:dyDescent="0.2">
      <c r="A458" s="28"/>
      <c r="B458" s="144" t="s">
        <v>236</v>
      </c>
      <c r="C458" s="145">
        <v>0.18</v>
      </c>
      <c r="D458" s="146"/>
      <c r="E458" s="147"/>
      <c r="F458" s="148">
        <f>C458*$F$452</f>
        <v>670554.92394000001</v>
      </c>
    </row>
    <row r="459" spans="1:6" x14ac:dyDescent="0.2">
      <c r="A459" s="28"/>
      <c r="B459" s="149" t="s">
        <v>237</v>
      </c>
      <c r="C459" s="150">
        <v>1E-3</v>
      </c>
      <c r="D459" s="146"/>
      <c r="E459" s="147"/>
      <c r="F459" s="148">
        <f t="shared" si="36"/>
        <v>37253.051330000002</v>
      </c>
    </row>
    <row r="460" spans="1:6" x14ac:dyDescent="0.2">
      <c r="A460" s="28"/>
      <c r="B460" s="151" t="s">
        <v>238</v>
      </c>
      <c r="C460" s="145">
        <v>0.05</v>
      </c>
      <c r="D460" s="26"/>
      <c r="E460" s="25"/>
      <c r="F460" s="148">
        <f t="shared" si="36"/>
        <v>1862652.5665</v>
      </c>
    </row>
    <row r="461" spans="1:6" x14ac:dyDescent="0.2">
      <c r="A461" s="28"/>
      <c r="B461" s="152" t="s">
        <v>239</v>
      </c>
      <c r="C461" s="153">
        <v>1</v>
      </c>
      <c r="D461" s="26" t="s">
        <v>23</v>
      </c>
      <c r="E461" s="114"/>
      <c r="F461" s="154">
        <f>ROUND(C461*E461,2)</f>
        <v>0</v>
      </c>
    </row>
    <row r="462" spans="1:6" x14ac:dyDescent="0.2">
      <c r="A462" s="26"/>
      <c r="B462" s="155" t="s">
        <v>240</v>
      </c>
      <c r="C462" s="156"/>
      <c r="D462" s="157"/>
      <c r="E462" s="157"/>
      <c r="F462" s="158">
        <f>SUM(F452:F461)</f>
        <v>12256253.887569999</v>
      </c>
    </row>
    <row r="463" spans="1:6" x14ac:dyDescent="0.2">
      <c r="A463" s="26"/>
      <c r="B463" s="31"/>
      <c r="C463" s="140"/>
      <c r="D463" s="159"/>
      <c r="E463" s="160"/>
      <c r="F463" s="161"/>
    </row>
    <row r="464" spans="1:6" x14ac:dyDescent="0.2">
      <c r="A464" s="28"/>
      <c r="B464" s="139"/>
      <c r="C464" s="140"/>
      <c r="D464" s="162"/>
      <c r="E464" s="163"/>
      <c r="F464" s="164"/>
    </row>
    <row r="465" spans="1:6" x14ac:dyDescent="0.2">
      <c r="A465" s="165"/>
      <c r="B465" s="125" t="s">
        <v>241</v>
      </c>
      <c r="C465" s="166"/>
      <c r="D465" s="167"/>
      <c r="E465" s="168"/>
      <c r="F465" s="169">
        <f>+F449+F462</f>
        <v>49509305.217569999</v>
      </c>
    </row>
    <row r="472" spans="1:6" x14ac:dyDescent="0.2">
      <c r="B472" s="170"/>
    </row>
  </sheetData>
  <mergeCells count="2">
    <mergeCell ref="A5:F5"/>
    <mergeCell ref="A230:F230"/>
  </mergeCells>
  <dataValidations count="1">
    <dataValidation type="list" allowBlank="1" showInputMessage="1" showErrorMessage="1" sqref="B4 B229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2" orientation="portrait" r:id="rId1"/>
  <rowBreaks count="4" manualBreakCount="4">
    <brk id="47" max="16383" man="1"/>
    <brk id="202" max="5" man="1"/>
    <brk id="225" max="16383" man="1"/>
    <brk id="3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CUBICACION #1</vt:lpstr>
      <vt:lpstr>Hoja1</vt:lpstr>
      <vt:lpstr>'CUBICACION #1'!Títulos_a_imprimir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Sonny De la Cruz</dc:creator>
  <cp:lastModifiedBy>Alvin Rafael Almonte Ceballos</cp:lastModifiedBy>
  <dcterms:created xsi:type="dcterms:W3CDTF">2022-10-07T15:12:26Z</dcterms:created>
  <dcterms:modified xsi:type="dcterms:W3CDTF">2022-10-10T17:38:09Z</dcterms:modified>
</cp:coreProperties>
</file>