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13Meyver Rosalia Pujols Castillo\2022\DISTRITO NACIONAL\"/>
    </mc:Choice>
  </mc:AlternateContent>
  <bookViews>
    <workbookView xWindow="-120" yWindow="-120" windowWidth="29040" windowHeight="15840" tabRatio="777"/>
  </bookViews>
  <sheets>
    <sheet name="ACTUALIZADO No. 1" sheetId="6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[2]CUB02!$U$11:$U$17</definedName>
    <definedName name="\p">[2]CUB02!$U$1:$U$8</definedName>
    <definedName name="\q">[2]CUB02!$W$1:$W$8</definedName>
    <definedName name="\w">[2]CUB02!$W$11:$W$244</definedName>
    <definedName name="\z">[2]CUB02!$S$6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[2]CUB02!$W$1:$W$8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'ACTUALIZADO No. 1'!$A$13:$F$95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[3]MOJornal!$D$41</definedName>
    <definedName name="_OP2AL">[3]MOJornal!$D$51</definedName>
    <definedName name="_OP3AL">[3]MOJornal!$D$61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[4]PVC!#REF!</definedName>
    <definedName name="a">[4]PVC!#REF!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[5]M.O.!#REF!</definedName>
    <definedName name="AA">[5]M.O.!#REF!</definedName>
    <definedName name="AC38G40">'[6]LISTADO INSUMOS DEL 2000'!$I$29</definedName>
    <definedName name="acarreo" localSheetId="0">'[7]Listado Equipos a utilizar'!#REF!</definedName>
    <definedName name="acarreo">'[7]Listado Equipos a utilizar'!#REF!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[8]INSU!$D$9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[9]MATERIALES!$G$7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'[10]Resumen Precio Equipos'!$C$28</definedName>
    <definedName name="ADMINISTRATIVOS" localSheetId="0">#REF!</definedName>
    <definedName name="ADMINISTRATIVOS">#REF!</definedName>
    <definedName name="agricola" localSheetId="0">'[7]Listado Equipos a utilizar'!#REF!</definedName>
    <definedName name="agricola">'[7]Listado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_Varilla">[8]INSU!$D$17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[11]M.O.!#REF!</definedName>
    <definedName name="analiis">[11]M.O.!#REF!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[2]CUB02!$S$13:$AN$415</definedName>
    <definedName name="_xlnm.Print_Area" localSheetId="0">'ACTUALIZADO No. 1'!$A$1:$F$109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 localSheetId="0">#REF!</definedName>
    <definedName name="arenabca">#REF!</definedName>
    <definedName name="arenafina">[9]MATERIALES!$G$11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[9]MATERIALES!$G$13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'[7]Listado Equipos a utilizar'!#REF!</definedName>
    <definedName name="arranque">'[7]Listado Equipos a utilizar'!#REF!</definedName>
    <definedName name="as" localSheetId="0">[12]M.O.!#REF!</definedName>
    <definedName name="as">[12]M.O.!#REF!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[3]MOJornal!$D$20</definedName>
    <definedName name="AYCARP" localSheetId="0">[13]INS!#REF!</definedName>
    <definedName name="AYCARP">[13]INS!#REF!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[9]OBRAMANO!$F$67</definedName>
    <definedName name="b" localSheetId="0">[14]ADDENDA!#REF!</definedName>
    <definedName name="b">[14]ADDENDA!#REF!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4" localSheetId="0">[9]MATERIALES!#REF!</definedName>
    <definedName name="bloques4">[9]MATERIALES!#REF!</definedName>
    <definedName name="bloques6" localSheetId="0">[9]MATERIALES!#REF!</definedName>
    <definedName name="bloques6">[9]MATERIALES!#REF!</definedName>
    <definedName name="bloques8" localSheetId="0">[9]MATERIALES!#REF!</definedName>
    <definedName name="bloques8">[9]MATERIALES!#REF!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[15]INSU!$B$42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[11]M.O.!$C$9</definedName>
    <definedName name="BRIGADATOPOGRAFICA_6" localSheetId="0">#REF!</definedName>
    <definedName name="BRIGADATOPOGRAFICA_6">#REF!</definedName>
    <definedName name="brochas" localSheetId="0">#REF!</definedName>
    <definedName name="brochas">#REF!</definedName>
    <definedName name="BVNBVNBV" localSheetId="0">[16]M.O.!#REF!</definedName>
    <definedName name="BVNBVNBV">[16]M.O.!#REF!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[17]precios!#REF!</definedName>
    <definedName name="caballeteasbecto">[17]precios!#REF!</definedName>
    <definedName name="caballeteasbecto_8" localSheetId="0">#REF!</definedName>
    <definedName name="caballeteasbecto_8">#REF!</definedName>
    <definedName name="caballeteasbeto" localSheetId="0">[17]precios!#REF!</definedName>
    <definedName name="caballeteasbeto">[17]precios!#REF!</definedName>
    <definedName name="caballeteasbeto_8" localSheetId="0">#REF!</definedName>
    <definedName name="caballeteasbeto_8">#REF!</definedName>
    <definedName name="CACERO" localSheetId="0">#REF!</definedName>
    <definedName name="CACERO">#REF!</definedName>
    <definedName name="cadeneros" localSheetId="0">'[10]O.M. y Salarios'!#REF!</definedName>
    <definedName name="cadeneros">'[10]O.M.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'[7]Listado Equipos a utilizar'!#REF!</definedName>
    <definedName name="camioncama">'[7]Listado Equipos a utilizar'!#REF!</definedName>
    <definedName name="camioneta" localSheetId="0">'[7]Listado Equipos a utilizar'!#REF!</definedName>
    <definedName name="camioneta">'[7]Listado Equipos a utilizar'!#REF!</definedName>
    <definedName name="CAMIONVOLTEO">[9]EQUIPOS!$I$19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parodadura" localSheetId="0">#REF!</definedName>
    <definedName name="caparodadura">#REF!</definedName>
    <definedName name="Capatazequipo">[9]OBRAMANO!$F$81</definedName>
    <definedName name="CARACOL" localSheetId="0">[11]M.O.!#REF!</definedName>
    <definedName name="CARACOL">[11]M.O.!#REF!</definedName>
    <definedName name="CARANTEPECHO" localSheetId="0">[11]M.O.!#REF!</definedName>
    <definedName name="CARANTEPECHO">[11]M.O.!#REF!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[11]M.O.!#REF!</definedName>
    <definedName name="CARCOL30">[11]M.O.!#REF!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[11]M.O.!#REF!</definedName>
    <definedName name="CARCOL50">[11]M.O.!#REF!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[11]M.O.!#REF!</definedName>
    <definedName name="CARCOL51">[11]M.O.!#REF!</definedName>
    <definedName name="CARCOLAMARRE" localSheetId="0">[11]M.O.!#REF!</definedName>
    <definedName name="CARCOLAMARRE">[11]M.O.!#REF!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'[7]Listado Equipos a utilizar'!#REF!</definedName>
    <definedName name="cargador">'[7]Listado Equipos a utilizar'!#REF!</definedName>
    <definedName name="CARGADORB">[18]EQUIPOS!$D$13</definedName>
    <definedName name="CARLOSAPLA" localSheetId="0">[11]M.O.!#REF!</definedName>
    <definedName name="CARLOSAPLA">[11]M.O.!#REF!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[11]M.O.!#REF!</definedName>
    <definedName name="CARLOSAVARIASAGUAS">[11]M.O.!#REF!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[11]M.O.!#REF!</definedName>
    <definedName name="CARMURO">[11]M.O.!#REF!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[13]INS!#REF!</definedName>
    <definedName name="CARP1">[13]INS!#REF!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[13]INS!#REF!</definedName>
    <definedName name="CARP2">[13]INS!#REF!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[11]M.O.!#REF!</definedName>
    <definedName name="CARPDINTEL">[11]M.O.!#REF!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[11]M.O.!#REF!</definedName>
    <definedName name="CARPVIGA2040">[11]M.O.!#REF!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[11]M.O.!#REF!</definedName>
    <definedName name="CARPVIGA3050">[11]M.O.!#REF!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[11]M.O.!#REF!</definedName>
    <definedName name="CARPVIGA3060">[11]M.O.!#REF!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[11]M.O.!#REF!</definedName>
    <definedName name="CARPVIGA4080">[11]M.O.!#REF!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[11]M.O.!#REF!</definedName>
    <definedName name="CARRAMPA">[11]M.O.!#REF!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[11]M.O.!#REF!</definedName>
    <definedName name="CASBESTO">[11]M.O.!#REF!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T214BFT">[9]EQUIPOS!$I$15</definedName>
    <definedName name="Cat950B">[9]EQUIPOS!$I$14</definedName>
    <definedName name="CBLOCK10" localSheetId="0">[13]INS!#REF!</definedName>
    <definedName name="CBLOCK10">[13]INS!#REF!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[19]M.O.!$C$26</definedName>
    <definedName name="cell">'[20]LISTADO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[9]MATERIALES!#REF!</definedName>
    <definedName name="cementoblanco">[9]MATERIALES!#REF!</definedName>
    <definedName name="cementogris">[9]MATERIALES!$G$17</definedName>
    <definedName name="CEN" localSheetId="0">#REF!</definedName>
    <definedName name="CEN">#REF!</definedName>
    <definedName name="ceramcr33" localSheetId="0">[9]MATERIALES!#REF!</definedName>
    <definedName name="ceramcr33">[9]MATERIALES!#REF!</definedName>
    <definedName name="ceramcriolla" localSheetId="0">[9]MATERIALES!#REF!</definedName>
    <definedName name="ceramcriolla">[9]MATERIALES!#REF!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[9]MATERIALES!#REF!</definedName>
    <definedName name="ceramicaitalia">[9]MATERIALES!#REF!</definedName>
    <definedName name="ceramicaitaliapared" localSheetId="0">[9]MATERIALES!#REF!</definedName>
    <definedName name="ceramicaitaliapared">[9]MATERIALES!#REF!</definedName>
    <definedName name="ceramicaitalipared" localSheetId="0">[9]MATERIALES!#REF!</definedName>
    <definedName name="ceramicaitalipared">[9]MATERIALES!#REF!</definedName>
    <definedName name="CESCHCH">[19]M.O.!$C$126</definedName>
    <definedName name="cfrontal">'[10]Resumen Precio Equipos'!$I$16</definedName>
    <definedName name="CHAZO">[15]INSU!$B$104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[9]OBRAMANO!$F$79</definedName>
    <definedName name="cisterna">'[7]Listado Equipos a utilizar'!$I$11</definedName>
    <definedName name="CLAVO">[19]Ins!$E$811</definedName>
    <definedName name="CLAVO_ACERO">[8]INSU!$D$130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[8]INSU!$D$131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[21]INS!$D$767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[9]EQUIPOS!$I$28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 localSheetId="0">#REF!</definedName>
    <definedName name="CONTRATO2">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prestamo">[18]EQUIPOS!$D$27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[14]ADDENDA!#REF!</definedName>
    <definedName name="cuadro">[14]ADDENDA!#REF!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[11]M.O.!#REF!</definedName>
    <definedName name="CZINC">[11]M.O.!#REF!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[9]EQUIPOS!$I$9</definedName>
    <definedName name="D8K">[9]EQUIPOS!$I$8</definedName>
    <definedName name="d8r" localSheetId="0">'[7]Listado Equipos a utilizar'!#REF!</definedName>
    <definedName name="d8r">'[7]Listado Equipos a utilizar'!#REF!</definedName>
    <definedName name="D8T">'[10]Resumen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[12]M.O.!#REF!</definedName>
    <definedName name="derop">[12]M.O.!#REF!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[8]MO!$B$256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'[7]Listado Equipos a utilizar'!$I$12</definedName>
    <definedName name="donatelo" localSheetId="0">[22]INS!#REF!</definedName>
    <definedName name="donatelo">[22]INS!#REF!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'[10]Resumen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 localSheetId="0">#REF!</definedName>
    <definedName name="dulce">#REF!</definedName>
    <definedName name="DYNACA25">[9]EQUIPOS!$I$13</definedName>
    <definedName name="e" localSheetId="0">#REF!</definedName>
    <definedName name="e">#REF!</definedName>
    <definedName name="e214bft" localSheetId="0">'[7]Listado Equipos a utilizar'!#REF!</definedName>
    <definedName name="e214bft">'[7]Listado Equipos a utilizar'!#REF!</definedName>
    <definedName name="e320b" localSheetId="0">'[7]Listado Equipos a utilizar'!#REF!</definedName>
    <definedName name="e320b">'[7]Listado Equipos a utilizar'!#REF!</definedName>
    <definedName name="EEEEEEEEEEEEEEEEEEEE" localSheetId="0">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>[8]MO!$B$247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'[7]Listado Equipos a utilizar'!#REF!</definedName>
    <definedName name="eqacero">'[7]Listado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'[7]Listado Equipos a utilizar'!#REF!</definedName>
    <definedName name="escobillones">'[7]Listado Equipos a utilizar'!#REF!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320b" localSheetId="0">'[7]Listado Equipos a utilizar'!#REF!</definedName>
    <definedName name="ex320b">'[7]Listado Equipos a utilizar'!#REF!</definedName>
    <definedName name="EXC_NO_CLASIF" localSheetId="0">#REF!</definedName>
    <definedName name="EXC_NO_CLASIF">#REF!</definedName>
    <definedName name="excavadora" localSheetId="0">'[7]Listado Equipos a utilizar'!#REF!</definedName>
    <definedName name="excavadora">'[7]Listado Equipos a utilizar'!#REF!</definedName>
    <definedName name="excavadora235">[9]EQUIPOS!$I$16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[14]ADDENDA!#REF!</definedName>
    <definedName name="expl">[14]ADDENDA!#REF!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[2]CUB02!$S$13:$AN$415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[13]INS!$D$561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RADER12G">[9]EQUIPOS!$I$11</definedName>
    <definedName name="graderm" localSheetId="0">'[7]Listado Equipos a utilizar'!#REF!</definedName>
    <definedName name="graderm">'[7]Listado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[5]M.O.!#REF!</definedName>
    <definedName name="H">[5]M.O.!#REF!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'[21]HORM. Y MORTEROS.'!$H$212</definedName>
    <definedName name="Hormigon" localSheetId="0">#REF!</definedName>
    <definedName name="Hormigon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 localSheetId="0">[9]MATERIALES!#REF!</definedName>
    <definedName name="Hormigon240i">[9]MATERIALES!#REF!</definedName>
    <definedName name="Hormsimple" localSheetId="0">#REF!</definedName>
    <definedName name="Hormsimple">#REF!</definedName>
    <definedName name="ilma" localSheetId="0">[11]M.O.!#REF!</definedName>
    <definedName name="ilma">[11]M.O.!#REF!</definedName>
    <definedName name="impresion_2" localSheetId="0">[23]Directos!#REF!</definedName>
    <definedName name="impresion_2">[23]Directos!#REF!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[12]M.O.!$C$10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 localSheetId="0">#REF!</definedName>
    <definedName name="itabo">#REF!</definedName>
    <definedName name="J" localSheetId="0">#REF!</definedName>
    <definedName name="J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[11]M.O.!#REF!</definedName>
    <definedName name="k">[11]M.O.!#REF!</definedName>
    <definedName name="kerosene" localSheetId="0">#REF!</definedName>
    <definedName name="kerosene">#REF!</definedName>
    <definedName name="Kilometro">[9]EQUIPOS!$I$25</definedName>
    <definedName name="komatsu" localSheetId="0">'[7]Listado Equipos a utilizar'!#REF!</definedName>
    <definedName name="komatsu">'[7]Listado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hormigon" localSheetId="0">[9]OBRAMANO!#REF!</definedName>
    <definedName name="ligadohormigon">[9]OBRAMANO!#REF!</definedName>
    <definedName name="ligadora" localSheetId="0">'[7]Listado Equipos a utilizar'!#REF!</definedName>
    <definedName name="ligadora">'[7]Listado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[24]Materiales!$K$15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[3]MOJornal!$D$31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[8]INSU!$D$132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[13]INS!#REF!</definedName>
    <definedName name="MAESTROCARP">[13]INS!#REF!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'[7]Listado Equipos a utilizar'!#REF!</definedName>
    <definedName name="maquito">'[7]Listado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 localSheetId="0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[8]MO!$B$612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[19]M.O.!$C$203</definedName>
    <definedName name="MOCONTEN553015">[19]M.O.!$C$216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[13]INS!#REF!</definedName>
    <definedName name="MOPISOCERAMICA">[13]INS!#REF!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[25]Insumos!#REF!</definedName>
    <definedName name="NADA">[25]Insumos!#REF!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[25]Insumos!#REF!</definedName>
    <definedName name="NINGUNA">[25]Insumos!#REF!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 localSheetId="0">'[7]Listado Equipos a utilizar'!#REF!</definedName>
    <definedName name="nissan">'[7]Listado Equipos a utilizar'!#REF!</definedName>
    <definedName name="NUEVA" localSheetId="0">#REF!</definedName>
    <definedName name="NUEVA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'[10]O.M. y Salarios'!#REF!</definedName>
    <definedName name="omencofrado">'[10]O.M. y Salarios'!#REF!</definedName>
    <definedName name="opala">[24]Salarios!$D$16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[9]OBRAMANO!$F$74</definedName>
    <definedName name="operadorpala">[9]OBRAMANO!$F$72</definedName>
    <definedName name="operadorretro">[9]OBRAMANO!$F$77</definedName>
    <definedName name="operadorrodillo">[9]OBRAMANO!$F$75</definedName>
    <definedName name="operadortractor">[9]OBRAMANO!$F$76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[21]SALARIOS!$C$10</definedName>
    <definedName name="otractor">[24]Salarios!$D$14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[26]peso!#REF!</definedName>
    <definedName name="p">[26]peso!#REF!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[8]MO!$B$11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[15]MO!$B$11</definedName>
    <definedName name="PEONCARP" localSheetId="0">[13]INS!#REF!</definedName>
    <definedName name="PEONCARP">[13]INS!#REF!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[15]INSU!$B$91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[19]Ins!$E$627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[21]INS!$D$770</definedName>
    <definedName name="pino1x10bruto">[19]Ins!$E$816</definedName>
    <definedName name="pinobruto">[9]MATERIALES!$G$33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[15]INSU!$B$103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[15]INSU!$B$90</definedName>
    <definedName name="PLIGADORA2">[13]INS!$D$563</definedName>
    <definedName name="PLIGADORA2_6" localSheetId="0">#REF!</definedName>
    <definedName name="PLIGADORA2_6">#REF!</definedName>
    <definedName name="PLOMERO" localSheetId="0">[13]INS!#REF!</definedName>
    <definedName name="PLOMERO">[13]INS!#REF!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[13]INS!#REF!</definedName>
    <definedName name="PLOMEROAYUDANTE">[13]INS!#REF!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[13]INS!#REF!</definedName>
    <definedName name="PLOMEROOFICIAL">[13]INS!#REF!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[8]INSU!$D$133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[17]precios!#REF!</definedName>
    <definedName name="pmadera2162">[17]precios!#REF!</definedName>
    <definedName name="pmadera2162_8" localSheetId="0">#REF!</definedName>
    <definedName name="pmadera2162_8">#REF!</definedName>
    <definedName name="po">[27]PRESUPUESTO!$O$9:$O$236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[28]Precios!$A$4:$F$1576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OMEDIO" localSheetId="0">#REF!</definedName>
    <definedName name="PROMEDIO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[19]M.O.!$C$970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[13]INS!$D$568</definedName>
    <definedName name="PWINCHE2000K_6" localSheetId="0">#REF!</definedName>
    <definedName name="PWINCHE2000K_6">#REF!</definedName>
    <definedName name="Q">[2]CUB02!$W$1:$W$8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[29]INS!#REF!</definedName>
    <definedName name="QQ">[29]INS!#REF!</definedName>
    <definedName name="QQQ" localSheetId="0">[5]M.O.!#REF!</definedName>
    <definedName name="QQQ">[5]M.O.!#REF!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[27]PRESUPUESTO!$M$10:$AH$731</definedName>
    <definedName name="qwe">[8]INSU!$D$133</definedName>
    <definedName name="qwe_6" localSheetId="0">#REF!</definedName>
    <definedName name="qwe_6">#REF!</definedName>
    <definedName name="rastra" localSheetId="0">'[7]Listado Equipos a utilizar'!#REF!</definedName>
    <definedName name="rastra">'[7]Listado Equipos a utilizar'!#REF!</definedName>
    <definedName name="rastrapuas" localSheetId="0">'[7]Listado Equipos a utilizar'!#REF!</definedName>
    <definedName name="rastrapuas">'[7]Listado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[30]COF!$G$733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" localSheetId="0">'[7]Listado Equipos a utilizar'!#REF!</definedName>
    <definedName name="rodillo">'[7]Listado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'[7]Listado Equipos a utilizar'!#REF!</definedName>
    <definedName name="rodneu">'[7]Listado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[11]M.O.!$C$12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MINISTROS" localSheetId="0">#REF!</definedName>
    <definedName name="SUMINISTROS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[3]MOJornal!$D$63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'ACTUALIZADO No. 1'!$1:$13</definedName>
    <definedName name="_xlnm.Print_Titles">#N/A</definedName>
    <definedName name="tiza" localSheetId="0">#REF!</definedName>
    <definedName name="tiza">#REF!</definedName>
    <definedName name="TNC" localSheetId="0">#REF!</definedName>
    <definedName name="TNC">#REF!</definedName>
    <definedName name="TNCAL">[3]MOJornal!$D$73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[18]EQUIPOS!$D$14</definedName>
    <definedName name="tractorm" localSheetId="0">'[7]Listado Equipos a utilizar'!#REF!</definedName>
    <definedName name="tractorm">'[7]Listado Equipos a utilizar'!#REF!</definedName>
    <definedName name="TRANSESC">[19]Ins!$E$660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 localSheetId="0">'[7]Listado Equipos a utilizar'!#REF!</definedName>
    <definedName name="transpasf">'[7]Listado Equipos a utilizar'!#REF!</definedName>
    <definedName name="transporte">'[10]Resumen Precio Equipos'!$C$30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[10]Materiales!#REF!</definedName>
    <definedName name="truct">[10]Materiales!#REF!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 localSheetId="0">'[7]Listado Equipos a utilizar'!#REF!</definedName>
    <definedName name="volteobote">'[7]Listado Equipos a utilizar'!#REF!</definedName>
    <definedName name="volteobotela" localSheetId="0">'[7]Listado Equipos a utilizar'!#REF!</definedName>
    <definedName name="volteobotela">'[7]Listado Equipos a utilizar'!#REF!</definedName>
    <definedName name="volteobotelargo" localSheetId="0">'[7]Listado Equipos a utilizar'!#REF!</definedName>
    <definedName name="volteobotelargo">'[7]Listado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>[31]Mat.!$C$10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[29]INS!$D$561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  <customWorkbookViews>
    <customWorkbookView name="EL BAQUERO - Personal View" guid="{FC7055F2-165C-4ECF-924D-37F607DAA418}" autoUpdate="1" mergeInterval="5" personalView="1" xWindow="14" yWindow="27" windowWidth="599" windowHeight="28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69" l="1"/>
  <c r="F91" i="69"/>
  <c r="A66" i="69" l="1"/>
  <c r="F70" i="69" l="1"/>
  <c r="F71" i="69"/>
  <c r="F72" i="69"/>
  <c r="F73" i="69"/>
  <c r="F74" i="69"/>
  <c r="F69" i="69"/>
  <c r="A69" i="69"/>
  <c r="A70" i="69" s="1"/>
  <c r="A71" i="69" s="1"/>
  <c r="A72" i="69" s="1"/>
  <c r="A73" i="69" s="1"/>
  <c r="A74" i="69" s="1"/>
  <c r="F35" i="69" l="1"/>
  <c r="F56" i="69"/>
  <c r="F18" i="69"/>
  <c r="F19" i="69"/>
  <c r="F20" i="69"/>
  <c r="F21" i="69"/>
  <c r="F24" i="69"/>
  <c r="F25" i="69"/>
  <c r="F26" i="69"/>
  <c r="F27" i="69"/>
  <c r="F28" i="69"/>
  <c r="F29" i="69"/>
  <c r="F30" i="69"/>
  <c r="F31" i="69"/>
  <c r="F32" i="69"/>
  <c r="F46" i="69"/>
  <c r="F49" i="69"/>
  <c r="F50" i="69"/>
  <c r="F51" i="69"/>
  <c r="F53" i="69"/>
  <c r="F65" i="69"/>
  <c r="F64" i="69"/>
  <c r="F52" i="69"/>
  <c r="F66" i="69"/>
  <c r="F75" i="69" l="1"/>
  <c r="F36" i="69"/>
  <c r="F38" i="69" s="1"/>
  <c r="F57" i="69"/>
  <c r="F76" i="69" l="1"/>
  <c r="F78" i="69" s="1"/>
  <c r="F79" i="69" l="1"/>
  <c r="F87" i="69" l="1"/>
  <c r="F86" i="69"/>
  <c r="F85" i="69"/>
  <c r="F89" i="69" s="1"/>
  <c r="F84" i="69"/>
  <c r="F83" i="69"/>
  <c r="F88" i="69"/>
  <c r="F82" i="69"/>
  <c r="F93" i="69" l="1"/>
  <c r="F95" i="69" s="1"/>
</calcChain>
</file>

<file path=xl/sharedStrings.xml><?xml version="1.0" encoding="utf-8"?>
<sst xmlns="http://schemas.openxmlformats.org/spreadsheetml/2006/main" count="130" uniqueCount="88">
  <si>
    <t>P.U. (RD$)</t>
  </si>
  <si>
    <t>U</t>
  </si>
  <si>
    <t>TOTAL GASTOS INDIRECTOS</t>
  </si>
  <si>
    <t>A</t>
  </si>
  <si>
    <t>GASTOS INDIRECTOS</t>
  </si>
  <si>
    <t>M</t>
  </si>
  <si>
    <t xml:space="preserve"> </t>
  </si>
  <si>
    <t>PRELIMINARES</t>
  </si>
  <si>
    <t>CODIA</t>
  </si>
  <si>
    <t>Zona:</t>
  </si>
  <si>
    <t>IV</t>
  </si>
  <si>
    <t>INSTITUTO NACIONAL DE AGUAS POTABLES Y ALCANTARILLADOS</t>
  </si>
  <si>
    <t>***INAPA***</t>
  </si>
  <si>
    <t xml:space="preserve">                    PREPARADO POR:</t>
  </si>
  <si>
    <t>REVISADO POR:</t>
  </si>
  <si>
    <t xml:space="preserve">     ARQ. MEYVER PUJOLS C.</t>
  </si>
  <si>
    <t xml:space="preserve"> ING. SANDRA BATISTA S.</t>
  </si>
  <si>
    <t>ANALISTA DE PRESUPUESTO DE OBRAS</t>
  </si>
  <si>
    <t xml:space="preserve">                   SOMETIDO POR:</t>
  </si>
  <si>
    <t>VISTO BUENO:</t>
  </si>
  <si>
    <t>ENC. DEPTO. DE COSTOS Y PRESUPS. DE OBRAS</t>
  </si>
  <si>
    <t>SUB TOTAL  FASE A</t>
  </si>
  <si>
    <t>SUB-TOTAL GENERAL</t>
  </si>
  <si>
    <t>TOTAL A CONTRATAR RD$</t>
  </si>
  <si>
    <r>
      <t>M</t>
    </r>
    <r>
      <rPr>
        <vertAlign val="superscript"/>
        <sz val="10"/>
        <rFont val="Arial"/>
        <family val="2"/>
      </rPr>
      <t>2</t>
    </r>
  </si>
  <si>
    <r>
      <t>ESTRUCTURA MET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 xml:space="preserve">LICA </t>
    </r>
  </si>
  <si>
    <r>
      <t>DESAG</t>
    </r>
    <r>
      <rPr>
        <b/>
        <sz val="10"/>
        <rFont val="Calibri"/>
        <family val="2"/>
      </rPr>
      <t>Ü</t>
    </r>
    <r>
      <rPr>
        <b/>
        <sz val="10"/>
        <rFont val="Arial"/>
        <family val="2"/>
      </rPr>
      <t>E DE TECHO</t>
    </r>
  </si>
  <si>
    <r>
      <t>DIRECTOR DE INGENIER</t>
    </r>
    <r>
      <rPr>
        <sz val="10"/>
        <color indexed="8"/>
        <rFont val="Calibri"/>
        <family val="2"/>
      </rPr>
      <t>Í</t>
    </r>
    <r>
      <rPr>
        <sz val="10"/>
        <color indexed="8"/>
        <rFont val="Arial"/>
        <family val="2"/>
      </rPr>
      <t>A</t>
    </r>
  </si>
  <si>
    <r>
      <t>DIRECCI</t>
    </r>
    <r>
      <rPr>
        <b/>
        <sz val="10"/>
        <rFont val="Calibri"/>
        <family val="2"/>
      </rPr>
      <t>Ó</t>
    </r>
    <r>
      <rPr>
        <b/>
        <sz val="10"/>
        <rFont val="Arial"/>
        <family val="2"/>
      </rPr>
      <t>N DE INGENIER</t>
    </r>
    <r>
      <rPr>
        <b/>
        <sz val="10"/>
        <rFont val="Calibri"/>
        <family val="2"/>
      </rPr>
      <t>Í</t>
    </r>
    <r>
      <rPr>
        <b/>
        <sz val="10"/>
        <rFont val="Arial"/>
        <family val="2"/>
      </rPr>
      <t>A</t>
    </r>
  </si>
  <si>
    <t>DEPARTAMENTO DE COSTOS Y PRESUPUESTOS DE OBRAS</t>
  </si>
  <si>
    <t>Alquiler de andamiaje, marco,cruceta, plataforma, acopio, base, (incluye ensambrar y desarmar) -2 torres</t>
  </si>
  <si>
    <t>Desmonte de caño y caballete existente</t>
  </si>
  <si>
    <r>
      <t>Desmonte de aluz</t>
    </r>
    <r>
      <rPr>
        <sz val="10"/>
        <rFont val="Calibri"/>
        <family val="2"/>
      </rPr>
      <t>í</t>
    </r>
    <r>
      <rPr>
        <sz val="10"/>
        <rFont val="Arial"/>
        <family val="2"/>
      </rPr>
      <t>nc existente</t>
    </r>
  </si>
  <si>
    <t>Traslado de desmonte techumbre existente en camion con plataforma de 30pie</t>
  </si>
  <si>
    <t>Aluzínc acanalado preparado azul calibre 26+aislante de 3 mm poliester con facing de aluminio (2,888.40 pl)</t>
  </si>
  <si>
    <t>Boquilla de 6" para bajante de desague</t>
  </si>
  <si>
    <t>Mano de obra aluzinc, incluye soldadura</t>
  </si>
  <si>
    <t>Nº</t>
  </si>
  <si>
    <t>DESCRIPCIÓN</t>
  </si>
  <si>
    <t>CANTIDAD</t>
  </si>
  <si>
    <t>UD</t>
  </si>
  <si>
    <t>VALOR (RD$)</t>
  </si>
  <si>
    <t>Ud</t>
  </si>
  <si>
    <t>P</t>
  </si>
  <si>
    <t>Viaje</t>
  </si>
  <si>
    <t>Plancha</t>
  </si>
  <si>
    <t>Gastos administrativos</t>
  </si>
  <si>
    <t>Seguros, pólizas y fianzas</t>
  </si>
  <si>
    <r>
      <t>Supervisi</t>
    </r>
    <r>
      <rPr>
        <sz val="10"/>
        <rFont val="Calibri"/>
        <family val="2"/>
      </rPr>
      <t>ó</t>
    </r>
    <r>
      <rPr>
        <sz val="10"/>
        <rFont val="Arial"/>
        <family val="2"/>
      </rPr>
      <t>n de la obra</t>
    </r>
  </si>
  <si>
    <t>Honorarios profesionales</t>
  </si>
  <si>
    <t>Gastos de transporte</t>
  </si>
  <si>
    <t>Ley 6-86</t>
  </si>
  <si>
    <t>ITBIS (Ley 07-2007)</t>
  </si>
  <si>
    <t>Imprevistos</t>
  </si>
  <si>
    <t xml:space="preserve">TECHUMBRE EN ALUZINC CALIBRE 26, ACANALADO </t>
  </si>
  <si>
    <t>Caballete desarrollo=24", preparado azul calibre 26, longitud (100 pies)</t>
  </si>
  <si>
    <t xml:space="preserve">Canaleta de aluzinc calibre 26, desarrollo=36", azul , para recoger el agua (254.00 pl) </t>
  </si>
  <si>
    <t xml:space="preserve">Suministro y colocacion soporte para caños (palometas) </t>
  </si>
  <si>
    <t xml:space="preserve">Tornillo 12-14x1" punta Nº2, autobarrenable </t>
  </si>
  <si>
    <t>Mano de obra caños, incluye soldadura</t>
  </si>
  <si>
    <t>Mano de obra caballete, incluye soldadura</t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</si>
  <si>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tuber</t>
    </r>
    <r>
      <rPr>
        <sz val="10"/>
        <rFont val="Calibri"/>
        <family val="2"/>
      </rPr>
      <t>í</t>
    </r>
    <r>
      <rPr>
        <sz val="10"/>
        <rFont val="Arial"/>
        <family val="2"/>
      </rPr>
      <t>aø6 PVC SDR-26 con junta de goma</t>
    </r>
  </si>
  <si>
    <t>Completivo de transporte (aluzinc y andamios )</t>
  </si>
  <si>
    <r>
      <t>Subida y bajada (del aluz</t>
    </r>
    <r>
      <rPr>
        <sz val="10"/>
        <rFont val="Calibri"/>
        <family val="2"/>
      </rPr>
      <t>í</t>
    </r>
    <r>
      <rPr>
        <sz val="10"/>
        <rFont val="Arial"/>
        <family val="2"/>
      </rPr>
      <t>nc) con gr</t>
    </r>
    <r>
      <rPr>
        <sz val="10"/>
        <rFont val="Calibri"/>
        <family val="2"/>
      </rPr>
      <t>ú</t>
    </r>
    <r>
      <rPr>
        <sz val="10"/>
        <rFont val="Arial"/>
        <family val="2"/>
      </rPr>
      <t>a con canasto (incluye combustible y operador)</t>
    </r>
  </si>
  <si>
    <t>Ubicación : SANTO DOMINGO</t>
  </si>
  <si>
    <t>SUB-TOTAL GENERAL CONTRATADO</t>
  </si>
  <si>
    <t>PRESUPUESTO ACTUALIZADO No.01 D/F NOVIEMBRE, 2022.</t>
  </si>
  <si>
    <r>
      <t xml:space="preserve">CONTRATO </t>
    </r>
    <r>
      <rPr>
        <sz val="12"/>
        <rFont val="Times New Roman"/>
        <family val="1"/>
      </rPr>
      <t>No.: 022-2022</t>
    </r>
  </si>
  <si>
    <r>
      <rPr>
        <sz val="10"/>
        <rFont val="Times New Roman"/>
        <family val="1"/>
      </rPr>
      <t>CONTRATISTA</t>
    </r>
    <r>
      <rPr>
        <b/>
        <sz val="10"/>
        <rFont val="Times New Roman"/>
        <family val="1"/>
      </rPr>
      <t xml:space="preserve">: </t>
    </r>
    <r>
      <rPr>
        <sz val="10"/>
        <rFont val="Times New Roman"/>
        <family val="1"/>
      </rPr>
      <t xml:space="preserve">INVERSIONES Y CONSTRUCCIONES MONPEGAR, SRL.  </t>
    </r>
  </si>
  <si>
    <t>AUMENTO DE CANTIDAD</t>
  </si>
  <si>
    <t>NUEVAS PARTIDAS</t>
  </si>
  <si>
    <t>TOTAL PRESUPUESTO ACTUALIZADO</t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</si>
  <si>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tuber</t>
    </r>
    <r>
      <rPr>
        <sz val="10"/>
        <rFont val="Calibri"/>
        <family val="2"/>
      </rPr>
      <t>í</t>
    </r>
    <r>
      <rPr>
        <sz val="10"/>
        <rFont val="Arial"/>
        <family val="2"/>
      </rPr>
      <t>a ø6 PVC SDR-26 con junta de goma</t>
    </r>
  </si>
  <si>
    <t>SUMINISTRO DE MATERIALES PARA INSTALACION DE ANTENA</t>
  </si>
  <si>
    <t>PIES</t>
  </si>
  <si>
    <t>ARQ. RENÉ GARCÍA VILLANUEVA</t>
  </si>
  <si>
    <r>
      <t xml:space="preserve">         ING. SONIA RODR</t>
    </r>
    <r>
      <rPr>
        <b/>
        <sz val="10"/>
        <color indexed="8"/>
        <rFont val="Calibri"/>
        <family val="2"/>
      </rPr>
      <t>Í</t>
    </r>
    <r>
      <rPr>
        <b/>
        <sz val="10"/>
        <color indexed="8"/>
        <rFont val="Arial"/>
        <family val="2"/>
      </rPr>
      <t>GUEZ R.</t>
    </r>
  </si>
  <si>
    <t>Desmonte  de desagüe y bajantes</t>
  </si>
  <si>
    <t>Colocación de tuberías de presión ø6, suministrada por el inapa</t>
  </si>
  <si>
    <t>Suministro de cemento solvente de desagüe y bajantes</t>
  </si>
  <si>
    <t xml:space="preserve">Epoxico de anclaje </t>
  </si>
  <si>
    <t>Tensor para cable de 5/8x10</t>
  </si>
  <si>
    <t>Alambre guy de 3/8</t>
  </si>
  <si>
    <t>Arandela de presion</t>
  </si>
  <si>
    <t>Manga preformada de 3/8</t>
  </si>
  <si>
    <t>Tornillo de 1/2x5</t>
  </si>
  <si>
    <t>Dia</t>
  </si>
  <si>
    <r>
      <t>Obra: RECONSTRUCCI</t>
    </r>
    <r>
      <rPr>
        <sz val="10"/>
        <rFont val="Calibri"/>
        <family val="2"/>
      </rPr>
      <t>Ó</t>
    </r>
    <r>
      <rPr>
        <sz val="10"/>
        <rFont val="Arial"/>
        <family val="2"/>
      </rPr>
      <t xml:space="preserve">N TECHUMBRE EN ALUZINC ACANALADO CALIBRE 26 TERCER NIVEL INAPA  SEDE CENTRAL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</si>
</sst>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$&quot;#,##0.00;[Red]\-&quot;$&quot;#,##0.00"/>
    <numFmt numFmtId="168" formatCode="_-* #,##0_-;\-* #,##0_-;_-* &quot;-&quot;_-;_-@_-"/>
    <numFmt numFmtId="169" formatCode="_-* #,##0.00_-;\-* #,##0.00_-;_-* &quot;-&quot;??_-;_-@_-"/>
    <numFmt numFmtId="170" formatCode="#,##0.00;[Red]#,##0.00"/>
    <numFmt numFmtId="171" formatCode="0.0"/>
    <numFmt numFmtId="172" formatCode="0.000"/>
    <numFmt numFmtId="173" formatCode="0.0000"/>
    <numFmt numFmtId="174" formatCode="#,##0.0"/>
    <numFmt numFmtId="175" formatCode="_([$€]* #,##0.00_);_([$€]* \(#,##0.00\);_([$€]* &quot;-&quot;??_);_(@_)"/>
    <numFmt numFmtId="176" formatCode="0.00000"/>
    <numFmt numFmtId="177" formatCode="#,##0.00_ ;\-#,##0.00\ "/>
    <numFmt numFmtId="178" formatCode="General_)"/>
    <numFmt numFmtId="179" formatCode="0.0%"/>
    <numFmt numFmtId="180" formatCode="#.0"/>
    <numFmt numFmtId="181" formatCode="_-&quot;RD$&quot;* #,##0.00_-;\-&quot;RD$&quot;* #,##0.00_-;_-&quot;RD$&quot;* &quot;-&quot;??_-;_-@_-"/>
    <numFmt numFmtId="182" formatCode="&quot;$&quot;#,##0.00"/>
    <numFmt numFmtId="183" formatCode="[$€]#,##0.00;[Red]\-[$€]#,##0.00"/>
    <numFmt numFmtId="184" formatCode="#."/>
    <numFmt numFmtId="185" formatCode="_-* #,##0.00\ &quot;Pts&quot;_-;\-* #,##0.00\ &quot;Pts&quot;_-;_-* &quot;-&quot;??\ &quot;Pts&quot;_-;_-@_-"/>
    <numFmt numFmtId="186" formatCode="_-* #,##0.0000_-;\-* #,##0.0000_-;_-* &quot;-&quot;??_-;_-@_-"/>
    <numFmt numFmtId="187" formatCode="0.000%"/>
    <numFmt numFmtId="188" formatCode="_ * #,##0.00_ ;_ * \-#,##0.00_ ;_ * &quot;-&quot;??_ ;_ @_ "/>
    <numFmt numFmtId="189" formatCode="0.00_)"/>
    <numFmt numFmtId="190" formatCode="#,##0.0_);\(#,##0.0\)"/>
    <numFmt numFmtId="191" formatCode="_-[$€-2]* #,##0.00_-;\-[$€-2]* #,##0.00_-;_-[$€-2]* &quot;-&quot;??_-"/>
    <numFmt numFmtId="192" formatCode="_-[$€]* #,##0.00_-;\-[$€]* #,##0.00_-;_-[$€]* &quot;-&quot;??_-;_-@_-"/>
    <numFmt numFmtId="193" formatCode="0.00;[Red]0.00"/>
    <numFmt numFmtId="194" formatCode="&quot;Sí&quot;;&quot;Sí&quot;;&quot;No&quot;"/>
    <numFmt numFmtId="195" formatCode="#,##0.00\ &quot;€&quot;;[Red]\-#,##0.00\ &quot;€&quot;"/>
    <numFmt numFmtId="196" formatCode="#,##0;\-#,##0"/>
    <numFmt numFmtId="197" formatCode="#.00"/>
    <numFmt numFmtId="198" formatCode="_-* #,##0.00\ _R_D_$_-;\-* #,##0.00\ _R_D_$_-;_-* &quot;-&quot;??\ _R_D_$_-;_-@_-"/>
    <numFmt numFmtId="199" formatCode="[$$-409]#,##0.00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Tms Rmn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Tahoma"/>
      <family val="2"/>
    </font>
    <font>
      <b/>
      <sz val="10"/>
      <color rgb="FF202124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vertAlign val="superscript"/>
      <sz val="10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indexed="8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10"/>
      </patternFill>
    </fill>
    <fill>
      <patternFill patternType="solid">
        <fgColor indexed="51"/>
        <bgColor indexed="5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758">
    <xf numFmtId="0" fontId="0" fillId="0" borderId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2" borderId="0" applyNumberFormat="0" applyBorder="0" applyAlignment="0" applyProtection="0"/>
    <xf numFmtId="0" fontId="3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" fillId="13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3" borderId="0" applyNumberFormat="0" applyBorder="0" applyAlignment="0" applyProtection="0"/>
    <xf numFmtId="0" fontId="3" fillId="13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2" borderId="0" applyNumberFormat="0" applyBorder="0" applyAlignment="0" applyProtection="0"/>
    <xf numFmtId="0" fontId="3" fillId="12" borderId="0" applyNumberFormat="0" applyBorder="0" applyAlignment="0" applyProtection="0"/>
    <xf numFmtId="0" fontId="8" fillId="12" borderId="0" applyNumberFormat="0" applyBorder="0" applyAlignment="0" applyProtection="0"/>
    <xf numFmtId="0" fontId="3" fillId="12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19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8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5" borderId="0" applyNumberFormat="0" applyBorder="0" applyAlignment="0" applyProtection="0"/>
    <xf numFmtId="0" fontId="3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2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5" borderId="0" applyNumberFormat="0" applyBorder="0" applyAlignment="0" applyProtection="0"/>
    <xf numFmtId="0" fontId="3" fillId="25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22" borderId="0" applyNumberFormat="0" applyBorder="0" applyAlignment="0" applyProtection="0"/>
    <xf numFmtId="0" fontId="3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34" borderId="0" applyNumberFormat="0" applyBorder="0" applyAlignment="0" applyProtection="0"/>
    <xf numFmtId="0" fontId="9" fillId="28" borderId="0" applyNumberFormat="0" applyBorder="0" applyAlignment="0" applyProtection="0"/>
    <xf numFmtId="0" fontId="8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35" borderId="0" applyNumberFormat="0" applyBorder="0" applyAlignment="0" applyProtection="0"/>
    <xf numFmtId="0" fontId="3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18" borderId="0" applyNumberFormat="0" applyBorder="0" applyAlignment="0" applyProtection="0"/>
    <xf numFmtId="0" fontId="19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29" fillId="35" borderId="0" applyNumberFormat="0" applyBorder="0" applyAlignment="0" applyProtection="0"/>
    <xf numFmtId="0" fontId="16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30" fillId="39" borderId="1" applyNumberFormat="0" applyAlignment="0" applyProtection="0"/>
    <xf numFmtId="0" fontId="31" fillId="40" borderId="1" applyNumberFormat="0" applyAlignment="0" applyProtection="0"/>
    <xf numFmtId="0" fontId="31" fillId="40" borderId="1" applyNumberFormat="0" applyAlignment="0" applyProtection="0"/>
    <xf numFmtId="0" fontId="31" fillId="40" borderId="1" applyNumberFormat="0" applyAlignment="0" applyProtection="0"/>
    <xf numFmtId="0" fontId="31" fillId="40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11" fillId="38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30" fillId="39" borderId="1" applyNumberFormat="0" applyAlignment="0" applyProtection="0"/>
    <xf numFmtId="0" fontId="12" fillId="41" borderId="2" applyNumberFormat="0" applyAlignment="0" applyProtection="0"/>
    <xf numFmtId="0" fontId="12" fillId="41" borderId="2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9" fillId="0" borderId="3" applyNumberFormat="0" applyFill="0" applyAlignment="0" applyProtection="0"/>
    <xf numFmtId="0" fontId="13" fillId="0" borderId="4" applyNumberFormat="0" applyFill="0" applyAlignment="0" applyProtection="0"/>
    <xf numFmtId="0" fontId="12" fillId="41" borderId="2" applyNumberFormat="0" applyAlignment="0" applyProtection="0"/>
    <xf numFmtId="0" fontId="12" fillId="26" borderId="2" applyNumberFormat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8" fillId="10" borderId="5" applyNumberFormat="0" applyFont="0" applyAlignment="0" applyProtection="0"/>
    <xf numFmtId="0" fontId="8" fillId="10" borderId="5" applyNumberFormat="0" applyFont="0" applyAlignment="0" applyProtection="0"/>
    <xf numFmtId="0" fontId="8" fillId="10" borderId="5" applyNumberFormat="0" applyFont="0" applyAlignment="0" applyProtection="0"/>
    <xf numFmtId="0" fontId="3" fillId="10" borderId="5" applyNumberFormat="0" applyFont="0" applyAlignment="0" applyProtection="0"/>
    <xf numFmtId="0" fontId="3" fillId="10" borderId="5" applyNumberFormat="0" applyFont="0" applyAlignment="0" applyProtection="0"/>
    <xf numFmtId="0" fontId="8" fillId="10" borderId="5" applyNumberFormat="0" applyFont="0" applyAlignment="0" applyProtection="0"/>
    <xf numFmtId="0" fontId="3" fillId="10" borderId="5" applyNumberFormat="0" applyFont="0" applyAlignment="0" applyProtection="0"/>
    <xf numFmtId="0" fontId="3" fillId="10" borderId="5" applyNumberFormat="0" applyFont="0" applyAlignment="0" applyProtection="0"/>
    <xf numFmtId="181" fontId="5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2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18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3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8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175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2" fillId="0" borderId="0" applyFont="0" applyFill="0" applyBorder="0" applyAlignment="0" applyProtection="0"/>
    <xf numFmtId="191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183" fontId="2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84" fontId="32" fillId="0" borderId="0">
      <protection locked="0"/>
    </xf>
    <xf numFmtId="184" fontId="32" fillId="0" borderId="0">
      <protection locked="0"/>
    </xf>
    <xf numFmtId="184" fontId="32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0" fontId="10" fillId="6" borderId="0" applyNumberFormat="0" applyBorder="0" applyAlignment="0" applyProtection="0"/>
    <xf numFmtId="0" fontId="10" fillId="45" borderId="0" applyNumberFormat="0" applyBorder="0" applyAlignment="0" applyProtection="0"/>
    <xf numFmtId="0" fontId="34" fillId="0" borderId="7" applyNumberFormat="0" applyFill="0" applyAlignment="0" applyProtection="0"/>
    <xf numFmtId="0" fontId="34" fillId="0" borderId="8" applyNumberFormat="0" applyFill="0" applyAlignment="0" applyProtection="0"/>
    <xf numFmtId="0" fontId="22" fillId="0" borderId="6" applyNumberFormat="0" applyFill="0" applyAlignment="0" applyProtection="0"/>
    <xf numFmtId="0" fontId="35" fillId="0" borderId="9" applyNumberFormat="0" applyFill="0" applyAlignment="0" applyProtection="0"/>
    <xf numFmtId="0" fontId="35" fillId="0" borderId="10" applyNumberFormat="0" applyFill="0" applyAlignment="0" applyProtection="0"/>
    <xf numFmtId="0" fontId="23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14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5" fillId="13" borderId="1" applyNumberFormat="0" applyAlignment="0" applyProtection="0"/>
    <xf numFmtId="0" fontId="38" fillId="36" borderId="1" applyNumberFormat="0" applyAlignment="0" applyProtection="0"/>
    <xf numFmtId="0" fontId="38" fillId="36" borderId="1" applyNumberFormat="0" applyAlignment="0" applyProtection="0"/>
    <xf numFmtId="0" fontId="38" fillId="36" borderId="1" applyNumberFormat="0" applyAlignment="0" applyProtection="0"/>
    <xf numFmtId="0" fontId="38" fillId="36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5" fillId="13" borderId="1" applyNumberFormat="0" applyAlignment="0" applyProtection="0"/>
    <xf numFmtId="0" fontId="16" fillId="3" borderId="0" applyNumberFormat="0" applyBorder="0" applyAlignment="0" applyProtection="0"/>
    <xf numFmtId="0" fontId="19" fillId="0" borderId="3" applyNumberFormat="0" applyFill="0" applyAlignment="0" applyProtection="0"/>
    <xf numFmtId="0" fontId="39" fillId="0" borderId="14" applyNumberFormat="0" applyFill="0" applyAlignment="0" applyProtection="0"/>
    <xf numFmtId="16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26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172" fontId="5" fillId="0" borderId="0" applyFill="0" applyBorder="0" applyAlignment="0" applyProtection="0"/>
    <xf numFmtId="172" fontId="4" fillId="0" borderId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43" fillId="0" borderId="0" applyFont="0" applyFill="0" applyBorder="0" applyAlignment="0" applyProtection="0"/>
    <xf numFmtId="168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8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4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17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17" fillId="13" borderId="0" applyNumberFormat="0" applyBorder="0" applyAlignment="0" applyProtection="0"/>
    <xf numFmtId="0" fontId="25" fillId="0" borderId="0"/>
    <xf numFmtId="189" fontId="40" fillId="0" borderId="0"/>
    <xf numFmtId="0" fontId="5" fillId="0" borderId="0"/>
    <xf numFmtId="0" fontId="6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39" fontId="47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39" fontId="47" fillId="0" borderId="0"/>
    <xf numFmtId="0" fontId="5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39" fontId="27" fillId="0" borderId="0"/>
    <xf numFmtId="39" fontId="27" fillId="0" borderId="0"/>
    <xf numFmtId="0" fontId="4" fillId="0" borderId="0"/>
    <xf numFmtId="0" fontId="4" fillId="0" borderId="0"/>
    <xf numFmtId="0" fontId="4" fillId="0" borderId="0"/>
    <xf numFmtId="39" fontId="27" fillId="0" borderId="0"/>
    <xf numFmtId="180" fontId="25" fillId="0" borderId="0"/>
    <xf numFmtId="0" fontId="5" fillId="0" borderId="0"/>
    <xf numFmtId="0" fontId="4" fillId="0" borderId="0"/>
    <xf numFmtId="39" fontId="27" fillId="0" borderId="0"/>
    <xf numFmtId="178" fontId="7" fillId="0" borderId="0"/>
    <xf numFmtId="39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8" fillId="0" borderId="0"/>
    <xf numFmtId="0" fontId="3" fillId="0" borderId="0"/>
    <xf numFmtId="0" fontId="4" fillId="0" borderId="0"/>
    <xf numFmtId="0" fontId="53" fillId="0" borderId="0"/>
    <xf numFmtId="0" fontId="8" fillId="0" borderId="0"/>
    <xf numFmtId="178" fontId="25" fillId="0" borderId="0"/>
    <xf numFmtId="173" fontId="25" fillId="0" borderId="0"/>
    <xf numFmtId="179" fontId="7" fillId="0" borderId="0"/>
    <xf numFmtId="0" fontId="3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4" fillId="0" borderId="0"/>
    <xf numFmtId="39" fontId="27" fillId="0" borderId="0"/>
    <xf numFmtId="0" fontId="5" fillId="0" borderId="0"/>
    <xf numFmtId="0" fontId="5" fillId="0" borderId="0"/>
    <xf numFmtId="0" fontId="4" fillId="0" borderId="0"/>
    <xf numFmtId="0" fontId="4" fillId="0" borderId="0"/>
    <xf numFmtId="180" fontId="25" fillId="0" borderId="0"/>
    <xf numFmtId="0" fontId="8" fillId="0" borderId="0"/>
    <xf numFmtId="180" fontId="25" fillId="0" borderId="0"/>
    <xf numFmtId="180" fontId="25" fillId="0" borderId="0"/>
    <xf numFmtId="197" fontId="25" fillId="0" borderId="0"/>
    <xf numFmtId="0" fontId="4" fillId="0" borderId="0"/>
    <xf numFmtId="0" fontId="5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5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27" fillId="10" borderId="5" applyNumberFormat="0" applyFont="0" applyAlignment="0" applyProtection="0"/>
    <xf numFmtId="0" fontId="27" fillId="10" borderId="5" applyNumberFormat="0" applyFont="0" applyAlignment="0" applyProtection="0"/>
    <xf numFmtId="0" fontId="27" fillId="10" borderId="5" applyNumberFormat="0" applyFont="0" applyAlignment="0" applyProtection="0"/>
    <xf numFmtId="0" fontId="27" fillId="10" borderId="5" applyNumberFormat="0" applyFont="0" applyAlignment="0" applyProtection="0"/>
    <xf numFmtId="0" fontId="4" fillId="10" borderId="5" applyNumberFormat="0" applyFont="0" applyAlignment="0" applyProtection="0"/>
    <xf numFmtId="0" fontId="5" fillId="35" borderId="5" applyNumberFormat="0" applyFont="0" applyAlignment="0" applyProtection="0"/>
    <xf numFmtId="0" fontId="4" fillId="35" borderId="5" applyNumberFormat="0" applyFont="0" applyAlignment="0" applyProtection="0"/>
    <xf numFmtId="0" fontId="4" fillId="35" borderId="5" applyNumberFormat="0" applyFont="0" applyAlignment="0" applyProtection="0"/>
    <xf numFmtId="0" fontId="4" fillId="35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18" fillId="39" borderId="15" applyNumberFormat="0" applyAlignment="0" applyProtection="0"/>
    <xf numFmtId="0" fontId="18" fillId="40" borderId="15" applyNumberFormat="0" applyAlignment="0" applyProtection="0"/>
    <xf numFmtId="0" fontId="18" fillId="40" borderId="15" applyNumberFormat="0" applyAlignment="0" applyProtection="0"/>
    <xf numFmtId="0" fontId="18" fillId="40" borderId="15" applyNumberFormat="0" applyAlignment="0" applyProtection="0"/>
    <xf numFmtId="0" fontId="18" fillId="40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0" fontId="18" fillId="39" borderId="15" applyNumberFormat="0" applyAlignment="0" applyProtection="0"/>
    <xf numFmtId="0" fontId="10" fillId="4" borderId="0" applyNumberFormat="0" applyBorder="0" applyAlignment="0" applyProtection="0"/>
    <xf numFmtId="0" fontId="41" fillId="0" borderId="0" applyNumberFormat="0" applyFill="0" applyBorder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18" fillId="38" borderId="15" applyNumberFormat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11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4" fillId="0" borderId="7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35" fillId="0" borderId="9" applyNumberFormat="0" applyFill="0" applyAlignment="0" applyProtection="0"/>
    <xf numFmtId="0" fontId="14" fillId="0" borderId="13" applyNumberFormat="0" applyFill="0" applyAlignment="0" applyProtection="0"/>
    <xf numFmtId="0" fontId="14" fillId="0" borderId="13" applyNumberFormat="0" applyFill="0" applyAlignment="0" applyProtection="0"/>
    <xf numFmtId="0" fontId="36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12" fillId="41" borderId="2" applyNumberFormat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8" fillId="0" borderId="0"/>
    <xf numFmtId="0" fontId="28" fillId="0" borderId="0"/>
    <xf numFmtId="199" fontId="4" fillId="0" borderId="0"/>
    <xf numFmtId="199" fontId="3" fillId="0" borderId="0"/>
    <xf numFmtId="41" fontId="28" fillId="0" borderId="0" applyFont="0" applyFill="0" applyBorder="0" applyAlignment="0" applyProtection="0"/>
    <xf numFmtId="0" fontId="1" fillId="0" borderId="0"/>
  </cellStyleXfs>
  <cellXfs count="272">
    <xf numFmtId="0" fontId="0" fillId="0" borderId="0" xfId="0"/>
    <xf numFmtId="4" fontId="54" fillId="47" borderId="0" xfId="535" applyNumberFormat="1" applyFont="1" applyFill="1" applyBorder="1" applyAlignment="1"/>
    <xf numFmtId="0" fontId="46" fillId="46" borderId="0" xfId="577" applyFont="1" applyFill="1" applyBorder="1" applyAlignment="1">
      <alignment horizontal="left" vertical="top"/>
    </xf>
    <xf numFmtId="0" fontId="4" fillId="47" borderId="0" xfId="625" applyFont="1" applyFill="1" applyAlignment="1">
      <alignment vertical="top" wrapText="1"/>
    </xf>
    <xf numFmtId="0" fontId="4" fillId="47" borderId="0" xfId="625" applyFont="1" applyFill="1" applyBorder="1" applyAlignment="1">
      <alignment vertical="top" wrapText="1"/>
    </xf>
    <xf numFmtId="2" fontId="54" fillId="47" borderId="0" xfId="535" applyNumberFormat="1" applyFont="1" applyFill="1" applyBorder="1" applyAlignment="1"/>
    <xf numFmtId="0" fontId="4" fillId="47" borderId="0" xfId="625" applyFont="1" applyFill="1" applyAlignment="1">
      <alignment horizontal="right" vertical="top" wrapText="1"/>
    </xf>
    <xf numFmtId="0" fontId="4" fillId="47" borderId="0" xfId="625" applyFont="1" applyFill="1" applyBorder="1" applyAlignment="1">
      <alignment horizontal="right" vertical="top" wrapText="1"/>
    </xf>
    <xf numFmtId="4" fontId="4" fillId="47" borderId="0" xfId="447" applyNumberFormat="1" applyFont="1" applyFill="1" applyBorder="1" applyAlignment="1">
      <alignment horizontal="right" vertical="top"/>
    </xf>
    <xf numFmtId="4" fontId="4" fillId="47" borderId="0" xfId="447" applyNumberFormat="1" applyFont="1" applyFill="1" applyBorder="1" applyAlignment="1">
      <alignment horizontal="left" vertical="top"/>
    </xf>
    <xf numFmtId="4" fontId="44" fillId="47" borderId="0" xfId="447" applyNumberFormat="1" applyFont="1" applyFill="1" applyBorder="1" applyAlignment="1">
      <alignment horizontal="left" vertical="top"/>
    </xf>
    <xf numFmtId="0" fontId="4" fillId="0" borderId="0" xfId="625" applyFont="1" applyFill="1" applyAlignment="1">
      <alignment vertical="top" wrapText="1"/>
    </xf>
    <xf numFmtId="0" fontId="4" fillId="0" borderId="0" xfId="625" applyFont="1" applyFill="1" applyBorder="1" applyAlignment="1">
      <alignment vertical="top" wrapText="1"/>
    </xf>
    <xf numFmtId="166" fontId="4" fillId="0" borderId="0" xfId="493" applyNumberFormat="1" applyFont="1" applyFill="1" applyAlignment="1">
      <alignment vertical="top" wrapText="1"/>
    </xf>
    <xf numFmtId="0" fontId="4" fillId="0" borderId="0" xfId="535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0" fontId="55" fillId="0" borderId="0" xfId="0" applyFont="1" applyFill="1" applyBorder="1" applyAlignment="1">
      <alignment horizontal="center" vertical="top"/>
    </xf>
    <xf numFmtId="0" fontId="55" fillId="0" borderId="0" xfId="0" applyFont="1" applyFill="1" applyBorder="1" applyAlignment="1">
      <alignment vertical="top"/>
    </xf>
    <xf numFmtId="4" fontId="55" fillId="0" borderId="0" xfId="0" applyNumberFormat="1" applyFont="1" applyFill="1" applyBorder="1" applyAlignment="1">
      <alignment vertical="top"/>
    </xf>
    <xf numFmtId="4" fontId="4" fillId="0" borderId="0" xfId="535" applyNumberFormat="1" applyFont="1" applyFill="1" applyBorder="1" applyAlignment="1">
      <alignment vertical="top"/>
    </xf>
    <xf numFmtId="0" fontId="52" fillId="0" borderId="0" xfId="750" applyFont="1" applyFill="1" applyAlignment="1">
      <alignment vertical="top"/>
    </xf>
    <xf numFmtId="4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2" fontId="54" fillId="0" borderId="0" xfId="535" applyNumberFormat="1" applyFont="1" applyFill="1" applyBorder="1" applyAlignment="1">
      <alignment vertical="top"/>
    </xf>
    <xf numFmtId="0" fontId="54" fillId="0" borderId="0" xfId="535" applyFont="1" applyFill="1" applyBorder="1" applyAlignment="1">
      <alignment vertical="top"/>
    </xf>
    <xf numFmtId="4" fontId="54" fillId="0" borderId="0" xfId="535" applyNumberFormat="1" applyFont="1" applyFill="1" applyBorder="1" applyAlignment="1">
      <alignment vertical="top"/>
    </xf>
    <xf numFmtId="0" fontId="54" fillId="0" borderId="0" xfId="535" applyFont="1" applyFill="1" applyBorder="1" applyAlignment="1">
      <alignment horizontal="center" vertical="top"/>
    </xf>
    <xf numFmtId="4" fontId="4" fillId="0" borderId="0" xfId="535" applyNumberFormat="1" applyFont="1" applyFill="1" applyBorder="1" applyAlignment="1">
      <alignment horizontal="center" vertical="top"/>
    </xf>
    <xf numFmtId="4" fontId="4" fillId="0" borderId="0" xfId="493" applyNumberFormat="1" applyFont="1" applyFill="1" applyAlignment="1">
      <alignment horizontal="right" vertical="top" wrapText="1"/>
    </xf>
    <xf numFmtId="0" fontId="4" fillId="0" borderId="0" xfId="621" applyFont="1" applyFill="1" applyAlignment="1">
      <alignment vertical="top"/>
    </xf>
    <xf numFmtId="0" fontId="4" fillId="0" borderId="0" xfId="0" applyFont="1" applyFill="1" applyAlignment="1">
      <alignment vertical="top"/>
    </xf>
    <xf numFmtId="39" fontId="4" fillId="0" borderId="0" xfId="0" applyNumberFormat="1" applyFont="1" applyFill="1" applyAlignment="1">
      <alignment vertical="top"/>
    </xf>
    <xf numFmtId="39" fontId="4" fillId="0" borderId="0" xfId="535" applyNumberFormat="1" applyFont="1" applyFill="1" applyBorder="1" applyAlignment="1">
      <alignment vertical="top"/>
    </xf>
    <xf numFmtId="39" fontId="54" fillId="0" borderId="0" xfId="535" applyNumberFormat="1" applyFont="1" applyFill="1" applyBorder="1" applyAlignment="1">
      <alignment vertical="top"/>
    </xf>
    <xf numFmtId="0" fontId="58" fillId="0" borderId="0" xfId="535" applyFont="1" applyFill="1" applyBorder="1" applyAlignment="1">
      <alignment vertical="top"/>
    </xf>
    <xf numFmtId="172" fontId="54" fillId="0" borderId="0" xfId="535" applyNumberFormat="1" applyFont="1" applyFill="1" applyBorder="1" applyAlignment="1">
      <alignment vertical="top"/>
    </xf>
    <xf numFmtId="39" fontId="44" fillId="0" borderId="0" xfId="512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Alignment="1">
      <alignment vertical="top"/>
    </xf>
    <xf numFmtId="0" fontId="4" fillId="0" borderId="0" xfId="535" applyFont="1" applyFill="1" applyAlignment="1">
      <alignment horizontal="center" vertical="top"/>
    </xf>
    <xf numFmtId="0" fontId="4" fillId="0" borderId="0" xfId="535" applyFont="1" applyFill="1" applyAlignment="1">
      <alignment vertical="top"/>
    </xf>
    <xf numFmtId="177" fontId="4" fillId="0" borderId="0" xfId="535" applyNumberFormat="1" applyFont="1" applyFill="1" applyAlignment="1">
      <alignment vertical="top"/>
    </xf>
    <xf numFmtId="0" fontId="46" fillId="46" borderId="0" xfId="577" applyFont="1" applyFill="1" applyBorder="1" applyAlignment="1">
      <alignment horizontal="center" vertical="top"/>
    </xf>
    <xf numFmtId="0" fontId="46" fillId="46" borderId="0" xfId="577" applyNumberFormat="1" applyFont="1" applyFill="1" applyBorder="1" applyAlignment="1">
      <alignment horizontal="left" vertical="top"/>
    </xf>
    <xf numFmtId="0" fontId="44" fillId="0" borderId="0" xfId="0" applyFont="1" applyFill="1" applyBorder="1" applyAlignment="1">
      <alignment horizontal="center" vertical="top"/>
    </xf>
    <xf numFmtId="0" fontId="4" fillId="0" borderId="0" xfId="535" applyFont="1" applyFill="1" applyBorder="1" applyAlignment="1">
      <alignment horizontal="center" vertical="top"/>
    </xf>
    <xf numFmtId="4" fontId="4" fillId="47" borderId="0" xfId="0" applyNumberFormat="1" applyFont="1" applyFill="1" applyBorder="1"/>
    <xf numFmtId="4" fontId="48" fillId="47" borderId="0" xfId="0" applyNumberFormat="1" applyFont="1" applyFill="1" applyBorder="1" applyAlignment="1"/>
    <xf numFmtId="0" fontId="4" fillId="47" borderId="0" xfId="0" applyFont="1" applyFill="1" applyBorder="1"/>
    <xf numFmtId="0" fontId="45" fillId="47" borderId="0" xfId="0" applyFont="1" applyFill="1" applyBorder="1" applyAlignment="1">
      <alignment horizontal="center"/>
    </xf>
    <xf numFmtId="0" fontId="45" fillId="47" borderId="0" xfId="0" applyFont="1" applyFill="1" applyBorder="1" applyAlignment="1"/>
    <xf numFmtId="0" fontId="0" fillId="47" borderId="0" xfId="0" applyFill="1" applyBorder="1" applyAlignment="1"/>
    <xf numFmtId="4" fontId="0" fillId="47" borderId="0" xfId="0" applyNumberFormat="1" applyFill="1" applyBorder="1" applyAlignment="1"/>
    <xf numFmtId="0" fontId="44" fillId="47" borderId="0" xfId="0" applyFont="1" applyFill="1" applyBorder="1" applyAlignment="1">
      <alignment horizontal="center" vertical="top"/>
    </xf>
    <xf numFmtId="0" fontId="0" fillId="47" borderId="0" xfId="0" applyFont="1" applyFill="1" applyBorder="1" applyAlignment="1"/>
    <xf numFmtId="4" fontId="0" fillId="47" borderId="0" xfId="0" applyNumberFormat="1" applyFont="1" applyFill="1" applyBorder="1" applyAlignment="1"/>
    <xf numFmtId="4" fontId="4" fillId="47" borderId="0" xfId="535" applyNumberFormat="1" applyFont="1" applyFill="1" applyBorder="1" applyAlignment="1">
      <alignment horizontal="center" vertical="top"/>
    </xf>
    <xf numFmtId="0" fontId="4" fillId="47" borderId="0" xfId="535" applyFont="1" applyFill="1" applyBorder="1" applyAlignment="1">
      <alignment vertical="top"/>
    </xf>
    <xf numFmtId="4" fontId="4" fillId="47" borderId="0" xfId="535" applyNumberFormat="1" applyFont="1" applyFill="1" applyBorder="1" applyAlignment="1">
      <alignment vertical="top"/>
    </xf>
    <xf numFmtId="0" fontId="54" fillId="48" borderId="0" xfId="0" applyFont="1" applyFill="1"/>
    <xf numFmtId="0" fontId="54" fillId="47" borderId="0" xfId="0" applyFont="1" applyFill="1"/>
    <xf numFmtId="4" fontId="66" fillId="0" borderId="0" xfId="535" applyNumberFormat="1" applyFont="1" applyFill="1" applyBorder="1" applyAlignment="1"/>
    <xf numFmtId="0" fontId="66" fillId="0" borderId="0" xfId="535" applyFont="1" applyFill="1" applyBorder="1" applyAlignment="1"/>
    <xf numFmtId="39" fontId="54" fillId="47" borderId="0" xfId="0" applyNumberFormat="1" applyFont="1" applyFill="1"/>
    <xf numFmtId="4" fontId="54" fillId="47" borderId="0" xfId="0" applyNumberFormat="1" applyFont="1" applyFill="1"/>
    <xf numFmtId="0" fontId="54" fillId="47" borderId="0" xfId="0" applyFont="1" applyFill="1" applyAlignment="1">
      <alignment vertical="center"/>
    </xf>
    <xf numFmtId="4" fontId="68" fillId="0" borderId="0" xfId="535" applyNumberFormat="1" applyFont="1" applyFill="1" applyBorder="1" applyAlignment="1"/>
    <xf numFmtId="0" fontId="68" fillId="0" borderId="0" xfId="535" applyFont="1" applyFill="1" applyBorder="1" applyAlignment="1"/>
    <xf numFmtId="169" fontId="68" fillId="0" borderId="0" xfId="423" applyFont="1" applyFill="1" applyBorder="1" applyAlignment="1">
      <alignment horizontal="center"/>
    </xf>
    <xf numFmtId="169" fontId="68" fillId="0" borderId="0" xfId="423" applyFont="1" applyFill="1" applyBorder="1" applyAlignment="1"/>
    <xf numFmtId="39" fontId="68" fillId="0" borderId="0" xfId="535" applyNumberFormat="1" applyFont="1" applyFill="1" applyBorder="1" applyAlignment="1"/>
    <xf numFmtId="170" fontId="4" fillId="0" borderId="0" xfId="625" applyNumberFormat="1" applyFont="1" applyFill="1" applyAlignment="1">
      <alignment vertical="top" wrapText="1"/>
    </xf>
    <xf numFmtId="0" fontId="54" fillId="0" borderId="0" xfId="625" applyFont="1" applyFill="1" applyAlignment="1">
      <alignment vertical="top" wrapText="1"/>
    </xf>
    <xf numFmtId="0" fontId="44" fillId="47" borderId="0" xfId="0" applyFont="1" applyFill="1" applyBorder="1" applyAlignment="1">
      <alignment vertical="top"/>
    </xf>
    <xf numFmtId="170" fontId="4" fillId="47" borderId="0" xfId="0" applyNumberFormat="1" applyFont="1" applyFill="1" applyBorder="1" applyAlignment="1">
      <alignment vertical="top"/>
    </xf>
    <xf numFmtId="170" fontId="4" fillId="47" borderId="0" xfId="0" applyNumberFormat="1" applyFont="1" applyFill="1" applyBorder="1" applyAlignment="1">
      <alignment horizontal="center" vertical="top"/>
    </xf>
    <xf numFmtId="169" fontId="4" fillId="47" borderId="0" xfId="426" applyFont="1" applyFill="1" applyBorder="1" applyAlignment="1">
      <alignment vertical="top"/>
    </xf>
    <xf numFmtId="170" fontId="44" fillId="47" borderId="0" xfId="0" applyNumberFormat="1" applyFont="1" applyFill="1" applyBorder="1" applyAlignment="1">
      <alignment vertical="top"/>
    </xf>
    <xf numFmtId="2" fontId="48" fillId="47" borderId="0" xfId="425" applyNumberFormat="1" applyFont="1" applyFill="1" applyBorder="1" applyAlignment="1">
      <alignment horizontal="right" vertical="top"/>
    </xf>
    <xf numFmtId="178" fontId="49" fillId="47" borderId="0" xfId="0" applyNumberFormat="1" applyFont="1" applyFill="1" applyBorder="1" applyAlignment="1">
      <alignment horizontal="right" vertical="top"/>
    </xf>
    <xf numFmtId="177" fontId="48" fillId="47" borderId="0" xfId="544" applyNumberFormat="1" applyFont="1" applyFill="1" applyBorder="1" applyAlignment="1">
      <alignment horizontal="right" vertical="top"/>
    </xf>
    <xf numFmtId="178" fontId="48" fillId="47" borderId="0" xfId="544" applyNumberFormat="1" applyFont="1" applyFill="1" applyBorder="1" applyAlignment="1">
      <alignment horizontal="center" vertical="top"/>
    </xf>
    <xf numFmtId="0" fontId="4" fillId="47" borderId="0" xfId="577" applyNumberFormat="1" applyFont="1" applyFill="1" applyBorder="1" applyAlignment="1">
      <alignment vertical="top"/>
    </xf>
    <xf numFmtId="0" fontId="50" fillId="47" borderId="0" xfId="577" applyNumberFormat="1" applyFont="1" applyFill="1" applyBorder="1" applyAlignment="1">
      <alignment horizontal="left" vertical="top"/>
    </xf>
    <xf numFmtId="0" fontId="4" fillId="47" borderId="0" xfId="577" applyNumberFormat="1" applyFont="1" applyFill="1" applyBorder="1" applyAlignment="1">
      <alignment horizontal="right" vertical="top"/>
    </xf>
    <xf numFmtId="0" fontId="46" fillId="47" borderId="0" xfId="577" applyNumberFormat="1" applyFont="1" applyFill="1" applyBorder="1" applyAlignment="1">
      <alignment horizontal="left" vertical="top"/>
    </xf>
    <xf numFmtId="0" fontId="46" fillId="47" borderId="0" xfId="577" applyFont="1" applyFill="1" applyBorder="1" applyAlignment="1">
      <alignment horizontal="left" vertical="top"/>
    </xf>
    <xf numFmtId="0" fontId="46" fillId="47" borderId="0" xfId="577" applyNumberFormat="1" applyFont="1" applyFill="1" applyBorder="1" applyAlignment="1">
      <alignment horizontal="right" vertical="top"/>
    </xf>
    <xf numFmtId="0" fontId="46" fillId="47" borderId="0" xfId="577" applyFont="1" applyFill="1" applyBorder="1" applyAlignment="1">
      <alignment vertical="top"/>
    </xf>
    <xf numFmtId="0" fontId="46" fillId="47" borderId="0" xfId="577" applyFont="1" applyFill="1" applyBorder="1" applyAlignment="1">
      <alignment horizontal="right" vertical="top" wrapText="1"/>
    </xf>
    <xf numFmtId="4" fontId="46" fillId="47" borderId="0" xfId="577" applyNumberFormat="1" applyFont="1" applyFill="1" applyBorder="1" applyAlignment="1">
      <alignment horizontal="left" vertical="top" wrapText="1"/>
    </xf>
    <xf numFmtId="0" fontId="46" fillId="47" borderId="0" xfId="577" applyFont="1" applyFill="1" applyBorder="1" applyAlignment="1">
      <alignment horizontal="left" vertical="top" wrapText="1"/>
    </xf>
    <xf numFmtId="39" fontId="4" fillId="0" borderId="0" xfId="535" applyNumberFormat="1" applyFont="1" applyFill="1" applyBorder="1" applyAlignment="1">
      <alignment horizontal="center" vertical="top"/>
    </xf>
    <xf numFmtId="2" fontId="4" fillId="0" borderId="0" xfId="535" applyNumberFormat="1" applyFont="1" applyFill="1" applyBorder="1" applyAlignment="1">
      <alignment vertical="top"/>
    </xf>
    <xf numFmtId="39" fontId="54" fillId="0" borderId="0" xfId="535" applyNumberFormat="1" applyFont="1" applyFill="1" applyBorder="1" applyAlignment="1">
      <alignment horizontal="center" vertical="top"/>
    </xf>
    <xf numFmtId="4" fontId="67" fillId="47" borderId="19" xfId="0" applyNumberFormat="1" applyFont="1" applyFill="1" applyBorder="1"/>
    <xf numFmtId="0" fontId="54" fillId="0" borderId="18" xfId="535" applyFont="1" applyFill="1" applyBorder="1" applyAlignment="1">
      <alignment vertical="top"/>
    </xf>
    <xf numFmtId="0" fontId="4" fillId="0" borderId="0" xfId="535" applyFont="1" applyFill="1" applyBorder="1" applyAlignment="1">
      <alignment horizontal="center" vertical="top"/>
    </xf>
    <xf numFmtId="0" fontId="49" fillId="47" borderId="0" xfId="577" quotePrefix="1" applyFont="1" applyFill="1" applyBorder="1" applyAlignment="1">
      <alignment horizontal="left" vertical="top"/>
    </xf>
    <xf numFmtId="0" fontId="49" fillId="47" borderId="0" xfId="577" applyFont="1" applyFill="1" applyBorder="1" applyAlignment="1">
      <alignment horizontal="left" vertical="top"/>
    </xf>
    <xf numFmtId="0" fontId="4" fillId="47" borderId="0" xfId="610" applyNumberFormat="1" applyFont="1" applyFill="1" applyBorder="1" applyAlignment="1">
      <alignment horizontal="left" vertical="top"/>
    </xf>
    <xf numFmtId="4" fontId="4" fillId="47" borderId="0" xfId="427" applyNumberFormat="1" applyFont="1" applyFill="1" applyAlignment="1">
      <alignment vertical="top" wrapText="1"/>
    </xf>
    <xf numFmtId="4" fontId="4" fillId="47" borderId="0" xfId="427" applyNumberFormat="1" applyFont="1" applyFill="1" applyAlignment="1">
      <alignment horizontal="center" vertical="top" wrapText="1"/>
    </xf>
    <xf numFmtId="4" fontId="4" fillId="47" borderId="0" xfId="490" applyNumberFormat="1" applyFont="1" applyFill="1" applyAlignment="1">
      <alignment horizontal="right" vertical="top" wrapText="1"/>
    </xf>
    <xf numFmtId="4" fontId="4" fillId="47" borderId="0" xfId="427" applyNumberFormat="1" applyFont="1" applyFill="1" applyBorder="1" applyAlignment="1">
      <alignment vertical="top" wrapText="1"/>
    </xf>
    <xf numFmtId="4" fontId="4" fillId="47" borderId="0" xfId="427" applyNumberFormat="1" applyFont="1" applyFill="1" applyBorder="1" applyAlignment="1">
      <alignment horizontal="center" vertical="top" wrapText="1"/>
    </xf>
    <xf numFmtId="4" fontId="4" fillId="47" borderId="0" xfId="490" applyNumberFormat="1" applyFont="1" applyFill="1" applyBorder="1" applyAlignment="1">
      <alignment horizontal="right" vertical="top" wrapText="1"/>
    </xf>
    <xf numFmtId="0" fontId="4" fillId="47" borderId="0" xfId="610" applyFont="1" applyFill="1" applyAlignment="1">
      <alignment vertical="top"/>
    </xf>
    <xf numFmtId="0" fontId="52" fillId="47" borderId="0" xfId="0" applyFont="1" applyFill="1"/>
    <xf numFmtId="0" fontId="64" fillId="47" borderId="0" xfId="0" applyFont="1" applyFill="1"/>
    <xf numFmtId="0" fontId="4" fillId="47" borderId="0" xfId="610" applyFill="1"/>
    <xf numFmtId="0" fontId="4" fillId="0" borderId="0" xfId="535" applyFont="1" applyFill="1" applyBorder="1" applyAlignment="1">
      <alignment horizontal="center" wrapText="1"/>
    </xf>
    <xf numFmtId="0" fontId="4" fillId="0" borderId="0" xfId="535" applyFont="1" applyFill="1" applyBorder="1" applyAlignment="1">
      <alignment wrapText="1"/>
    </xf>
    <xf numFmtId="4" fontId="54" fillId="0" borderId="0" xfId="535" applyNumberFormat="1" applyFont="1" applyFill="1" applyBorder="1" applyAlignment="1">
      <alignment wrapText="1"/>
    </xf>
    <xf numFmtId="0" fontId="54" fillId="0" borderId="0" xfId="535" applyFont="1" applyFill="1" applyBorder="1" applyAlignment="1">
      <alignment wrapText="1"/>
    </xf>
    <xf numFmtId="4" fontId="4" fillId="0" borderId="0" xfId="535" applyNumberFormat="1" applyFont="1" applyFill="1" applyBorder="1" applyAlignment="1">
      <alignment wrapText="1"/>
    </xf>
    <xf numFmtId="2" fontId="4" fillId="47" borderId="21" xfId="447" applyNumberFormat="1" applyFont="1" applyFill="1" applyBorder="1" applyAlignment="1">
      <alignment horizontal="center" vertical="top" wrapText="1"/>
    </xf>
    <xf numFmtId="0" fontId="56" fillId="47" borderId="21" xfId="0" applyFont="1" applyFill="1" applyBorder="1" applyAlignment="1">
      <alignment vertical="top"/>
    </xf>
    <xf numFmtId="177" fontId="4" fillId="47" borderId="21" xfId="535" applyNumberFormat="1" applyFont="1" applyFill="1" applyBorder="1" applyAlignment="1">
      <alignment horizontal="right" vertical="top"/>
    </xf>
    <xf numFmtId="178" fontId="4" fillId="47" borderId="21" xfId="535" applyNumberFormat="1" applyFont="1" applyFill="1" applyBorder="1" applyAlignment="1">
      <alignment horizontal="center" vertical="top"/>
    </xf>
    <xf numFmtId="170" fontId="4" fillId="47" borderId="21" xfId="512" applyNumberFormat="1" applyFont="1" applyFill="1" applyBorder="1" applyAlignment="1" applyProtection="1">
      <alignment horizontal="right" vertical="top"/>
      <protection locked="0"/>
    </xf>
    <xf numFmtId="39" fontId="4" fillId="47" borderId="21" xfId="512" applyNumberFormat="1" applyFont="1" applyFill="1" applyBorder="1" applyAlignment="1" applyProtection="1">
      <alignment horizontal="right" vertical="top"/>
      <protection locked="0"/>
    </xf>
    <xf numFmtId="0" fontId="44" fillId="47" borderId="21" xfId="0" applyFont="1" applyFill="1" applyBorder="1" applyAlignment="1">
      <alignment horizontal="center" vertical="top" wrapText="1"/>
    </xf>
    <xf numFmtId="0" fontId="44" fillId="47" borderId="21" xfId="0" applyFont="1" applyFill="1" applyBorder="1" applyAlignment="1">
      <alignment vertical="top" wrapText="1"/>
    </xf>
    <xf numFmtId="4" fontId="4" fillId="47" borderId="21" xfId="423" applyNumberFormat="1" applyFont="1" applyFill="1" applyBorder="1" applyAlignment="1">
      <alignment vertical="top" wrapText="1"/>
    </xf>
    <xf numFmtId="4" fontId="4" fillId="47" borderId="21" xfId="0" applyNumberFormat="1" applyFont="1" applyFill="1" applyBorder="1" applyAlignment="1">
      <alignment horizontal="center" vertical="top" wrapText="1"/>
    </xf>
    <xf numFmtId="170" fontId="44" fillId="47" borderId="21" xfId="512" applyNumberFormat="1" applyFont="1" applyFill="1" applyBorder="1" applyAlignment="1" applyProtection="1">
      <alignment vertical="top" wrapText="1"/>
      <protection locked="0"/>
    </xf>
    <xf numFmtId="39" fontId="4" fillId="47" borderId="21" xfId="512" applyNumberFormat="1" applyFont="1" applyFill="1" applyBorder="1" applyAlignment="1" applyProtection="1">
      <alignment vertical="top" wrapText="1"/>
      <protection locked="0"/>
    </xf>
    <xf numFmtId="171" fontId="46" fillId="47" borderId="21" xfId="0" applyNumberFormat="1" applyFont="1" applyFill="1" applyBorder="1" applyAlignment="1">
      <alignment vertical="top"/>
    </xf>
    <xf numFmtId="0" fontId="46" fillId="47" borderId="21" xfId="0" applyFont="1" applyFill="1" applyBorder="1" applyAlignment="1">
      <alignment vertical="top"/>
    </xf>
    <xf numFmtId="170" fontId="46" fillId="47" borderId="21" xfId="0" applyNumberFormat="1" applyFont="1" applyFill="1" applyBorder="1" applyAlignment="1">
      <alignment vertical="top"/>
    </xf>
    <xf numFmtId="170" fontId="46" fillId="47" borderId="21" xfId="0" applyNumberFormat="1" applyFont="1" applyFill="1" applyBorder="1" applyAlignment="1">
      <alignment horizontal="center" vertical="top"/>
    </xf>
    <xf numFmtId="4" fontId="46" fillId="47" borderId="21" xfId="0" applyNumberFormat="1" applyFont="1" applyFill="1" applyBorder="1" applyAlignment="1">
      <alignment vertical="top"/>
    </xf>
    <xf numFmtId="4" fontId="46" fillId="47" borderId="21" xfId="425" applyNumberFormat="1" applyFont="1" applyFill="1" applyBorder="1" applyAlignment="1">
      <alignment vertical="top" wrapText="1"/>
    </xf>
    <xf numFmtId="0" fontId="44" fillId="47" borderId="21" xfId="0" applyFont="1" applyFill="1" applyBorder="1" applyAlignment="1">
      <alignment horizontal="right" vertical="top" wrapText="1"/>
    </xf>
    <xf numFmtId="0" fontId="44" fillId="47" borderId="21" xfId="0" applyFont="1" applyFill="1" applyBorder="1" applyAlignment="1">
      <alignment horizontal="left" vertical="top"/>
    </xf>
    <xf numFmtId="190" fontId="4" fillId="47" borderId="21" xfId="535" applyNumberFormat="1" applyFont="1" applyFill="1" applyBorder="1" applyAlignment="1">
      <alignment horizontal="right" vertical="top" wrapText="1"/>
    </xf>
    <xf numFmtId="0" fontId="4" fillId="47" borderId="21" xfId="0" applyFont="1" applyFill="1" applyBorder="1" applyAlignment="1">
      <alignment vertical="top" wrapText="1"/>
    </xf>
    <xf numFmtId="170" fontId="4" fillId="47" borderId="21" xfId="535" applyNumberFormat="1" applyFont="1" applyFill="1" applyBorder="1" applyAlignment="1">
      <alignment horizontal="right" vertical="top" wrapText="1"/>
    </xf>
    <xf numFmtId="4" fontId="4" fillId="47" borderId="21" xfId="293" applyNumberFormat="1" applyFont="1" applyFill="1" applyBorder="1" applyAlignment="1">
      <alignment horizontal="center" vertical="top" wrapText="1"/>
    </xf>
    <xf numFmtId="170" fontId="4" fillId="47" borderId="21" xfId="512" applyNumberFormat="1" applyFont="1" applyFill="1" applyBorder="1" applyAlignment="1" applyProtection="1">
      <alignment horizontal="right" vertical="top" wrapText="1"/>
      <protection locked="0"/>
    </xf>
    <xf numFmtId="174" fontId="4" fillId="47" borderId="21" xfId="423" applyNumberFormat="1" applyFont="1" applyFill="1" applyBorder="1" applyAlignment="1">
      <alignment horizontal="right" vertical="top" wrapText="1"/>
    </xf>
    <xf numFmtId="4" fontId="4" fillId="47" borderId="21" xfId="423" applyNumberFormat="1" applyFont="1" applyFill="1" applyBorder="1" applyAlignment="1">
      <alignment horizontal="right" vertical="top" wrapText="1"/>
    </xf>
    <xf numFmtId="4" fontId="4" fillId="47" borderId="21" xfId="423" applyNumberFormat="1" applyFont="1" applyFill="1" applyBorder="1" applyAlignment="1">
      <alignment horizontal="center" vertical="top"/>
    </xf>
    <xf numFmtId="170" fontId="4" fillId="47" borderId="21" xfId="516" applyNumberFormat="1" applyFont="1" applyFill="1" applyBorder="1" applyAlignment="1" applyProtection="1">
      <alignment horizontal="right" vertical="top" wrapText="1"/>
      <protection locked="0"/>
    </xf>
    <xf numFmtId="2" fontId="4" fillId="47" borderId="21" xfId="535" applyNumberFormat="1" applyFont="1" applyFill="1" applyBorder="1" applyAlignment="1">
      <alignment horizontal="right" vertical="top" wrapText="1"/>
    </xf>
    <xf numFmtId="4" fontId="62" fillId="47" borderId="21" xfId="293" applyNumberFormat="1" applyFont="1" applyFill="1" applyBorder="1" applyAlignment="1">
      <alignment horizontal="center" vertical="top" wrapText="1"/>
    </xf>
    <xf numFmtId="4" fontId="4" fillId="47" borderId="21" xfId="512" applyNumberFormat="1" applyFont="1" applyFill="1" applyBorder="1" applyAlignment="1" applyProtection="1">
      <alignment horizontal="right" vertical="top" wrapText="1"/>
      <protection locked="0"/>
    </xf>
    <xf numFmtId="2" fontId="46" fillId="47" borderId="21" xfId="425" applyNumberFormat="1" applyFont="1" applyFill="1" applyBorder="1" applyAlignment="1">
      <alignment vertical="top" wrapText="1"/>
    </xf>
    <xf numFmtId="0" fontId="4" fillId="47" borderId="21" xfId="581" applyFont="1" applyFill="1" applyBorder="1" applyAlignment="1">
      <alignment horizontal="left" vertical="top" wrapText="1"/>
    </xf>
    <xf numFmtId="4" fontId="4" fillId="47" borderId="21" xfId="293" applyNumberFormat="1" applyFont="1" applyFill="1" applyBorder="1" applyAlignment="1">
      <alignment horizontal="center" vertical="top"/>
    </xf>
    <xf numFmtId="1" fontId="44" fillId="47" borderId="21" xfId="535" applyNumberFormat="1" applyFont="1" applyFill="1" applyBorder="1" applyAlignment="1">
      <alignment horizontal="right" vertical="top" wrapText="1"/>
    </xf>
    <xf numFmtId="4" fontId="4" fillId="47" borderId="21" xfId="535" applyNumberFormat="1" applyFont="1" applyFill="1" applyBorder="1" applyAlignment="1">
      <alignment horizontal="right" vertical="top" wrapText="1"/>
    </xf>
    <xf numFmtId="170" fontId="4" fillId="47" borderId="21" xfId="535" applyNumberFormat="1" applyFont="1" applyFill="1" applyBorder="1" applyAlignment="1">
      <alignment horizontal="center" vertical="top" wrapText="1"/>
    </xf>
    <xf numFmtId="0" fontId="4" fillId="47" borderId="21" xfId="535" applyFont="1" applyFill="1" applyBorder="1" applyAlignment="1">
      <alignment horizontal="right" vertical="top" wrapText="1"/>
    </xf>
    <xf numFmtId="4" fontId="4" fillId="47" borderId="21" xfId="447" applyNumberFormat="1" applyFont="1" applyFill="1" applyBorder="1" applyAlignment="1">
      <alignment horizontal="right" vertical="top" wrapText="1"/>
    </xf>
    <xf numFmtId="4" fontId="4" fillId="47" borderId="21" xfId="425" applyNumberFormat="1" applyFont="1" applyFill="1" applyBorder="1" applyAlignment="1">
      <alignment vertical="top" wrapText="1"/>
    </xf>
    <xf numFmtId="2" fontId="4" fillId="47" borderId="21" xfId="447" applyNumberFormat="1" applyFont="1" applyFill="1" applyBorder="1" applyAlignment="1">
      <alignment horizontal="right" vertical="top" wrapText="1"/>
    </xf>
    <xf numFmtId="2" fontId="4" fillId="47" borderId="21" xfId="512" applyNumberFormat="1" applyFont="1" applyFill="1" applyBorder="1" applyAlignment="1" applyProtection="1">
      <alignment horizontal="right" vertical="top" wrapText="1"/>
      <protection locked="0"/>
    </xf>
    <xf numFmtId="0" fontId="4" fillId="47" borderId="21" xfId="535" applyFont="1" applyFill="1" applyBorder="1" applyAlignment="1">
      <alignment horizontal="left" vertical="top" wrapText="1"/>
    </xf>
    <xf numFmtId="0" fontId="44" fillId="47" borderId="21" xfId="535" applyFont="1" applyFill="1" applyBorder="1" applyAlignment="1">
      <alignment horizontal="left" vertical="top" wrapText="1"/>
    </xf>
    <xf numFmtId="4" fontId="54" fillId="47" borderId="21" xfId="447" applyNumberFormat="1" applyFont="1" applyFill="1" applyBorder="1" applyAlignment="1">
      <alignment horizontal="right" vertical="top" wrapText="1"/>
    </xf>
    <xf numFmtId="4" fontId="54" fillId="47" borderId="21" xfId="293" applyNumberFormat="1" applyFont="1" applyFill="1" applyBorder="1" applyAlignment="1">
      <alignment horizontal="center" vertical="top"/>
    </xf>
    <xf numFmtId="170" fontId="54" fillId="0" borderId="21" xfId="512" applyNumberFormat="1" applyFont="1" applyFill="1" applyBorder="1" applyAlignment="1" applyProtection="1">
      <alignment horizontal="right" vertical="top" wrapText="1"/>
      <protection locked="0"/>
    </xf>
    <xf numFmtId="0" fontId="4" fillId="47" borderId="21" xfId="535" applyFont="1" applyFill="1" applyBorder="1" applyAlignment="1">
      <alignment horizontal="right" wrapText="1"/>
    </xf>
    <xf numFmtId="0" fontId="4" fillId="47" borderId="21" xfId="0" applyFont="1" applyFill="1" applyBorder="1" applyAlignment="1">
      <alignment wrapText="1"/>
    </xf>
    <xf numFmtId="4" fontId="4" fillId="47" borderId="21" xfId="447" applyNumberFormat="1" applyFont="1" applyFill="1" applyBorder="1" applyAlignment="1">
      <alignment horizontal="right" wrapText="1"/>
    </xf>
    <xf numFmtId="4" fontId="4" fillId="47" borderId="21" xfId="535" applyNumberFormat="1" applyFont="1" applyFill="1" applyBorder="1" applyAlignment="1">
      <alignment horizontal="center" wrapText="1"/>
    </xf>
    <xf numFmtId="170" fontId="4" fillId="47" borderId="21" xfId="512" applyNumberFormat="1" applyFont="1" applyFill="1" applyBorder="1" applyAlignment="1" applyProtection="1">
      <alignment horizontal="right" wrapText="1"/>
      <protection locked="0"/>
    </xf>
    <xf numFmtId="4" fontId="4" fillId="47" borderId="21" xfId="425" applyNumberFormat="1" applyFont="1" applyFill="1" applyBorder="1" applyAlignment="1">
      <alignment wrapText="1"/>
    </xf>
    <xf numFmtId="39" fontId="4" fillId="0" borderId="21" xfId="0" applyNumberFormat="1" applyFont="1" applyFill="1" applyBorder="1" applyAlignment="1">
      <alignment horizontal="right" vertical="top" wrapText="1"/>
    </xf>
    <xf numFmtId="49" fontId="44" fillId="0" borderId="21" xfId="0" applyNumberFormat="1" applyFont="1" applyFill="1" applyBorder="1" applyAlignment="1">
      <alignment horizontal="center" vertical="top" wrapText="1"/>
    </xf>
    <xf numFmtId="39" fontId="4" fillId="0" borderId="21" xfId="0" applyNumberFormat="1" applyFont="1" applyFill="1" applyBorder="1" applyAlignment="1">
      <alignment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170" fontId="4" fillId="0" borderId="21" xfId="512" applyNumberFormat="1" applyFont="1" applyFill="1" applyBorder="1" applyAlignment="1" applyProtection="1">
      <alignment horizontal="right" vertical="top" wrapText="1"/>
      <protection locked="0"/>
    </xf>
    <xf numFmtId="39" fontId="44" fillId="0" borderId="21" xfId="512" applyNumberFormat="1" applyFont="1" applyFill="1" applyBorder="1" applyAlignment="1" applyProtection="1">
      <alignment horizontal="right" vertical="top" wrapText="1"/>
      <protection locked="0"/>
    </xf>
    <xf numFmtId="49" fontId="63" fillId="47" borderId="21" xfId="0" applyNumberFormat="1" applyFont="1" applyFill="1" applyBorder="1" applyAlignment="1">
      <alignment horizontal="center" wrapText="1"/>
    </xf>
    <xf numFmtId="4" fontId="4" fillId="47" borderId="21" xfId="0" applyNumberFormat="1" applyFont="1" applyFill="1" applyBorder="1" applyAlignment="1">
      <alignment vertical="top"/>
    </xf>
    <xf numFmtId="0" fontId="4" fillId="47" borderId="21" xfId="0" applyFont="1" applyFill="1" applyBorder="1" applyAlignment="1">
      <alignment horizontal="center" vertical="top"/>
    </xf>
    <xf numFmtId="170" fontId="44" fillId="47" borderId="21" xfId="0" applyNumberFormat="1" applyFont="1" applyFill="1" applyBorder="1" applyAlignment="1">
      <alignment vertical="top"/>
    </xf>
    <xf numFmtId="0" fontId="45" fillId="47" borderId="21" xfId="0" applyFont="1" applyFill="1" applyBorder="1" applyAlignment="1" applyProtection="1">
      <alignment horizontal="right"/>
    </xf>
    <xf numFmtId="0" fontId="44" fillId="47" borderId="21" xfId="0" applyFont="1" applyFill="1" applyBorder="1" applyAlignment="1" applyProtection="1">
      <alignment horizontal="left" vertical="justify" wrapText="1"/>
    </xf>
    <xf numFmtId="170" fontId="45" fillId="47" borderId="21" xfId="0" applyNumberFormat="1" applyFont="1" applyFill="1" applyBorder="1"/>
    <xf numFmtId="170" fontId="45" fillId="47" borderId="21" xfId="0" applyNumberFormat="1" applyFont="1" applyFill="1" applyBorder="1" applyAlignment="1">
      <alignment horizontal="center"/>
    </xf>
    <xf numFmtId="169" fontId="45" fillId="47" borderId="21" xfId="426" applyFont="1" applyFill="1" applyBorder="1"/>
    <xf numFmtId="170" fontId="63" fillId="47" borderId="21" xfId="0" applyNumberFormat="1" applyFont="1" applyFill="1" applyBorder="1"/>
    <xf numFmtId="39" fontId="45" fillId="47" borderId="21" xfId="0" applyNumberFormat="1" applyFont="1" applyFill="1" applyBorder="1" applyAlignment="1">
      <alignment horizontal="right" wrapText="1"/>
    </xf>
    <xf numFmtId="49" fontId="44" fillId="47" borderId="21" xfId="0" applyNumberFormat="1" applyFont="1" applyFill="1" applyBorder="1" applyAlignment="1">
      <alignment horizontal="left" vertical="justify" wrapText="1"/>
    </xf>
    <xf numFmtId="49" fontId="63" fillId="47" borderId="21" xfId="0" applyNumberFormat="1" applyFont="1" applyFill="1" applyBorder="1" applyAlignment="1">
      <alignment horizontal="left" vertical="justify" wrapText="1"/>
    </xf>
    <xf numFmtId="170" fontId="54" fillId="47" borderId="21" xfId="512" applyNumberFormat="1" applyFont="1" applyFill="1" applyBorder="1" applyAlignment="1" applyProtection="1">
      <alignment horizontal="right" vertical="top" wrapText="1"/>
      <protection locked="0"/>
    </xf>
    <xf numFmtId="39" fontId="4" fillId="47" borderId="21" xfId="0" applyNumberFormat="1" applyFont="1" applyFill="1" applyBorder="1" applyAlignment="1">
      <alignment horizontal="right" vertical="top" wrapText="1"/>
    </xf>
    <xf numFmtId="49" fontId="44" fillId="47" borderId="21" xfId="0" applyNumberFormat="1" applyFont="1" applyFill="1" applyBorder="1" applyAlignment="1">
      <alignment horizontal="center" vertical="top" wrapText="1"/>
    </xf>
    <xf numFmtId="39" fontId="4" fillId="47" borderId="21" xfId="0" applyNumberFormat="1" applyFont="1" applyFill="1" applyBorder="1" applyAlignment="1">
      <alignment vertical="top" wrapText="1"/>
    </xf>
    <xf numFmtId="39" fontId="44" fillId="47" borderId="21" xfId="512" applyNumberFormat="1" applyFont="1" applyFill="1" applyBorder="1" applyAlignment="1" applyProtection="1">
      <alignment horizontal="right" vertical="top" wrapText="1"/>
      <protection locked="0"/>
    </xf>
    <xf numFmtId="0" fontId="44" fillId="47" borderId="21" xfId="535" applyFont="1" applyFill="1" applyBorder="1" applyAlignment="1">
      <alignment horizontal="right" vertical="top" wrapText="1"/>
    </xf>
    <xf numFmtId="0" fontId="4" fillId="47" borderId="21" xfId="0" applyFont="1" applyFill="1" applyBorder="1" applyAlignment="1">
      <alignment horizontal="left" vertical="top" wrapText="1"/>
    </xf>
    <xf numFmtId="0" fontId="44" fillId="47" borderId="21" xfId="0" applyFont="1" applyFill="1" applyBorder="1" applyAlignment="1">
      <alignment horizontal="left" vertical="top" wrapText="1"/>
    </xf>
    <xf numFmtId="39" fontId="45" fillId="47" borderId="21" xfId="0" applyNumberFormat="1" applyFont="1" applyFill="1" applyBorder="1" applyAlignment="1">
      <alignment horizontal="center" wrapText="1"/>
    </xf>
    <xf numFmtId="49" fontId="44" fillId="47" borderId="21" xfId="0" applyNumberFormat="1" applyFont="1" applyFill="1" applyBorder="1" applyAlignment="1">
      <alignment horizontal="center" wrapText="1"/>
    </xf>
    <xf numFmtId="39" fontId="45" fillId="47" borderId="21" xfId="0" applyNumberFormat="1" applyFont="1" applyFill="1" applyBorder="1" applyAlignment="1">
      <alignment wrapText="1"/>
    </xf>
    <xf numFmtId="4" fontId="45" fillId="47" borderId="21" xfId="0" applyNumberFormat="1" applyFont="1" applyFill="1" applyBorder="1" applyAlignment="1">
      <alignment horizontal="center" wrapText="1"/>
    </xf>
    <xf numFmtId="170" fontId="45" fillId="47" borderId="21" xfId="516" applyNumberFormat="1" applyFont="1" applyFill="1" applyBorder="1" applyAlignment="1" applyProtection="1">
      <alignment horizontal="right" wrapText="1"/>
      <protection locked="0"/>
    </xf>
    <xf numFmtId="39" fontId="44" fillId="47" borderId="21" xfId="516" applyNumberFormat="1" applyFont="1" applyFill="1" applyBorder="1" applyAlignment="1" applyProtection="1">
      <alignment horizontal="right" wrapText="1"/>
      <protection locked="0"/>
    </xf>
    <xf numFmtId="0" fontId="4" fillId="47" borderId="21" xfId="535" applyFont="1" applyFill="1" applyBorder="1" applyAlignment="1">
      <alignment vertical="top"/>
    </xf>
    <xf numFmtId="178" fontId="44" fillId="47" borderId="21" xfId="535" applyNumberFormat="1" applyFont="1" applyFill="1" applyBorder="1" applyAlignment="1">
      <alignment horizontal="center" vertical="top" wrapText="1"/>
    </xf>
    <xf numFmtId="10" fontId="4" fillId="47" borderId="21" xfId="678" applyNumberFormat="1" applyFont="1" applyFill="1" applyBorder="1" applyAlignment="1">
      <alignment vertical="top"/>
    </xf>
    <xf numFmtId="43" fontId="4" fillId="47" borderId="21" xfId="468" applyFont="1" applyFill="1" applyBorder="1" applyAlignment="1">
      <alignment horizontal="center" vertical="top"/>
    </xf>
    <xf numFmtId="170" fontId="4" fillId="47" borderId="21" xfId="512" applyNumberFormat="1" applyFont="1" applyFill="1" applyBorder="1" applyAlignment="1" applyProtection="1">
      <alignment vertical="top"/>
      <protection locked="0"/>
    </xf>
    <xf numFmtId="39" fontId="4" fillId="47" borderId="21" xfId="512" applyNumberFormat="1" applyFont="1" applyFill="1" applyBorder="1" applyAlignment="1" applyProtection="1">
      <alignment vertical="top"/>
      <protection locked="0"/>
    </xf>
    <xf numFmtId="0" fontId="4" fillId="47" borderId="21" xfId="0" applyFont="1" applyFill="1" applyBorder="1" applyAlignment="1">
      <alignment horizontal="right" vertical="top" wrapText="1"/>
    </xf>
    <xf numFmtId="0" fontId="54" fillId="47" borderId="21" xfId="535" applyFont="1" applyFill="1" applyBorder="1" applyAlignment="1">
      <alignment vertical="top"/>
    </xf>
    <xf numFmtId="0" fontId="4" fillId="47" borderId="21" xfId="0" applyFont="1" applyFill="1" applyBorder="1" applyAlignment="1">
      <alignment horizontal="right" vertical="top"/>
    </xf>
    <xf numFmtId="10" fontId="4" fillId="47" borderId="21" xfId="674" applyNumberFormat="1" applyFont="1" applyFill="1" applyBorder="1" applyAlignment="1">
      <alignment vertical="top" wrapText="1"/>
    </xf>
    <xf numFmtId="2" fontId="4" fillId="47" borderId="21" xfId="535" applyNumberFormat="1" applyFont="1" applyFill="1" applyBorder="1" applyAlignment="1">
      <alignment vertical="top"/>
    </xf>
    <xf numFmtId="170" fontId="54" fillId="47" borderId="21" xfId="535" applyNumberFormat="1" applyFont="1" applyFill="1" applyBorder="1" applyAlignment="1">
      <alignment horizontal="center" vertical="top"/>
    </xf>
    <xf numFmtId="39" fontId="54" fillId="47" borderId="21" xfId="512" applyNumberFormat="1" applyFont="1" applyFill="1" applyBorder="1" applyAlignment="1" applyProtection="1">
      <alignment vertical="top"/>
      <protection locked="0"/>
    </xf>
    <xf numFmtId="0" fontId="4" fillId="47" borderId="21" xfId="0" applyFont="1" applyFill="1" applyBorder="1" applyAlignment="1">
      <alignment vertical="top"/>
    </xf>
    <xf numFmtId="193" fontId="4" fillId="47" borderId="21" xfId="617" applyNumberFormat="1" applyFont="1" applyFill="1" applyBorder="1" applyAlignment="1" applyProtection="1">
      <alignment horizontal="right" vertical="top"/>
    </xf>
    <xf numFmtId="2" fontId="4" fillId="0" borderId="21" xfId="535" applyNumberFormat="1" applyFont="1" applyFill="1" applyBorder="1" applyAlignment="1">
      <alignment vertical="top"/>
    </xf>
    <xf numFmtId="39" fontId="4" fillId="0" borderId="21" xfId="535" applyNumberFormat="1" applyFont="1" applyFill="1" applyBorder="1" applyAlignment="1">
      <alignment horizontal="right" vertical="top"/>
    </xf>
    <xf numFmtId="10" fontId="4" fillId="0" borderId="21" xfId="678" applyNumberFormat="1" applyFont="1" applyFill="1" applyBorder="1" applyAlignment="1">
      <alignment vertical="top"/>
    </xf>
    <xf numFmtId="170" fontId="4" fillId="0" borderId="21" xfId="535" applyNumberFormat="1" applyFont="1" applyFill="1" applyBorder="1" applyAlignment="1">
      <alignment horizontal="center" vertical="top"/>
    </xf>
    <xf numFmtId="170" fontId="4" fillId="0" borderId="21" xfId="512" applyNumberFormat="1" applyFont="1" applyFill="1" applyBorder="1" applyAlignment="1" applyProtection="1">
      <alignment horizontal="right" vertical="top"/>
      <protection locked="0"/>
    </xf>
    <xf numFmtId="39" fontId="4" fillId="0" borderId="21" xfId="512" applyNumberFormat="1" applyFont="1" applyFill="1" applyBorder="1" applyAlignment="1" applyProtection="1">
      <alignment vertical="top"/>
      <protection locked="0"/>
    </xf>
    <xf numFmtId="0" fontId="44" fillId="48" borderId="20" xfId="0" applyFont="1" applyFill="1" applyBorder="1" applyAlignment="1">
      <alignment horizontal="center" vertical="top"/>
    </xf>
    <xf numFmtId="4" fontId="44" fillId="48" borderId="20" xfId="511" applyNumberFormat="1" applyFont="1" applyFill="1" applyBorder="1" applyAlignment="1">
      <alignment horizontal="center" vertical="top"/>
    </xf>
    <xf numFmtId="39" fontId="4" fillId="48" borderId="20" xfId="0" applyNumberFormat="1" applyFont="1" applyFill="1" applyBorder="1" applyAlignment="1">
      <alignment horizontal="center" vertical="top" wrapText="1"/>
    </xf>
    <xf numFmtId="49" fontId="44" fillId="48" borderId="20" xfId="0" applyNumberFormat="1" applyFont="1" applyFill="1" applyBorder="1" applyAlignment="1">
      <alignment horizontal="right" vertical="top" wrapText="1"/>
    </xf>
    <xf numFmtId="39" fontId="4" fillId="48" borderId="20" xfId="0" applyNumberFormat="1" applyFont="1" applyFill="1" applyBorder="1" applyAlignment="1">
      <alignment vertical="top" wrapText="1"/>
    </xf>
    <xf numFmtId="4" fontId="4" fillId="48" borderId="20" xfId="0" applyNumberFormat="1" applyFont="1" applyFill="1" applyBorder="1" applyAlignment="1">
      <alignment horizontal="center" vertical="top" wrapText="1"/>
    </xf>
    <xf numFmtId="170" fontId="4" fillId="48" borderId="20" xfId="512" applyNumberFormat="1" applyFont="1" applyFill="1" applyBorder="1" applyAlignment="1" applyProtection="1">
      <alignment horizontal="right" vertical="top" wrapText="1"/>
      <protection locked="0"/>
    </xf>
    <xf numFmtId="39" fontId="44" fillId="48" borderId="20" xfId="512" applyNumberFormat="1" applyFont="1" applyFill="1" applyBorder="1" applyAlignment="1" applyProtection="1">
      <alignment horizontal="right" vertical="top" wrapText="1"/>
      <protection locked="0"/>
    </xf>
    <xf numFmtId="0" fontId="4" fillId="48" borderId="20" xfId="535" applyFont="1" applyFill="1" applyBorder="1" applyAlignment="1">
      <alignment vertical="top"/>
    </xf>
    <xf numFmtId="178" fontId="44" fillId="48" borderId="20" xfId="535" applyNumberFormat="1" applyFont="1" applyFill="1" applyBorder="1" applyAlignment="1">
      <alignment horizontal="right" vertical="top" wrapText="1"/>
    </xf>
    <xf numFmtId="10" fontId="4" fillId="48" borderId="20" xfId="678" applyNumberFormat="1" applyFont="1" applyFill="1" applyBorder="1" applyAlignment="1">
      <alignment vertical="top"/>
    </xf>
    <xf numFmtId="43" fontId="4" fillId="48" borderId="20" xfId="468" applyFont="1" applyFill="1" applyBorder="1" applyAlignment="1">
      <alignment horizontal="center" vertical="top"/>
    </xf>
    <xf numFmtId="170" fontId="4" fillId="48" borderId="20" xfId="512" applyNumberFormat="1" applyFont="1" applyFill="1" applyBorder="1" applyAlignment="1" applyProtection="1">
      <alignment vertical="top"/>
      <protection locked="0"/>
    </xf>
    <xf numFmtId="39" fontId="44" fillId="48" borderId="20" xfId="512" applyNumberFormat="1" applyFont="1" applyFill="1" applyBorder="1" applyAlignment="1" applyProtection="1">
      <alignment vertical="top"/>
      <protection locked="0"/>
    </xf>
    <xf numFmtId="0" fontId="44" fillId="48" borderId="20" xfId="0" applyFont="1" applyFill="1" applyBorder="1" applyAlignment="1">
      <alignment vertical="top" wrapText="1"/>
    </xf>
    <xf numFmtId="0" fontId="44" fillId="48" borderId="20" xfId="0" applyFont="1" applyFill="1" applyBorder="1" applyAlignment="1">
      <alignment horizontal="right" vertical="top" wrapText="1"/>
    </xf>
    <xf numFmtId="4" fontId="4" fillId="48" borderId="20" xfId="0" applyNumberFormat="1" applyFont="1" applyFill="1" applyBorder="1" applyAlignment="1">
      <alignment vertical="top"/>
    </xf>
    <xf numFmtId="0" fontId="4" fillId="48" borderId="20" xfId="0" applyFont="1" applyFill="1" applyBorder="1" applyAlignment="1">
      <alignment horizontal="center" vertical="top"/>
    </xf>
    <xf numFmtId="39" fontId="4" fillId="48" borderId="20" xfId="0" applyNumberFormat="1" applyFont="1" applyFill="1" applyBorder="1" applyAlignment="1">
      <alignment horizontal="right" vertical="top" wrapText="1"/>
    </xf>
    <xf numFmtId="49" fontId="44" fillId="48" borderId="20" xfId="0" applyNumberFormat="1" applyFont="1" applyFill="1" applyBorder="1" applyAlignment="1">
      <alignment horizontal="center" vertical="top" wrapText="1"/>
    </xf>
    <xf numFmtId="0" fontId="44" fillId="48" borderId="20" xfId="0" applyFont="1" applyFill="1" applyBorder="1" applyAlignment="1">
      <alignment horizontal="center" vertical="top" wrapText="1"/>
    </xf>
    <xf numFmtId="170" fontId="44" fillId="48" borderId="20" xfId="0" applyNumberFormat="1" applyFont="1" applyFill="1" applyBorder="1" applyAlignment="1">
      <alignment vertical="top"/>
    </xf>
    <xf numFmtId="39" fontId="45" fillId="48" borderId="20" xfId="0" applyNumberFormat="1" applyFont="1" applyFill="1" applyBorder="1" applyAlignment="1">
      <alignment horizontal="center" wrapText="1"/>
    </xf>
    <xf numFmtId="49" fontId="44" fillId="48" borderId="20" xfId="0" applyNumberFormat="1" applyFont="1" applyFill="1" applyBorder="1" applyAlignment="1">
      <alignment horizontal="center" wrapText="1"/>
    </xf>
    <xf numFmtId="39" fontId="45" fillId="48" borderId="20" xfId="0" applyNumberFormat="1" applyFont="1" applyFill="1" applyBorder="1" applyAlignment="1">
      <alignment wrapText="1"/>
    </xf>
    <xf numFmtId="4" fontId="45" fillId="48" borderId="20" xfId="0" applyNumberFormat="1" applyFont="1" applyFill="1" applyBorder="1" applyAlignment="1">
      <alignment horizontal="center" wrapText="1"/>
    </xf>
    <xf numFmtId="170" fontId="45" fillId="48" borderId="20" xfId="516" applyNumberFormat="1" applyFont="1" applyFill="1" applyBorder="1" applyAlignment="1" applyProtection="1">
      <alignment horizontal="right" wrapText="1"/>
      <protection locked="0"/>
    </xf>
    <xf numFmtId="39" fontId="44" fillId="48" borderId="20" xfId="516" applyNumberFormat="1" applyFont="1" applyFill="1" applyBorder="1" applyAlignment="1" applyProtection="1">
      <alignment horizontal="right" wrapText="1"/>
      <protection locked="0"/>
    </xf>
    <xf numFmtId="170" fontId="4" fillId="47" borderId="22" xfId="512" applyNumberFormat="1" applyFont="1" applyFill="1" applyBorder="1" applyAlignment="1" applyProtection="1">
      <alignment horizontal="right" vertical="top" wrapText="1"/>
      <protection locked="0"/>
    </xf>
    <xf numFmtId="0" fontId="44" fillId="48" borderId="21" xfId="0" applyFont="1" applyFill="1" applyBorder="1" applyAlignment="1">
      <alignment vertical="top" wrapText="1"/>
    </xf>
    <xf numFmtId="0" fontId="44" fillId="48" borderId="21" xfId="0" applyFont="1" applyFill="1" applyBorder="1" applyAlignment="1">
      <alignment horizontal="right" vertical="top" wrapText="1"/>
    </xf>
    <xf numFmtId="4" fontId="4" fillId="48" borderId="21" xfId="0" applyNumberFormat="1" applyFont="1" applyFill="1" applyBorder="1" applyAlignment="1">
      <alignment vertical="top"/>
    </xf>
    <xf numFmtId="0" fontId="4" fillId="48" borderId="21" xfId="0" applyFont="1" applyFill="1" applyBorder="1" applyAlignment="1">
      <alignment horizontal="center" vertical="top"/>
    </xf>
    <xf numFmtId="170" fontId="44" fillId="48" borderId="21" xfId="0" applyNumberFormat="1" applyFont="1" applyFill="1" applyBorder="1" applyAlignment="1">
      <alignment vertical="top"/>
    </xf>
    <xf numFmtId="0" fontId="4" fillId="47" borderId="0" xfId="610" applyFont="1" applyFill="1" applyBorder="1" applyAlignment="1">
      <alignment horizontal="left" vertical="top" wrapText="1"/>
    </xf>
    <xf numFmtId="0" fontId="44" fillId="47" borderId="0" xfId="639" applyFont="1" applyFill="1" applyBorder="1" applyAlignment="1">
      <alignment horizontal="center" vertical="top" wrapText="1"/>
    </xf>
    <xf numFmtId="0" fontId="4" fillId="47" borderId="0" xfId="610" applyNumberFormat="1" applyFont="1" applyFill="1" applyBorder="1" applyAlignment="1">
      <alignment horizontal="left" vertical="top"/>
    </xf>
    <xf numFmtId="0" fontId="44" fillId="47" borderId="0" xfId="0" applyFont="1" applyFill="1" applyBorder="1" applyAlignment="1">
      <alignment horizontal="center" vertical="top"/>
    </xf>
    <xf numFmtId="0" fontId="44" fillId="0" borderId="0" xfId="0" applyFont="1" applyAlignment="1">
      <alignment horizontal="center" vertical="top"/>
    </xf>
    <xf numFmtId="0" fontId="46" fillId="47" borderId="0" xfId="577" applyFont="1" applyFill="1" applyBorder="1" applyAlignment="1">
      <alignment horizontal="center" vertical="top"/>
    </xf>
    <xf numFmtId="0" fontId="44" fillId="47" borderId="0" xfId="0" quotePrefix="1" applyFont="1" applyFill="1" applyBorder="1" applyAlignment="1">
      <alignment horizontal="center" wrapText="1"/>
    </xf>
    <xf numFmtId="0" fontId="44" fillId="47" borderId="0" xfId="0" applyFont="1" applyFill="1" applyBorder="1" applyAlignment="1">
      <alignment horizontal="center" wrapText="1"/>
    </xf>
    <xf numFmtId="0" fontId="50" fillId="47" borderId="0" xfId="577" applyNumberFormat="1" applyFont="1" applyFill="1" applyBorder="1" applyAlignment="1">
      <alignment horizontal="center" vertical="top"/>
    </xf>
    <xf numFmtId="0" fontId="49" fillId="47" borderId="0" xfId="577" applyNumberFormat="1" applyFont="1" applyFill="1" applyBorder="1" applyAlignment="1">
      <alignment horizontal="left" vertical="top"/>
    </xf>
    <xf numFmtId="0" fontId="4" fillId="47" borderId="0" xfId="535" applyFont="1" applyFill="1" applyBorder="1" applyAlignment="1">
      <alignment horizontal="center" vertical="top"/>
    </xf>
    <xf numFmtId="0" fontId="46" fillId="47" borderId="0" xfId="577" applyFont="1" applyFill="1" applyBorder="1" applyAlignment="1">
      <alignment horizontal="center" vertical="top" wrapText="1"/>
    </xf>
  </cellXfs>
  <cellStyles count="758">
    <cellStyle name="20 % - Accent1" xfId="1"/>
    <cellStyle name="20 % - Accent1 2" xfId="2"/>
    <cellStyle name="20 % - Accent2" xfId="3"/>
    <cellStyle name="20 % - Accent2 2" xfId="4"/>
    <cellStyle name="20 % - Accent3" xfId="5"/>
    <cellStyle name="20 % - Accent3 2" xfId="6"/>
    <cellStyle name="20 % - Accent4" xfId="7"/>
    <cellStyle name="20 % - Accent4 2" xfId="8"/>
    <cellStyle name="20 % - Accent5" xfId="9"/>
    <cellStyle name="20 % - Accent5 2" xfId="10"/>
    <cellStyle name="20 % - Accent6" xfId="11"/>
    <cellStyle name="20 % - Accent6 2" xfId="12"/>
    <cellStyle name="20% - Accent1" xfId="13"/>
    <cellStyle name="20% - Accent1 2" xfId="14"/>
    <cellStyle name="20% - Accent1 2 2" xfId="15"/>
    <cellStyle name="20% - Accent1 3" xfId="16"/>
    <cellStyle name="20% - Accent1 3 2" xfId="17"/>
    <cellStyle name="20% - Accent1 4" xfId="18"/>
    <cellStyle name="20% - Accent2" xfId="19"/>
    <cellStyle name="20% - Accent2 2" xfId="20"/>
    <cellStyle name="20% - Accent2 2 2" xfId="21"/>
    <cellStyle name="20% - Accent2 3" xfId="22"/>
    <cellStyle name="20% - Accent2 3 2" xfId="23"/>
    <cellStyle name="20% - Accent2 4" xfId="24"/>
    <cellStyle name="20% - Accent3" xfId="25"/>
    <cellStyle name="20% - Accent3 2" xfId="26"/>
    <cellStyle name="20% - Accent3 2 2" xfId="27"/>
    <cellStyle name="20% - Accent3 3" xfId="28"/>
    <cellStyle name="20% - Accent3 3 2" xfId="29"/>
    <cellStyle name="20% - Accent3 4" xfId="30"/>
    <cellStyle name="20% - Accent4" xfId="31"/>
    <cellStyle name="20% - Accent4 2" xfId="32"/>
    <cellStyle name="20% - Accent4 2 2" xfId="33"/>
    <cellStyle name="20% - Accent4 3" xfId="34"/>
    <cellStyle name="20% - Accent4 3 2" xfId="35"/>
    <cellStyle name="20% - Accent4 4" xfId="36"/>
    <cellStyle name="20% - Accent5" xfId="37"/>
    <cellStyle name="20% - Accent5 2" xfId="38"/>
    <cellStyle name="20% - Accent6" xfId="39"/>
    <cellStyle name="20% - Accent6 2" xfId="40"/>
    <cellStyle name="20% - Accent6 2 2" xfId="41"/>
    <cellStyle name="20% - Accent6 3" xfId="42"/>
    <cellStyle name="20% - Accent6 3 2" xfId="43"/>
    <cellStyle name="20% - Accent6 4" xfId="44"/>
    <cellStyle name="20% - Énfasis1 2" xfId="45"/>
    <cellStyle name="20% - Énfasis1 2 2" xfId="46"/>
    <cellStyle name="20% - Énfasis1 3" xfId="47"/>
    <cellStyle name="20% - Énfasis1 3 2" xfId="48"/>
    <cellStyle name="20% - Énfasis1 4" xfId="49"/>
    <cellStyle name="20% - Énfasis1 4 2" xfId="50"/>
    <cellStyle name="20% - Énfasis2 2" xfId="51"/>
    <cellStyle name="20% - Énfasis2 2 2" xfId="52"/>
    <cellStyle name="20% - Énfasis2 3" xfId="53"/>
    <cellStyle name="20% - Énfasis2 3 2" xfId="54"/>
    <cellStyle name="20% - Énfasis2 4" xfId="55"/>
    <cellStyle name="20% - Énfasis2 4 2" xfId="56"/>
    <cellStyle name="20% - Énfasis3 2" xfId="57"/>
    <cellStyle name="20% - Énfasis3 2 2" xfId="58"/>
    <cellStyle name="20% - Énfasis3 3" xfId="59"/>
    <cellStyle name="20% - Énfasis3 3 2" xfId="60"/>
    <cellStyle name="20% - Énfasis3 4" xfId="61"/>
    <cellStyle name="20% - Énfasis3 4 2" xfId="62"/>
    <cellStyle name="20% - Énfasis4 2" xfId="63"/>
    <cellStyle name="20% - Énfasis4 2 2" xfId="64"/>
    <cellStyle name="20% - Énfasis4 3" xfId="65"/>
    <cellStyle name="20% - Énfasis4 3 2" xfId="66"/>
    <cellStyle name="20% - Énfasis4 4" xfId="67"/>
    <cellStyle name="20% - Énfasis4 4 2" xfId="68"/>
    <cellStyle name="20% - Énfasis5 2" xfId="69"/>
    <cellStyle name="20% - Énfasis5 2 2" xfId="70"/>
    <cellStyle name="20% - Énfasis5 3" xfId="71"/>
    <cellStyle name="20% - Énfasis5 3 2" xfId="72"/>
    <cellStyle name="20% - Énfasis6 2" xfId="73"/>
    <cellStyle name="20% - Énfasis6 2 2" xfId="74"/>
    <cellStyle name="20% - Énfasis6 3" xfId="75"/>
    <cellStyle name="20% - Énfasis6 3 2" xfId="76"/>
    <cellStyle name="20% - Énfasis6 4" xfId="77"/>
    <cellStyle name="20% - Énfasis6 4 2" xfId="78"/>
    <cellStyle name="40 % - Accent1" xfId="79"/>
    <cellStyle name="40 % - Accent1 2" xfId="80"/>
    <cellStyle name="40 % - Accent2" xfId="81"/>
    <cellStyle name="40 % - Accent2 2" xfId="82"/>
    <cellStyle name="40 % - Accent3" xfId="83"/>
    <cellStyle name="40 % - Accent3 2" xfId="84"/>
    <cellStyle name="40 % - Accent4" xfId="85"/>
    <cellStyle name="40 % - Accent4 2" xfId="86"/>
    <cellStyle name="40 % - Accent5" xfId="87"/>
    <cellStyle name="40 % - Accent5 2" xfId="88"/>
    <cellStyle name="40 % - Accent6" xfId="89"/>
    <cellStyle name="40 % - Accent6 2" xfId="90"/>
    <cellStyle name="40% - Accent1" xfId="91"/>
    <cellStyle name="40% - Accent1 2" xfId="92"/>
    <cellStyle name="40% - Accent1 2 2" xfId="93"/>
    <cellStyle name="40% - Accent1 3" xfId="94"/>
    <cellStyle name="40% - Accent1 3 2" xfId="95"/>
    <cellStyle name="40% - Accent1 4" xfId="96"/>
    <cellStyle name="40% - Accent2" xfId="97"/>
    <cellStyle name="40% - Accent2 2" xfId="98"/>
    <cellStyle name="40% - Accent3" xfId="99"/>
    <cellStyle name="40% - Accent3 2" xfId="100"/>
    <cellStyle name="40% - Accent3 2 2" xfId="101"/>
    <cellStyle name="40% - Accent3 3" xfId="102"/>
    <cellStyle name="40% - Accent3 3 2" xfId="103"/>
    <cellStyle name="40% - Accent3 4" xfId="104"/>
    <cellStyle name="40% - Accent4" xfId="105"/>
    <cellStyle name="40% - Accent4 2" xfId="106"/>
    <cellStyle name="40% - Accent4 2 2" xfId="107"/>
    <cellStyle name="40% - Accent4 3" xfId="108"/>
    <cellStyle name="40% - Accent4 3 2" xfId="109"/>
    <cellStyle name="40% - Accent4 4" xfId="110"/>
    <cellStyle name="40% - Accent5" xfId="111"/>
    <cellStyle name="40% - Accent5 2" xfId="112"/>
    <cellStyle name="40% - Accent5 2 2" xfId="113"/>
    <cellStyle name="40% - Accent5 3" xfId="114"/>
    <cellStyle name="40% - Accent5 3 2" xfId="115"/>
    <cellStyle name="40% - Accent5 4" xfId="116"/>
    <cellStyle name="40% - Accent6" xfId="117"/>
    <cellStyle name="40% - Accent6 2" xfId="118"/>
    <cellStyle name="40% - Accent6 2 2" xfId="119"/>
    <cellStyle name="40% - Accent6 3" xfId="120"/>
    <cellStyle name="40% - Accent6 3 2" xfId="121"/>
    <cellStyle name="40% - Accent6 4" xfId="122"/>
    <cellStyle name="40% - Énfasis1 2" xfId="123"/>
    <cellStyle name="40% - Énfasis1 2 2" xfId="124"/>
    <cellStyle name="40% - Énfasis1 3" xfId="125"/>
    <cellStyle name="40% - Énfasis1 3 2" xfId="126"/>
    <cellStyle name="40% - Énfasis1 4" xfId="127"/>
    <cellStyle name="40% - Énfasis1 4 2" xfId="128"/>
    <cellStyle name="40% - Énfasis2 2" xfId="129"/>
    <cellStyle name="40% - Énfasis2 2 2" xfId="130"/>
    <cellStyle name="40% - Énfasis2 3" xfId="131"/>
    <cellStyle name="40% - Énfasis2 3 2" xfId="132"/>
    <cellStyle name="40% - Énfasis3 2" xfId="133"/>
    <cellStyle name="40% - Énfasis3 2 2" xfId="134"/>
    <cellStyle name="40% - Énfasis3 3" xfId="135"/>
    <cellStyle name="40% - Énfasis3 3 2" xfId="136"/>
    <cellStyle name="40% - Énfasis3 4" xfId="137"/>
    <cellStyle name="40% - Énfasis3 4 2" xfId="138"/>
    <cellStyle name="40% - Énfasis4 2" xfId="139"/>
    <cellStyle name="40% - Énfasis4 2 2" xfId="140"/>
    <cellStyle name="40% - Énfasis4 3" xfId="141"/>
    <cellStyle name="40% - Énfasis4 3 2" xfId="142"/>
    <cellStyle name="40% - Énfasis4 4" xfId="143"/>
    <cellStyle name="40% - Énfasis4 4 2" xfId="144"/>
    <cellStyle name="40% - Énfasis5 2" xfId="145"/>
    <cellStyle name="40% - Énfasis5 2 2" xfId="146"/>
    <cellStyle name="40% - Énfasis5 3" xfId="147"/>
    <cellStyle name="40% - Énfasis5 3 2" xfId="148"/>
    <cellStyle name="40% - Énfasis5 4" xfId="149"/>
    <cellStyle name="40% - Énfasis5 4 2" xfId="150"/>
    <cellStyle name="40% - Énfasis6 2" xfId="151"/>
    <cellStyle name="40% - Énfasis6 2 2" xfId="152"/>
    <cellStyle name="40% - Énfasis6 3" xfId="153"/>
    <cellStyle name="40% - Énfasis6 3 2" xfId="154"/>
    <cellStyle name="40% - Énfasis6 4" xfId="155"/>
    <cellStyle name="40% - Énfasis6 4 2" xfId="156"/>
    <cellStyle name="60 % - Accent1" xfId="157"/>
    <cellStyle name="60 % - Accent2" xfId="158"/>
    <cellStyle name="60 % - Accent3" xfId="159"/>
    <cellStyle name="60 % - Accent4" xfId="160"/>
    <cellStyle name="60 % - Accent5" xfId="161"/>
    <cellStyle name="60 % - Accent6" xfId="162"/>
    <cellStyle name="60% - Accent1" xfId="163"/>
    <cellStyle name="60% - Accent1 2" xfId="164"/>
    <cellStyle name="60% - Accent1 3" xfId="165"/>
    <cellStyle name="60% - Accent2" xfId="166"/>
    <cellStyle name="60% - Accent2 2" xfId="167"/>
    <cellStyle name="60% - Accent2 3" xfId="168"/>
    <cellStyle name="60% - Accent3" xfId="169"/>
    <cellStyle name="60% - Accent3 2" xfId="170"/>
    <cellStyle name="60% - Accent3 3" xfId="171"/>
    <cellStyle name="60% - Accent4" xfId="172"/>
    <cellStyle name="60% - Accent4 2" xfId="173"/>
    <cellStyle name="60% - Accent4 3" xfId="174"/>
    <cellStyle name="60% - Accent5" xfId="175"/>
    <cellStyle name="60% - Accent5 2" xfId="176"/>
    <cellStyle name="60% - Accent5 3" xfId="177"/>
    <cellStyle name="60% - Accent6" xfId="178"/>
    <cellStyle name="60% - Accent6 2" xfId="179"/>
    <cellStyle name="60% - Accent6 3" xfId="180"/>
    <cellStyle name="60% - Énfasis1 2" xfId="181"/>
    <cellStyle name="60% - Énfasis1 3" xfId="182"/>
    <cellStyle name="60% - Énfasis1 4" xfId="183"/>
    <cellStyle name="60% - Énfasis2 2" xfId="184"/>
    <cellStyle name="60% - Énfasis2 3" xfId="185"/>
    <cellStyle name="60% - Énfasis2 4" xfId="186"/>
    <cellStyle name="60% - Énfasis3 2" xfId="187"/>
    <cellStyle name="60% - Énfasis3 3" xfId="188"/>
    <cellStyle name="60% - Énfasis3 4" xfId="189"/>
    <cellStyle name="60% - Énfasis4 2" xfId="190"/>
    <cellStyle name="60% - Énfasis4 3" xfId="191"/>
    <cellStyle name="60% - Énfasis4 4" xfId="192"/>
    <cellStyle name="60% - Énfasis5 2" xfId="193"/>
    <cellStyle name="60% - Énfasis5 3" xfId="194"/>
    <cellStyle name="60% - Énfasis5 4" xfId="195"/>
    <cellStyle name="60% - Énfasis6 2" xfId="196"/>
    <cellStyle name="60% - Énfasis6 3" xfId="197"/>
    <cellStyle name="60% - Énfasis6 4" xfId="198"/>
    <cellStyle name="Accent1" xfId="199"/>
    <cellStyle name="Accent1 - 20%" xfId="200"/>
    <cellStyle name="Accent1 - 20% 2" xfId="201"/>
    <cellStyle name="Accent1 - 40%" xfId="202"/>
    <cellStyle name="Accent1 - 40% 2" xfId="203"/>
    <cellStyle name="Accent1 - 60%" xfId="204"/>
    <cellStyle name="Accent1 2" xfId="205"/>
    <cellStyle name="Accent1 3" xfId="206"/>
    <cellStyle name="Accent2" xfId="207"/>
    <cellStyle name="Accent2 - 20%" xfId="208"/>
    <cellStyle name="Accent2 - 20% 2" xfId="209"/>
    <cellStyle name="Accent2 - 40%" xfId="210"/>
    <cellStyle name="Accent2 - 40% 2" xfId="211"/>
    <cellStyle name="Accent2 - 60%" xfId="212"/>
    <cellStyle name="Accent2 2" xfId="213"/>
    <cellStyle name="Accent2 3" xfId="214"/>
    <cellStyle name="Accent3" xfId="215"/>
    <cellStyle name="Accent3 - 20%" xfId="216"/>
    <cellStyle name="Accent3 - 20% 2" xfId="217"/>
    <cellStyle name="Accent3 - 40%" xfId="218"/>
    <cellStyle name="Accent3 - 40% 2" xfId="219"/>
    <cellStyle name="Accent3 - 60%" xfId="220"/>
    <cellStyle name="Accent3 2" xfId="221"/>
    <cellStyle name="Accent3 3" xfId="222"/>
    <cellStyle name="Accent4" xfId="223"/>
    <cellStyle name="Accent4 - 20%" xfId="224"/>
    <cellStyle name="Accent4 - 20% 2" xfId="225"/>
    <cellStyle name="Accent4 - 40%" xfId="226"/>
    <cellStyle name="Accent4 - 40% 2" xfId="227"/>
    <cellStyle name="Accent4 - 60%" xfId="228"/>
    <cellStyle name="Accent4 2" xfId="229"/>
    <cellStyle name="Accent4 3" xfId="230"/>
    <cellStyle name="Accent5" xfId="231"/>
    <cellStyle name="Accent5 - 20%" xfId="232"/>
    <cellStyle name="Accent5 - 20% 2" xfId="233"/>
    <cellStyle name="Accent5 - 40%" xfId="234"/>
    <cellStyle name="Accent5 - 40% 2" xfId="235"/>
    <cellStyle name="Accent5 - 60%" xfId="236"/>
    <cellStyle name="Accent5 2" xfId="237"/>
    <cellStyle name="Accent6" xfId="238"/>
    <cellStyle name="Accent6 - 20%" xfId="239"/>
    <cellStyle name="Accent6 - 20% 2" xfId="240"/>
    <cellStyle name="Accent6 - 40%" xfId="241"/>
    <cellStyle name="Accent6 - 40% 2" xfId="242"/>
    <cellStyle name="Accent6 - 60%" xfId="243"/>
    <cellStyle name="Accent6 2" xfId="244"/>
    <cellStyle name="Accent6 3" xfId="245"/>
    <cellStyle name="Avertissement" xfId="246"/>
    <cellStyle name="Bad" xfId="247"/>
    <cellStyle name="Bad 2" xfId="248"/>
    <cellStyle name="Bad 3" xfId="249"/>
    <cellStyle name="Buena 2" xfId="250"/>
    <cellStyle name="Buena 3" xfId="251"/>
    <cellStyle name="Buena 4" xfId="252"/>
    <cellStyle name="Calcul" xfId="253"/>
    <cellStyle name="Calcul 2" xfId="254"/>
    <cellStyle name="Calcul 2 2" xfId="255"/>
    <cellStyle name="Calcul 3" xfId="256"/>
    <cellStyle name="Calculation" xfId="257"/>
    <cellStyle name="Calculation 2" xfId="258"/>
    <cellStyle name="Calculation 2 2" xfId="259"/>
    <cellStyle name="Calculation 2 2 2" xfId="260"/>
    <cellStyle name="Calculation 2 3" xfId="261"/>
    <cellStyle name="Calculation 3" xfId="262"/>
    <cellStyle name="Calculation 3 2" xfId="263"/>
    <cellStyle name="Calculation 3 2 2" xfId="264"/>
    <cellStyle name="Calculation 3 3" xfId="265"/>
    <cellStyle name="Calculation 4" xfId="266"/>
    <cellStyle name="Calculation 4 2" xfId="267"/>
    <cellStyle name="Calculation 5" xfId="268"/>
    <cellStyle name="Cálculo 2" xfId="269"/>
    <cellStyle name="Cálculo 2 2" xfId="270"/>
    <cellStyle name="Cálculo 2 2 2" xfId="271"/>
    <cellStyle name="Cálculo 2 3" xfId="272"/>
    <cellStyle name="Cálculo 3" xfId="273"/>
    <cellStyle name="Cálculo 3 2" xfId="274"/>
    <cellStyle name="Cálculo 3 2 2" xfId="275"/>
    <cellStyle name="Cálculo 3 3" xfId="276"/>
    <cellStyle name="Cálculo 4" xfId="277"/>
    <cellStyle name="Cálculo 4 2" xfId="278"/>
    <cellStyle name="Cálculo 4 2 2" xfId="279"/>
    <cellStyle name="Cálculo 4 3" xfId="280"/>
    <cellStyle name="Celda de comprobación 2" xfId="281"/>
    <cellStyle name="Celda de comprobación 3" xfId="282"/>
    <cellStyle name="Celda vinculada 2" xfId="283"/>
    <cellStyle name="Celda vinculada 3" xfId="284"/>
    <cellStyle name="Celda vinculada 4" xfId="285"/>
    <cellStyle name="Cellule liée" xfId="286"/>
    <cellStyle name="Check Cell" xfId="287"/>
    <cellStyle name="Check Cell 2" xfId="288"/>
    <cellStyle name="Comma 2" xfId="289"/>
    <cellStyle name="Comma 2 2" xfId="290"/>
    <cellStyle name="Comma 2 2 2" xfId="291"/>
    <cellStyle name="Comma 2 2 3" xfId="292"/>
    <cellStyle name="Comma 2 3" xfId="293"/>
    <cellStyle name="Comma 3" xfId="294"/>
    <cellStyle name="Comma 3 2" xfId="295"/>
    <cellStyle name="Comma 4" xfId="296"/>
    <cellStyle name="Comma 4 2" xfId="297"/>
    <cellStyle name="Comma 5" xfId="298"/>
    <cellStyle name="Comma 5 2" xfId="299"/>
    <cellStyle name="Comma 6" xfId="300"/>
    <cellStyle name="Comma 6 2" xfId="301"/>
    <cellStyle name="Comma 7" xfId="302"/>
    <cellStyle name="Comma 7 2" xfId="303"/>
    <cellStyle name="Comma_ACUEDUCTO DE  PADRE LAS CASAS" xfId="304"/>
    <cellStyle name="Commentaire" xfId="305"/>
    <cellStyle name="Commentaire 2" xfId="306"/>
    <cellStyle name="Commentaire 2 2" xfId="307"/>
    <cellStyle name="Commentaire 2 2 2" xfId="308"/>
    <cellStyle name="Commentaire 2 3" xfId="309"/>
    <cellStyle name="Commentaire 3" xfId="310"/>
    <cellStyle name="Commentaire 3 2" xfId="311"/>
    <cellStyle name="Commentaire 4" xfId="312"/>
    <cellStyle name="Currency 2" xfId="313"/>
    <cellStyle name="Currency 2 2" xfId="314"/>
    <cellStyle name="Currency 3" xfId="315"/>
    <cellStyle name="Currency 3 2" xfId="316"/>
    <cellStyle name="Currency 3 2 2" xfId="317"/>
    <cellStyle name="Currency 3 3" xfId="318"/>
    <cellStyle name="Currency 3_APU CIVIL WORKS ACUEDUCTO PERAVIA_source" xfId="319"/>
    <cellStyle name="Currency 4" xfId="320"/>
    <cellStyle name="Currency 4 2" xfId="321"/>
    <cellStyle name="Emphasis 1" xfId="322"/>
    <cellStyle name="Emphasis 2" xfId="323"/>
    <cellStyle name="Emphasis 3" xfId="324"/>
    <cellStyle name="Encabezado 4 2" xfId="325"/>
    <cellStyle name="Encabezado 4 3" xfId="326"/>
    <cellStyle name="Encabezado 4 4" xfId="327"/>
    <cellStyle name="Énfasis1 2" xfId="328"/>
    <cellStyle name="Énfasis1 3" xfId="329"/>
    <cellStyle name="Énfasis1 4" xfId="330"/>
    <cellStyle name="Énfasis2 2" xfId="331"/>
    <cellStyle name="Énfasis2 3" xfId="332"/>
    <cellStyle name="Énfasis2 4" xfId="333"/>
    <cellStyle name="Énfasis3 2" xfId="334"/>
    <cellStyle name="Énfasis3 3" xfId="335"/>
    <cellStyle name="Énfasis3 4" xfId="336"/>
    <cellStyle name="Énfasis4 2" xfId="337"/>
    <cellStyle name="Énfasis4 3" xfId="338"/>
    <cellStyle name="Énfasis4 4" xfId="339"/>
    <cellStyle name="Énfasis5 2" xfId="340"/>
    <cellStyle name="Énfasis5 3" xfId="341"/>
    <cellStyle name="Énfasis6 2" xfId="342"/>
    <cellStyle name="Énfasis6 3" xfId="343"/>
    <cellStyle name="Énfasis6 4" xfId="344"/>
    <cellStyle name="Entrada 2" xfId="345"/>
    <cellStyle name="Entrada 2 2" xfId="346"/>
    <cellStyle name="Entrada 2 2 2" xfId="347"/>
    <cellStyle name="Entrada 2 3" xfId="348"/>
    <cellStyle name="Entrada 3" xfId="349"/>
    <cellStyle name="Entrada 3 2" xfId="350"/>
    <cellStyle name="Entrada 3 2 2" xfId="351"/>
    <cellStyle name="Entrada 3 3" xfId="352"/>
    <cellStyle name="Entrada 4" xfId="353"/>
    <cellStyle name="Entrada 4 2" xfId="354"/>
    <cellStyle name="Entrada 4 2 2" xfId="355"/>
    <cellStyle name="Entrada 4 3" xfId="356"/>
    <cellStyle name="Entrée" xfId="357"/>
    <cellStyle name="Entrée 2" xfId="358"/>
    <cellStyle name="Entrée 2 2" xfId="359"/>
    <cellStyle name="Entrée 3" xfId="360"/>
    <cellStyle name="Euro" xfId="361"/>
    <cellStyle name="Euro 2" xfId="362"/>
    <cellStyle name="Euro 2 2" xfId="363"/>
    <cellStyle name="Euro 2 3" xfId="364"/>
    <cellStyle name="Euro 3" xfId="365"/>
    <cellStyle name="Euro 3 2" xfId="366"/>
    <cellStyle name="Euro 3 3" xfId="367"/>
    <cellStyle name="Euro 4" xfId="368"/>
    <cellStyle name="Euro 4 2" xfId="369"/>
    <cellStyle name="Euro 5" xfId="370"/>
    <cellStyle name="Euro 6" xfId="371"/>
    <cellStyle name="Euro_09 red distribucion ondina y las malvinas y correccion averias, ac. hato mayor" xfId="372"/>
    <cellStyle name="Explanatory Text" xfId="373"/>
    <cellStyle name="F2" xfId="374"/>
    <cellStyle name="F2 2" xfId="375"/>
    <cellStyle name="F2_act 102-11 al 46-11 REH OT, EST BOM, PT Y DR AC CASTILLO LOS CAFES" xfId="376"/>
    <cellStyle name="F3" xfId="377"/>
    <cellStyle name="F3 2" xfId="378"/>
    <cellStyle name="F3_act 102-11 al 46-11 REH OT, EST BOM, PT Y DR AC CASTILLO LOS CAFES" xfId="379"/>
    <cellStyle name="F4" xfId="380"/>
    <cellStyle name="F4 2" xfId="381"/>
    <cellStyle name="F4_act 102-11 al 46-11 REH OT, EST BOM, PT Y DR AC CASTILLO LOS CAFES" xfId="382"/>
    <cellStyle name="F5" xfId="383"/>
    <cellStyle name="F5 2" xfId="384"/>
    <cellStyle name="F5_act 102-11 al 46-11 REH OT, EST BOM, PT Y DR AC CASTILLO LOS CAFES" xfId="385"/>
    <cellStyle name="F6" xfId="386"/>
    <cellStyle name="F6 2" xfId="387"/>
    <cellStyle name="F6_act 102-11 al 46-11 REH OT, EST BOM, PT Y DR AC CASTILLO LOS CAFES" xfId="388"/>
    <cellStyle name="F7" xfId="389"/>
    <cellStyle name="F7 2" xfId="390"/>
    <cellStyle name="F7_act 102-11 al 46-11 REH OT, EST BOM, PT Y DR AC CASTILLO LOS CAFES" xfId="391"/>
    <cellStyle name="F8" xfId="392"/>
    <cellStyle name="F8 2" xfId="393"/>
    <cellStyle name="F8_act 102-11 al 46-11 REH OT, EST BOM, PT Y DR AC CASTILLO LOS CAFES" xfId="394"/>
    <cellStyle name="Good" xfId="395"/>
    <cellStyle name="Good 2" xfId="396"/>
    <cellStyle name="Heading 1" xfId="397"/>
    <cellStyle name="Heading 1 2" xfId="398"/>
    <cellStyle name="Heading 1 3" xfId="399"/>
    <cellStyle name="Heading 2" xfId="400"/>
    <cellStyle name="Heading 2 2" xfId="401"/>
    <cellStyle name="Heading 2 3" xfId="402"/>
    <cellStyle name="Heading 3" xfId="403"/>
    <cellStyle name="Heading 3 2" xfId="404"/>
    <cellStyle name="Heading 3 3" xfId="405"/>
    <cellStyle name="Heading 4" xfId="406"/>
    <cellStyle name="Heading 4 2" xfId="407"/>
    <cellStyle name="Hipervínculo 2" xfId="408"/>
    <cellStyle name="Incorrecto 2" xfId="409"/>
    <cellStyle name="Incorrecto 3" xfId="410"/>
    <cellStyle name="Incorrecto 4" xfId="411"/>
    <cellStyle name="Input" xfId="412"/>
    <cellStyle name="Input 2" xfId="413"/>
    <cellStyle name="Input 2 2" xfId="414"/>
    <cellStyle name="Input 2 2 2" xfId="415"/>
    <cellStyle name="Input 2 3" xfId="416"/>
    <cellStyle name="Input 3" xfId="417"/>
    <cellStyle name="Input 3 2" xfId="418"/>
    <cellStyle name="Input 4" xfId="419"/>
    <cellStyle name="Insatisfaisant" xfId="420"/>
    <cellStyle name="Linked Cell" xfId="421"/>
    <cellStyle name="Linked Cell 2" xfId="422"/>
    <cellStyle name="Millares" xfId="423" builtinId="3"/>
    <cellStyle name="Millares [0] 3" xfId="756"/>
    <cellStyle name="Millares [0] 5" xfId="748"/>
    <cellStyle name="Millares 10" xfId="424"/>
    <cellStyle name="Millares 10 2" xfId="425"/>
    <cellStyle name="Millares 10 2 2" xfId="426"/>
    <cellStyle name="Millares 10 2 3" xfId="427"/>
    <cellStyle name="Millares 10 2 4" xfId="751"/>
    <cellStyle name="Millares 11" xfId="428"/>
    <cellStyle name="Millares 11 2" xfId="429"/>
    <cellStyle name="Millares 11 3" xfId="430"/>
    <cellStyle name="Millares 11 4" xfId="431"/>
    <cellStyle name="Millares 12" xfId="432"/>
    <cellStyle name="Millares 12 2" xfId="433"/>
    <cellStyle name="Millares 12 3" xfId="434"/>
    <cellStyle name="Millares 13" xfId="435"/>
    <cellStyle name="Millares 14" xfId="436"/>
    <cellStyle name="Millares 14 2" xfId="437"/>
    <cellStyle name="Millares 14 2 2" xfId="438"/>
    <cellStyle name="Millares 14 3" xfId="439"/>
    <cellStyle name="Millares 15" xfId="440"/>
    <cellStyle name="Millares 2" xfId="441"/>
    <cellStyle name="Millares 2 2" xfId="442"/>
    <cellStyle name="Millares 2 2 2" xfId="443"/>
    <cellStyle name="Millares 2 2 2 2" xfId="444"/>
    <cellStyle name="Millares 2 2 2 3" xfId="445"/>
    <cellStyle name="Millares 2 2 2 5" xfId="446"/>
    <cellStyle name="Millares 2 2 3" xfId="447"/>
    <cellStyle name="Millares 2 2 4" xfId="448"/>
    <cellStyle name="Millares 2 2 5 2" xfId="449"/>
    <cellStyle name="Millares 2 2_304-12 medidores SAN CRISTOBAL" xfId="450"/>
    <cellStyle name="Millares 2 3" xfId="451"/>
    <cellStyle name="Millares 2 3 2" xfId="452"/>
    <cellStyle name="Millares 2 3 2 2" xfId="453"/>
    <cellStyle name="Millares 2 3 2 2 2" xfId="454"/>
    <cellStyle name="Millares 2 3 2 3" xfId="455"/>
    <cellStyle name="Millares 2 3 3" xfId="456"/>
    <cellStyle name="Millares 2 3 4" xfId="457"/>
    <cellStyle name="Millares 2 4" xfId="458"/>
    <cellStyle name="Millares 2 4 2" xfId="459"/>
    <cellStyle name="Millares 2 4 3" xfId="460"/>
    <cellStyle name="Millares 2 5" xfId="461"/>
    <cellStyle name="Millares 2 5 2" xfId="462"/>
    <cellStyle name="Millares 2 6" xfId="463"/>
    <cellStyle name="Millares 2 6 2" xfId="464"/>
    <cellStyle name="Millares 2_111-12 ac neyba zona alta" xfId="465"/>
    <cellStyle name="Millares 3" xfId="466"/>
    <cellStyle name="Millares 3 2" xfId="467"/>
    <cellStyle name="Millares 3 2 2" xfId="468"/>
    <cellStyle name="Millares 3 2 2 2" xfId="747"/>
    <cellStyle name="Millares 3 2 3" xfId="469"/>
    <cellStyle name="Millares 3 3" xfId="470"/>
    <cellStyle name="Millares 3 3 2" xfId="471"/>
    <cellStyle name="Millares 3 3 3" xfId="472"/>
    <cellStyle name="Millares 3 4" xfId="473"/>
    <cellStyle name="Millares 3 4 2" xfId="474"/>
    <cellStyle name="Millares 3 4 3" xfId="475"/>
    <cellStyle name="Millares 3 5" xfId="476"/>
    <cellStyle name="Millares 3_111-12 ac neyba zona alta" xfId="477"/>
    <cellStyle name="Millares 4" xfId="478"/>
    <cellStyle name="Millares 4 2" xfId="479"/>
    <cellStyle name="Millares 4 2 2" xfId="480"/>
    <cellStyle name="Millares 4 2 2 2" xfId="481"/>
    <cellStyle name="Millares 4 2 3" xfId="482"/>
    <cellStyle name="Millares 4 3" xfId="483"/>
    <cellStyle name="Millares 4 3 2" xfId="484"/>
    <cellStyle name="Millares 4 3 3" xfId="485"/>
    <cellStyle name="Millares 4 4" xfId="486"/>
    <cellStyle name="Millares 4 5" xfId="487"/>
    <cellStyle name="Millares 4_304-12 medidores SAN CRISTOBAL" xfId="488"/>
    <cellStyle name="Millares 5" xfId="489"/>
    <cellStyle name="Millares 5 2" xfId="490"/>
    <cellStyle name="Millares 5 3" xfId="491"/>
    <cellStyle name="Millares 5 3 2" xfId="492"/>
    <cellStyle name="Millares 5 3 2 2" xfId="493"/>
    <cellStyle name="Millares 5 3 3" xfId="494"/>
    <cellStyle name="Millares 5 4" xfId="495"/>
    <cellStyle name="Millares 6" xfId="496"/>
    <cellStyle name="Millares 6 2" xfId="497"/>
    <cellStyle name="Millares 7" xfId="498"/>
    <cellStyle name="Millares 7 2" xfId="499"/>
    <cellStyle name="Millares 7 2 2" xfId="500"/>
    <cellStyle name="Millares 7 3" xfId="501"/>
    <cellStyle name="Millares 7 4" xfId="502"/>
    <cellStyle name="Millares 8" xfId="503"/>
    <cellStyle name="Millares 8 2" xfId="504"/>
    <cellStyle name="Millares 8 2 2" xfId="505"/>
    <cellStyle name="Millares 8 3" xfId="506"/>
    <cellStyle name="Millares 8 4" xfId="507"/>
    <cellStyle name="Millares 9" xfId="508"/>
    <cellStyle name="Millares 9 2" xfId="509"/>
    <cellStyle name="Millares 9 3" xfId="510"/>
    <cellStyle name="Millares 9 4" xfId="749"/>
    <cellStyle name="Millares_PRES. ELAB. BASE" xfId="511"/>
    <cellStyle name="Moneda" xfId="512" builtinId="4"/>
    <cellStyle name="Moneda 2" xfId="513"/>
    <cellStyle name="Moneda 2 2" xfId="514"/>
    <cellStyle name="Moneda 2 2 2" xfId="515"/>
    <cellStyle name="Moneda 2 2 3" xfId="516"/>
    <cellStyle name="Moneda 2 3" xfId="517"/>
    <cellStyle name="Moneda 2 4" xfId="518"/>
    <cellStyle name="Moneda 2_304-12 medidores SAN CRISTOBAL" xfId="519"/>
    <cellStyle name="Moneda 3" xfId="520"/>
    <cellStyle name="Moneda 3 2" xfId="521"/>
    <cellStyle name="Moneda 3 2 2" xfId="522"/>
    <cellStyle name="Moneda 3 3" xfId="523"/>
    <cellStyle name="Moneda 4" xfId="524"/>
    <cellStyle name="Moneda 4 2" xfId="525"/>
    <cellStyle name="Moneda 5" xfId="526"/>
    <cellStyle name="Neutral 2" xfId="527"/>
    <cellStyle name="Neutral 2 2" xfId="528"/>
    <cellStyle name="Neutral 3" xfId="529"/>
    <cellStyle name="Neutre" xfId="530"/>
    <cellStyle name="No-definido" xfId="531"/>
    <cellStyle name="Normal" xfId="0" builtinId="0"/>
    <cellStyle name="Normal - Style1" xfId="532"/>
    <cellStyle name="Normal 10" xfId="533"/>
    <cellStyle name="Normal 10 2" xfId="534"/>
    <cellStyle name="Normal 10 2 2" xfId="535"/>
    <cellStyle name="Normal 10 3" xfId="536"/>
    <cellStyle name="Normal 10 3 2" xfId="537"/>
    <cellStyle name="Normal 10 3 2 2" xfId="538"/>
    <cellStyle name="Normal 10 3 3" xfId="539"/>
    <cellStyle name="Normal 10 4" xfId="540"/>
    <cellStyle name="Normal 10 6" xfId="541"/>
    <cellStyle name="Normal 11" xfId="542"/>
    <cellStyle name="Normal 11 2" xfId="543"/>
    <cellStyle name="Normal 11 3" xfId="544"/>
    <cellStyle name="Normal 12" xfId="545"/>
    <cellStyle name="Normal 12 2" xfId="546"/>
    <cellStyle name="Normal 12 2 2" xfId="547"/>
    <cellStyle name="Normal 13" xfId="548"/>
    <cellStyle name="Normal 13 2" xfId="549"/>
    <cellStyle name="Normal 13 2 2" xfId="550"/>
    <cellStyle name="Normal 13 2 2 2" xfId="551"/>
    <cellStyle name="Normal 14" xfId="552"/>
    <cellStyle name="Normal 14 2" xfId="553"/>
    <cellStyle name="Normal 14 2 2" xfId="554"/>
    <cellStyle name="Normal 14 3" xfId="555"/>
    <cellStyle name="Normal 15" xfId="556"/>
    <cellStyle name="Normal 15 2" xfId="755"/>
    <cellStyle name="Normal 16" xfId="557"/>
    <cellStyle name="Normal 16 2" xfId="558"/>
    <cellStyle name="Normal 16 2 2" xfId="559"/>
    <cellStyle name="Normal 16 3" xfId="560"/>
    <cellStyle name="Normal 16 4" xfId="750"/>
    <cellStyle name="Normal 16 4 2" xfId="757"/>
    <cellStyle name="Normal 17" xfId="561"/>
    <cellStyle name="Normal 17 2" xfId="562"/>
    <cellStyle name="Normal 18" xfId="563"/>
    <cellStyle name="Normal 18 2" xfId="564"/>
    <cellStyle name="Normal 19" xfId="565"/>
    <cellStyle name="Normal 19 2" xfId="566"/>
    <cellStyle name="Normal 2" xfId="567"/>
    <cellStyle name="Normal 2 2" xfId="568"/>
    <cellStyle name="Normal 2 2 2" xfId="569"/>
    <cellStyle name="Normal 2 2 2 2" xfId="570"/>
    <cellStyle name="Normal 2 2 3" xfId="571"/>
    <cellStyle name="Normal 2 3" xfId="572"/>
    <cellStyle name="Normal 2 3 2" xfId="573"/>
    <cellStyle name="Normal 2 3 2 2" xfId="574"/>
    <cellStyle name="Normal 2 4" xfId="575"/>
    <cellStyle name="Normal 2 4 2" xfId="576"/>
    <cellStyle name="Normal 2 4 2 2" xfId="577"/>
    <cellStyle name="Normal 2 5" xfId="578"/>
    <cellStyle name="Normal 2 6" xfId="579"/>
    <cellStyle name="Normal 2_07-09 presupu..." xfId="580"/>
    <cellStyle name="Normal 2_ANALISIS REC 3 2" xfId="581"/>
    <cellStyle name="Normal 20" xfId="582"/>
    <cellStyle name="Normal 20 2" xfId="583"/>
    <cellStyle name="Normal 20 2 2" xfId="584"/>
    <cellStyle name="Normal 20 3" xfId="585"/>
    <cellStyle name="Normal 21" xfId="586"/>
    <cellStyle name="Normal 21 2" xfId="754"/>
    <cellStyle name="Normal 22" xfId="587"/>
    <cellStyle name="Normal 23" xfId="588"/>
    <cellStyle name="Normal 24" xfId="589"/>
    <cellStyle name="Normal 25" xfId="590"/>
    <cellStyle name="Normal 26" xfId="591"/>
    <cellStyle name="Normal 27" xfId="592"/>
    <cellStyle name="Normal 28" xfId="593"/>
    <cellStyle name="Normal 29" xfId="594"/>
    <cellStyle name="Normal 3" xfId="595"/>
    <cellStyle name="Normal 3 2" xfId="596"/>
    <cellStyle name="Normal 3 3" xfId="597"/>
    <cellStyle name="Normal 3 3 2" xfId="598"/>
    <cellStyle name="Normal 3 3 3" xfId="599"/>
    <cellStyle name="Normal 3 4" xfId="600"/>
    <cellStyle name="Normal 3_20-12 REHABILITACION ACUEDUCTO MULTIPLE JANICO" xfId="601"/>
    <cellStyle name="Normal 30" xfId="602"/>
    <cellStyle name="Normal 31" xfId="603"/>
    <cellStyle name="Normal 32" xfId="604"/>
    <cellStyle name="Normal 33" xfId="605"/>
    <cellStyle name="Normal 34" xfId="606"/>
    <cellStyle name="Normal 35" xfId="607"/>
    <cellStyle name="Normal 36" xfId="608"/>
    <cellStyle name="Normal 37" xfId="609"/>
    <cellStyle name="Normal 38" xfId="610"/>
    <cellStyle name="Normal 39" xfId="745"/>
    <cellStyle name="Normal 4" xfId="611"/>
    <cellStyle name="Normal 4 2" xfId="612"/>
    <cellStyle name="Normal 4 2 2" xfId="613"/>
    <cellStyle name="Normal 4 3" xfId="614"/>
    <cellStyle name="Normal 42" xfId="615"/>
    <cellStyle name="Normal 5" xfId="616"/>
    <cellStyle name="Normal 5 2" xfId="617"/>
    <cellStyle name="Normal 5 3" xfId="618"/>
    <cellStyle name="Normal 5 4" xfId="619"/>
    <cellStyle name="Normal 5 5" xfId="620"/>
    <cellStyle name="Normal 5 6" xfId="621"/>
    <cellStyle name="Normal 5_PRES. REVISADO No. 6 27-11 AL PRES.  No. 170-05 AC. TIERRA NUEVA JIMANI" xfId="622"/>
    <cellStyle name="Normal 6" xfId="623"/>
    <cellStyle name="Normal 6 2" xfId="624"/>
    <cellStyle name="Normal 6 2 2" xfId="625"/>
    <cellStyle name="Normal 6 2 3" xfId="752"/>
    <cellStyle name="Normal 6 3" xfId="626"/>
    <cellStyle name="Normal 7" xfId="627"/>
    <cellStyle name="Normal 7 2" xfId="628"/>
    <cellStyle name="Normal 7 2 2" xfId="629"/>
    <cellStyle name="Normal 8" xfId="630"/>
    <cellStyle name="Normal 8 2" xfId="631"/>
    <cellStyle name="Normal 8 2 2" xfId="632"/>
    <cellStyle name="Normal 8 3" xfId="633"/>
    <cellStyle name="Normal 8 4" xfId="634"/>
    <cellStyle name="Normal 8_ACT. No. 06 al 228-09 TERMINACION REDES DEL SECTOR 1 ACUEDUCTO PALO VERDE (OCTUBRE 2011)" xfId="635"/>
    <cellStyle name="Normal 9" xfId="636"/>
    <cellStyle name="Normal 9 2" xfId="637"/>
    <cellStyle name="Normal 9 2 2" xfId="753"/>
    <cellStyle name="Normal 9 3" xfId="638"/>
    <cellStyle name="Normal_Rec. No.3 118-03   Pta. de trat.A.Negras san juan de la maguana" xfId="639"/>
    <cellStyle name="Notas 2" xfId="640"/>
    <cellStyle name="Notas 2 2" xfId="641"/>
    <cellStyle name="Notas 2 2 2" xfId="642"/>
    <cellStyle name="Notas 2 3" xfId="643"/>
    <cellStyle name="Notas 3" xfId="644"/>
    <cellStyle name="Notas 3 2" xfId="645"/>
    <cellStyle name="Notas 3 2 2" xfId="646"/>
    <cellStyle name="Notas 3 3" xfId="647"/>
    <cellStyle name="Notas 4" xfId="648"/>
    <cellStyle name="Notas 4 2" xfId="649"/>
    <cellStyle name="Notas 4 2 2" xfId="650"/>
    <cellStyle name="Notas 4 3" xfId="651"/>
    <cellStyle name="Note" xfId="652"/>
    <cellStyle name="Note 2" xfId="653"/>
    <cellStyle name="Note 2 2" xfId="654"/>
    <cellStyle name="Note 2 2 2" xfId="655"/>
    <cellStyle name="Note 2 3" xfId="656"/>
    <cellStyle name="Note 3" xfId="657"/>
    <cellStyle name="Note 3 2" xfId="658"/>
    <cellStyle name="Note 4" xfId="659"/>
    <cellStyle name="Output" xfId="660"/>
    <cellStyle name="Output 2" xfId="661"/>
    <cellStyle name="Output 2 2" xfId="662"/>
    <cellStyle name="Output 2 2 2" xfId="663"/>
    <cellStyle name="Output 2 3" xfId="664"/>
    <cellStyle name="Output 3" xfId="665"/>
    <cellStyle name="Output 3 2" xfId="666"/>
    <cellStyle name="Output 3 2 2" xfId="667"/>
    <cellStyle name="Output 3 3" xfId="668"/>
    <cellStyle name="Output 4" xfId="669"/>
    <cellStyle name="Output 4 2" xfId="670"/>
    <cellStyle name="Output 5" xfId="671"/>
    <cellStyle name="Percent 2" xfId="672"/>
    <cellStyle name="Porcentaje 2" xfId="673"/>
    <cellStyle name="Porcentaje 2 2" xfId="674"/>
    <cellStyle name="Porcentaje 3" xfId="675"/>
    <cellStyle name="Porcentaje 4" xfId="746"/>
    <cellStyle name="Porcentual 2" xfId="676"/>
    <cellStyle name="Porcentual 2 2" xfId="677"/>
    <cellStyle name="Porcentual 2 2 2" xfId="678"/>
    <cellStyle name="Porcentual 2 3" xfId="679"/>
    <cellStyle name="Porcentual 2 4" xfId="680"/>
    <cellStyle name="Porcentual 2 5" xfId="681"/>
    <cellStyle name="Porcentual 2_304-12 medidores SAN CRISTOBAL" xfId="682"/>
    <cellStyle name="Porcentual 3" xfId="683"/>
    <cellStyle name="Porcentual 3 2" xfId="684"/>
    <cellStyle name="Porcentual 4" xfId="685"/>
    <cellStyle name="Porcentual 4 2" xfId="686"/>
    <cellStyle name="Porcentual 5" xfId="687"/>
    <cellStyle name="Porcentual 5 2" xfId="688"/>
    <cellStyle name="Salida 2" xfId="689"/>
    <cellStyle name="Salida 2 2" xfId="690"/>
    <cellStyle name="Salida 2 2 2" xfId="691"/>
    <cellStyle name="Salida 2 3" xfId="692"/>
    <cellStyle name="Salida 3" xfId="693"/>
    <cellStyle name="Salida 3 2" xfId="694"/>
    <cellStyle name="Salida 3 2 2" xfId="695"/>
    <cellStyle name="Salida 3 3" xfId="696"/>
    <cellStyle name="Salida 4" xfId="697"/>
    <cellStyle name="Salida 4 2" xfId="698"/>
    <cellStyle name="Salida 4 2 2" xfId="699"/>
    <cellStyle name="Salida 4 3" xfId="700"/>
    <cellStyle name="Satisfaisant" xfId="701"/>
    <cellStyle name="Sheet Title" xfId="702"/>
    <cellStyle name="Sortie" xfId="703"/>
    <cellStyle name="Sortie 2" xfId="704"/>
    <cellStyle name="Sortie 2 2" xfId="705"/>
    <cellStyle name="Sortie 3" xfId="706"/>
    <cellStyle name="Texte explicatif" xfId="707"/>
    <cellStyle name="Texto de advertencia 2" xfId="708"/>
    <cellStyle name="Texto de advertencia 3" xfId="709"/>
    <cellStyle name="Texto explicativo 2" xfId="710"/>
    <cellStyle name="Texto explicativo 3" xfId="711"/>
    <cellStyle name="Title" xfId="712"/>
    <cellStyle name="Title 2" xfId="713"/>
    <cellStyle name="Title 3" xfId="714"/>
    <cellStyle name="Titre" xfId="715"/>
    <cellStyle name="Titre 1" xfId="716"/>
    <cellStyle name="Titre 2" xfId="717"/>
    <cellStyle name="Titre 3" xfId="718"/>
    <cellStyle name="Titre 4" xfId="719"/>
    <cellStyle name="Título 1 2" xfId="720"/>
    <cellStyle name="Título 1 3" xfId="721"/>
    <cellStyle name="Título 1 4" xfId="722"/>
    <cellStyle name="Título 2 2" xfId="723"/>
    <cellStyle name="Título 2 3" xfId="724"/>
    <cellStyle name="Título 2 4" xfId="725"/>
    <cellStyle name="Título 3 2" xfId="726"/>
    <cellStyle name="Título 3 3" xfId="727"/>
    <cellStyle name="Título 3 4" xfId="728"/>
    <cellStyle name="Título 4" xfId="729"/>
    <cellStyle name="Título 5" xfId="730"/>
    <cellStyle name="Título 6" xfId="731"/>
    <cellStyle name="Total 2" xfId="732"/>
    <cellStyle name="Total 2 2" xfId="733"/>
    <cellStyle name="Total 2 2 2" xfId="734"/>
    <cellStyle name="Total 2 3" xfId="735"/>
    <cellStyle name="Total 2 4" xfId="736"/>
    <cellStyle name="Total 3" xfId="737"/>
    <cellStyle name="Total 3 2" xfId="738"/>
    <cellStyle name="Total 3 2 2" xfId="739"/>
    <cellStyle name="Total 3 3" xfId="740"/>
    <cellStyle name="Vérification" xfId="741"/>
    <cellStyle name="Währung" xfId="742"/>
    <cellStyle name="Währung 2" xfId="743"/>
    <cellStyle name="Warning Text" xfId="7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1</xdr:col>
      <xdr:colOff>469900</xdr:colOff>
      <xdr:row>5</xdr:row>
      <xdr:rowOff>25400</xdr:rowOff>
    </xdr:to>
    <xdr:pic>
      <xdr:nvPicPr>
        <xdr:cNvPr id="2" name="1628 Imagen" descr="Logo INAP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"/>
          <a:ext cx="71755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333375</xdr:colOff>
      <xdr:row>99</xdr:row>
      <xdr:rowOff>123825</xdr:rowOff>
    </xdr:from>
    <xdr:to>
      <xdr:col>5</xdr:col>
      <xdr:colOff>866775</xdr:colOff>
      <xdr:row>99</xdr:row>
      <xdr:rowOff>123825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581525" y="1043940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99</xdr:row>
      <xdr:rowOff>104775</xdr:rowOff>
    </xdr:from>
    <xdr:to>
      <xdr:col>1</xdr:col>
      <xdr:colOff>1924050</xdr:colOff>
      <xdr:row>99</xdr:row>
      <xdr:rowOff>104775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0" y="10420350"/>
          <a:ext cx="240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107</xdr:row>
      <xdr:rowOff>0</xdr:rowOff>
    </xdr:from>
    <xdr:to>
      <xdr:col>5</xdr:col>
      <xdr:colOff>762000</xdr:colOff>
      <xdr:row>107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4476750" y="11630025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107</xdr:row>
      <xdr:rowOff>0</xdr:rowOff>
    </xdr:from>
    <xdr:to>
      <xdr:col>1</xdr:col>
      <xdr:colOff>1990725</xdr:colOff>
      <xdr:row>107</xdr:row>
      <xdr:rowOff>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66675" y="11630025"/>
          <a:ext cx="240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96</xdr:row>
      <xdr:rowOff>152400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96</xdr:row>
      <xdr:rowOff>152400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96</xdr:row>
      <xdr:rowOff>152400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96</xdr:row>
      <xdr:rowOff>152400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23812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23812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23812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23812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128587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128587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128587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128587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157162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157162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157162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157162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157162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157162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157162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95</xdr:row>
      <xdr:rowOff>0</xdr:rowOff>
    </xdr:from>
    <xdr:to>
      <xdr:col>3</xdr:col>
      <xdr:colOff>9525</xdr:colOff>
      <xdr:row>96</xdr:row>
      <xdr:rowOff>157162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4981575" y="966787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9525</xdr:colOff>
      <xdr:row>97</xdr:row>
      <xdr:rowOff>3175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97</xdr:row>
      <xdr:rowOff>3175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96</xdr:row>
      <xdr:rowOff>0</xdr:rowOff>
    </xdr:from>
    <xdr:to>
      <xdr:col>3</xdr:col>
      <xdr:colOff>104775</xdr:colOff>
      <xdr:row>96</xdr:row>
      <xdr:rowOff>142875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49815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97</xdr:row>
      <xdr:rowOff>3175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1409700</xdr:colOff>
      <xdr:row>96</xdr:row>
      <xdr:rowOff>142875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1409700</xdr:colOff>
      <xdr:row>96</xdr:row>
      <xdr:rowOff>142875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781175" y="9829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326912</xdr:colOff>
      <xdr:row>77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5308487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77</xdr:row>
      <xdr:rowOff>0</xdr:rowOff>
    </xdr:from>
    <xdr:ext cx="95250" cy="164523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809750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77</xdr:row>
      <xdr:rowOff>0</xdr:rowOff>
    </xdr:from>
    <xdr:ext cx="95250" cy="164523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76212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77</xdr:row>
      <xdr:rowOff>0</xdr:rowOff>
    </xdr:from>
    <xdr:ext cx="95250" cy="164523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77</xdr:row>
      <xdr:rowOff>0</xdr:rowOff>
    </xdr:from>
    <xdr:ext cx="95250" cy="316923"/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771650" y="67246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326912</xdr:colOff>
      <xdr:row>35</xdr:row>
      <xdr:rowOff>17008</xdr:rowOff>
    </xdr:from>
    <xdr:ext cx="95250" cy="164523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5308487" y="625588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35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809750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35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76212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35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781175" y="623887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35</xdr:row>
      <xdr:rowOff>0</xdr:rowOff>
    </xdr:from>
    <xdr:ext cx="95250" cy="3169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771650" y="623887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84" name="Text Box 9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85" name="Text Box 8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86" name="Text Box 9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87" name="Text Box 8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88" name="Text Box 9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89" name="Text Box 8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90" name="Text Box 9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91" name="Text Box 8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792" name="Text Box 9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793" name="Text Box 8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794" name="Text Box 9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795" name="Text Box 8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797" name="Text Box 8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798" name="Text Box 9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799" name="Text Box 8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00" name="Text Box 9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04" name="Text Box 9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19" name="Text Box 9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20" name="Text Box 8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21" name="Text Box 9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110</xdr:row>
      <xdr:rowOff>152400</xdr:rowOff>
    </xdr:to>
    <xdr:sp macro="" textlink="">
      <xdr:nvSpPr>
        <xdr:cNvPr id="822" name="Text Box 8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110</xdr:row>
      <xdr:rowOff>152400</xdr:rowOff>
    </xdr:to>
    <xdr:sp macro="" textlink="">
      <xdr:nvSpPr>
        <xdr:cNvPr id="823" name="Text Box 9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110</xdr:row>
      <xdr:rowOff>152400</xdr:rowOff>
    </xdr:to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110</xdr:row>
      <xdr:rowOff>152400</xdr:rowOff>
    </xdr:to>
    <xdr:sp macro="" textlink="">
      <xdr:nvSpPr>
        <xdr:cNvPr id="825" name="Text Box 9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826" name="Text Box 8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27" name="Text Box 8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28" name="Text Box 9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31" name="Text Box 8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33" name="Text Box 8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837" name="Text Box 8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838" name="Text Box 9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111</xdr:row>
      <xdr:rowOff>19051</xdr:rowOff>
    </xdr:to>
    <xdr:sp macro="" textlink="">
      <xdr:nvSpPr>
        <xdr:cNvPr id="839" name="Text Box 8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4981575" y="12115800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111</xdr:row>
      <xdr:rowOff>19051</xdr:rowOff>
    </xdr:to>
    <xdr:sp macro="" textlink="">
      <xdr:nvSpPr>
        <xdr:cNvPr id="840" name="Text Box 9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4981575" y="12115800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111</xdr:row>
      <xdr:rowOff>19051</xdr:rowOff>
    </xdr:to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4981575" y="12115800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111</xdr:row>
      <xdr:rowOff>19051</xdr:rowOff>
    </xdr:to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4981575" y="12115800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111</xdr:row>
      <xdr:rowOff>133352</xdr:rowOff>
    </xdr:to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4981575" y="12115800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111</xdr:row>
      <xdr:rowOff>133352</xdr:rowOff>
    </xdr:to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4981575" y="12115800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111</xdr:row>
      <xdr:rowOff>133352</xdr:rowOff>
    </xdr:to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4981575" y="12115800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6350</xdr:colOff>
      <xdr:row>111</xdr:row>
      <xdr:rowOff>133352</xdr:rowOff>
    </xdr:to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4981575" y="12115800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50" name="Text Box 9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79</xdr:row>
      <xdr:rowOff>63501</xdr:rowOff>
    </xdr:to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79</xdr:row>
      <xdr:rowOff>63501</xdr:rowOff>
    </xdr:to>
    <xdr:sp macro="" textlink="">
      <xdr:nvSpPr>
        <xdr:cNvPr id="852" name="Text Box 9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79</xdr:row>
      <xdr:rowOff>63501</xdr:rowOff>
    </xdr:to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79</xdr:row>
      <xdr:rowOff>63501</xdr:rowOff>
    </xdr:to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55" name="Text Box 8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56" name="Text Box 9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5" name="Text Box 9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6" name="Text Box 8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8" name="Text Box 8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69" name="Text Box 9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70" name="Text Box 8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71" name="Text Box 9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74" name="Text Box 8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875" name="Text Box 9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77" name="Text Box 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79</xdr:row>
      <xdr:rowOff>63501</xdr:rowOff>
    </xdr:to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79</xdr:row>
      <xdr:rowOff>63501</xdr:rowOff>
    </xdr:to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79</xdr:row>
      <xdr:rowOff>63501</xdr:rowOff>
    </xdr:to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79</xdr:row>
      <xdr:rowOff>63501</xdr:rowOff>
    </xdr:to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50" name="Text Box 9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953" name="Text Box 8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79" name="Text Box 9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80" name="Text Box 8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81" name="Text Box 9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94" name="Text Box 9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97" name="Text Box 8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998" name="Text Box 9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999" name="Text Box 8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3" name="Text Box 9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6" name="Text Box 8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7" name="Text Box 9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16" name="Text Box 8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0" name="Text Box 9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4" name="Text Box 9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5" name="Text Box 8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6" name="Text Box 9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8" name="Text Box 9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29" name="Text Box 8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1046" name="Text Box 8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47" name="Text Box 8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48" name="Text Box 9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49" name="Text Box 8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50" name="Text Box 9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51" name="Text Box 8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52" name="Text Box 9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53" name="Text Box 8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54" name="Text Box 9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56" name="Text Box 9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59" name="Text Box 8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6350</xdr:colOff>
      <xdr:row>78</xdr:row>
      <xdr:rowOff>113619</xdr:rowOff>
    </xdr:to>
    <xdr:sp macro="" textlink="">
      <xdr:nvSpPr>
        <xdr:cNvPr id="1062" name="Text Box 9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635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70" name="Text Box 8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71" name="Text Box 9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80" name="Text Box 9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81" name="Text Box 8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77</xdr:row>
      <xdr:rowOff>0</xdr:rowOff>
    </xdr:from>
    <xdr:to>
      <xdr:col>3</xdr:col>
      <xdr:colOff>104775</xdr:colOff>
      <xdr:row>78</xdr:row>
      <xdr:rowOff>113619</xdr:rowOff>
    </xdr:to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4981575" y="6724650"/>
          <a:ext cx="104775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110</xdr:row>
      <xdr:rowOff>0</xdr:rowOff>
    </xdr:from>
    <xdr:to>
      <xdr:col>3</xdr:col>
      <xdr:colOff>104775</xdr:colOff>
      <xdr:row>110</xdr:row>
      <xdr:rowOff>142875</xdr:rowOff>
    </xdr:to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49815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0" name="Text Box 9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3" name="Text Box 8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4" name="Text Box 9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77</xdr:row>
      <xdr:rowOff>0</xdr:rowOff>
    </xdr:from>
    <xdr:to>
      <xdr:col>1</xdr:col>
      <xdr:colOff>1304925</xdr:colOff>
      <xdr:row>78</xdr:row>
      <xdr:rowOff>113619</xdr:rowOff>
    </xdr:to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1781175" y="6724650"/>
          <a:ext cx="0" cy="32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1409700</xdr:colOff>
      <xdr:row>110</xdr:row>
      <xdr:rowOff>142875</xdr:rowOff>
    </xdr:to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17811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1409700</xdr:colOff>
      <xdr:row>110</xdr:row>
      <xdr:rowOff>142875</xdr:rowOff>
    </xdr:to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1781175" y="1227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326912</xdr:colOff>
      <xdr:row>56</xdr:row>
      <xdr:rowOff>17008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5303725" y="6517821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56</xdr:row>
      <xdr:rowOff>0</xdr:rowOff>
    </xdr:from>
    <xdr:ext cx="95250" cy="164523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809750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164523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76212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56</xdr:row>
      <xdr:rowOff>0</xdr:rowOff>
    </xdr:from>
    <xdr:ext cx="95250" cy="164523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781175" y="650081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56</xdr:row>
      <xdr:rowOff>0</xdr:rowOff>
    </xdr:from>
    <xdr:ext cx="95250" cy="316923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771650" y="6500813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326912</xdr:colOff>
      <xdr:row>74</xdr:row>
      <xdr:rowOff>17008</xdr:rowOff>
    </xdr:from>
    <xdr:ext cx="95250" cy="164523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5303725" y="10542133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4523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809750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4523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76212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74</xdr:row>
      <xdr:rowOff>0</xdr:rowOff>
    </xdr:from>
    <xdr:ext cx="95250" cy="164523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781175" y="105251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74</xdr:row>
      <xdr:rowOff>0</xdr:rowOff>
    </xdr:from>
    <xdr:ext cx="95250" cy="316923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771650" y="105251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apa.gob.do/Documentos%20Compartidos%20Evaluacion%20y%20Costo/CARPETA%202015/MEYVER/ANALISIS%20DE%20COSTOS%20SIMO%20201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DA016E\APU%20CIVIL%20WORKS%20ACUEDUCTO%20PERAVIA_sour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apa.gob.do/MEYVER%20PUJOLS/2013/MARIA%20TRINIDAD%20SANCHEZ%20(CABRERA)/LAS%20GUARANAS%20FINAL2/Documents%20and%20Settings/dell2/Escritorio/Mis%20documentos/presupuestos%202006/85-06%20Reh.%20y%20Ampl.%20Ac.%20Imbert%20(2da.%20alternativ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/>
      <sheetData sheetId="43">
        <row r="13">
          <cell r="I13">
            <v>5208.2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RESUPUESTO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>
        <row r="212">
          <cell r="H212">
            <v>2563.4295469815961</v>
          </cell>
        </row>
      </sheetData>
      <sheetData sheetId="25"/>
      <sheetData sheetId="26"/>
      <sheetData sheetId="27"/>
      <sheetData sheetId="28"/>
      <sheetData sheetId="29"/>
      <sheetData sheetId="30">
        <row r="212">
          <cell r="H212">
            <v>2563.4295469815961</v>
          </cell>
        </row>
      </sheetData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>
        <row r="212">
          <cell r="H212">
            <v>2563.4295469815961</v>
          </cell>
        </row>
      </sheetData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>
        <row r="212">
          <cell r="H212">
            <v>2563.4295469815961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0">
          <cell r="C10">
            <v>43335</v>
          </cell>
        </row>
      </sheetData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  <sheetName val="addend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>
        <row r="4">
          <cell r="A4" t="str">
            <v>Id.</v>
          </cell>
        </row>
      </sheetData>
      <sheetData sheetId="39"/>
      <sheetData sheetId="40">
        <row r="4">
          <cell r="A4" t="str">
            <v>Id.</v>
          </cell>
        </row>
      </sheetData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>
        <row r="4">
          <cell r="A4" t="str">
            <v>Id.</v>
          </cell>
        </row>
      </sheetData>
      <sheetData sheetId="49"/>
      <sheetData sheetId="50">
        <row r="4">
          <cell r="A4" t="str">
            <v>Id.</v>
          </cell>
        </row>
      </sheetData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>
        <row r="4">
          <cell r="A4" t="str">
            <v>Id.</v>
          </cell>
        </row>
      </sheetData>
      <sheetData sheetId="59"/>
      <sheetData sheetId="60">
        <row r="4">
          <cell r="A4" t="str">
            <v>Id.</v>
          </cell>
        </row>
      </sheetData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>
        <row r="4">
          <cell r="A4" t="str">
            <v>Id.</v>
          </cell>
        </row>
      </sheetData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>
        <row r="4">
          <cell r="A4" t="str">
            <v>Id.</v>
          </cell>
        </row>
      </sheetData>
      <sheetData sheetId="92">
        <row r="4">
          <cell r="A4" t="str">
            <v>Id.</v>
          </cell>
        </row>
      </sheetData>
      <sheetData sheetId="93">
        <row r="4">
          <cell r="A4" t="str">
            <v>Id.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(FASES C,D,F)"/>
      <sheetName val="OFERTA D.7"/>
      <sheetName val="OFERTA (FASE T)"/>
      <sheetName val="Prelim."/>
      <sheetName val="Mov Tierra"/>
      <sheetName val="Horm."/>
      <sheetName val="Acero"/>
      <sheetName val="Mort y H.S."/>
      <sheetName val="Terminaciones"/>
      <sheetName val="Puertas y Vent."/>
      <sheetName val="Elect - Sanit"/>
      <sheetName val="Verja Per. - Varios"/>
      <sheetName val="Pilotillo"/>
      <sheetName val="Asfaltado"/>
      <sheetName val="APU Tubos"/>
      <sheetName val="APU Acces Acero"/>
      <sheetName val="APU Acces HD"/>
      <sheetName val="APU Acces PVC"/>
      <sheetName val="APU Valvulas"/>
      <sheetName val="Reg. 3.35x3.35x2.7"/>
      <sheetName val="Analisis DCI"/>
      <sheetName val="Mat."/>
      <sheetName val="Mat.2"/>
      <sheetName val="Mat.3"/>
      <sheetName val="M.O. y Eq."/>
      <sheetName val="M.O. y Eq.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CAMPAMENTO2"/>
      <sheetName val="ingenieria"/>
      <sheetName val="MANT.TRANSITO"/>
      <sheetName val="Analisis de Costos Aceras"/>
      <sheetName val="M.O."/>
      <sheetName val="In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110"/>
  <sheetViews>
    <sheetView tabSelected="1" view="pageBreakPreview" topLeftCell="A88" zoomScale="120" zoomScaleNormal="100" zoomScaleSheetLayoutView="120" workbookViewId="0">
      <selection activeCell="I97" sqref="I97"/>
    </sheetView>
  </sheetViews>
  <sheetFormatPr baseColWidth="10" defaultColWidth="9.140625" defaultRowHeight="12.75" x14ac:dyDescent="0.2"/>
  <cols>
    <col min="1" max="1" width="7.140625" style="41" customWidth="1"/>
    <col min="2" max="2" width="56.5703125" style="42" customWidth="1"/>
    <col min="3" max="3" width="11" style="43" customWidth="1"/>
    <col min="4" max="4" width="7.42578125" style="42" customWidth="1"/>
    <col min="5" max="5" width="11.28515625" style="43" customWidth="1"/>
    <col min="6" max="6" width="13.42578125" style="42" customWidth="1"/>
    <col min="7" max="7" width="16.42578125" style="47" customWidth="1"/>
    <col min="8" max="9" width="16.5703125" style="14" customWidth="1"/>
    <col min="10" max="10" width="14.28515625" style="14" bestFit="1" customWidth="1"/>
    <col min="11" max="11" width="13" style="21" customWidth="1"/>
    <col min="12" max="12" width="15.5703125" style="21" hidden="1" customWidth="1"/>
    <col min="13" max="13" width="46.140625" style="14" customWidth="1"/>
    <col min="14" max="14" width="13.28515625" style="14" bestFit="1" customWidth="1"/>
    <col min="15" max="15" width="12.7109375" style="14" bestFit="1" customWidth="1"/>
    <col min="16" max="16" width="15.5703125" style="14" customWidth="1"/>
    <col min="17" max="18" width="14.28515625" style="14" bestFit="1" customWidth="1"/>
    <col min="19" max="19" width="9.28515625" style="14" bestFit="1" customWidth="1"/>
    <col min="20" max="20" width="9.28515625" style="14" customWidth="1"/>
    <col min="21" max="21" width="10.5703125" style="14" bestFit="1" customWidth="1"/>
    <col min="22" max="16384" width="9.140625" style="14"/>
  </cols>
  <sheetData>
    <row r="1" spans="1:17" s="16" customFormat="1" x14ac:dyDescent="0.2">
      <c r="A1" s="6"/>
      <c r="B1" s="3"/>
      <c r="C1" s="103"/>
      <c r="D1" s="104"/>
      <c r="E1" s="103"/>
      <c r="F1" s="105"/>
      <c r="G1" s="15"/>
      <c r="K1" s="17"/>
      <c r="L1" s="17"/>
    </row>
    <row r="2" spans="1:17" s="19" customFormat="1" x14ac:dyDescent="0.2">
      <c r="A2" s="7"/>
      <c r="B2" s="4"/>
      <c r="C2" s="106"/>
      <c r="D2" s="107"/>
      <c r="E2" s="106"/>
      <c r="F2" s="108"/>
      <c r="G2" s="18"/>
      <c r="K2" s="20"/>
      <c r="L2" s="20"/>
    </row>
    <row r="3" spans="1:17" s="19" customFormat="1" ht="12.75" customHeight="1" x14ac:dyDescent="0.2">
      <c r="A3" s="261" t="s">
        <v>11</v>
      </c>
      <c r="B3" s="261"/>
      <c r="C3" s="261"/>
      <c r="D3" s="261"/>
      <c r="E3" s="261"/>
      <c r="F3" s="261"/>
      <c r="G3" s="18"/>
      <c r="K3" s="20"/>
      <c r="L3" s="20"/>
    </row>
    <row r="4" spans="1:17" s="19" customFormat="1" ht="12.75" customHeight="1" x14ac:dyDescent="0.2">
      <c r="A4" s="261" t="s">
        <v>12</v>
      </c>
      <c r="B4" s="261"/>
      <c r="C4" s="261"/>
      <c r="D4" s="261"/>
      <c r="E4" s="261"/>
      <c r="F4" s="261"/>
      <c r="G4" s="18"/>
      <c r="K4" s="20"/>
      <c r="L4" s="20"/>
    </row>
    <row r="5" spans="1:17" s="19" customFormat="1" ht="12.75" customHeight="1" x14ac:dyDescent="0.2">
      <c r="A5" s="261" t="s">
        <v>28</v>
      </c>
      <c r="B5" s="261"/>
      <c r="C5" s="261"/>
      <c r="D5" s="261"/>
      <c r="E5" s="261"/>
      <c r="F5" s="261"/>
      <c r="G5" s="18"/>
      <c r="K5" s="20"/>
      <c r="L5" s="20"/>
    </row>
    <row r="6" spans="1:17" s="19" customFormat="1" x14ac:dyDescent="0.2">
      <c r="A6" s="263" t="s">
        <v>29</v>
      </c>
      <c r="B6" s="263"/>
      <c r="C6" s="263"/>
      <c r="D6" s="263"/>
      <c r="E6" s="263"/>
      <c r="F6" s="263"/>
      <c r="G6" s="18"/>
      <c r="K6" s="20"/>
      <c r="L6" s="20"/>
    </row>
    <row r="7" spans="1:17" s="19" customFormat="1" ht="12.75" customHeight="1" x14ac:dyDescent="0.2">
      <c r="A7" s="260"/>
      <c r="B7" s="260"/>
      <c r="C7" s="260"/>
      <c r="D7" s="260"/>
      <c r="E7" s="260"/>
      <c r="F7" s="260"/>
      <c r="G7" s="18"/>
      <c r="K7" s="20"/>
      <c r="L7" s="20"/>
    </row>
    <row r="8" spans="1:17" s="19" customFormat="1" ht="12.75" customHeight="1" x14ac:dyDescent="0.2">
      <c r="A8" s="260" t="s">
        <v>87</v>
      </c>
      <c r="B8" s="260"/>
      <c r="C8" s="260"/>
      <c r="D8" s="260"/>
      <c r="E8" s="260"/>
      <c r="F8" s="260"/>
      <c r="G8" s="18"/>
      <c r="K8" s="20"/>
      <c r="L8" s="20"/>
    </row>
    <row r="9" spans="1:17" s="16" customFormat="1" ht="12.75" customHeight="1" x14ac:dyDescent="0.2">
      <c r="A9" s="262" t="s">
        <v>64</v>
      </c>
      <c r="B9" s="262"/>
      <c r="C9" s="8" t="s">
        <v>9</v>
      </c>
      <c r="D9" s="9" t="s">
        <v>10</v>
      </c>
      <c r="E9" s="109"/>
      <c r="F9" s="109"/>
      <c r="G9" s="15"/>
      <c r="K9" s="17"/>
      <c r="L9" s="17"/>
    </row>
    <row r="10" spans="1:17" s="53" customFormat="1" ht="12.75" customHeight="1" x14ac:dyDescent="0.25">
      <c r="A10" s="110" t="s">
        <v>68</v>
      </c>
      <c r="B10" s="102"/>
      <c r="C10" s="111" t="s">
        <v>67</v>
      </c>
      <c r="D10" s="102"/>
      <c r="E10" s="112"/>
      <c r="F10" s="112"/>
      <c r="G10" s="51"/>
      <c r="H10" s="52"/>
      <c r="I10" s="52"/>
      <c r="K10" s="54"/>
      <c r="L10" s="54"/>
    </row>
    <row r="11" spans="1:17" s="53" customFormat="1" ht="9" customHeight="1" x14ac:dyDescent="0.2">
      <c r="A11" s="102"/>
      <c r="B11" s="102"/>
      <c r="C11" s="8"/>
      <c r="D11" s="10"/>
      <c r="E11" s="112"/>
      <c r="F11" s="112"/>
      <c r="G11" s="51"/>
      <c r="H11" s="52"/>
      <c r="I11" s="55"/>
      <c r="J11" s="55"/>
      <c r="K11" s="54"/>
      <c r="L11" s="54"/>
    </row>
    <row r="12" spans="1:17" s="56" customFormat="1" ht="12.75" customHeight="1" x14ac:dyDescent="0.2">
      <c r="A12" s="266" t="s">
        <v>66</v>
      </c>
      <c r="B12" s="267"/>
      <c r="C12" s="267"/>
      <c r="D12" s="267"/>
      <c r="E12" s="267"/>
      <c r="F12" s="267"/>
      <c r="G12" s="51"/>
      <c r="H12" s="52"/>
      <c r="I12" s="52"/>
      <c r="K12" s="57"/>
      <c r="L12" s="57"/>
    </row>
    <row r="13" spans="1:17" s="16" customFormat="1" ht="12.75" customHeight="1" x14ac:dyDescent="0.2">
      <c r="A13" s="226" t="s">
        <v>37</v>
      </c>
      <c r="B13" s="226" t="s">
        <v>38</v>
      </c>
      <c r="C13" s="226" t="s">
        <v>39</v>
      </c>
      <c r="D13" s="226" t="s">
        <v>40</v>
      </c>
      <c r="E13" s="227" t="s">
        <v>0</v>
      </c>
      <c r="F13" s="227" t="s">
        <v>41</v>
      </c>
      <c r="G13" s="46"/>
      <c r="K13" s="17"/>
      <c r="L13" s="17"/>
    </row>
    <row r="14" spans="1:17" x14ac:dyDescent="0.2">
      <c r="A14" s="118"/>
      <c r="B14" s="119"/>
      <c r="C14" s="120"/>
      <c r="D14" s="121"/>
      <c r="E14" s="122"/>
      <c r="F14" s="123"/>
    </row>
    <row r="15" spans="1:17" ht="13.5" customHeight="1" x14ac:dyDescent="0.2">
      <c r="A15" s="124" t="s">
        <v>3</v>
      </c>
      <c r="B15" s="125" t="s">
        <v>54</v>
      </c>
      <c r="C15" s="126"/>
      <c r="D15" s="127"/>
      <c r="E15" s="128"/>
      <c r="F15" s="129"/>
      <c r="I15" s="22"/>
    </row>
    <row r="16" spans="1:17" s="24" customFormat="1" x14ac:dyDescent="0.2">
      <c r="A16" s="130"/>
      <c r="B16" s="131"/>
      <c r="C16" s="132"/>
      <c r="D16" s="133"/>
      <c r="E16" s="134"/>
      <c r="F16" s="135"/>
      <c r="G16" s="23"/>
      <c r="H16" s="23"/>
      <c r="P16" s="25"/>
      <c r="Q16" s="25"/>
    </row>
    <row r="17" spans="1:21" ht="12.75" customHeight="1" x14ac:dyDescent="0.2">
      <c r="A17" s="136">
        <v>1</v>
      </c>
      <c r="B17" s="137" t="s">
        <v>7</v>
      </c>
      <c r="C17" s="126"/>
      <c r="D17" s="127"/>
      <c r="E17" s="128"/>
      <c r="F17" s="135"/>
    </row>
    <row r="18" spans="1:21" ht="25.5" customHeight="1" x14ac:dyDescent="0.2">
      <c r="A18" s="138">
        <v>1.1000000000000001</v>
      </c>
      <c r="B18" s="139" t="s">
        <v>30</v>
      </c>
      <c r="C18" s="140">
        <v>2</v>
      </c>
      <c r="D18" s="141" t="s">
        <v>42</v>
      </c>
      <c r="E18" s="142">
        <v>27571.98</v>
      </c>
      <c r="F18" s="135">
        <f>ROUND((+C18*E18),2)</f>
        <v>55143.96</v>
      </c>
    </row>
    <row r="19" spans="1:21" x14ac:dyDescent="0.2">
      <c r="A19" s="143">
        <v>1.2</v>
      </c>
      <c r="B19" s="139" t="s">
        <v>31</v>
      </c>
      <c r="C19" s="144">
        <v>178.76</v>
      </c>
      <c r="D19" s="145" t="s">
        <v>43</v>
      </c>
      <c r="E19" s="146">
        <v>224.32</v>
      </c>
      <c r="F19" s="135">
        <f>ROUND((+C19*E19),2)</f>
        <v>40099.440000000002</v>
      </c>
      <c r="I19" s="26"/>
    </row>
    <row r="20" spans="1:21" ht="14.25" x14ac:dyDescent="0.2">
      <c r="A20" s="143">
        <v>1.3</v>
      </c>
      <c r="B20" s="139" t="s">
        <v>32</v>
      </c>
      <c r="C20" s="144">
        <v>839.3</v>
      </c>
      <c r="D20" s="145" t="s">
        <v>24</v>
      </c>
      <c r="E20" s="146">
        <v>76.67</v>
      </c>
      <c r="F20" s="135">
        <f>ROUND((+C20*E20),2)</f>
        <v>64349.13</v>
      </c>
      <c r="I20" s="27"/>
      <c r="M20" s="27"/>
    </row>
    <row r="21" spans="1:21" ht="25.5" customHeight="1" x14ac:dyDescent="0.2">
      <c r="A21" s="138">
        <v>1.4</v>
      </c>
      <c r="B21" s="139" t="s">
        <v>33</v>
      </c>
      <c r="C21" s="147">
        <v>2</v>
      </c>
      <c r="D21" s="148" t="s">
        <v>44</v>
      </c>
      <c r="E21" s="149">
        <v>10204.06</v>
      </c>
      <c r="F21" s="150">
        <f>ROUND((+C21*E21),2)</f>
        <v>20408.12</v>
      </c>
    </row>
    <row r="22" spans="1:21" ht="12.75" customHeight="1" x14ac:dyDescent="0.2">
      <c r="A22" s="138"/>
      <c r="B22" s="151"/>
      <c r="C22" s="140"/>
      <c r="D22" s="152"/>
      <c r="E22" s="142"/>
      <c r="F22" s="135"/>
    </row>
    <row r="23" spans="1:21" ht="12.75" customHeight="1" x14ac:dyDescent="0.2">
      <c r="A23" s="153">
        <v>2</v>
      </c>
      <c r="B23" s="125" t="s">
        <v>25</v>
      </c>
      <c r="C23" s="154"/>
      <c r="D23" s="155"/>
      <c r="E23" s="142"/>
      <c r="F23" s="135"/>
    </row>
    <row r="24" spans="1:21" ht="25.5" x14ac:dyDescent="0.2">
      <c r="A24" s="156">
        <v>2.1</v>
      </c>
      <c r="B24" s="139" t="s">
        <v>34</v>
      </c>
      <c r="C24" s="157">
        <v>107</v>
      </c>
      <c r="D24" s="148" t="s">
        <v>45</v>
      </c>
      <c r="E24" s="142">
        <v>9851.35</v>
      </c>
      <c r="F24" s="158">
        <f t="shared" ref="F24:F32" si="0">ROUND((+C24*E24),2)</f>
        <v>1054094.45</v>
      </c>
      <c r="H24" s="21"/>
      <c r="N24" s="21"/>
      <c r="P24" s="21"/>
      <c r="Q24" s="21"/>
      <c r="S24" s="21"/>
      <c r="U24" s="21"/>
    </row>
    <row r="25" spans="1:21" ht="25.5" x14ac:dyDescent="0.2">
      <c r="A25" s="156">
        <v>2.2000000000000002</v>
      </c>
      <c r="B25" s="139" t="s">
        <v>55</v>
      </c>
      <c r="C25" s="157">
        <v>10</v>
      </c>
      <c r="D25" s="141" t="s">
        <v>42</v>
      </c>
      <c r="E25" s="142">
        <v>2500</v>
      </c>
      <c r="F25" s="135">
        <f t="shared" si="0"/>
        <v>25000</v>
      </c>
      <c r="J25" s="27"/>
      <c r="K25" s="28"/>
      <c r="L25" s="28"/>
      <c r="M25" s="27"/>
    </row>
    <row r="26" spans="1:21" ht="26.25" customHeight="1" x14ac:dyDescent="0.2">
      <c r="A26" s="156">
        <v>2.2999999999999998</v>
      </c>
      <c r="B26" s="139" t="s">
        <v>56</v>
      </c>
      <c r="C26" s="159">
        <v>19</v>
      </c>
      <c r="D26" s="141" t="s">
        <v>42</v>
      </c>
      <c r="E26" s="160">
        <v>4011</v>
      </c>
      <c r="F26" s="135">
        <f t="shared" si="0"/>
        <v>76209</v>
      </c>
      <c r="H26" s="21"/>
      <c r="J26" s="28"/>
      <c r="K26" s="28"/>
      <c r="L26" s="28"/>
      <c r="M26" s="28"/>
    </row>
    <row r="27" spans="1:21" s="27" customFormat="1" ht="13.5" customHeight="1" x14ac:dyDescent="0.2">
      <c r="A27" s="156">
        <v>2.4</v>
      </c>
      <c r="B27" s="139" t="s">
        <v>57</v>
      </c>
      <c r="C27" s="159">
        <v>54</v>
      </c>
      <c r="D27" s="141" t="s">
        <v>42</v>
      </c>
      <c r="E27" s="160">
        <v>385.39</v>
      </c>
      <c r="F27" s="158">
        <f t="shared" si="0"/>
        <v>20811.060000000001</v>
      </c>
      <c r="G27" s="29"/>
      <c r="H27" s="28"/>
      <c r="J27" s="28"/>
      <c r="K27" s="28"/>
      <c r="L27" s="28"/>
    </row>
    <row r="28" spans="1:21" ht="12.75" customHeight="1" x14ac:dyDescent="0.2">
      <c r="A28" s="156">
        <v>2.5</v>
      </c>
      <c r="B28" s="139" t="s">
        <v>35</v>
      </c>
      <c r="C28" s="159">
        <v>4</v>
      </c>
      <c r="D28" s="141" t="s">
        <v>42</v>
      </c>
      <c r="E28" s="160">
        <v>195</v>
      </c>
      <c r="F28" s="135">
        <f t="shared" si="0"/>
        <v>780</v>
      </c>
      <c r="H28" s="21"/>
      <c r="J28" s="21"/>
    </row>
    <row r="29" spans="1:21" x14ac:dyDescent="0.2">
      <c r="A29" s="156">
        <v>2.6</v>
      </c>
      <c r="B29" s="139" t="s">
        <v>58</v>
      </c>
      <c r="C29" s="157">
        <v>8000</v>
      </c>
      <c r="D29" s="141" t="s">
        <v>42</v>
      </c>
      <c r="E29" s="142">
        <v>3.5</v>
      </c>
      <c r="F29" s="135">
        <f t="shared" si="0"/>
        <v>28000</v>
      </c>
    </row>
    <row r="30" spans="1:21" x14ac:dyDescent="0.2">
      <c r="A30" s="156">
        <v>2.7</v>
      </c>
      <c r="B30" s="139" t="s">
        <v>59</v>
      </c>
      <c r="C30" s="157">
        <v>19</v>
      </c>
      <c r="D30" s="141" t="s">
        <v>42</v>
      </c>
      <c r="E30" s="142">
        <v>4812.57</v>
      </c>
      <c r="F30" s="135">
        <f t="shared" si="0"/>
        <v>91438.83</v>
      </c>
      <c r="H30" s="27"/>
    </row>
    <row r="31" spans="1:21" x14ac:dyDescent="0.2">
      <c r="A31" s="156">
        <v>2.8</v>
      </c>
      <c r="B31" s="139" t="s">
        <v>60</v>
      </c>
      <c r="C31" s="157">
        <v>100</v>
      </c>
      <c r="D31" s="152" t="s">
        <v>43</v>
      </c>
      <c r="E31" s="142">
        <v>366.91</v>
      </c>
      <c r="F31" s="135">
        <f t="shared" si="0"/>
        <v>36691</v>
      </c>
      <c r="H31" s="27"/>
    </row>
    <row r="32" spans="1:21" s="27" customFormat="1" ht="14.25" x14ac:dyDescent="0.2">
      <c r="A32" s="156">
        <v>2.9</v>
      </c>
      <c r="B32" s="139" t="s">
        <v>36</v>
      </c>
      <c r="C32" s="157">
        <v>930.98</v>
      </c>
      <c r="D32" s="145" t="s">
        <v>24</v>
      </c>
      <c r="E32" s="142">
        <v>300.99</v>
      </c>
      <c r="F32" s="158">
        <f t="shared" si="0"/>
        <v>280215.67</v>
      </c>
      <c r="G32" s="47"/>
      <c r="K32" s="28"/>
      <c r="L32" s="28"/>
    </row>
    <row r="33" spans="1:256" s="27" customFormat="1" x14ac:dyDescent="0.2">
      <c r="A33" s="156"/>
      <c r="B33" s="161"/>
      <c r="C33" s="157"/>
      <c r="D33" s="145"/>
      <c r="E33" s="142"/>
      <c r="F33" s="158"/>
      <c r="G33" s="47"/>
      <c r="K33" s="28"/>
      <c r="L33" s="28"/>
    </row>
    <row r="34" spans="1:256" x14ac:dyDescent="0.2">
      <c r="A34" s="156">
        <v>3</v>
      </c>
      <c r="B34" s="162" t="s">
        <v>26</v>
      </c>
      <c r="C34" s="163"/>
      <c r="D34" s="164"/>
      <c r="E34" s="165"/>
      <c r="F34" s="158"/>
    </row>
    <row r="35" spans="1:256" s="114" customFormat="1" ht="25.5" x14ac:dyDescent="0.2">
      <c r="A35" s="166">
        <v>3.1</v>
      </c>
      <c r="B35" s="167" t="s">
        <v>61</v>
      </c>
      <c r="C35" s="168">
        <v>30.91</v>
      </c>
      <c r="D35" s="169" t="s">
        <v>5</v>
      </c>
      <c r="E35" s="170">
        <v>1696.87</v>
      </c>
      <c r="F35" s="171">
        <f>ROUND((+C35*E35),2)</f>
        <v>52450.25</v>
      </c>
      <c r="G35" s="113"/>
      <c r="K35" s="115"/>
      <c r="L35" s="115"/>
      <c r="M35" s="116"/>
      <c r="O35" s="117"/>
    </row>
    <row r="36" spans="1:256" x14ac:dyDescent="0.2">
      <c r="A36" s="244"/>
      <c r="B36" s="245" t="s">
        <v>21</v>
      </c>
      <c r="C36" s="230"/>
      <c r="D36" s="231"/>
      <c r="E36" s="232"/>
      <c r="F36" s="233">
        <f>SUM(F18:F35)</f>
        <v>1845690.91</v>
      </c>
      <c r="G36" s="30"/>
    </row>
    <row r="37" spans="1:256" x14ac:dyDescent="0.2">
      <c r="A37" s="172"/>
      <c r="B37" s="173"/>
      <c r="C37" s="174"/>
      <c r="D37" s="175"/>
      <c r="E37" s="176"/>
      <c r="F37" s="177"/>
    </row>
    <row r="38" spans="1:256" s="32" customFormat="1" x14ac:dyDescent="0.2">
      <c r="A38" s="240"/>
      <c r="B38" s="246" t="s">
        <v>65</v>
      </c>
      <c r="C38" s="242"/>
      <c r="D38" s="243"/>
      <c r="E38" s="242"/>
      <c r="F38" s="247">
        <f>+F36</f>
        <v>1845690.91</v>
      </c>
      <c r="G38" s="31"/>
      <c r="H38" s="13"/>
      <c r="I38" s="11"/>
      <c r="J38" s="11"/>
      <c r="K38" s="11"/>
      <c r="L38" s="11"/>
      <c r="M38" s="11"/>
      <c r="N38" s="11"/>
      <c r="O38" s="12"/>
      <c r="P38" s="12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</row>
    <row r="39" spans="1:256" s="32" customFormat="1" x14ac:dyDescent="0.2">
      <c r="A39" s="125"/>
      <c r="B39" s="178"/>
      <c r="C39" s="179"/>
      <c r="D39" s="180"/>
      <c r="E39" s="179"/>
      <c r="F39" s="181"/>
      <c r="G39" s="31"/>
      <c r="H39" s="13"/>
      <c r="I39" s="11"/>
      <c r="J39" s="11"/>
      <c r="K39" s="11"/>
      <c r="L39" s="11"/>
      <c r="M39" s="11"/>
      <c r="N39" s="11"/>
      <c r="O39" s="12"/>
      <c r="P39" s="12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</row>
    <row r="40" spans="1:256" s="50" customFormat="1" ht="25.5" customHeight="1" x14ac:dyDescent="0.2">
      <c r="A40" s="182"/>
      <c r="B40" s="183" t="s">
        <v>66</v>
      </c>
      <c r="C40" s="184"/>
      <c r="D40" s="185"/>
      <c r="E40" s="186"/>
      <c r="F40" s="187"/>
      <c r="G40" s="48"/>
      <c r="H40" s="48"/>
      <c r="I40" s="48"/>
      <c r="J40" s="49"/>
      <c r="K40" s="48"/>
    </row>
    <row r="41" spans="1:256" s="32" customFormat="1" x14ac:dyDescent="0.2">
      <c r="A41" s="125"/>
      <c r="B41" s="178"/>
      <c r="C41" s="179"/>
      <c r="D41" s="180"/>
      <c r="E41" s="179"/>
      <c r="F41" s="181"/>
      <c r="G41" s="31"/>
      <c r="H41" s="13"/>
      <c r="I41" s="11"/>
      <c r="J41" s="11"/>
      <c r="K41" s="11"/>
      <c r="L41" s="11"/>
      <c r="M41" s="11"/>
      <c r="N41" s="11"/>
      <c r="O41" s="12"/>
      <c r="P41" s="12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</row>
    <row r="42" spans="1:256" s="32" customFormat="1" x14ac:dyDescent="0.2">
      <c r="A42" s="188"/>
      <c r="B42" s="189" t="s">
        <v>69</v>
      </c>
      <c r="C42" s="179"/>
      <c r="D42" s="180"/>
      <c r="E42" s="179"/>
      <c r="F42" s="181"/>
      <c r="G42" s="31"/>
      <c r="H42" s="13"/>
      <c r="I42" s="11"/>
      <c r="J42" s="11"/>
      <c r="K42" s="11"/>
      <c r="L42" s="11"/>
      <c r="M42" s="11"/>
      <c r="N42" s="11"/>
      <c r="O42" s="12"/>
      <c r="P42" s="12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</row>
    <row r="43" spans="1:256" s="32" customFormat="1" x14ac:dyDescent="0.2">
      <c r="A43" s="188"/>
      <c r="B43" s="190"/>
      <c r="C43" s="179"/>
      <c r="D43" s="180"/>
      <c r="E43" s="179"/>
      <c r="F43" s="181"/>
      <c r="G43" s="31"/>
      <c r="H43" s="13"/>
      <c r="I43" s="11"/>
      <c r="J43" s="11"/>
      <c r="K43" s="11"/>
      <c r="L43" s="11"/>
      <c r="M43" s="11"/>
      <c r="N43" s="11"/>
      <c r="O43" s="12"/>
      <c r="P43" s="12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</row>
    <row r="44" spans="1:256" ht="13.5" customHeight="1" x14ac:dyDescent="0.2">
      <c r="A44" s="124" t="s">
        <v>3</v>
      </c>
      <c r="B44" s="125" t="s">
        <v>54</v>
      </c>
      <c r="C44" s="126"/>
      <c r="D44" s="127"/>
      <c r="E44" s="128"/>
      <c r="F44" s="129"/>
      <c r="I44" s="22"/>
    </row>
    <row r="45" spans="1:256" s="32" customFormat="1" x14ac:dyDescent="0.2">
      <c r="A45" s="136">
        <v>1</v>
      </c>
      <c r="B45" s="137" t="s">
        <v>7</v>
      </c>
      <c r="C45" s="126"/>
      <c r="D45" s="127"/>
      <c r="E45" s="128"/>
      <c r="F45" s="135"/>
      <c r="G45" s="31"/>
      <c r="H45" s="13"/>
      <c r="I45" s="11"/>
      <c r="J45" s="11"/>
      <c r="K45" s="11"/>
      <c r="L45" s="11"/>
      <c r="M45" s="11"/>
      <c r="N45" s="11"/>
      <c r="O45" s="12"/>
      <c r="P45" s="12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</row>
    <row r="46" spans="1:256" s="32" customFormat="1" ht="25.5" x14ac:dyDescent="0.2">
      <c r="A46" s="138">
        <v>1.4</v>
      </c>
      <c r="B46" s="139" t="s">
        <v>33</v>
      </c>
      <c r="C46" s="147">
        <v>4</v>
      </c>
      <c r="D46" s="148" t="s">
        <v>44</v>
      </c>
      <c r="E46" s="149">
        <v>10204.06</v>
      </c>
      <c r="F46" s="158">
        <f>ROUND((+C46*E46),2)</f>
        <v>40816.239999999998</v>
      </c>
      <c r="G46" s="31"/>
      <c r="H46" s="13"/>
      <c r="I46" s="74"/>
      <c r="J46" s="74"/>
      <c r="K46" s="11"/>
      <c r="L46" s="11"/>
      <c r="M46" s="11"/>
      <c r="N46" s="11"/>
      <c r="O46" s="12"/>
      <c r="P46" s="12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</row>
    <row r="47" spans="1:256" s="32" customFormat="1" x14ac:dyDescent="0.2">
      <c r="A47" s="125"/>
      <c r="B47" s="178"/>
      <c r="C47" s="179"/>
      <c r="D47" s="180"/>
      <c r="E47" s="179"/>
      <c r="F47" s="181"/>
      <c r="G47" s="31"/>
      <c r="H47" s="13"/>
      <c r="I47" s="11"/>
      <c r="J47" s="11"/>
      <c r="K47" s="11"/>
      <c r="L47" s="11"/>
      <c r="M47" s="11"/>
      <c r="N47" s="11"/>
      <c r="O47" s="12"/>
      <c r="P47" s="12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</row>
    <row r="48" spans="1:256" ht="12.75" customHeight="1" x14ac:dyDescent="0.2">
      <c r="A48" s="153">
        <v>2</v>
      </c>
      <c r="B48" s="125" t="s">
        <v>25</v>
      </c>
      <c r="C48" s="154"/>
      <c r="D48" s="155"/>
      <c r="E48" s="142"/>
      <c r="F48" s="135"/>
    </row>
    <row r="49" spans="1:256" ht="25.5" x14ac:dyDescent="0.2">
      <c r="A49" s="156">
        <v>2.1</v>
      </c>
      <c r="B49" s="139" t="s">
        <v>34</v>
      </c>
      <c r="C49" s="157">
        <v>42.8</v>
      </c>
      <c r="D49" s="148" t="s">
        <v>45</v>
      </c>
      <c r="E49" s="142">
        <v>9851.35</v>
      </c>
      <c r="F49" s="135">
        <f>ROUND((+C49*E49),2)</f>
        <v>421637.78</v>
      </c>
      <c r="H49" s="21"/>
      <c r="N49" s="21"/>
      <c r="P49" s="21"/>
      <c r="Q49" s="21"/>
      <c r="S49" s="21"/>
      <c r="U49" s="21"/>
    </row>
    <row r="50" spans="1:256" ht="25.5" x14ac:dyDescent="0.2">
      <c r="A50" s="156">
        <v>2.2000000000000002</v>
      </c>
      <c r="B50" s="139" t="s">
        <v>55</v>
      </c>
      <c r="C50" s="157">
        <v>1</v>
      </c>
      <c r="D50" s="141" t="s">
        <v>42</v>
      </c>
      <c r="E50" s="142">
        <v>2500</v>
      </c>
      <c r="F50" s="135">
        <f>ROUND((+C50*E50),2)</f>
        <v>2500</v>
      </c>
      <c r="J50" s="27"/>
      <c r="K50" s="28"/>
      <c r="L50" s="28"/>
      <c r="M50" s="27"/>
    </row>
    <row r="51" spans="1:256" ht="26.25" customHeight="1" x14ac:dyDescent="0.2">
      <c r="A51" s="156">
        <v>2.2999999999999998</v>
      </c>
      <c r="B51" s="139" t="s">
        <v>56</v>
      </c>
      <c r="C51" s="159">
        <v>1</v>
      </c>
      <c r="D51" s="141" t="s">
        <v>42</v>
      </c>
      <c r="E51" s="149">
        <v>4011</v>
      </c>
      <c r="F51" s="135">
        <f>ROUND((+C51*E51),2)</f>
        <v>4011</v>
      </c>
      <c r="H51" s="21"/>
      <c r="J51" s="28"/>
      <c r="K51" s="28"/>
      <c r="L51" s="28"/>
      <c r="M51" s="28"/>
    </row>
    <row r="52" spans="1:256" ht="12.75" customHeight="1" x14ac:dyDescent="0.2">
      <c r="A52" s="156">
        <v>2.5</v>
      </c>
      <c r="B52" s="139" t="s">
        <v>35</v>
      </c>
      <c r="C52" s="159">
        <v>2</v>
      </c>
      <c r="D52" s="141" t="s">
        <v>42</v>
      </c>
      <c r="E52" s="160">
        <v>195</v>
      </c>
      <c r="F52" s="135">
        <f>ROUND((+C52*E52),2)</f>
        <v>390</v>
      </c>
      <c r="H52" s="21"/>
      <c r="J52" s="21"/>
    </row>
    <row r="53" spans="1:256" x14ac:dyDescent="0.2">
      <c r="A53" s="156">
        <v>2.7</v>
      </c>
      <c r="B53" s="139" t="s">
        <v>59</v>
      </c>
      <c r="C53" s="157">
        <v>1</v>
      </c>
      <c r="D53" s="141" t="s">
        <v>42</v>
      </c>
      <c r="E53" s="142">
        <v>4812.57</v>
      </c>
      <c r="F53" s="135">
        <f>ROUND((+C53*E53),2)</f>
        <v>4812.57</v>
      </c>
      <c r="H53" s="27"/>
    </row>
    <row r="54" spans="1:256" s="32" customFormat="1" x14ac:dyDescent="0.2">
      <c r="A54" s="125"/>
      <c r="B54" s="178"/>
      <c r="C54" s="179"/>
      <c r="D54" s="180"/>
      <c r="E54" s="179"/>
      <c r="F54" s="181"/>
      <c r="G54" s="31"/>
      <c r="H54" s="13"/>
      <c r="I54" s="11"/>
      <c r="J54" s="11"/>
      <c r="K54" s="11"/>
      <c r="L54" s="11"/>
      <c r="M54" s="11"/>
      <c r="N54" s="11"/>
      <c r="O54" s="12"/>
      <c r="P54" s="12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</row>
    <row r="55" spans="1:256" x14ac:dyDescent="0.2">
      <c r="A55" s="156">
        <v>3</v>
      </c>
      <c r="B55" s="162" t="s">
        <v>26</v>
      </c>
      <c r="C55" s="163"/>
      <c r="D55" s="164"/>
      <c r="E55" s="191"/>
      <c r="F55" s="158"/>
      <c r="P55" s="95"/>
    </row>
    <row r="56" spans="1:256" ht="24.75" customHeight="1" x14ac:dyDescent="0.2">
      <c r="A56" s="166">
        <v>3.1</v>
      </c>
      <c r="B56" s="167" t="s">
        <v>72</v>
      </c>
      <c r="C56" s="168">
        <v>15.41</v>
      </c>
      <c r="D56" s="169" t="s">
        <v>5</v>
      </c>
      <c r="E56" s="170">
        <v>1696.87</v>
      </c>
      <c r="F56" s="171">
        <f>ROUND((+C56*E56),2)</f>
        <v>26148.77</v>
      </c>
      <c r="G56" s="99"/>
      <c r="I56" s="27"/>
      <c r="K56" s="28"/>
      <c r="L56" s="28"/>
      <c r="M56" s="27"/>
      <c r="O56" s="21"/>
    </row>
    <row r="57" spans="1:256" x14ac:dyDescent="0.2">
      <c r="A57" s="244"/>
      <c r="B57" s="245" t="s">
        <v>21</v>
      </c>
      <c r="C57" s="230"/>
      <c r="D57" s="231"/>
      <c r="E57" s="232"/>
      <c r="F57" s="233">
        <f>SUM(F46:F56)</f>
        <v>500316.36</v>
      </c>
      <c r="G57" s="30"/>
    </row>
    <row r="58" spans="1:256" s="59" customFormat="1" x14ac:dyDescent="0.2">
      <c r="A58" s="192"/>
      <c r="B58" s="193"/>
      <c r="C58" s="194"/>
      <c r="D58" s="127"/>
      <c r="E58" s="142"/>
      <c r="F58" s="195"/>
      <c r="G58" s="58"/>
      <c r="K58" s="60"/>
      <c r="L58" s="60"/>
    </row>
    <row r="59" spans="1:256" s="32" customFormat="1" x14ac:dyDescent="0.2">
      <c r="A59" s="125"/>
      <c r="B59" s="183" t="s">
        <v>70</v>
      </c>
      <c r="C59" s="179"/>
      <c r="D59" s="180"/>
      <c r="E59" s="179"/>
      <c r="F59" s="181"/>
      <c r="G59" s="31"/>
      <c r="H59" s="13"/>
      <c r="I59" s="11"/>
      <c r="J59" s="11"/>
      <c r="K59" s="11"/>
      <c r="L59" s="11"/>
      <c r="M59" s="11"/>
      <c r="N59" s="11"/>
      <c r="O59" s="12"/>
      <c r="P59" s="12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</row>
    <row r="60" spans="1:256" s="32" customFormat="1" ht="12.75" customHeight="1" x14ac:dyDescent="0.2">
      <c r="A60" s="125"/>
      <c r="B60" s="183"/>
      <c r="C60" s="179"/>
      <c r="D60" s="180"/>
      <c r="E60" s="179"/>
      <c r="F60" s="181"/>
      <c r="G60" s="31"/>
      <c r="H60" s="13"/>
      <c r="I60" s="11"/>
      <c r="J60" s="11"/>
      <c r="K60" s="11"/>
      <c r="L60" s="11"/>
      <c r="M60" s="11"/>
      <c r="N60" s="11"/>
      <c r="O60" s="12"/>
      <c r="P60" s="12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</row>
    <row r="61" spans="1:256" ht="13.5" customHeight="1" x14ac:dyDescent="0.2">
      <c r="A61" s="124" t="s">
        <v>3</v>
      </c>
      <c r="B61" s="125" t="s">
        <v>54</v>
      </c>
      <c r="C61" s="126"/>
      <c r="D61" s="127"/>
      <c r="E61" s="128"/>
      <c r="F61" s="129"/>
      <c r="I61" s="22"/>
    </row>
    <row r="62" spans="1:256" s="32" customFormat="1" x14ac:dyDescent="0.2">
      <c r="A62" s="125"/>
      <c r="B62" s="136"/>
      <c r="C62" s="179"/>
      <c r="D62" s="180"/>
      <c r="E62" s="179"/>
      <c r="F62" s="181"/>
      <c r="G62" s="31"/>
      <c r="H62" s="13"/>
      <c r="I62" s="11"/>
      <c r="J62" s="11"/>
      <c r="K62" s="11"/>
      <c r="L62" s="11"/>
      <c r="M62" s="11"/>
      <c r="N62" s="11"/>
      <c r="O62" s="12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</row>
    <row r="63" spans="1:256" x14ac:dyDescent="0.2">
      <c r="A63" s="196">
        <v>3</v>
      </c>
      <c r="B63" s="162" t="s">
        <v>26</v>
      </c>
      <c r="C63" s="163"/>
      <c r="D63" s="164"/>
      <c r="E63" s="191"/>
      <c r="F63" s="158"/>
    </row>
    <row r="64" spans="1:256" s="32" customFormat="1" x14ac:dyDescent="0.2">
      <c r="A64" s="139">
        <v>3.2</v>
      </c>
      <c r="B64" s="197" t="s">
        <v>77</v>
      </c>
      <c r="C64" s="179">
        <v>46.34</v>
      </c>
      <c r="D64" s="180" t="s">
        <v>5</v>
      </c>
      <c r="E64" s="179">
        <v>186.05</v>
      </c>
      <c r="F64" s="135">
        <f>ROUND((+C64*E64),2)</f>
        <v>8621.56</v>
      </c>
      <c r="G64" s="31"/>
      <c r="H64" s="13"/>
      <c r="I64" s="11"/>
      <c r="J64" s="74"/>
      <c r="K64" s="74"/>
      <c r="L64" s="74"/>
      <c r="M64" s="74"/>
      <c r="N64" s="11"/>
      <c r="O64" s="12"/>
      <c r="P64" s="12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</row>
    <row r="65" spans="1:256" s="32" customFormat="1" x14ac:dyDescent="0.2">
      <c r="A65" s="139">
        <v>3.3</v>
      </c>
      <c r="B65" s="197" t="s">
        <v>78</v>
      </c>
      <c r="C65" s="179">
        <v>34.76</v>
      </c>
      <c r="D65" s="180" t="s">
        <v>5</v>
      </c>
      <c r="E65" s="179">
        <v>48.73</v>
      </c>
      <c r="F65" s="135">
        <f>ROUND((+C65*E65),2)</f>
        <v>1693.85</v>
      </c>
      <c r="G65" s="31"/>
      <c r="H65" s="13"/>
      <c r="I65" s="11"/>
      <c r="J65" s="74"/>
      <c r="K65" s="74"/>
      <c r="L65" s="74"/>
      <c r="M65" s="74"/>
      <c r="N65" s="11"/>
      <c r="O65" s="12"/>
      <c r="P65" s="12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</row>
    <row r="66" spans="1:256" s="32" customFormat="1" x14ac:dyDescent="0.2">
      <c r="A66" s="139">
        <f>+A65+0.1</f>
        <v>3.4</v>
      </c>
      <c r="B66" s="197" t="s">
        <v>79</v>
      </c>
      <c r="C66" s="179">
        <v>2</v>
      </c>
      <c r="D66" s="180" t="s">
        <v>1</v>
      </c>
      <c r="E66" s="179">
        <v>255</v>
      </c>
      <c r="F66" s="135">
        <f t="shared" ref="F66" si="1">ROUND((+C66*E66),2)</f>
        <v>510</v>
      </c>
      <c r="G66" s="31"/>
      <c r="H66" s="13"/>
      <c r="I66" s="73"/>
      <c r="J66" s="11"/>
      <c r="K66" s="11"/>
      <c r="L66" s="11"/>
      <c r="M66" s="11"/>
      <c r="N66" s="11"/>
      <c r="O66" s="12"/>
      <c r="P66" s="12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</row>
    <row r="67" spans="1:256" s="32" customFormat="1" x14ac:dyDescent="0.2">
      <c r="A67" s="139"/>
      <c r="B67" s="197"/>
      <c r="C67" s="179"/>
      <c r="D67" s="180"/>
      <c r="E67" s="179"/>
      <c r="F67" s="135"/>
      <c r="G67" s="31"/>
      <c r="H67" s="13"/>
      <c r="I67" s="73"/>
      <c r="J67" s="11"/>
      <c r="K67" s="11"/>
      <c r="L67" s="11"/>
      <c r="M67" s="11"/>
      <c r="N67" s="11"/>
      <c r="O67" s="12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</row>
    <row r="68" spans="1:256" s="32" customFormat="1" ht="25.5" x14ac:dyDescent="0.2">
      <c r="A68" s="125">
        <v>4</v>
      </c>
      <c r="B68" s="198" t="s">
        <v>73</v>
      </c>
      <c r="C68" s="179"/>
      <c r="D68" s="180"/>
      <c r="E68" s="179"/>
      <c r="F68" s="135"/>
      <c r="G68" s="31"/>
      <c r="H68" s="13"/>
      <c r="I68" s="73"/>
      <c r="J68" s="11"/>
      <c r="K68" s="11"/>
      <c r="L68" s="11"/>
      <c r="M68" s="11"/>
      <c r="N68" s="11"/>
      <c r="O68" s="12"/>
      <c r="P68" s="12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</row>
    <row r="69" spans="1:256" s="32" customFormat="1" ht="11.25" customHeight="1" x14ac:dyDescent="0.2">
      <c r="A69" s="139">
        <f t="shared" ref="A69:A74" si="2">+A68+0.1</f>
        <v>4.0999999999999996</v>
      </c>
      <c r="B69" s="197" t="s">
        <v>80</v>
      </c>
      <c r="C69" s="179">
        <v>3</v>
      </c>
      <c r="D69" s="180" t="s">
        <v>1</v>
      </c>
      <c r="E69" s="179">
        <v>1000</v>
      </c>
      <c r="F69" s="135">
        <f>ROUND((+C69*E69),2)</f>
        <v>3000</v>
      </c>
      <c r="G69" s="31"/>
      <c r="H69" s="13"/>
      <c r="I69" s="73"/>
      <c r="J69" s="11"/>
      <c r="K69" s="11"/>
      <c r="L69" s="11"/>
      <c r="M69" s="11"/>
      <c r="N69" s="11"/>
      <c r="O69" s="12"/>
      <c r="P69" s="12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</row>
    <row r="70" spans="1:256" s="32" customFormat="1" ht="12.75" customHeight="1" x14ac:dyDescent="0.2">
      <c r="A70" s="139">
        <f t="shared" si="2"/>
        <v>4.2</v>
      </c>
      <c r="B70" s="197" t="s">
        <v>85</v>
      </c>
      <c r="C70" s="179">
        <v>6</v>
      </c>
      <c r="D70" s="180" t="s">
        <v>1</v>
      </c>
      <c r="E70" s="179">
        <v>25</v>
      </c>
      <c r="F70" s="135">
        <f t="shared" ref="F70:F74" si="3">ROUND((+C70*E70),2)</f>
        <v>150</v>
      </c>
      <c r="G70" s="31"/>
      <c r="H70" s="13"/>
      <c r="I70" s="73"/>
      <c r="J70" s="11"/>
      <c r="K70" s="11"/>
      <c r="L70" s="11"/>
      <c r="M70" s="11"/>
      <c r="N70" s="11"/>
      <c r="O70" s="12"/>
      <c r="P70" s="12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</row>
    <row r="71" spans="1:256" s="32" customFormat="1" x14ac:dyDescent="0.2">
      <c r="A71" s="139">
        <f t="shared" si="2"/>
        <v>4.3</v>
      </c>
      <c r="B71" s="197" t="s">
        <v>83</v>
      </c>
      <c r="C71" s="179">
        <v>6</v>
      </c>
      <c r="D71" s="180" t="s">
        <v>1</v>
      </c>
      <c r="E71" s="179">
        <v>3</v>
      </c>
      <c r="F71" s="135">
        <f t="shared" si="3"/>
        <v>18</v>
      </c>
      <c r="G71" s="31"/>
      <c r="H71" s="13"/>
      <c r="I71" s="73"/>
      <c r="J71" s="11"/>
      <c r="K71" s="11"/>
      <c r="L71" s="11"/>
      <c r="M71" s="11"/>
      <c r="N71" s="11"/>
      <c r="O71" s="12"/>
      <c r="P71" s="12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</row>
    <row r="72" spans="1:256" s="32" customFormat="1" ht="13.5" customHeight="1" x14ac:dyDescent="0.2">
      <c r="A72" s="139">
        <f t="shared" si="2"/>
        <v>4.4000000000000004</v>
      </c>
      <c r="B72" s="197" t="s">
        <v>84</v>
      </c>
      <c r="C72" s="179">
        <v>4</v>
      </c>
      <c r="D72" s="180" t="s">
        <v>1</v>
      </c>
      <c r="E72" s="179">
        <v>430</v>
      </c>
      <c r="F72" s="135">
        <f t="shared" si="3"/>
        <v>1720</v>
      </c>
      <c r="G72" s="31"/>
      <c r="H72" s="13"/>
      <c r="I72" s="73"/>
      <c r="J72" s="11"/>
      <c r="K72" s="11"/>
      <c r="L72" s="11"/>
      <c r="M72" s="11"/>
      <c r="N72" s="11"/>
      <c r="O72" s="12"/>
      <c r="P72" s="12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</row>
    <row r="73" spans="1:256" s="32" customFormat="1" x14ac:dyDescent="0.2">
      <c r="A73" s="139">
        <f t="shared" si="2"/>
        <v>4.5</v>
      </c>
      <c r="B73" s="197" t="s">
        <v>81</v>
      </c>
      <c r="C73" s="179">
        <v>2</v>
      </c>
      <c r="D73" s="180" t="s">
        <v>1</v>
      </c>
      <c r="E73" s="179">
        <v>350</v>
      </c>
      <c r="F73" s="135">
        <f t="shared" si="3"/>
        <v>700</v>
      </c>
      <c r="G73" s="31"/>
      <c r="H73" s="13"/>
      <c r="I73" s="73"/>
      <c r="J73" s="11"/>
      <c r="K73" s="11"/>
      <c r="L73" s="11"/>
      <c r="M73" s="11"/>
      <c r="N73" s="11"/>
      <c r="O73" s="12"/>
      <c r="P73" s="12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</row>
    <row r="74" spans="1:256" s="32" customFormat="1" ht="14.25" customHeight="1" x14ac:dyDescent="0.2">
      <c r="A74" s="139">
        <f t="shared" si="2"/>
        <v>4.5999999999999996</v>
      </c>
      <c r="B74" s="197" t="s">
        <v>82</v>
      </c>
      <c r="C74" s="179">
        <v>25</v>
      </c>
      <c r="D74" s="180" t="s">
        <v>74</v>
      </c>
      <c r="E74" s="179">
        <v>40</v>
      </c>
      <c r="F74" s="135">
        <f t="shared" si="3"/>
        <v>1000</v>
      </c>
      <c r="G74" s="31"/>
      <c r="H74" s="13"/>
      <c r="I74" s="73"/>
      <c r="J74" s="11"/>
      <c r="K74" s="11"/>
      <c r="L74" s="11"/>
      <c r="M74" s="11"/>
      <c r="N74" s="11"/>
      <c r="O74" s="12"/>
      <c r="P74" s="12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</row>
    <row r="75" spans="1:256" ht="15.75" customHeight="1" x14ac:dyDescent="0.2">
      <c r="A75" s="244"/>
      <c r="B75" s="245" t="s">
        <v>21</v>
      </c>
      <c r="C75" s="230"/>
      <c r="D75" s="231"/>
      <c r="E75" s="232"/>
      <c r="F75" s="233">
        <f>SUM(F62:F74)</f>
        <v>17413.41</v>
      </c>
      <c r="G75" s="30"/>
      <c r="J75" s="11"/>
    </row>
    <row r="76" spans="1:256" s="69" customFormat="1" ht="15" customHeight="1" x14ac:dyDescent="0.2">
      <c r="A76" s="248"/>
      <c r="B76" s="249" t="s">
        <v>71</v>
      </c>
      <c r="C76" s="250"/>
      <c r="D76" s="251"/>
      <c r="E76" s="252"/>
      <c r="F76" s="253">
        <f>+F75+F57</f>
        <v>517729.77</v>
      </c>
      <c r="G76" s="70"/>
      <c r="H76" s="71"/>
      <c r="J76" s="11"/>
      <c r="K76" s="68"/>
      <c r="L76" s="72"/>
    </row>
    <row r="77" spans="1:256" s="69" customFormat="1" ht="11.25" customHeight="1" x14ac:dyDescent="0.2">
      <c r="A77" s="199"/>
      <c r="B77" s="200"/>
      <c r="C77" s="201"/>
      <c r="D77" s="202"/>
      <c r="E77" s="203"/>
      <c r="F77" s="204"/>
      <c r="G77" s="70"/>
      <c r="H77" s="71"/>
      <c r="J77" s="11"/>
      <c r="K77" s="68"/>
      <c r="L77" s="72"/>
    </row>
    <row r="78" spans="1:256" s="32" customFormat="1" ht="16.5" customHeight="1" x14ac:dyDescent="0.2">
      <c r="A78" s="240"/>
      <c r="B78" s="241" t="s">
        <v>22</v>
      </c>
      <c r="C78" s="242"/>
      <c r="D78" s="243"/>
      <c r="E78" s="242"/>
      <c r="F78" s="247">
        <f>+F76+F38</f>
        <v>2363420.6800000002</v>
      </c>
      <c r="G78" s="31"/>
      <c r="H78" s="13"/>
      <c r="I78" s="11"/>
      <c r="J78" s="11"/>
      <c r="K78" s="11"/>
      <c r="L78" s="11"/>
      <c r="M78" s="11"/>
      <c r="N78" s="11"/>
      <c r="O78" s="12"/>
      <c r="P78" s="12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</row>
    <row r="79" spans="1:256" s="32" customFormat="1" ht="16.5" customHeight="1" x14ac:dyDescent="0.2">
      <c r="A79" s="255"/>
      <c r="B79" s="256" t="s">
        <v>22</v>
      </c>
      <c r="C79" s="257"/>
      <c r="D79" s="258"/>
      <c r="E79" s="257"/>
      <c r="F79" s="259">
        <f>+F78</f>
        <v>2363420.6800000002</v>
      </c>
      <c r="G79" s="31"/>
      <c r="H79" s="13"/>
      <c r="I79" s="11"/>
      <c r="J79" s="11"/>
      <c r="K79" s="11"/>
      <c r="L79" s="11"/>
      <c r="M79" s="11"/>
      <c r="N79" s="11"/>
      <c r="O79" s="12"/>
      <c r="P79" s="12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</row>
    <row r="80" spans="1:256" ht="12.75" customHeight="1" x14ac:dyDescent="0.2">
      <c r="A80" s="205" t="s">
        <v>6</v>
      </c>
      <c r="B80" s="206"/>
      <c r="C80" s="207"/>
      <c r="D80" s="208"/>
      <c r="E80" s="209"/>
      <c r="F80" s="210"/>
      <c r="J80" s="11"/>
      <c r="K80" s="33"/>
      <c r="L80" s="34"/>
      <c r="M80" s="33"/>
      <c r="P80" s="35"/>
      <c r="Q80" s="36"/>
    </row>
    <row r="81" spans="1:18" ht="12.75" customHeight="1" x14ac:dyDescent="0.2">
      <c r="A81" s="205"/>
      <c r="B81" s="196" t="s">
        <v>4</v>
      </c>
      <c r="C81" s="207"/>
      <c r="D81" s="208"/>
      <c r="E81" s="209"/>
      <c r="F81" s="210"/>
      <c r="J81" s="11"/>
      <c r="K81" s="33"/>
      <c r="L81" s="33"/>
      <c r="M81" s="33"/>
      <c r="R81" s="37"/>
    </row>
    <row r="82" spans="1:18" ht="12.75" customHeight="1" x14ac:dyDescent="0.2">
      <c r="A82" s="205"/>
      <c r="B82" s="211" t="s">
        <v>46</v>
      </c>
      <c r="C82" s="207">
        <v>0.03</v>
      </c>
      <c r="D82" s="208"/>
      <c r="E82" s="209"/>
      <c r="F82" s="210">
        <f>+ROUND(C82*$F$79,2)</f>
        <v>70902.62</v>
      </c>
      <c r="J82" s="11"/>
      <c r="K82" s="33"/>
      <c r="L82" s="33"/>
      <c r="M82" s="33"/>
    </row>
    <row r="83" spans="1:18" ht="12.75" customHeight="1" x14ac:dyDescent="0.2">
      <c r="A83" s="205"/>
      <c r="B83" s="211" t="s">
        <v>47</v>
      </c>
      <c r="C83" s="207">
        <v>0.04</v>
      </c>
      <c r="D83" s="208"/>
      <c r="E83" s="209"/>
      <c r="F83" s="210">
        <f>+ROUND(C83*$F$79,2)</f>
        <v>94536.83</v>
      </c>
    </row>
    <row r="84" spans="1:18" ht="12.75" customHeight="1" x14ac:dyDescent="0.2">
      <c r="A84" s="205"/>
      <c r="B84" s="211" t="s">
        <v>48</v>
      </c>
      <c r="C84" s="207">
        <v>0.05</v>
      </c>
      <c r="D84" s="208"/>
      <c r="E84" s="209"/>
      <c r="F84" s="210">
        <f>+ROUND(C84*$F$79,)</f>
        <v>118171</v>
      </c>
    </row>
    <row r="85" spans="1:18" ht="12.75" customHeight="1" x14ac:dyDescent="0.2">
      <c r="A85" s="205"/>
      <c r="B85" s="211" t="s">
        <v>49</v>
      </c>
      <c r="C85" s="207">
        <v>0.1</v>
      </c>
      <c r="D85" s="208"/>
      <c r="E85" s="209"/>
      <c r="F85" s="210">
        <f>+ROUND(C85*$F$79,2)</f>
        <v>236342.07</v>
      </c>
    </row>
    <row r="86" spans="1:18" ht="12.75" customHeight="1" x14ac:dyDescent="0.2">
      <c r="A86" s="212"/>
      <c r="B86" s="211" t="s">
        <v>50</v>
      </c>
      <c r="C86" s="207">
        <v>1.4999999999999999E-2</v>
      </c>
      <c r="D86" s="208"/>
      <c r="E86" s="209"/>
      <c r="F86" s="210">
        <f>+ROUND(C86*$F$79,2)</f>
        <v>35451.31</v>
      </c>
      <c r="G86" s="94"/>
    </row>
    <row r="87" spans="1:18" ht="12.75" customHeight="1" x14ac:dyDescent="0.2">
      <c r="A87" s="205"/>
      <c r="B87" s="211" t="s">
        <v>8</v>
      </c>
      <c r="C87" s="207">
        <v>1E-3</v>
      </c>
      <c r="D87" s="208"/>
      <c r="E87" s="209"/>
      <c r="F87" s="210">
        <f>+ROUND(C87*$F$79,2)</f>
        <v>2363.42</v>
      </c>
    </row>
    <row r="88" spans="1:18" ht="12.75" customHeight="1" x14ac:dyDescent="0.2">
      <c r="A88" s="205"/>
      <c r="B88" s="211" t="s">
        <v>51</v>
      </c>
      <c r="C88" s="207">
        <v>0.01</v>
      </c>
      <c r="D88" s="208"/>
      <c r="E88" s="209"/>
      <c r="F88" s="210">
        <f>+ROUND(C88*$F$79,2)</f>
        <v>23634.21</v>
      </c>
    </row>
    <row r="89" spans="1:18" ht="12.75" customHeight="1" x14ac:dyDescent="0.2">
      <c r="A89" s="205"/>
      <c r="B89" s="213" t="s">
        <v>52</v>
      </c>
      <c r="C89" s="214">
        <v>0.18</v>
      </c>
      <c r="D89" s="208"/>
      <c r="E89" s="209"/>
      <c r="F89" s="210">
        <f>+ROUND(C89*$F$85,2)</f>
        <v>42541.57</v>
      </c>
    </row>
    <row r="90" spans="1:18" ht="12.75" customHeight="1" x14ac:dyDescent="0.2">
      <c r="A90" s="215"/>
      <c r="B90" s="213" t="s">
        <v>53</v>
      </c>
      <c r="C90" s="207">
        <v>0.05</v>
      </c>
      <c r="D90" s="216"/>
      <c r="E90" s="122"/>
      <c r="F90" s="217"/>
      <c r="G90" s="96"/>
      <c r="H90" s="27"/>
      <c r="I90" s="35"/>
    </row>
    <row r="91" spans="1:18" ht="12.75" customHeight="1" x14ac:dyDescent="0.2">
      <c r="A91" s="218"/>
      <c r="B91" s="211" t="s">
        <v>62</v>
      </c>
      <c r="C91" s="219">
        <v>1</v>
      </c>
      <c r="D91" s="141" t="s">
        <v>42</v>
      </c>
      <c r="E91" s="122">
        <v>21869.3</v>
      </c>
      <c r="F91" s="210">
        <f>+ROUND(C91*E91,2)</f>
        <v>21869.3</v>
      </c>
      <c r="H91" s="27"/>
      <c r="I91" s="28"/>
    </row>
    <row r="92" spans="1:18" ht="27.75" customHeight="1" x14ac:dyDescent="0.2">
      <c r="A92" s="138"/>
      <c r="B92" s="211" t="s">
        <v>63</v>
      </c>
      <c r="C92" s="140">
        <v>4</v>
      </c>
      <c r="D92" s="152" t="s">
        <v>86</v>
      </c>
      <c r="E92" s="254">
        <v>11084.43</v>
      </c>
      <c r="F92" s="210">
        <f>+ROUND(C92*E92,2)</f>
        <v>44337.72</v>
      </c>
      <c r="G92" s="94"/>
      <c r="N92" s="61"/>
      <c r="O92" s="61"/>
      <c r="P92" s="61"/>
    </row>
    <row r="93" spans="1:18" x14ac:dyDescent="0.2">
      <c r="A93" s="234"/>
      <c r="B93" s="235" t="s">
        <v>2</v>
      </c>
      <c r="C93" s="236"/>
      <c r="D93" s="237"/>
      <c r="E93" s="238"/>
      <c r="F93" s="239">
        <f>+SUM(F82:F92)</f>
        <v>690150.05</v>
      </c>
      <c r="N93" s="62"/>
      <c r="O93" s="62"/>
      <c r="P93" s="62"/>
    </row>
    <row r="94" spans="1:18" ht="14.25" x14ac:dyDescent="0.2">
      <c r="A94" s="220"/>
      <c r="B94" s="221"/>
      <c r="C94" s="222"/>
      <c r="D94" s="223"/>
      <c r="E94" s="224"/>
      <c r="F94" s="225"/>
      <c r="H94" s="38"/>
      <c r="N94" s="63"/>
      <c r="O94" s="63"/>
      <c r="P94" s="64"/>
    </row>
    <row r="95" spans="1:18" x14ac:dyDescent="0.2">
      <c r="A95" s="228"/>
      <c r="B95" s="229" t="s">
        <v>23</v>
      </c>
      <c r="C95" s="230"/>
      <c r="D95" s="231"/>
      <c r="E95" s="232"/>
      <c r="F95" s="233">
        <f>+SUM(F78,F93)</f>
        <v>3053570.73</v>
      </c>
      <c r="L95" s="39"/>
      <c r="M95" s="98"/>
      <c r="N95" s="97"/>
      <c r="O95" s="65"/>
      <c r="P95" s="66"/>
      <c r="R95" s="95"/>
    </row>
    <row r="96" spans="1:18" x14ac:dyDescent="0.2">
      <c r="A96" s="75"/>
      <c r="B96" s="75"/>
      <c r="C96" s="76"/>
      <c r="D96" s="77"/>
      <c r="E96" s="78"/>
      <c r="F96" s="79"/>
      <c r="I96" s="35"/>
      <c r="N96" s="62"/>
      <c r="O96" s="65"/>
      <c r="P96" s="62"/>
    </row>
    <row r="97" spans="1:16" x14ac:dyDescent="0.2">
      <c r="A97" s="80"/>
      <c r="B97" s="81"/>
      <c r="C97" s="82"/>
      <c r="D97" s="83"/>
      <c r="E97" s="82"/>
      <c r="F97" s="79"/>
      <c r="N97" s="67"/>
      <c r="O97" s="67"/>
      <c r="P97" s="67"/>
    </row>
    <row r="98" spans="1:16" x14ac:dyDescent="0.2">
      <c r="A98" s="84" t="s">
        <v>13</v>
      </c>
      <c r="B98" s="85"/>
      <c r="C98" s="268" t="s">
        <v>14</v>
      </c>
      <c r="D98" s="268"/>
      <c r="E98" s="268"/>
      <c r="F98" s="268"/>
      <c r="I98" s="35"/>
      <c r="N98" s="1"/>
      <c r="O98" s="1"/>
      <c r="P98" s="5"/>
    </row>
    <row r="99" spans="1:16" ht="14.25" x14ac:dyDescent="0.2">
      <c r="A99" s="84"/>
      <c r="B99" s="85"/>
      <c r="C99" s="85"/>
      <c r="D99" s="85"/>
      <c r="E99" s="85"/>
      <c r="F99" s="85"/>
      <c r="N99" s="68"/>
      <c r="O99" s="68"/>
      <c r="P99" s="69"/>
    </row>
    <row r="100" spans="1:16" x14ac:dyDescent="0.2">
      <c r="A100" s="86"/>
      <c r="B100" s="85"/>
      <c r="C100" s="85"/>
      <c r="D100" s="85"/>
      <c r="E100" s="85"/>
      <c r="F100" s="85"/>
    </row>
    <row r="101" spans="1:16" x14ac:dyDescent="0.2">
      <c r="A101" s="269" t="s">
        <v>15</v>
      </c>
      <c r="B101" s="269"/>
      <c r="C101" s="87"/>
      <c r="D101" s="269" t="s">
        <v>16</v>
      </c>
      <c r="E101" s="269"/>
      <c r="F101" s="269"/>
    </row>
    <row r="102" spans="1:16" x14ac:dyDescent="0.2">
      <c r="A102" s="59" t="s">
        <v>17</v>
      </c>
      <c r="B102" s="59"/>
      <c r="C102" s="270" t="s">
        <v>17</v>
      </c>
      <c r="D102" s="270"/>
      <c r="E102" s="270"/>
      <c r="F102" s="270"/>
      <c r="I102" s="36"/>
      <c r="J102" s="35"/>
      <c r="L102" s="14"/>
      <c r="N102" s="35"/>
      <c r="O102" s="35"/>
      <c r="P102" s="35"/>
    </row>
    <row r="103" spans="1:16" x14ac:dyDescent="0.2">
      <c r="A103" s="87"/>
      <c r="B103" s="87"/>
      <c r="C103" s="87"/>
      <c r="D103" s="88"/>
      <c r="E103" s="87"/>
      <c r="F103" s="87"/>
      <c r="L103" s="14"/>
      <c r="P103" s="35"/>
    </row>
    <row r="104" spans="1:16" x14ac:dyDescent="0.2">
      <c r="A104" s="89"/>
      <c r="B104" s="87"/>
      <c r="C104" s="87"/>
      <c r="D104" s="87"/>
      <c r="E104" s="87"/>
      <c r="F104" s="87"/>
      <c r="L104" s="14"/>
    </row>
    <row r="105" spans="1:16" ht="14.25" customHeight="1" x14ac:dyDescent="0.2">
      <c r="A105" s="90" t="s">
        <v>18</v>
      </c>
      <c r="B105" s="88"/>
      <c r="C105" s="271" t="s">
        <v>19</v>
      </c>
      <c r="D105" s="271"/>
      <c r="E105" s="271"/>
      <c r="F105" s="271"/>
      <c r="L105" s="14"/>
    </row>
    <row r="106" spans="1:16" x14ac:dyDescent="0.2">
      <c r="A106" s="91"/>
      <c r="B106" s="88"/>
      <c r="C106" s="92"/>
      <c r="D106" s="93"/>
      <c r="E106" s="92"/>
      <c r="F106" s="92"/>
      <c r="L106" s="14"/>
    </row>
    <row r="107" spans="1:16" x14ac:dyDescent="0.2">
      <c r="A107" s="91"/>
      <c r="B107" s="88"/>
      <c r="C107" s="92"/>
      <c r="D107" s="93"/>
      <c r="E107" s="92"/>
      <c r="F107" s="92"/>
      <c r="L107" s="14"/>
    </row>
    <row r="108" spans="1:16" x14ac:dyDescent="0.2">
      <c r="A108" s="100" t="s">
        <v>76</v>
      </c>
      <c r="B108" s="101"/>
      <c r="C108" s="264" t="s">
        <v>75</v>
      </c>
      <c r="D108" s="264"/>
      <c r="E108" s="264"/>
      <c r="F108" s="264"/>
      <c r="L108" s="14"/>
    </row>
    <row r="109" spans="1:16" x14ac:dyDescent="0.2">
      <c r="A109" s="87" t="s">
        <v>20</v>
      </c>
      <c r="B109" s="88"/>
      <c r="C109" s="265" t="s">
        <v>27</v>
      </c>
      <c r="D109" s="265"/>
      <c r="E109" s="265"/>
      <c r="F109" s="265"/>
      <c r="G109" s="33"/>
      <c r="I109" s="33"/>
      <c r="L109" s="14"/>
    </row>
    <row r="110" spans="1:16" x14ac:dyDescent="0.2">
      <c r="A110" s="45"/>
      <c r="B110" s="2"/>
      <c r="C110" s="44"/>
      <c r="D110" s="44"/>
      <c r="E110" s="44"/>
      <c r="F110" s="44"/>
      <c r="G110" s="40"/>
      <c r="I110" s="40"/>
      <c r="L110" s="14"/>
    </row>
  </sheetData>
  <mergeCells count="15">
    <mergeCell ref="C108:F108"/>
    <mergeCell ref="C109:F109"/>
    <mergeCell ref="A12:F12"/>
    <mergeCell ref="A9:B9"/>
    <mergeCell ref="C98:F98"/>
    <mergeCell ref="A101:B101"/>
    <mergeCell ref="D101:F101"/>
    <mergeCell ref="C102:F102"/>
    <mergeCell ref="C105:F105"/>
    <mergeCell ref="A8:F8"/>
    <mergeCell ref="A3:F3"/>
    <mergeCell ref="A4:F4"/>
    <mergeCell ref="A5:F5"/>
    <mergeCell ref="A6:F6"/>
    <mergeCell ref="A7:F7"/>
  </mergeCells>
  <printOptions horizontalCentered="1"/>
  <pageMargins left="0.19685039370078741" right="0.19685039370078741" top="1.299212598425197" bottom="0.78740157480314965" header="0.19685039370078741" footer="0.19685039370078741"/>
  <pageSetup paperSize="9" scale="94" orientation="portrait" r:id="rId1"/>
  <headerFooter>
    <oddFooter xml:space="preserve">&amp;LReconstruccion Techumbre en Aluzinc Acanalado Calibre 26 Tercer Nivel INAPA&amp;R&amp;P/&amp;N
</oddFooter>
  </headerFooter>
  <rowBreaks count="1" manualBreakCount="1">
    <brk id="7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ACTUALIZADO No. 1</vt:lpstr>
      <vt:lpstr>'ACTUALIZADO No. 1'!Área_de_impresión</vt:lpstr>
      <vt:lpstr>'ACTUALIZADO No. 1'!Títulos_a_imprimir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Meyver Rosalía Pujols Castillo</cp:lastModifiedBy>
  <cp:lastPrinted>2022-12-08T13:46:05Z</cp:lastPrinted>
  <dcterms:created xsi:type="dcterms:W3CDTF">2000-07-13T16:24:23Z</dcterms:created>
  <dcterms:modified xsi:type="dcterms:W3CDTF">2023-04-10T17:29:24Z</dcterms:modified>
</cp:coreProperties>
</file>