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5. Mayo\OAI\"/>
    </mc:Choice>
  </mc:AlternateContent>
  <bookViews>
    <workbookView xWindow="-120" yWindow="-120" windowWidth="29040" windowHeight="15720"/>
  </bookViews>
  <sheets>
    <sheet name="P2 Presupuesto Aprobado-Ejec " sheetId="1" r:id="rId1"/>
    <sheet name="Hoja1" sheetId="2" r:id="rId2"/>
  </sheets>
  <externalReferences>
    <externalReference r:id="rId3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  <c r="Q81" i="1"/>
  <c r="Q30" i="1"/>
  <c r="Q20" i="1"/>
  <c r="Q19" i="1"/>
  <c r="B10" i="2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I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0" i="1"/>
  <c r="Q82" i="1"/>
  <c r="Q83" i="1"/>
  <c r="Q84" i="1"/>
  <c r="G10" i="1" l="1"/>
  <c r="Q11" i="1"/>
  <c r="F10" i="1"/>
  <c r="F85" i="1" s="1"/>
  <c r="E10" i="1"/>
  <c r="E85" i="1" s="1"/>
  <c r="K10" i="1"/>
  <c r="K85" i="1" s="1"/>
  <c r="H10" i="1"/>
  <c r="H85" i="1" s="1"/>
  <c r="M10" i="1"/>
  <c r="M85" i="1" s="1"/>
  <c r="G85" i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77" i="1"/>
  <c r="Q37" i="1"/>
  <c r="Q53" i="1"/>
  <c r="Q27" i="1"/>
  <c r="Q17" i="1"/>
  <c r="Q10" i="1" l="1"/>
  <c r="Q76" i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<sst xmlns="http://schemas.openxmlformats.org/spreadsheetml/2006/main" count="100" uniqueCount="100">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</sst>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2319338</xdr:colOff>
      <xdr:row>94</xdr:row>
      <xdr:rowOff>45244</xdr:rowOff>
    </xdr:from>
    <xdr:to>
      <xdr:col>1</xdr:col>
      <xdr:colOff>1866900</xdr:colOff>
      <xdr:row>100</xdr:row>
      <xdr:rowOff>98161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19338" y="23452932"/>
          <a:ext cx="617934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1500187</xdr:colOff>
      <xdr:row>94</xdr:row>
      <xdr:rowOff>35720</xdr:rowOff>
    </xdr:from>
    <xdr:to>
      <xdr:col>8</xdr:col>
      <xdr:colOff>130968</xdr:colOff>
      <xdr:row>100</xdr:row>
      <xdr:rowOff>88637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18093" y="23443408"/>
          <a:ext cx="309562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411954</xdr:colOff>
      <xdr:row>93</xdr:row>
      <xdr:rowOff>76200</xdr:rowOff>
    </xdr:from>
    <xdr:to>
      <xdr:col>16</xdr:col>
      <xdr:colOff>197642</xdr:colOff>
      <xdr:row>100</xdr:row>
      <xdr:rowOff>76200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8878548" y="23293388"/>
          <a:ext cx="4679157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zoomScale="80" zoomScaleNormal="80" workbookViewId="0">
      <pane ySplit="9" topLeftCell="A10" activePane="bottomLeft" state="frozen"/>
      <selection pane="bottomLeft" activeCell="F124" sqref="F124:G124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44" customWidth="1"/>
    <col min="3" max="3" width="23.28515625" style="44" hidden="1" customWidth="1"/>
    <col min="4" max="4" width="30" style="6" hidden="1" customWidth="1"/>
    <col min="5" max="5" width="21" style="44" customWidth="1"/>
    <col min="6" max="7" width="23.28515625" style="6" customWidth="1"/>
    <col min="8" max="8" width="20.5703125" style="6" customWidth="1"/>
    <col min="9" max="9" width="23.140625" style="6" customWidth="1"/>
    <col min="10" max="10" width="19.85546875" style="6" customWidth="1"/>
    <col min="11" max="11" width="18.28515625" style="44" customWidth="1"/>
    <col min="12" max="12" width="13.5703125" style="6" customWidth="1"/>
    <col min="13" max="13" width="16.42578125" style="6" customWidth="1"/>
    <col min="14" max="14" width="12.28515625" style="6" customWidth="1"/>
    <col min="15" max="15" width="16.42578125" style="6" customWidth="1"/>
    <col min="16" max="16" width="14.7109375" style="6" customWidth="1"/>
    <col min="17" max="17" width="23.28515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2722112960.8999996</v>
      </c>
      <c r="D10" s="30">
        <f t="shared" ref="D10:P10" si="0">+D11+D17+D27+D37+D46+D53+D63</f>
        <v>12572420937.900002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1227282361.4499998</v>
      </c>
      <c r="H10" s="30">
        <f t="shared" si="0"/>
        <v>813166689.51999998</v>
      </c>
      <c r="I10" s="30">
        <f t="shared" si="0"/>
        <v>1243349719.21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31">
        <f>+Q11+Q17+Q27+Q37+Q46+Q53+Q63</f>
        <v>5036777846.3599997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180299943.49000001</v>
      </c>
      <c r="D11" s="32">
        <f t="shared" si="1"/>
        <v>1742274157.49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 t="shared" si="1"/>
        <v>195300046.03</v>
      </c>
      <c r="J11" s="33">
        <f t="shared" si="1"/>
        <v>0</v>
      </c>
      <c r="K11" s="33">
        <f t="shared" si="1"/>
        <v>0</v>
      </c>
      <c r="L11" s="33">
        <f t="shared" si="1"/>
        <v>0</v>
      </c>
      <c r="M11" s="33">
        <f t="shared" si="1"/>
        <v>0</v>
      </c>
      <c r="N11" s="33">
        <f t="shared" si="1"/>
        <v>0</v>
      </c>
      <c r="O11" s="33">
        <f t="shared" si="1"/>
        <v>0</v>
      </c>
      <c r="P11" s="33">
        <f t="shared" si="1"/>
        <v>0</v>
      </c>
      <c r="Q11" s="33">
        <f>SUM(Q12:Q16)</f>
        <v>973990172.79999995</v>
      </c>
    </row>
    <row r="12" spans="1:19" ht="18.75" customHeight="1" x14ac:dyDescent="0.25">
      <c r="A12" s="17" t="s">
        <v>69</v>
      </c>
      <c r="B12" s="34">
        <v>1128967309</v>
      </c>
      <c r="C12" s="34">
        <v>51366884.560000002</v>
      </c>
      <c r="D12" s="34">
        <f>+B12+C12</f>
        <v>1180334193.5599999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36"/>
      <c r="K12" s="36"/>
      <c r="L12" s="36"/>
      <c r="M12" s="36"/>
      <c r="N12" s="36"/>
      <c r="O12" s="36"/>
      <c r="P12" s="36"/>
      <c r="Q12" s="36">
        <f>SUM(E12:P12)</f>
        <v>830683481.5999999</v>
      </c>
    </row>
    <row r="13" spans="1:19" ht="18.75" customHeight="1" x14ac:dyDescent="0.25">
      <c r="A13" s="17" t="s">
        <v>68</v>
      </c>
      <c r="B13" s="34">
        <v>286488908</v>
      </c>
      <c r="C13" s="34">
        <v>128933058.93000001</v>
      </c>
      <c r="D13" s="34">
        <f>+B13+C13</f>
        <v>415421966.93000001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36"/>
      <c r="K13" s="36"/>
      <c r="L13" s="36"/>
      <c r="M13" s="36"/>
      <c r="N13" s="36"/>
      <c r="O13" s="36"/>
      <c r="P13" s="36"/>
      <c r="Q13" s="36">
        <f>SUM(E13:P13)</f>
        <v>22047161.470000003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6"/>
      <c r="D16" s="34">
        <f t="shared" si="2"/>
        <v>146517997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36"/>
      <c r="K16" s="36"/>
      <c r="L16" s="36"/>
      <c r="M16" s="36"/>
      <c r="N16" s="36"/>
      <c r="O16" s="36"/>
      <c r="P16" s="36"/>
      <c r="Q16" s="36">
        <f>SUM(E16:P16)</f>
        <v>121259529.72999999</v>
      </c>
    </row>
    <row r="17" spans="1:19" ht="18.75" customHeight="1" x14ac:dyDescent="0.25">
      <c r="A17" s="21" t="s">
        <v>64</v>
      </c>
      <c r="B17" s="32">
        <f t="shared" ref="B17:Q17" si="3">SUM(B18:B26)</f>
        <v>2139452785</v>
      </c>
      <c r="C17" s="32">
        <f t="shared" si="3"/>
        <v>200617904.06999999</v>
      </c>
      <c r="D17" s="33">
        <f t="shared" si="3"/>
        <v>2340070689.0700002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196743416.09</v>
      </c>
      <c r="I17" s="33">
        <f t="shared" si="3"/>
        <v>89814708.129999995</v>
      </c>
      <c r="J17" s="33">
        <f t="shared" si="3"/>
        <v>0</v>
      </c>
      <c r="K17" s="33">
        <f t="shared" si="3"/>
        <v>0</v>
      </c>
      <c r="L17" s="33">
        <f t="shared" si="3"/>
        <v>0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878741409.52999997</v>
      </c>
    </row>
    <row r="18" spans="1:19" ht="18.75" customHeight="1" x14ac:dyDescent="0.25">
      <c r="A18" s="17" t="s">
        <v>63</v>
      </c>
      <c r="B18" s="34">
        <v>1554559853</v>
      </c>
      <c r="C18" s="34"/>
      <c r="D18" s="34">
        <f>+B18+C18</f>
        <v>1554559853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34254405.079999998</v>
      </c>
      <c r="J18" s="36"/>
      <c r="K18" s="36"/>
      <c r="L18" s="36"/>
      <c r="M18" s="36"/>
      <c r="N18" s="36"/>
      <c r="O18" s="36"/>
      <c r="P18" s="36"/>
      <c r="Q18" s="36">
        <f>SUM(E18:P18)</f>
        <v>616268457.38</v>
      </c>
    </row>
    <row r="19" spans="1:19" ht="18.75" customHeight="1" x14ac:dyDescent="0.25">
      <c r="A19" s="17" t="s">
        <v>62</v>
      </c>
      <c r="B19" s="34">
        <v>57479997</v>
      </c>
      <c r="C19" s="34">
        <v>16287012</v>
      </c>
      <c r="D19" s="34">
        <f t="shared" ref="D19:D26" si="4">+B19+C19</f>
        <v>73767009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36"/>
      <c r="K19" s="36"/>
      <c r="L19" s="36"/>
      <c r="M19" s="36"/>
      <c r="N19" s="36"/>
      <c r="O19" s="36"/>
      <c r="P19" s="36"/>
      <c r="Q19" s="36">
        <f>SUM(E19:P19)</f>
        <v>15090925.91</v>
      </c>
      <c r="S19" s="19"/>
    </row>
    <row r="20" spans="1:19" ht="18.75" customHeight="1" x14ac:dyDescent="0.25">
      <c r="A20" s="17" t="s">
        <v>61</v>
      </c>
      <c r="B20" s="34">
        <v>35343090</v>
      </c>
      <c r="C20" s="34"/>
      <c r="D20" s="34">
        <f t="shared" si="4"/>
        <v>35343090</v>
      </c>
      <c r="E20" s="55">
        <v>6850983.8399999999</v>
      </c>
      <c r="F20" s="34"/>
      <c r="G20" s="36"/>
      <c r="H20" s="36"/>
      <c r="I20" s="55">
        <v>21010285.75</v>
      </c>
      <c r="J20" s="36"/>
      <c r="K20" s="36"/>
      <c r="L20" s="36"/>
      <c r="M20" s="36"/>
      <c r="N20" s="36"/>
      <c r="O20" s="36"/>
      <c r="P20" s="36"/>
      <c r="Q20" s="36">
        <f>SUM(E20:P20)</f>
        <v>27861269.59</v>
      </c>
    </row>
    <row r="21" spans="1:19" ht="18.75" customHeight="1" x14ac:dyDescent="0.25">
      <c r="A21" s="17" t="s">
        <v>60</v>
      </c>
      <c r="B21" s="34">
        <v>11240816</v>
      </c>
      <c r="C21" s="34">
        <v>2000000</v>
      </c>
      <c r="D21" s="34">
        <f t="shared" si="4"/>
        <v>13240816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209541.66</v>
      </c>
      <c r="J21" s="36"/>
      <c r="K21" s="36"/>
      <c r="L21" s="36"/>
      <c r="M21" s="36"/>
      <c r="N21" s="36"/>
      <c r="O21" s="36"/>
      <c r="P21" s="36"/>
      <c r="Q21" s="36">
        <f t="shared" ref="Q21:Q24" si="5">SUM(E21:P21)</f>
        <v>1826976.2999999998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31649070</v>
      </c>
      <c r="D22" s="34">
        <f t="shared" si="4"/>
        <v>110336838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4953220.1100000003</v>
      </c>
      <c r="J22" s="36"/>
      <c r="K22" s="36"/>
      <c r="L22" s="36"/>
      <c r="M22" s="36"/>
      <c r="N22" s="36"/>
      <c r="O22" s="36"/>
      <c r="P22" s="36"/>
      <c r="Q22" s="36">
        <f t="shared" si="5"/>
        <v>15773559.419999998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20000000</v>
      </c>
      <c r="D23" s="34">
        <f t="shared" si="4"/>
        <v>196258166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36"/>
      <c r="K23" s="36"/>
      <c r="L23" s="36"/>
      <c r="M23" s="36"/>
      <c r="N23" s="36"/>
      <c r="O23" s="36"/>
      <c r="P23" s="36"/>
      <c r="Q23" s="36">
        <f t="shared" si="5"/>
        <v>131743009.98</v>
      </c>
    </row>
    <row r="24" spans="1:19" ht="18.75" customHeight="1" x14ac:dyDescent="0.25">
      <c r="A24" s="17" t="s">
        <v>57</v>
      </c>
      <c r="B24" s="34">
        <v>62372432</v>
      </c>
      <c r="C24" s="34">
        <v>40238675.719999999</v>
      </c>
      <c r="D24" s="34">
        <f t="shared" si="4"/>
        <v>102611107.72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36"/>
      <c r="K24" s="36"/>
      <c r="L24" s="36"/>
      <c r="M24" s="36"/>
      <c r="N24" s="36"/>
      <c r="O24" s="36"/>
      <c r="P24" s="36"/>
      <c r="Q24" s="36">
        <f t="shared" si="5"/>
        <v>24230142.450000003</v>
      </c>
    </row>
    <row r="25" spans="1:19" ht="18.75" customHeight="1" x14ac:dyDescent="0.25">
      <c r="A25" s="17" t="s">
        <v>56</v>
      </c>
      <c r="B25" s="34">
        <v>154324465</v>
      </c>
      <c r="C25" s="34">
        <v>90210326.280000001</v>
      </c>
      <c r="D25" s="34">
        <f t="shared" si="4"/>
        <v>244534791.28</v>
      </c>
      <c r="E25" s="55">
        <v>840920.58</v>
      </c>
      <c r="F25" s="55">
        <v>11855850</v>
      </c>
      <c r="G25" s="55">
        <v>10960426.859999999</v>
      </c>
      <c r="H25" s="55">
        <v>7494444.9400000004</v>
      </c>
      <c r="I25" s="55">
        <v>14323409.57</v>
      </c>
      <c r="J25" s="38"/>
      <c r="K25" s="38"/>
      <c r="L25" s="38"/>
      <c r="M25" s="38"/>
      <c r="N25" s="38"/>
      <c r="O25" s="38"/>
      <c r="P25" s="38"/>
      <c r="Q25" s="36">
        <f>SUM(E25:P25)</f>
        <v>45475051.950000003</v>
      </c>
    </row>
    <row r="26" spans="1:19" ht="18.75" customHeight="1" x14ac:dyDescent="0.25">
      <c r="A26" s="17" t="s">
        <v>55</v>
      </c>
      <c r="B26" s="34">
        <v>9186198</v>
      </c>
      <c r="C26" s="34">
        <v>232820.07</v>
      </c>
      <c r="D26" s="34">
        <f t="shared" si="4"/>
        <v>9419018.0700000003</v>
      </c>
      <c r="E26" s="55">
        <v>125157.2</v>
      </c>
      <c r="F26" s="55"/>
      <c r="G26" s="35">
        <v>232820.61</v>
      </c>
      <c r="H26" s="55">
        <v>114038.74</v>
      </c>
      <c r="I26" s="38"/>
      <c r="J26" s="38"/>
      <c r="K26" s="38"/>
      <c r="L26" s="38"/>
      <c r="M26" s="38"/>
      <c r="N26" s="38"/>
      <c r="O26" s="38"/>
      <c r="P26" s="38"/>
      <c r="Q26" s="36">
        <f>SUM(E26:P26)</f>
        <v>472016.55</v>
      </c>
    </row>
    <row r="27" spans="1:19" ht="18.75" customHeight="1" x14ac:dyDescent="0.25">
      <c r="A27" s="21" t="s">
        <v>54</v>
      </c>
      <c r="B27" s="32">
        <f t="shared" ref="B27:Q27" si="6">SUM(B28:B36)</f>
        <v>553195693</v>
      </c>
      <c r="C27" s="32">
        <f t="shared" si="6"/>
        <v>307897787.82999998</v>
      </c>
      <c r="D27" s="33">
        <f>SUM(D28:D36)</f>
        <v>861093480.82999992</v>
      </c>
      <c r="E27" s="33">
        <f>SUM(E28:E36)</f>
        <v>2498563.39</v>
      </c>
      <c r="F27" s="32">
        <f t="shared" si="6"/>
        <v>43755092.920000002</v>
      </c>
      <c r="G27" s="32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0</v>
      </c>
      <c r="K27" s="32">
        <f t="shared" si="6"/>
        <v>0</v>
      </c>
      <c r="L27" s="32">
        <f t="shared" si="6"/>
        <v>0</v>
      </c>
      <c r="M27" s="32">
        <f t="shared" si="6"/>
        <v>0</v>
      </c>
      <c r="N27" s="32">
        <f t="shared" si="6"/>
        <v>0</v>
      </c>
      <c r="O27" s="32">
        <f t="shared" si="6"/>
        <v>0</v>
      </c>
      <c r="P27" s="32">
        <f t="shared" si="6"/>
        <v>0</v>
      </c>
      <c r="Q27" s="33">
        <f t="shared" si="6"/>
        <v>201773288.09999999</v>
      </c>
    </row>
    <row r="28" spans="1:19" ht="18.75" customHeight="1" x14ac:dyDescent="0.25">
      <c r="A28" s="17" t="s">
        <v>53</v>
      </c>
      <c r="B28" s="34">
        <v>11356259</v>
      </c>
      <c r="C28" s="34">
        <v>41300</v>
      </c>
      <c r="D28" s="34">
        <f>+B28+C28</f>
        <v>11397559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38"/>
      <c r="K28" s="38"/>
      <c r="L28" s="38"/>
      <c r="M28" s="38"/>
      <c r="N28" s="38"/>
      <c r="O28" s="38"/>
      <c r="P28" s="38"/>
      <c r="Q28" s="36">
        <f>SUM(E28:P28)</f>
        <v>1229103.43</v>
      </c>
    </row>
    <row r="29" spans="1:19" ht="18.75" customHeight="1" x14ac:dyDescent="0.25">
      <c r="A29" s="17" t="s">
        <v>52</v>
      </c>
      <c r="B29" s="34">
        <v>8303894</v>
      </c>
      <c r="C29" s="34">
        <v>6490000</v>
      </c>
      <c r="D29" s="34">
        <f t="shared" ref="D29:D36" si="7">+B29+C29</f>
        <v>14793894</v>
      </c>
      <c r="E29" s="34"/>
      <c r="F29" s="34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6">
        <f t="shared" ref="Q29:Q35" si="8">SUM(E29:P29)</f>
        <v>0</v>
      </c>
    </row>
    <row r="30" spans="1:19" ht="18.75" customHeight="1" x14ac:dyDescent="0.25">
      <c r="A30" s="17" t="s">
        <v>51</v>
      </c>
      <c r="B30" s="34">
        <v>12030593</v>
      </c>
      <c r="C30" s="34"/>
      <c r="D30" s="34">
        <f t="shared" si="7"/>
        <v>12030593</v>
      </c>
      <c r="E30" s="34">
        <v>28131.5</v>
      </c>
      <c r="F30" s="34"/>
      <c r="G30" s="35">
        <v>216612.6</v>
      </c>
      <c r="H30" s="38"/>
      <c r="I30" s="55">
        <v>341401.38</v>
      </c>
      <c r="J30" s="38"/>
      <c r="K30" s="38"/>
      <c r="L30" s="38"/>
      <c r="M30" s="38"/>
      <c r="N30" s="38"/>
      <c r="O30" s="38"/>
      <c r="P30" s="38"/>
      <c r="Q30" s="36">
        <f t="shared" si="8"/>
        <v>586145.48</v>
      </c>
    </row>
    <row r="31" spans="1:19" ht="18.75" customHeight="1" x14ac:dyDescent="0.25">
      <c r="A31" s="17" t="s">
        <v>50</v>
      </c>
      <c r="B31" s="34">
        <v>5000000</v>
      </c>
      <c r="C31" s="34">
        <v>8483684</v>
      </c>
      <c r="D31" s="34">
        <f t="shared" si="7"/>
        <v>13483684</v>
      </c>
      <c r="E31" s="34"/>
      <c r="F31" s="34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6">
        <f t="shared" si="8"/>
        <v>0</v>
      </c>
    </row>
    <row r="32" spans="1:19" ht="18.75" customHeight="1" x14ac:dyDescent="0.25">
      <c r="A32" s="17" t="s">
        <v>49</v>
      </c>
      <c r="B32" s="34">
        <v>97418300</v>
      </c>
      <c r="C32" s="34">
        <v>-1412381.8099999987</v>
      </c>
      <c r="D32" s="34">
        <f t="shared" si="7"/>
        <v>96005918.189999998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38"/>
      <c r="K32" s="38"/>
      <c r="L32" s="38"/>
      <c r="M32" s="38"/>
      <c r="N32" s="38"/>
      <c r="O32" s="38"/>
      <c r="P32" s="38"/>
      <c r="Q32" s="36">
        <f t="shared" si="8"/>
        <v>21128055.66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107995648.15000001</v>
      </c>
      <c r="D33" s="34">
        <f t="shared" si="7"/>
        <v>145266091.15000001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38"/>
      <c r="K33" s="38"/>
      <c r="L33" s="38"/>
      <c r="M33" s="38"/>
      <c r="N33" s="38"/>
      <c r="O33" s="38"/>
      <c r="P33" s="38"/>
      <c r="Q33" s="36">
        <f t="shared" si="8"/>
        <v>65713950.839999996</v>
      </c>
    </row>
    <row r="34" spans="1:17" ht="18.75" customHeight="1" x14ac:dyDescent="0.25">
      <c r="A34" s="17" t="s">
        <v>47</v>
      </c>
      <c r="B34" s="34">
        <v>323183418</v>
      </c>
      <c r="C34" s="34">
        <v>94325220.039999992</v>
      </c>
      <c r="D34" s="34">
        <f t="shared" si="7"/>
        <v>417508638.03999996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38"/>
      <c r="K34" s="38"/>
      <c r="L34" s="38"/>
      <c r="M34" s="38"/>
      <c r="N34" s="38"/>
      <c r="O34" s="38"/>
      <c r="P34" s="38"/>
      <c r="Q34" s="36">
        <f t="shared" si="8"/>
        <v>94060152.25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91974317.450000003</v>
      </c>
      <c r="D36" s="34">
        <f t="shared" si="7"/>
        <v>150607103.44999999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38"/>
      <c r="L36" s="38"/>
      <c r="M36" s="38"/>
      <c r="N36" s="38"/>
      <c r="O36" s="38"/>
      <c r="P36" s="38"/>
      <c r="Q36" s="36">
        <f>SUM(E36:P36)</f>
        <v>19055880.439999998</v>
      </c>
    </row>
    <row r="37" spans="1:17" ht="18.75" customHeight="1" x14ac:dyDescent="0.25">
      <c r="A37" s="21" t="s">
        <v>44</v>
      </c>
      <c r="B37" s="32">
        <f t="shared" ref="B37:Q37" si="9">SUM(B38:B45)</f>
        <v>40416309</v>
      </c>
      <c r="C37" s="32">
        <f t="shared" si="9"/>
        <v>800000</v>
      </c>
      <c r="D37" s="33">
        <f t="shared" si="9"/>
        <v>41216309</v>
      </c>
      <c r="E37" s="33">
        <f t="shared" si="9"/>
        <v>0</v>
      </c>
      <c r="F37" s="32">
        <f t="shared" si="9"/>
        <v>0</v>
      </c>
      <c r="G37" s="32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0</v>
      </c>
      <c r="K37" s="32">
        <f t="shared" si="9"/>
        <v>0</v>
      </c>
      <c r="L37" s="32">
        <f t="shared" si="9"/>
        <v>0</v>
      </c>
      <c r="M37" s="32">
        <f t="shared" si="9"/>
        <v>0</v>
      </c>
      <c r="N37" s="32">
        <f t="shared" si="9"/>
        <v>0</v>
      </c>
      <c r="O37" s="32">
        <f t="shared" si="9"/>
        <v>0</v>
      </c>
      <c r="P37" s="32">
        <f t="shared" si="9"/>
        <v>0</v>
      </c>
      <c r="Q37" s="33">
        <f t="shared" si="9"/>
        <v>750000</v>
      </c>
    </row>
    <row r="38" spans="1:17" ht="18.75" customHeight="1" x14ac:dyDescent="0.25">
      <c r="A38" s="17" t="s">
        <v>43</v>
      </c>
      <c r="B38" s="34">
        <v>39485409</v>
      </c>
      <c r="C38" s="34">
        <v>500000</v>
      </c>
      <c r="D38" s="34">
        <f>+B38+C38</f>
        <v>39985409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38"/>
      <c r="N38" s="38"/>
      <c r="O38" s="36"/>
      <c r="P38" s="38"/>
      <c r="Q38" s="36">
        <f t="shared" ref="Q38:Q52" si="10">SUM(E38:P38)</f>
        <v>750000</v>
      </c>
    </row>
    <row r="39" spans="1:17" ht="18.75" customHeight="1" x14ac:dyDescent="0.25">
      <c r="A39" s="17" t="s">
        <v>42</v>
      </c>
      <c r="B39" s="38">
        <v>0</v>
      </c>
      <c r="C39" s="38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34">
        <v>300000</v>
      </c>
      <c r="D40" s="34">
        <f t="shared" si="11"/>
        <v>300000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6">
        <f t="shared" si="10"/>
        <v>0</v>
      </c>
    </row>
    <row r="41" spans="1:17" ht="18.75" customHeight="1" x14ac:dyDescent="0.25">
      <c r="A41" s="17" t="s">
        <v>40</v>
      </c>
      <c r="B41" s="38">
        <v>0</v>
      </c>
      <c r="C41" s="38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8">
        <v>0</v>
      </c>
      <c r="C42" s="38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8">
        <v>0</v>
      </c>
      <c r="C43" s="38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6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6">
        <f t="shared" si="10"/>
        <v>0</v>
      </c>
    </row>
    <row r="45" spans="1:17" ht="18.75" customHeight="1" x14ac:dyDescent="0.25">
      <c r="A45" s="17" t="s">
        <v>36</v>
      </c>
      <c r="B45" s="38">
        <v>0</v>
      </c>
      <c r="C45" s="38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2">
        <v>0</v>
      </c>
      <c r="C46" s="32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8">
        <v>0</v>
      </c>
      <c r="C47" s="38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8">
        <v>0</v>
      </c>
      <c r="C48" s="38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8">
        <v>0</v>
      </c>
      <c r="C49" s="38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8">
        <v>0</v>
      </c>
      <c r="C50" s="38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8">
        <v>0</v>
      </c>
      <c r="C51" s="38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8">
        <v>0</v>
      </c>
      <c r="C52" s="38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2">
        <f t="shared" ref="B53:Q53" si="12">SUM(B54:B62)</f>
        <v>330000000</v>
      </c>
      <c r="C53" s="32">
        <f t="shared" si="12"/>
        <v>238363871.06</v>
      </c>
      <c r="D53" s="32">
        <f>SUM(D54:D62)</f>
        <v>568363871.06000006</v>
      </c>
      <c r="E53" s="33">
        <f t="shared" si="12"/>
        <v>0</v>
      </c>
      <c r="F53" s="32">
        <f t="shared" si="12"/>
        <v>50384469</v>
      </c>
      <c r="G53" s="32">
        <f t="shared" si="12"/>
        <v>84600677.769999996</v>
      </c>
      <c r="H53" s="32">
        <f t="shared" si="12"/>
        <v>291594.84999999998</v>
      </c>
      <c r="I53" s="32">
        <f t="shared" si="12"/>
        <v>61024355.960000001</v>
      </c>
      <c r="J53" s="32">
        <f t="shared" si="12"/>
        <v>0</v>
      </c>
      <c r="K53" s="32">
        <f t="shared" si="12"/>
        <v>0</v>
      </c>
      <c r="L53" s="32">
        <f t="shared" si="12"/>
        <v>0</v>
      </c>
      <c r="M53" s="32">
        <f t="shared" si="12"/>
        <v>0</v>
      </c>
      <c r="N53" s="32">
        <f t="shared" si="12"/>
        <v>0</v>
      </c>
      <c r="O53" s="32">
        <f t="shared" si="12"/>
        <v>0</v>
      </c>
      <c r="P53" s="32">
        <f t="shared" si="12"/>
        <v>0</v>
      </c>
      <c r="Q53" s="33">
        <f t="shared" si="12"/>
        <v>196301097.58000001</v>
      </c>
    </row>
    <row r="54" spans="1:19" ht="18.75" customHeight="1" x14ac:dyDescent="0.25">
      <c r="A54" s="17" t="s">
        <v>27</v>
      </c>
      <c r="B54" s="34">
        <v>35000000</v>
      </c>
      <c r="C54" s="34">
        <v>37833969.870000005</v>
      </c>
      <c r="D54" s="34">
        <f>+B54+C54</f>
        <v>72833969.870000005</v>
      </c>
      <c r="E54" s="38"/>
      <c r="F54" s="38"/>
      <c r="G54" s="35">
        <v>2555478.7999999998</v>
      </c>
      <c r="H54" s="55">
        <v>291594.84999999998</v>
      </c>
      <c r="I54" s="55">
        <v>6133425.4000000004</v>
      </c>
      <c r="J54" s="38"/>
      <c r="K54" s="38"/>
      <c r="L54" s="38"/>
      <c r="M54" s="38"/>
      <c r="N54" s="38"/>
      <c r="O54" s="38"/>
      <c r="P54" s="38"/>
      <c r="Q54" s="36">
        <f>SUM(E54:P54)</f>
        <v>8980499.0500000007</v>
      </c>
    </row>
    <row r="55" spans="1:19" ht="18.75" customHeight="1" x14ac:dyDescent="0.25">
      <c r="A55" s="17" t="s">
        <v>26</v>
      </c>
      <c r="B55" s="34"/>
      <c r="C55" s="34">
        <v>9679240.2200000007</v>
      </c>
      <c r="D55" s="34">
        <f t="shared" ref="D55:D62" si="13">+B55+C55</f>
        <v>9679240.2200000007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12522611.17</v>
      </c>
      <c r="D56" s="34">
        <f t="shared" si="13"/>
        <v>32522611.170000002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6">
        <f>SUM(E56:P56)</f>
        <v>0</v>
      </c>
    </row>
    <row r="57" spans="1:19" ht="18.75" customHeight="1" x14ac:dyDescent="0.25">
      <c r="A57" s="17" t="s">
        <v>24</v>
      </c>
      <c r="B57" s="34">
        <v>176420491</v>
      </c>
      <c r="C57" s="34">
        <v>13514000</v>
      </c>
      <c r="D57" s="34">
        <f t="shared" si="13"/>
        <v>189934491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75687018.550000012</v>
      </c>
      <c r="D58" s="34">
        <f t="shared" si="13"/>
        <v>174266527.55000001</v>
      </c>
      <c r="E58" s="38"/>
      <c r="F58" s="55">
        <v>2591870</v>
      </c>
      <c r="G58" s="55">
        <v>81294501.099999994</v>
      </c>
      <c r="H58" s="38"/>
      <c r="I58" s="55">
        <v>19390930.559999999</v>
      </c>
      <c r="J58" s="38"/>
      <c r="K58" s="38"/>
      <c r="L58" s="38"/>
      <c r="M58" s="38"/>
      <c r="N58" s="38"/>
      <c r="O58" s="38"/>
      <c r="P58" s="38"/>
      <c r="Q58" s="36">
        <f t="shared" si="14"/>
        <v>103277301.66</v>
      </c>
    </row>
    <row r="59" spans="1:19" ht="18.75" customHeight="1" x14ac:dyDescent="0.25">
      <c r="A59" s="17" t="s">
        <v>22</v>
      </c>
      <c r="B59" s="34">
        <v>0</v>
      </c>
      <c r="C59" s="38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8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43365383.530000001</v>
      </c>
      <c r="D61" s="34">
        <f t="shared" si="13"/>
        <v>43365383.530000001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45761647.719999999</v>
      </c>
      <c r="D62" s="34">
        <f t="shared" si="13"/>
        <v>45761647.719999999</v>
      </c>
      <c r="E62" s="38"/>
      <c r="F62" s="38"/>
      <c r="G62" s="38"/>
      <c r="H62" s="38"/>
      <c r="I62" s="55">
        <v>35500000</v>
      </c>
      <c r="J62" s="38"/>
      <c r="K62" s="38"/>
      <c r="L62" s="38"/>
      <c r="M62" s="38"/>
      <c r="N62" s="38"/>
      <c r="O62" s="38"/>
      <c r="P62" s="38"/>
      <c r="Q62" s="36">
        <f t="shared" si="15"/>
        <v>35500000</v>
      </c>
    </row>
    <row r="63" spans="1:19" ht="18.75" customHeight="1" x14ac:dyDescent="0.25">
      <c r="A63" s="21" t="s">
        <v>18</v>
      </c>
      <c r="B63" s="32">
        <f t="shared" ref="B63:P63" si="16">SUM(B64:B67)</f>
        <v>5225268976</v>
      </c>
      <c r="C63" s="32">
        <f t="shared" si="16"/>
        <v>1794133454.4499996</v>
      </c>
      <c r="D63" s="33">
        <f t="shared" si="16"/>
        <v>7019402430.4499998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0</v>
      </c>
      <c r="K63" s="32">
        <f t="shared" si="16"/>
        <v>0</v>
      </c>
      <c r="L63" s="32">
        <f t="shared" si="16"/>
        <v>0</v>
      </c>
      <c r="M63" s="32">
        <f t="shared" si="16"/>
        <v>0</v>
      </c>
      <c r="N63" s="32">
        <f t="shared" si="16"/>
        <v>0</v>
      </c>
      <c r="O63" s="32">
        <f t="shared" si="16"/>
        <v>0</v>
      </c>
      <c r="P63" s="32">
        <f t="shared" si="16"/>
        <v>0</v>
      </c>
      <c r="Q63" s="33">
        <f>SUM(Q64:Q67)</f>
        <v>2785221878.3499999</v>
      </c>
    </row>
    <row r="64" spans="1:19" ht="18.75" customHeight="1" x14ac:dyDescent="0.25">
      <c r="A64" s="17" t="s">
        <v>17</v>
      </c>
      <c r="B64" s="36"/>
      <c r="C64" s="34">
        <v>582000</v>
      </c>
      <c r="D64" s="34">
        <f>+B64+C64</f>
        <v>582000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1793551454.4499996</v>
      </c>
      <c r="D65" s="34">
        <f>+B65+C65</f>
        <v>7018820430.4499998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36"/>
      <c r="K65" s="38"/>
      <c r="L65" s="38"/>
      <c r="M65" s="38"/>
      <c r="N65" s="38"/>
      <c r="O65" s="38"/>
      <c r="P65" s="38"/>
      <c r="Q65" s="36">
        <f>SUM(E65:P65)</f>
        <v>2785221878.3499999</v>
      </c>
      <c r="R65" s="5"/>
      <c r="S65" s="6"/>
    </row>
    <row r="66" spans="1:19" ht="18.75" customHeight="1" x14ac:dyDescent="0.25">
      <c r="A66" s="17" t="s">
        <v>15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2"/>
      <c r="C71" s="32"/>
      <c r="D71" s="3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0">
        <f t="shared" ref="B76:Q76" si="19">SUM(B77+B80+B83)</f>
        <v>100000000</v>
      </c>
      <c r="C76" s="30">
        <f t="shared" si="19"/>
        <v>-52663233</v>
      </c>
      <c r="D76" s="30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 t="shared" si="19"/>
        <v>35131868.590000004</v>
      </c>
    </row>
    <row r="77" spans="1:19" ht="18.75" customHeight="1" x14ac:dyDescent="0.25">
      <c r="A77" s="21" t="s">
        <v>6</v>
      </c>
      <c r="B77" s="32">
        <f t="shared" ref="B77:Q77" si="20">SUM(B78:B79)</f>
        <v>0</v>
      </c>
      <c r="C77" s="32"/>
      <c r="D77" s="32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8"/>
      <c r="C79" s="38"/>
      <c r="D79" s="3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2">
        <f t="shared" ref="B80:D80" si="22">SUM(B81:B82)</f>
        <v>100000000</v>
      </c>
      <c r="C80" s="32">
        <f t="shared" si="22"/>
        <v>-52663233</v>
      </c>
      <c r="D80" s="32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2"/>
      <c r="C83" s="32"/>
      <c r="D83" s="32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2669449727.8999996</v>
      </c>
      <c r="D85" s="43">
        <f t="shared" ref="D85:Q85" si="24">+D10+D76</f>
        <v>12619757704.900002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1227282361.4499998</v>
      </c>
      <c r="H85" s="43">
        <f t="shared" si="24"/>
        <v>813166689.51999998</v>
      </c>
      <c r="I85" s="43">
        <f t="shared" si="24"/>
        <v>1243349719.21</v>
      </c>
      <c r="J85" s="43">
        <f t="shared" si="24"/>
        <v>0</v>
      </c>
      <c r="K85" s="43">
        <f t="shared" si="24"/>
        <v>0</v>
      </c>
      <c r="L85" s="43">
        <f t="shared" si="24"/>
        <v>0</v>
      </c>
      <c r="M85" s="43">
        <f t="shared" si="24"/>
        <v>0</v>
      </c>
      <c r="N85" s="43">
        <f t="shared" si="24"/>
        <v>0</v>
      </c>
      <c r="O85" s="43">
        <f t="shared" si="24"/>
        <v>0</v>
      </c>
      <c r="P85" s="43">
        <f t="shared" si="24"/>
        <v>0</v>
      </c>
      <c r="Q85" s="43">
        <f t="shared" si="24"/>
        <v>5071909714.9499998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x14ac:dyDescent="0.25">
      <c r="C94" s="6"/>
      <c r="D94" s="44"/>
      <c r="E94" s="6"/>
      <c r="J94" s="51"/>
      <c r="K94" s="6"/>
      <c r="P94" s="51"/>
      <c r="Q94" s="6"/>
    </row>
    <row r="95" spans="1:20" x14ac:dyDescent="0.25">
      <c r="C95" s="6"/>
      <c r="D95" s="44"/>
      <c r="E95" s="6"/>
      <c r="J95" s="51"/>
      <c r="K95" s="6"/>
      <c r="P95" s="51"/>
      <c r="Q95" s="6"/>
    </row>
    <row r="96" spans="1:20" x14ac:dyDescent="0.25">
      <c r="C96" s="6"/>
      <c r="D96" s="44"/>
      <c r="E96" s="6"/>
      <c r="J96" s="51"/>
      <c r="K96" s="6"/>
      <c r="P96" s="51"/>
      <c r="Q96" s="6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x14ac:dyDescent="0.25">
      <c r="C106" s="6"/>
      <c r="D106" s="44"/>
      <c r="E106" s="6"/>
      <c r="J106" s="44"/>
      <c r="K106" s="6"/>
      <c r="P106" s="44"/>
      <c r="Q106" s="6"/>
    </row>
    <row r="107" spans="2:17" x14ac:dyDescent="0.25">
      <c r="C107" s="6"/>
      <c r="D107" s="44"/>
      <c r="E107" s="6"/>
      <c r="J107" s="51"/>
      <c r="K107" s="6"/>
      <c r="P107" s="51"/>
      <c r="Q107" s="6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74803149606299202" bottom="0.74803149606299202" header="0.31496062992126" footer="0.31496062992126"/>
  <pageSetup scale="36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10"/>
  <sheetViews>
    <sheetView workbookViewId="0">
      <selection activeCell="B9" sqref="B9"/>
    </sheetView>
  </sheetViews>
  <sheetFormatPr baseColWidth="10" defaultRowHeight="15" x14ac:dyDescent="0.25"/>
  <cols>
    <col min="2" max="2" width="20.42578125" customWidth="1"/>
  </cols>
  <sheetData>
    <row r="8" spans="2:2" x14ac:dyDescent="0.25">
      <c r="B8" s="55">
        <v>15056991.390000001</v>
      </c>
    </row>
    <row r="9" spans="2:2" x14ac:dyDescent="0.25">
      <c r="B9" s="55">
        <v>15090925.91</v>
      </c>
    </row>
    <row r="10" spans="2:2" x14ac:dyDescent="0.25">
      <c r="B10" s="55">
        <f>+B8-B9</f>
        <v>-33934.519999999553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Hoja1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2023-06-12T12:40:26Z</cp:lastPrinted>
  <dcterms:created xsi:type="dcterms:W3CDTF">2021-08-10T14:38:52Z</dcterms:created>
  <dcterms:modified xsi:type="dcterms:W3CDTF">2023-06-12T12:41:00Z</dcterms:modified>
</cp:coreProperties>
</file>