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INAPA\LICITACIONES\GRUPO 6 POZOS y RAMON SANTANA\"/>
    </mc:Choice>
  </mc:AlternateContent>
  <bookViews>
    <workbookView xWindow="0" yWindow="0" windowWidth="20490" windowHeight="7095"/>
  </bookViews>
  <sheets>
    <sheet name="listadoA REGION SUR (2)" sheetId="1" r:id="rId1"/>
  </sheets>
  <definedNames>
    <definedName name="_xlnm.Print_Area" localSheetId="0">'listadoA REGION SUR (2)'!$A$1:$F$286</definedName>
    <definedName name="_xlnm.Print_Titles" localSheetId="0">'listadoA REGION SUR (2)'!$1:$10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83" i="1" l="1"/>
  <c r="F281" i="1"/>
  <c r="F279" i="1"/>
  <c r="F277" i="1"/>
  <c r="F276" i="1"/>
  <c r="F275" i="1"/>
  <c r="F273" i="1"/>
  <c r="F272" i="1"/>
  <c r="F271" i="1"/>
  <c r="F267" i="1"/>
  <c r="F266" i="1"/>
  <c r="F264" i="1"/>
  <c r="F265" i="1"/>
  <c r="F263" i="1"/>
  <c r="F262" i="1"/>
  <c r="F261" i="1"/>
  <c r="F260" i="1"/>
  <c r="F258" i="1"/>
  <c r="F257" i="1"/>
  <c r="F256" i="1"/>
  <c r="F255" i="1"/>
  <c r="F254" i="1"/>
  <c r="F253" i="1"/>
  <c r="F252" i="1"/>
  <c r="F249" i="1"/>
  <c r="F248" i="1"/>
  <c r="F247" i="1"/>
  <c r="F246" i="1"/>
  <c r="F245" i="1"/>
  <c r="F244" i="1"/>
  <c r="F243" i="1"/>
  <c r="F242" i="1"/>
  <c r="F239" i="1"/>
  <c r="F238" i="1"/>
  <c r="F237" i="1"/>
  <c r="F236" i="1"/>
  <c r="F235" i="1"/>
  <c r="F234" i="1"/>
  <c r="F233" i="1"/>
  <c r="F230" i="1"/>
  <c r="F229" i="1"/>
  <c r="F228" i="1"/>
  <c r="F227" i="1"/>
  <c r="F226" i="1"/>
  <c r="F225" i="1"/>
  <c r="F224" i="1"/>
  <c r="F223" i="1"/>
  <c r="F220" i="1"/>
  <c r="F219" i="1"/>
  <c r="F218" i="1"/>
  <c r="F217" i="1"/>
  <c r="F216" i="1"/>
  <c r="F215" i="1"/>
  <c r="F214" i="1"/>
  <c r="F213" i="1"/>
  <c r="F210" i="1"/>
  <c r="F209" i="1"/>
  <c r="F208" i="1"/>
  <c r="F207" i="1"/>
  <c r="F206" i="1"/>
  <c r="F205" i="1"/>
  <c r="F204" i="1"/>
  <c r="F201" i="1"/>
  <c r="F200" i="1"/>
  <c r="F199" i="1"/>
  <c r="F198" i="1"/>
  <c r="F197" i="1"/>
  <c r="F196" i="1"/>
  <c r="F195" i="1"/>
  <c r="F194" i="1"/>
  <c r="F188" i="1"/>
  <c r="F186" i="1"/>
  <c r="F184" i="1"/>
  <c r="F185" i="1"/>
  <c r="F183" i="1"/>
  <c r="F182" i="1"/>
  <c r="F181" i="1"/>
  <c r="F180" i="1"/>
  <c r="F178" i="1"/>
  <c r="F176" i="1"/>
  <c r="F175" i="1"/>
  <c r="F174" i="1"/>
  <c r="F173" i="1"/>
  <c r="F172" i="1"/>
  <c r="F171" i="1"/>
  <c r="F170" i="1"/>
  <c r="F169" i="1"/>
  <c r="F163" i="1"/>
  <c r="F162" i="1"/>
  <c r="F160" i="1"/>
  <c r="F161" i="1"/>
  <c r="F159" i="1"/>
  <c r="F158" i="1"/>
  <c r="F157" i="1"/>
  <c r="F156" i="1"/>
  <c r="F154" i="1"/>
  <c r="F153" i="1"/>
  <c r="F151" i="1"/>
  <c r="F150" i="1"/>
  <c r="F149" i="1"/>
  <c r="F148" i="1"/>
  <c r="F147" i="1"/>
  <c r="F146" i="1"/>
  <c r="F142" i="1"/>
  <c r="F141" i="1"/>
  <c r="F140" i="1"/>
  <c r="F139" i="1"/>
  <c r="F138" i="1"/>
  <c r="F137" i="1"/>
  <c r="F134" i="1"/>
  <c r="F133" i="1"/>
  <c r="F132" i="1"/>
  <c r="F131" i="1"/>
  <c r="F130" i="1"/>
  <c r="F129" i="1"/>
  <c r="F128" i="1"/>
  <c r="F122" i="1"/>
  <c r="F121" i="1"/>
  <c r="F119" i="1"/>
  <c r="F120" i="1"/>
  <c r="F118" i="1"/>
  <c r="F117" i="1"/>
  <c r="F116" i="1"/>
  <c r="F115" i="1"/>
  <c r="F113" i="1"/>
  <c r="F112" i="1"/>
  <c r="F111" i="1"/>
  <c r="F110" i="1"/>
  <c r="F109" i="1"/>
  <c r="F108" i="1"/>
  <c r="F107" i="1"/>
  <c r="F106" i="1"/>
  <c r="F103" i="1"/>
  <c r="F102" i="1"/>
  <c r="F101" i="1"/>
  <c r="F100" i="1"/>
  <c r="F99" i="1"/>
  <c r="F98" i="1"/>
  <c r="F97" i="1"/>
  <c r="F96" i="1"/>
  <c r="F93" i="1"/>
  <c r="F92" i="1"/>
  <c r="F91" i="1"/>
  <c r="F90" i="1"/>
  <c r="F89" i="1"/>
  <c r="F88" i="1"/>
  <c r="F87" i="1"/>
  <c r="F82" i="1"/>
  <c r="F81" i="1"/>
  <c r="F79" i="1"/>
  <c r="F80" i="1"/>
  <c r="F78" i="1"/>
  <c r="F77" i="1"/>
  <c r="F76" i="1"/>
  <c r="F75" i="1"/>
  <c r="F73" i="1"/>
  <c r="F72" i="1"/>
  <c r="F64" i="1"/>
  <c r="F71" i="1"/>
  <c r="F70" i="1"/>
  <c r="F69" i="1"/>
  <c r="F68" i="1"/>
  <c r="F67" i="1"/>
  <c r="F66" i="1"/>
  <c r="F63" i="1"/>
  <c r="F62" i="1"/>
  <c r="F61" i="1"/>
  <c r="F60" i="1"/>
  <c r="F59" i="1"/>
  <c r="F52" i="1"/>
  <c r="F50" i="1"/>
  <c r="F49" i="1"/>
  <c r="F48" i="1"/>
  <c r="F47" i="1"/>
  <c r="F45" i="1"/>
  <c r="F44" i="1"/>
  <c r="F43" i="1"/>
  <c r="F39" i="1"/>
  <c r="F38" i="1"/>
  <c r="F36" i="1"/>
  <c r="F37" i="1"/>
  <c r="F35" i="1"/>
  <c r="F34" i="1"/>
  <c r="F33" i="1"/>
  <c r="F32" i="1"/>
  <c r="F30" i="1"/>
  <c r="F29" i="1"/>
  <c r="F28" i="1"/>
  <c r="F27" i="1"/>
  <c r="F26" i="1"/>
  <c r="F25" i="1"/>
  <c r="F24" i="1"/>
  <c r="F23" i="1"/>
  <c r="F22" i="1"/>
  <c r="F18" i="1"/>
  <c r="F17" i="1"/>
  <c r="F16" i="1"/>
  <c r="C255" i="1" l="1"/>
  <c r="C254" i="1"/>
  <c r="C253" i="1"/>
  <c r="C247" i="1"/>
  <c r="C244" i="1"/>
  <c r="C243" i="1"/>
  <c r="C237" i="1"/>
  <c r="C234" i="1"/>
  <c r="C228" i="1"/>
  <c r="C225" i="1"/>
  <c r="C224" i="1"/>
  <c r="C218" i="1"/>
  <c r="C214" i="1"/>
  <c r="C208" i="1"/>
  <c r="C205" i="1"/>
  <c r="C199" i="1"/>
  <c r="C195" i="1"/>
  <c r="C174" i="1"/>
  <c r="C171" i="1"/>
  <c r="C170" i="1"/>
  <c r="C137" i="1"/>
  <c r="C140" i="1" s="1"/>
  <c r="C132" i="1"/>
  <c r="C129" i="1"/>
  <c r="C130" i="1" s="1"/>
  <c r="C110" i="1"/>
  <c r="C107" i="1"/>
  <c r="C108" i="1" s="1"/>
  <c r="C101" i="1"/>
  <c r="C98" i="1"/>
  <c r="C97" i="1"/>
  <c r="C91" i="1"/>
  <c r="C88" i="1"/>
  <c r="C70" i="1"/>
  <c r="C67" i="1"/>
  <c r="C68" i="1" s="1"/>
  <c r="C59" i="1"/>
  <c r="C62" i="1" s="1"/>
  <c r="C60" i="1" l="1"/>
  <c r="C61" i="1"/>
  <c r="C138" i="1"/>
</calcChain>
</file>

<file path=xl/sharedStrings.xml><?xml version="1.0" encoding="utf-8"?>
<sst xmlns="http://schemas.openxmlformats.org/spreadsheetml/2006/main" count="377" uniqueCount="137">
  <si>
    <t>PERFORACION, LIMPIEZA Y AFORO DE  NUEVOS POZOS PARA EL REFORZAMIENTO DE VARIOS ACUEDUCTOS Y CONSTRUCCION DE FILTRANTES DE AGUAS RESIDUALES EN DIFERENTES PROVINCIAS DE LA REGION SUR</t>
  </si>
  <si>
    <t>REGION SUR</t>
  </si>
  <si>
    <t>No.</t>
  </si>
  <si>
    <t>Descripción</t>
  </si>
  <si>
    <t>Cant</t>
  </si>
  <si>
    <t>Und</t>
  </si>
  <si>
    <t>Precio Unit.</t>
  </si>
  <si>
    <t>Precio Total</t>
  </si>
  <si>
    <t>I</t>
  </si>
  <si>
    <t>ROVINCIA AZUA</t>
  </si>
  <si>
    <t xml:space="preserve">FASE A  </t>
  </si>
  <si>
    <t>PERFORACION DE POZOS Y FILTRANTES</t>
  </si>
  <si>
    <t xml:space="preserve"> ACUEDUCTO MULTIPLE LOS TRAMOJOS - LAS CLAVELLINAS</t>
  </si>
  <si>
    <t>Corte y Montura de Plataforma (Incluye personal y equipos)</t>
  </si>
  <si>
    <t>Día</t>
  </si>
  <si>
    <t>Limpieza y desarrollo por Pistoneo</t>
  </si>
  <si>
    <t>und</t>
  </si>
  <si>
    <t>Prueba de aforo (24 horas)</t>
  </si>
  <si>
    <t>SUB-TOTAL TRAMOJOS - LAS CLAVELLINAS</t>
  </si>
  <si>
    <t>PERFORACION Y AFORO DE TRES (3) POZOS PARA ABASTECER EL ACUEDUCTO PLAYA CHIQUITA</t>
  </si>
  <si>
    <t xml:space="preserve">Perforacion  en percusión  para encamisar en  Ø8" acero </t>
  </si>
  <si>
    <t>pies</t>
  </si>
  <si>
    <t xml:space="preserve">Encamisado Ø 8" acero </t>
  </si>
  <si>
    <t>Ranurado Ø8" acero</t>
  </si>
  <si>
    <t>Suministro de zapata en acero</t>
  </si>
  <si>
    <t xml:space="preserve">Suministro de tuberia de Ø8" acero, e= 1/4" </t>
  </si>
  <si>
    <t>Limpieza y desarrollo por pistoneo</t>
  </si>
  <si>
    <t>SUB-TOTAL PLAYA CHIQUITA</t>
  </si>
  <si>
    <t>SUBTOTAL COSTOS DIRECTOS (FASE A) PROVINCIA AZUA</t>
  </si>
  <si>
    <t>Costos Indirectos:</t>
  </si>
  <si>
    <t xml:space="preserve">Honorarios Profesionales </t>
  </si>
  <si>
    <t xml:space="preserve">Supervision de la obra </t>
  </si>
  <si>
    <t xml:space="preserve">Transporte </t>
  </si>
  <si>
    <t xml:space="preserve">Ley 6-86 </t>
  </si>
  <si>
    <t>ITBIS de los costos directos, según Norma DGII 07/07</t>
  </si>
  <si>
    <t xml:space="preserve">CODIA </t>
  </si>
  <si>
    <t xml:space="preserve">Subtotal de Costos Indirectos </t>
  </si>
  <si>
    <t>SUB-TOTAL PROVINCIA AZUA (FASE A)</t>
  </si>
  <si>
    <t>FASE B</t>
  </si>
  <si>
    <t>LIMPIEZA Y AFORO DE POZOS EXISTENTES</t>
  </si>
  <si>
    <t>LIMPIEZA Y AFORO DE UN POZO ACUEDUCTO GUAYACANAL</t>
  </si>
  <si>
    <t>SUB-TOTAL GUAYACANAL</t>
  </si>
  <si>
    <t>ITBIS</t>
  </si>
  <si>
    <t>Transporte</t>
  </si>
  <si>
    <t>SUB-TOTAL PROVINCIA AZUA (FASE B)</t>
  </si>
  <si>
    <t>TOTAL GENERAL PROVINCIA AZUA (FASE A + FASE B)</t>
  </si>
  <si>
    <t>II</t>
  </si>
  <si>
    <t>PROVINCIA BARAHONA</t>
  </si>
  <si>
    <t>PERFORACION DE CUATRO FILTRANTES DE AGUAS RESIDUALES PARA EL EJERCITO DE REPUBLICA DOMINICANA</t>
  </si>
  <si>
    <t xml:space="preserve">Perforacion por rotacion en Ø12" PVC </t>
  </si>
  <si>
    <t>Encamisado Ø12" PVC</t>
  </si>
  <si>
    <t>Ranurado Ø12" PVC</t>
  </si>
  <si>
    <t xml:space="preserve">Suministro de tuberia Ø12" PVC (SDR-41), Espiga y campana </t>
  </si>
  <si>
    <t>Prueba de infiltración</t>
  </si>
  <si>
    <t xml:space="preserve">SUBTOTALFILTRANTES DE AGUAS RESIDUALES  EJERCITO </t>
  </si>
  <si>
    <t>PERFORACION POR EL METODO DE ROTACION UN (1)  NUEVO POZO PARA EL EJERCITO DE REPUBLICA DOMINICANA, PROVINCIA BARAHONA</t>
  </si>
  <si>
    <t>Perforacion  por rotación en Ø10" PVC</t>
  </si>
  <si>
    <t>Encamisado Ø8" PVC</t>
  </si>
  <si>
    <t>Ranurado Ø8" PVC</t>
  </si>
  <si>
    <t>Desarrollo por aire</t>
  </si>
  <si>
    <t>Suministro de tuberia PVC, SDR-26</t>
  </si>
  <si>
    <t xml:space="preserve">SUB-TOTAL NUEVO POZO PARA EL EJERCITO DE REPUBLICA </t>
  </si>
  <si>
    <t>SUB-TOTAL COSTOS DIRECTOS (FASE A), PROVINCIA BARAHONA</t>
  </si>
  <si>
    <t>TOTAL GENERAL PROVINCIA BARAHONA</t>
  </si>
  <si>
    <t>III</t>
  </si>
  <si>
    <t>PROVINCIA ELIAS PIÑA</t>
  </si>
  <si>
    <t>FASE A</t>
  </si>
  <si>
    <t>PERFORACION POR EL METODO DE ROTACION DOS (2) NUEVOS POZOS PARA REFORZAR ACUEDUCTO OLIVERO</t>
  </si>
  <si>
    <t>SUB-TOTAL ACUEDUCTO OLIVERO</t>
  </si>
  <si>
    <t>PERFORACION POR EL METODO DE PERCUSION UN (1) NUEVO POZO PARA REFORZAR ACUEDUCTO MARIA ISABEL</t>
  </si>
  <si>
    <t xml:space="preserve">Perforacion  por percusión en Ø8" Acero </t>
  </si>
  <si>
    <t>Encamisado Ø8" Acero</t>
  </si>
  <si>
    <t>Ranurado Ø8" Acero</t>
  </si>
  <si>
    <t>Suministro de zapata de acero</t>
  </si>
  <si>
    <t>Suministro de tuberia de Acero 1/4"</t>
  </si>
  <si>
    <t>SUBTOTAL ACUEDUCTO MARIA ISABEL</t>
  </si>
  <si>
    <t>PERFORACION POR EL METODO DE ROTACION UN (1)  NUEVO POZO PARA EL EJERCITO DE REPUBLICA DOMINICANA</t>
  </si>
  <si>
    <t xml:space="preserve">SUB-TOTAL EJERCITO DE REPUBLICA </t>
  </si>
  <si>
    <t>SUBTOTAL COSTOS DIRECTOS (FASE A) PROVINCIA ELIAS PIÑA</t>
  </si>
  <si>
    <t>TOTAL GENERAL PROVINCIA ELIAS PIÑA</t>
  </si>
  <si>
    <t>IV</t>
  </si>
  <si>
    <t>PROVINCIA PEDERNALES</t>
  </si>
  <si>
    <t>PERFORACION POR EL METODO DE ROTACION UN (1) NUEVO POZO PARA EL EJERCITO DE REPUBLICA DOMINICANA</t>
  </si>
  <si>
    <t>SUBTOTAL NUEVO POZO PARA EL EJERCITO RD</t>
  </si>
  <si>
    <t>PERFORACION DE DOS FILTRANTES DE AGUAS RESIDUALES PARA EL EJERCITO DE REPUBLICA DOMINICANA</t>
  </si>
  <si>
    <t>SUB-TOTAL AGUAS RESIDUALES PARA EL EJERCITO RD</t>
  </si>
  <si>
    <t>VIDEOINSPECCION, LIMPIEZA Y AFORO DE UN (1) POZO EN LA AVIACION, ACUEDUCTO PEDERNALES</t>
  </si>
  <si>
    <t>DEMOLICION Y BOTE VIGA CASETA</t>
  </si>
  <si>
    <t>3.1.1</t>
  </si>
  <si>
    <t>Demolicion y Bote de Escombro In Situ de Viga de  H.A, (L= 6,  B=0.20,  H= 0.30) m. Inc. ( personal, Equipo y  Herramientas)</t>
  </si>
  <si>
    <t>POZO</t>
  </si>
  <si>
    <t>3.2.1</t>
  </si>
  <si>
    <t>Inspección interior de pozo con camara</t>
  </si>
  <si>
    <t>3.2.2</t>
  </si>
  <si>
    <t>3.2.3</t>
  </si>
  <si>
    <t>SUB-TOTAL POZO EN LA AVIACION</t>
  </si>
  <si>
    <t>SUBTOTAL COSTOS DIRECTOS (FASE A) PROVINCIA PEDERNALES</t>
  </si>
  <si>
    <t>TOTAL GENERAL PROVINCIA PEDERNALES</t>
  </si>
  <si>
    <t>V</t>
  </si>
  <si>
    <t>PROVINCIA SAN CRISTOBAL</t>
  </si>
  <si>
    <t xml:space="preserve">PERFORACION POR EL METODO DE PERCUSION TRES (3)  NUEVOS POZOS PARA REFORZAR ACUEDUCTO DOÑA ANA </t>
  </si>
  <si>
    <t xml:space="preserve">Perforacion  por percusión en Ø16" Acero </t>
  </si>
  <si>
    <t>Encamisado Ø12" Acero</t>
  </si>
  <si>
    <t>Ranurado Ø12" Acero</t>
  </si>
  <si>
    <t>Suministro de tuberia de Acero e= 1/4"</t>
  </si>
  <si>
    <t xml:space="preserve">SUB-TOTAL ACUEDUCTO DOÑA ANA </t>
  </si>
  <si>
    <t>SUBTOTAL COSTOS DIRECTOS (FASE A) PROVINCIA SAN CRISTOBAL</t>
  </si>
  <si>
    <t>TOTAL GENERAL PROVINCIA SAN CRISTOBAL</t>
  </si>
  <si>
    <t>VI</t>
  </si>
  <si>
    <t>PROVINCIA SAN JUAN</t>
  </si>
  <si>
    <t>PERFORACION POR EL METODO DE PERCUSION UN (1) NUEVO POZO PARA REFORZAR ACUEDUCTO HATICO DEL GUANAL-GUAYABA</t>
  </si>
  <si>
    <t>Perforacion  por percusión en Ø8" Acero</t>
  </si>
  <si>
    <t>SUB-TOTAL ACUEDUCTO HATICO DEL GUANAL-GUAYABA</t>
  </si>
  <si>
    <t>PERFORACION POR EL METODO DE ROTACION UN  (1)  NUEVO POZO PARA REFORZAR ACUEDUCTO LOS RINCONES</t>
  </si>
  <si>
    <t>SUBTOTAL REFORZARMIENTO ACUEDUCTO LOS RINCONES</t>
  </si>
  <si>
    <t>PERFORACION POR EL METODO DE PERCUSION UN NUEVO (1)  POZO PARA REFORZAR ACUEDUCTO EL HOYO</t>
  </si>
  <si>
    <t>SUB-TOTAL  ACUEDUCTO EL HOYO</t>
  </si>
  <si>
    <t>PERFORACION POR EL METODO DE PERCUSION DOS (2) NUEVOS POZOS PARA REFORZAR ACUEDUCTO MATAYAYA</t>
  </si>
  <si>
    <t>SUB-TOTAL ACUEDUCTO MATAYAYA</t>
  </si>
  <si>
    <t>PERFORACION POR EL METODO DE ROTACION DOS (2) NUEVOS POZOS PARA REFORZAR ACUEDUCTO EL JOBO</t>
  </si>
  <si>
    <t>SUB-TOTAL ACUEDUCTO EL JOBO</t>
  </si>
  <si>
    <t>PERFORACION POR EL METODO DE PERCUSION UN (1) NUEVO POZO PARA EL EJERCITO DE REPUBLICA DOMINICANA</t>
  </si>
  <si>
    <t xml:space="preserve">SU-BTOTAL POZO PARA EL EJERCITO </t>
  </si>
  <si>
    <t>PERFORACION DE UN FILTRANTE DE AGUAS PLUVIALES PARA EL EJERCITO DE REPUBLICA DOMINICANA</t>
  </si>
  <si>
    <t xml:space="preserve">Perforacion por Percusion de Ø8" a  Ø6" Acero </t>
  </si>
  <si>
    <t>Encamisado Ø6" Acero</t>
  </si>
  <si>
    <t>Ranurado Ø6" Acero</t>
  </si>
  <si>
    <t xml:space="preserve">Suministro de tuberia Ø6" Acero </t>
  </si>
  <si>
    <t>SUB-TOTAL AGUAS PLUVIALES PARA EL EJERCITO</t>
  </si>
  <si>
    <t>SUBTOTAL COSTOS DIRECTOS (FASE A) PROVINCIA SAN JUAN</t>
  </si>
  <si>
    <t>SUB-TOTAL PROVINCIA SAN JUAN (FASE A)</t>
  </si>
  <si>
    <t xml:space="preserve"> LIMPIEZA Y AFORO DE DOS (2)  POZOS EXISTENTES EN LA COMUNIDAD DE GUARAGUAO, MUNICIPIO LAS MATAS DE FARFAN</t>
  </si>
  <si>
    <t xml:space="preserve">SUBTOTAL COSTOS DIRECTOS </t>
  </si>
  <si>
    <t>Subtotal de Costos Indirectos</t>
  </si>
  <si>
    <t>SUB-TOTAL PROVINCIA  SAN JUAN (FASE B)</t>
  </si>
  <si>
    <t>TOTAL GENERAL PROVINCIA  SAN JUAN (FASE A + FASE B)</t>
  </si>
  <si>
    <t>TOTAL GENERAL REGION SUR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</si>
</sst>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 * #,##0.00_ ;_ * \-#,##0.00_ ;_ * &quot;-&quot;??_ ;_ @_ "/>
    <numFmt numFmtId="164" formatCode="&quot;RD$&quot;#,##0.00"/>
    <numFmt numFmtId="165" formatCode="[$$-1C0A]#,##0.00;[Red][$$-1C0A]#,##0.00"/>
    <numFmt numFmtId="166" formatCode="#,##0.0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rgb="FF00000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6"/>
      <color theme="1"/>
      <name val="Times New Roman"/>
      <family val="1"/>
    </font>
    <font>
      <i/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5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14" fontId="2" fillId="0" borderId="0" xfId="0" applyNumberFormat="1" applyFont="1" applyAlignment="1">
      <alignment horizontal="right"/>
    </xf>
    <xf numFmtId="0" fontId="0" fillId="0" borderId="0" xfId="0" applyAlignment="1">
      <alignment wrapText="1"/>
    </xf>
    <xf numFmtId="0" fontId="0" fillId="0" borderId="0" xfId="0" applyAlignment="1">
      <alignment horizontal="right"/>
    </xf>
    <xf numFmtId="0" fontId="13" fillId="0" borderId="0" xfId="0" applyFont="1"/>
    <xf numFmtId="0" fontId="1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 applyProtection="1">
      <alignment horizontal="center" vertical="top" wrapText="1"/>
      <protection locked="0"/>
    </xf>
    <xf numFmtId="0" fontId="5" fillId="0" borderId="0" xfId="0" applyFont="1" applyAlignment="1" applyProtection="1">
      <alignment horizontal="center" vertical="top"/>
      <protection locked="0"/>
    </xf>
    <xf numFmtId="0" fontId="6" fillId="0" borderId="0" xfId="0" applyFont="1" applyProtection="1">
      <protection locked="0"/>
    </xf>
    <xf numFmtId="0" fontId="5" fillId="0" borderId="0" xfId="0" applyFont="1" applyAlignment="1" applyProtection="1">
      <alignment vertical="top" wrapText="1"/>
      <protection locked="0"/>
    </xf>
    <xf numFmtId="164" fontId="7" fillId="0" borderId="0" xfId="0" applyNumberFormat="1" applyFont="1" applyAlignment="1" applyProtection="1">
      <alignment horizontal="right"/>
      <protection locked="0"/>
    </xf>
    <xf numFmtId="0" fontId="5" fillId="0" borderId="0" xfId="0" applyFont="1" applyAlignment="1" applyProtection="1">
      <alignment horizontal="right" vertical="top" wrapText="1"/>
      <protection locked="0"/>
    </xf>
    <xf numFmtId="0" fontId="7" fillId="0" borderId="1" xfId="0" applyFont="1" applyBorder="1" applyAlignment="1" applyProtection="1">
      <alignment horizont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right"/>
      <protection locked="0"/>
    </xf>
    <xf numFmtId="0" fontId="7" fillId="0" borderId="2" xfId="0" applyFont="1" applyBorder="1" applyProtection="1"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center"/>
      <protection locked="0"/>
    </xf>
    <xf numFmtId="165" fontId="6" fillId="0" borderId="2" xfId="0" applyNumberFormat="1" applyFont="1" applyBorder="1" applyProtection="1">
      <protection locked="0"/>
    </xf>
    <xf numFmtId="164" fontId="6" fillId="0" borderId="2" xfId="0" applyNumberFormat="1" applyFont="1" applyBorder="1" applyAlignment="1" applyProtection="1">
      <alignment horizontal="right"/>
      <protection locked="0"/>
    </xf>
    <xf numFmtId="0" fontId="7" fillId="0" borderId="2" xfId="0" applyFont="1" applyBorder="1" applyAlignment="1" applyProtection="1">
      <alignment horizontal="center" wrapText="1"/>
      <protection locked="0"/>
    </xf>
    <xf numFmtId="0" fontId="7" fillId="0" borderId="2" xfId="0" applyFont="1" applyBorder="1" applyAlignment="1" applyProtection="1">
      <alignment vertical="center" wrapText="1"/>
      <protection locked="0"/>
    </xf>
    <xf numFmtId="165" fontId="8" fillId="0" borderId="2" xfId="0" applyNumberFormat="1" applyFont="1" applyBorder="1" applyProtection="1">
      <protection locked="0"/>
    </xf>
    <xf numFmtId="0" fontId="7" fillId="2" borderId="2" xfId="0" applyFont="1" applyFill="1" applyBorder="1" applyAlignment="1" applyProtection="1">
      <alignment horizontal="center"/>
      <protection locked="0"/>
    </xf>
    <xf numFmtId="0" fontId="6" fillId="0" borderId="2" xfId="0" applyFont="1" applyBorder="1" applyProtection="1">
      <protection locked="0"/>
    </xf>
    <xf numFmtId="0" fontId="6" fillId="3" borderId="1" xfId="0" applyFont="1" applyFill="1" applyBorder="1" applyProtection="1">
      <protection locked="0"/>
    </xf>
    <xf numFmtId="0" fontId="7" fillId="3" borderId="1" xfId="0" applyFont="1" applyFill="1" applyBorder="1" applyAlignment="1" applyProtection="1">
      <alignment horizontal="center"/>
      <protection locked="0"/>
    </xf>
    <xf numFmtId="0" fontId="0" fillId="0" borderId="2" xfId="0" applyBorder="1" applyProtection="1">
      <protection locked="0"/>
    </xf>
    <xf numFmtId="0" fontId="5" fillId="0" borderId="2" xfId="0" applyFont="1" applyBorder="1" applyAlignment="1" applyProtection="1">
      <alignment vertical="top" wrapText="1"/>
      <protection locked="0"/>
    </xf>
    <xf numFmtId="0" fontId="2" fillId="0" borderId="2" xfId="0" applyFont="1" applyBorder="1" applyAlignment="1" applyProtection="1">
      <alignment horizontal="center"/>
      <protection locked="0"/>
    </xf>
    <xf numFmtId="4" fontId="6" fillId="0" borderId="2" xfId="0" applyNumberFormat="1" applyFont="1" applyBorder="1" applyProtection="1">
      <protection locked="0"/>
    </xf>
    <xf numFmtId="0" fontId="6" fillId="4" borderId="2" xfId="0" applyFont="1" applyFill="1" applyBorder="1" applyProtection="1">
      <protection locked="0"/>
    </xf>
    <xf numFmtId="4" fontId="6" fillId="4" borderId="2" xfId="0" applyNumberFormat="1" applyFont="1" applyFill="1" applyBorder="1" applyProtection="1">
      <protection locked="0"/>
    </xf>
    <xf numFmtId="0" fontId="7" fillId="2" borderId="1" xfId="0" applyFont="1" applyFill="1" applyBorder="1" applyAlignment="1" applyProtection="1">
      <alignment horizontal="center"/>
      <protection locked="0"/>
    </xf>
    <xf numFmtId="0" fontId="6" fillId="5" borderId="4" xfId="0" applyFont="1" applyFill="1" applyBorder="1" applyProtection="1">
      <protection locked="0"/>
    </xf>
    <xf numFmtId="0" fontId="7" fillId="2" borderId="2" xfId="0" applyFont="1" applyFill="1" applyBorder="1" applyAlignment="1" applyProtection="1">
      <alignment horizontal="center" wrapText="1"/>
      <protection locked="0"/>
    </xf>
    <xf numFmtId="0" fontId="7" fillId="0" borderId="2" xfId="0" applyFont="1" applyBorder="1" applyAlignment="1" applyProtection="1">
      <alignment vertical="top" wrapText="1"/>
      <protection locked="0"/>
    </xf>
    <xf numFmtId="0" fontId="6" fillId="5" borderId="2" xfId="0" applyFont="1" applyFill="1" applyBorder="1" applyProtection="1">
      <protection locked="0"/>
    </xf>
    <xf numFmtId="0" fontId="6" fillId="5" borderId="1" xfId="0" applyFont="1" applyFill="1" applyBorder="1" applyProtection="1">
      <protection locked="0"/>
    </xf>
    <xf numFmtId="0" fontId="0" fillId="0" borderId="2" xfId="0" applyBorder="1" applyAlignment="1" applyProtection="1">
      <alignment horizontal="left"/>
      <protection locked="0"/>
    </xf>
    <xf numFmtId="165" fontId="6" fillId="0" borderId="2" xfId="0" applyNumberFormat="1" applyFont="1" applyBorder="1" applyAlignment="1" applyProtection="1">
      <alignment vertical="center"/>
      <protection locked="0"/>
    </xf>
    <xf numFmtId="0" fontId="7" fillId="0" borderId="2" xfId="0" applyFont="1" applyBorder="1" applyAlignment="1" applyProtection="1">
      <alignment vertical="center"/>
      <protection locked="0"/>
    </xf>
    <xf numFmtId="164" fontId="2" fillId="4" borderId="2" xfId="0" applyNumberFormat="1" applyFont="1" applyFill="1" applyBorder="1" applyAlignment="1" applyProtection="1">
      <alignment horizontal="right"/>
      <protection locked="0"/>
    </xf>
    <xf numFmtId="164" fontId="11" fillId="0" borderId="2" xfId="0" applyNumberFormat="1" applyFont="1" applyBorder="1" applyProtection="1">
      <protection locked="0"/>
    </xf>
    <xf numFmtId="164" fontId="2" fillId="0" borderId="2" xfId="0" applyNumberFormat="1" applyFont="1" applyBorder="1" applyAlignment="1" applyProtection="1">
      <alignment horizontal="right"/>
      <protection locked="0"/>
    </xf>
    <xf numFmtId="0" fontId="5" fillId="0" borderId="2" xfId="0" applyFont="1" applyBorder="1" applyAlignment="1" applyProtection="1">
      <alignment wrapText="1"/>
      <protection locked="0"/>
    </xf>
    <xf numFmtId="4" fontId="7" fillId="0" borderId="2" xfId="0" applyNumberFormat="1" applyFont="1" applyBorder="1" applyAlignment="1" applyProtection="1">
      <alignment horizontal="center"/>
      <protection locked="0"/>
    </xf>
    <xf numFmtId="0" fontId="7" fillId="6" borderId="6" xfId="0" applyFont="1" applyFill="1" applyBorder="1" applyAlignment="1" applyProtection="1">
      <alignment horizontal="center"/>
      <protection locked="0"/>
    </xf>
    <xf numFmtId="0" fontId="7" fillId="6" borderId="4" xfId="0" applyFont="1" applyFill="1" applyBorder="1" applyAlignment="1" applyProtection="1">
      <alignment horizontal="center"/>
      <protection locked="0"/>
    </xf>
    <xf numFmtId="0" fontId="6" fillId="4" borderId="0" xfId="0" applyFont="1" applyFill="1" applyProtection="1">
      <protection locked="0"/>
    </xf>
    <xf numFmtId="0" fontId="7" fillId="4" borderId="0" xfId="0" applyFont="1" applyFill="1" applyAlignment="1" applyProtection="1">
      <alignment horizontal="center"/>
      <protection locked="0"/>
    </xf>
    <xf numFmtId="166" fontId="7" fillId="4" borderId="0" xfId="0" applyNumberFormat="1" applyFont="1" applyFill="1" applyAlignment="1" applyProtection="1">
      <alignment horizontal="right"/>
      <protection locked="0"/>
    </xf>
    <xf numFmtId="0" fontId="6" fillId="0" borderId="0" xfId="0" applyFont="1" applyAlignment="1" applyProtection="1">
      <alignment horizontal="right"/>
      <protection locked="0"/>
    </xf>
    <xf numFmtId="43" fontId="7" fillId="0" borderId="2" xfId="2" applyFont="1" applyBorder="1" applyAlignment="1" applyProtection="1">
      <alignment horizontal="right"/>
      <protection locked="0"/>
    </xf>
    <xf numFmtId="43" fontId="6" fillId="0" borderId="2" xfId="2" applyFont="1" applyBorder="1" applyAlignment="1" applyProtection="1">
      <alignment horizontal="right"/>
      <protection locked="0"/>
    </xf>
    <xf numFmtId="43" fontId="7" fillId="0" borderId="2" xfId="2" applyFont="1" applyBorder="1" applyAlignment="1" applyProtection="1">
      <alignment horizontal="right" vertical="center" wrapText="1"/>
      <protection locked="0"/>
    </xf>
    <xf numFmtId="43" fontId="7" fillId="2" borderId="2" xfId="2" applyFont="1" applyFill="1" applyBorder="1" applyAlignment="1" applyProtection="1">
      <alignment horizontal="right" vertical="center"/>
      <protection locked="0"/>
    </xf>
    <xf numFmtId="43" fontId="7" fillId="3" borderId="1" xfId="2" applyFont="1" applyFill="1" applyBorder="1" applyAlignment="1" applyProtection="1">
      <alignment horizontal="right"/>
      <protection locked="0"/>
    </xf>
    <xf numFmtId="43" fontId="0" fillId="0" borderId="2" xfId="2" applyFont="1" applyBorder="1" applyAlignment="1" applyProtection="1">
      <alignment horizontal="right"/>
      <protection locked="0"/>
    </xf>
    <xf numFmtId="43" fontId="5" fillId="0" borderId="2" xfId="2" applyFont="1" applyBorder="1" applyAlignment="1" applyProtection="1">
      <alignment horizontal="right" vertical="top" wrapText="1"/>
      <protection locked="0"/>
    </xf>
    <xf numFmtId="43" fontId="2" fillId="0" borderId="2" xfId="2" applyFont="1" applyBorder="1" applyAlignment="1" applyProtection="1">
      <alignment horizontal="right"/>
      <protection locked="0"/>
    </xf>
    <xf numFmtId="43" fontId="7" fillId="2" borderId="1" xfId="2" applyFont="1" applyFill="1" applyBorder="1" applyAlignment="1" applyProtection="1">
      <alignment horizontal="right" vertical="center"/>
      <protection locked="0"/>
    </xf>
    <xf numFmtId="43" fontId="7" fillId="5" borderId="4" xfId="2" applyFont="1" applyFill="1" applyBorder="1" applyAlignment="1" applyProtection="1">
      <alignment horizontal="right"/>
      <protection locked="0"/>
    </xf>
    <xf numFmtId="43" fontId="7" fillId="2" borderId="2" xfId="2" applyFont="1" applyFill="1" applyBorder="1" applyAlignment="1" applyProtection="1">
      <alignment horizontal="right" vertical="center" wrapText="1"/>
      <protection locked="0"/>
    </xf>
    <xf numFmtId="43" fontId="7" fillId="0" borderId="2" xfId="2" applyFont="1" applyBorder="1" applyAlignment="1" applyProtection="1">
      <alignment horizontal="right" vertical="top" wrapText="1"/>
      <protection locked="0"/>
    </xf>
    <xf numFmtId="43" fontId="7" fillId="3" borderId="1" xfId="2" applyFont="1" applyFill="1" applyBorder="1" applyAlignment="1" applyProtection="1">
      <alignment horizontal="right" vertical="center"/>
      <protection locked="0"/>
    </xf>
    <xf numFmtId="43" fontId="7" fillId="5" borderId="2" xfId="2" applyFont="1" applyFill="1" applyBorder="1" applyAlignment="1" applyProtection="1">
      <alignment horizontal="right"/>
      <protection locked="0"/>
    </xf>
    <xf numFmtId="43" fontId="7" fillId="5" borderId="1" xfId="2" applyFont="1" applyFill="1" applyBorder="1" applyAlignment="1" applyProtection="1">
      <alignment horizontal="right"/>
      <protection locked="0"/>
    </xf>
    <xf numFmtId="43" fontId="7" fillId="0" borderId="2" xfId="2" applyFont="1" applyBorder="1" applyAlignment="1" applyProtection="1">
      <alignment horizontal="right" vertical="center"/>
      <protection locked="0"/>
    </xf>
    <xf numFmtId="43" fontId="10" fillId="0" borderId="2" xfId="2" applyFont="1" applyBorder="1" applyAlignment="1" applyProtection="1">
      <alignment horizontal="right"/>
      <protection locked="0"/>
    </xf>
    <xf numFmtId="43" fontId="5" fillId="0" borderId="2" xfId="2" applyFont="1" applyBorder="1" applyAlignment="1" applyProtection="1">
      <alignment horizontal="right" wrapText="1"/>
      <protection locked="0"/>
    </xf>
    <xf numFmtId="43" fontId="7" fillId="0" borderId="3" xfId="2" applyFont="1" applyBorder="1" applyAlignment="1" applyProtection="1">
      <alignment horizontal="right"/>
      <protection locked="0"/>
    </xf>
    <xf numFmtId="43" fontId="7" fillId="6" borderId="7" xfId="2" applyFont="1" applyFill="1" applyBorder="1" applyAlignment="1" applyProtection="1">
      <alignment horizontal="right"/>
      <protection locked="0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left" vertical="center"/>
    </xf>
    <xf numFmtId="0" fontId="7" fillId="0" borderId="2" xfId="0" applyFont="1" applyBorder="1" applyAlignment="1" applyProtection="1">
      <alignment horizontal="center"/>
    </xf>
    <xf numFmtId="0" fontId="7" fillId="0" borderId="2" xfId="0" applyFont="1" applyBorder="1" applyAlignment="1" applyProtection="1">
      <alignment horizontal="left" vertical="center" wrapText="1"/>
    </xf>
    <xf numFmtId="0" fontId="6" fillId="0" borderId="2" xfId="0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left" vertical="top" wrapText="1"/>
    </xf>
    <xf numFmtId="0" fontId="6" fillId="0" borderId="2" xfId="0" applyFont="1" applyBorder="1" applyAlignment="1" applyProtection="1">
      <alignment horizontal="center"/>
    </xf>
    <xf numFmtId="0" fontId="6" fillId="0" borderId="2" xfId="0" applyFont="1" applyBorder="1" applyAlignment="1" applyProtection="1">
      <alignment horizontal="left"/>
    </xf>
    <xf numFmtId="0" fontId="6" fillId="0" borderId="2" xfId="0" applyFont="1" applyBorder="1" applyAlignment="1" applyProtection="1">
      <alignment wrapText="1"/>
    </xf>
    <xf numFmtId="0" fontId="7" fillId="0" borderId="2" xfId="0" applyFont="1" applyBorder="1" applyAlignment="1" applyProtection="1">
      <alignment horizontal="left" wrapText="1"/>
    </xf>
    <xf numFmtId="0" fontId="7" fillId="0" borderId="2" xfId="0" applyFont="1" applyBorder="1" applyAlignment="1" applyProtection="1">
      <alignment horizontal="center" wrapText="1"/>
    </xf>
    <xf numFmtId="0" fontId="5" fillId="0" borderId="2" xfId="0" applyFont="1" applyBorder="1" applyAlignment="1" applyProtection="1">
      <alignment horizontal="center"/>
    </xf>
    <xf numFmtId="0" fontId="7" fillId="0" borderId="2" xfId="0" applyFont="1" applyBorder="1" applyAlignment="1" applyProtection="1">
      <alignment vertical="center" wrapText="1"/>
    </xf>
    <xf numFmtId="0" fontId="6" fillId="0" borderId="2" xfId="0" applyFont="1" applyBorder="1" applyAlignment="1" applyProtection="1">
      <alignment horizontal="left" wrapText="1"/>
    </xf>
    <xf numFmtId="0" fontId="6" fillId="2" borderId="2" xfId="0" applyFont="1" applyFill="1" applyBorder="1" applyProtection="1"/>
    <xf numFmtId="0" fontId="7" fillId="2" borderId="2" xfId="0" applyFont="1" applyFill="1" applyBorder="1" applyAlignment="1" applyProtection="1">
      <alignment horizontal="left"/>
    </xf>
    <xf numFmtId="0" fontId="7" fillId="2" borderId="2" xfId="0" applyFont="1" applyFill="1" applyBorder="1" applyAlignment="1" applyProtection="1">
      <alignment horizontal="center"/>
    </xf>
    <xf numFmtId="0" fontId="6" fillId="0" borderId="2" xfId="0" applyFont="1" applyBorder="1" applyProtection="1"/>
    <xf numFmtId="0" fontId="7" fillId="0" borderId="2" xfId="0" applyFont="1" applyBorder="1" applyAlignment="1" applyProtection="1">
      <alignment horizontal="right"/>
    </xf>
    <xf numFmtId="0" fontId="6" fillId="0" borderId="2" xfId="0" applyFont="1" applyBorder="1" applyAlignment="1" applyProtection="1">
      <alignment horizontal="right"/>
    </xf>
    <xf numFmtId="10" fontId="9" fillId="0" borderId="2" xfId="0" applyNumberFormat="1" applyFont="1" applyBorder="1" applyAlignment="1" applyProtection="1">
      <alignment horizontal="right" vertical="center"/>
    </xf>
    <xf numFmtId="10" fontId="6" fillId="0" borderId="2" xfId="1" applyNumberFormat="1" applyFont="1" applyFill="1" applyBorder="1" applyProtection="1"/>
    <xf numFmtId="0" fontId="6" fillId="0" borderId="2" xfId="0" applyFont="1" applyBorder="1" applyAlignment="1" applyProtection="1">
      <alignment horizontal="right" wrapText="1"/>
    </xf>
    <xf numFmtId="0" fontId="6" fillId="3" borderId="1" xfId="0" applyFont="1" applyFill="1" applyBorder="1" applyProtection="1"/>
    <xf numFmtId="0" fontId="7" fillId="3" borderId="1" xfId="0" applyFont="1" applyFill="1" applyBorder="1" applyAlignment="1" applyProtection="1">
      <alignment horizontal="center"/>
    </xf>
    <xf numFmtId="0" fontId="0" fillId="0" borderId="2" xfId="0" applyBorder="1" applyProtection="1"/>
    <xf numFmtId="0" fontId="5" fillId="0" borderId="2" xfId="0" applyFont="1" applyBorder="1" applyAlignment="1" applyProtection="1">
      <alignment horizontal="left" vertical="top" wrapText="1"/>
    </xf>
    <xf numFmtId="0" fontId="5" fillId="0" borderId="3" xfId="0" applyFont="1" applyBorder="1" applyAlignment="1" applyProtection="1">
      <alignment vertical="top" wrapText="1"/>
    </xf>
    <xf numFmtId="0" fontId="5" fillId="0" borderId="2" xfId="0" applyFont="1" applyBorder="1" applyAlignment="1" applyProtection="1">
      <alignment vertical="top" wrapText="1"/>
    </xf>
    <xf numFmtId="0" fontId="7" fillId="0" borderId="2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/>
    </xf>
    <xf numFmtId="4" fontId="6" fillId="0" borderId="2" xfId="0" applyNumberFormat="1" applyFont="1" applyBorder="1" applyAlignment="1" applyProtection="1">
      <alignment horizontal="left" wrapText="1"/>
    </xf>
    <xf numFmtId="4" fontId="6" fillId="0" borderId="2" xfId="0" applyNumberFormat="1" applyFont="1" applyBorder="1" applyAlignment="1" applyProtection="1">
      <alignment horizontal="center"/>
    </xf>
    <xf numFmtId="0" fontId="2" fillId="0" borderId="2" xfId="0" applyFont="1" applyBorder="1" applyAlignment="1" applyProtection="1">
      <alignment horizontal="right"/>
    </xf>
    <xf numFmtId="0" fontId="6" fillId="4" borderId="2" xfId="0" applyFont="1" applyFill="1" applyBorder="1" applyProtection="1"/>
    <xf numFmtId="4" fontId="6" fillId="4" borderId="2" xfId="0" applyNumberFormat="1" applyFont="1" applyFill="1" applyBorder="1" applyAlignment="1" applyProtection="1">
      <alignment horizontal="right" wrapText="1"/>
    </xf>
    <xf numFmtId="4" fontId="6" fillId="4" borderId="2" xfId="0" applyNumberFormat="1" applyFont="1" applyFill="1" applyBorder="1" applyProtection="1"/>
    <xf numFmtId="4" fontId="6" fillId="4" borderId="2" xfId="0" applyNumberFormat="1" applyFont="1" applyFill="1" applyBorder="1" applyAlignment="1" applyProtection="1">
      <alignment horizontal="right"/>
    </xf>
    <xf numFmtId="0" fontId="6" fillId="2" borderId="1" xfId="0" applyFont="1" applyFill="1" applyBorder="1" applyProtection="1"/>
    <xf numFmtId="0" fontId="7" fillId="2" borderId="1" xfId="0" applyFont="1" applyFill="1" applyBorder="1" applyAlignment="1" applyProtection="1">
      <alignment horizontal="left"/>
    </xf>
    <xf numFmtId="0" fontId="7" fillId="2" borderId="1" xfId="0" applyFont="1" applyFill="1" applyBorder="1" applyAlignment="1" applyProtection="1">
      <alignment horizontal="center"/>
    </xf>
    <xf numFmtId="0" fontId="6" fillId="5" borderId="4" xfId="0" applyFont="1" applyFill="1" applyBorder="1" applyProtection="1"/>
    <xf numFmtId="0" fontId="7" fillId="5" borderId="4" xfId="0" applyFont="1" applyFill="1" applyBorder="1" applyAlignment="1" applyProtection="1">
      <alignment horizontal="center"/>
    </xf>
    <xf numFmtId="0" fontId="5" fillId="0" borderId="2" xfId="0" applyFont="1" applyBorder="1" applyAlignment="1" applyProtection="1">
      <alignment horizontal="center" vertical="top"/>
    </xf>
    <xf numFmtId="0" fontId="5" fillId="0" borderId="2" xfId="0" applyFont="1" applyBorder="1" applyAlignment="1" applyProtection="1">
      <alignment vertical="top"/>
    </xf>
    <xf numFmtId="0" fontId="6" fillId="0" borderId="2" xfId="0" applyFont="1" applyBorder="1" applyAlignment="1" applyProtection="1">
      <alignment horizontal="left" vertical="center" wrapText="1"/>
    </xf>
    <xf numFmtId="0" fontId="6" fillId="2" borderId="2" xfId="0" applyFont="1" applyFill="1" applyBorder="1" applyAlignment="1" applyProtection="1">
      <alignment wrapText="1"/>
    </xf>
    <xf numFmtId="0" fontId="7" fillId="2" borderId="2" xfId="0" applyFont="1" applyFill="1" applyBorder="1" applyAlignment="1" applyProtection="1">
      <alignment horizontal="left" wrapText="1"/>
    </xf>
    <xf numFmtId="0" fontId="7" fillId="2" borderId="2" xfId="0" applyFont="1" applyFill="1" applyBorder="1" applyAlignment="1" applyProtection="1">
      <alignment horizontal="center" wrapText="1"/>
    </xf>
    <xf numFmtId="0" fontId="7" fillId="0" borderId="2" xfId="0" applyFont="1" applyBorder="1" applyAlignment="1" applyProtection="1">
      <alignment vertical="top" wrapText="1"/>
    </xf>
    <xf numFmtId="0" fontId="7" fillId="3" borderId="1" xfId="0" applyFont="1" applyFill="1" applyBorder="1" applyAlignment="1" applyProtection="1">
      <alignment horizontal="left"/>
    </xf>
    <xf numFmtId="0" fontId="6" fillId="5" borderId="2" xfId="0" applyFont="1" applyFill="1" applyBorder="1" applyProtection="1"/>
    <xf numFmtId="0" fontId="7" fillId="5" borderId="2" xfId="0" applyFont="1" applyFill="1" applyBorder="1" applyAlignment="1" applyProtection="1">
      <alignment horizontal="center"/>
    </xf>
    <xf numFmtId="0" fontId="5" fillId="0" borderId="2" xfId="0" applyFont="1" applyBorder="1" applyAlignment="1" applyProtection="1">
      <alignment horizontal="center" vertical="top" wrapText="1"/>
    </xf>
    <xf numFmtId="0" fontId="7" fillId="0" borderId="2" xfId="0" applyFont="1" applyBorder="1" applyProtection="1"/>
    <xf numFmtId="0" fontId="7" fillId="0" borderId="2" xfId="0" applyFont="1" applyBorder="1" applyAlignment="1" applyProtection="1">
      <alignment horizontal="center" vertical="center"/>
    </xf>
    <xf numFmtId="0" fontId="6" fillId="5" borderId="1" xfId="0" applyFont="1" applyFill="1" applyBorder="1" applyProtection="1"/>
    <xf numFmtId="0" fontId="7" fillId="5" borderId="1" xfId="0" applyFont="1" applyFill="1" applyBorder="1" applyAlignment="1" applyProtection="1">
      <alignment horizontal="center"/>
    </xf>
    <xf numFmtId="0" fontId="0" fillId="0" borderId="2" xfId="0" applyBorder="1" applyAlignment="1" applyProtection="1">
      <alignment horizontal="left"/>
    </xf>
    <xf numFmtId="0" fontId="7" fillId="0" borderId="2" xfId="0" applyFont="1" applyBorder="1" applyAlignment="1" applyProtection="1">
      <alignment vertical="center"/>
    </xf>
    <xf numFmtId="0" fontId="2" fillId="0" borderId="2" xfId="0" applyFont="1" applyBorder="1" applyAlignment="1" applyProtection="1">
      <alignment horizontal="left" vertical="center"/>
    </xf>
    <xf numFmtId="0" fontId="6" fillId="0" borderId="2" xfId="0" applyFont="1" applyBorder="1" applyAlignment="1" applyProtection="1">
      <alignment horizontal="center" vertical="top"/>
    </xf>
    <xf numFmtId="0" fontId="0" fillId="0" borderId="2" xfId="0" applyBorder="1" applyAlignment="1" applyProtection="1">
      <alignment wrapText="1"/>
    </xf>
    <xf numFmtId="0" fontId="0" fillId="0" borderId="2" xfId="0" applyBorder="1" applyAlignment="1" applyProtection="1">
      <alignment horizontal="center" wrapText="1"/>
    </xf>
    <xf numFmtId="0" fontId="2" fillId="0" borderId="2" xfId="0" applyFont="1" applyBorder="1" applyAlignment="1" applyProtection="1">
      <alignment horizontal="center" wrapText="1"/>
    </xf>
    <xf numFmtId="0" fontId="0" fillId="0" borderId="2" xfId="0" applyBorder="1" applyAlignment="1" applyProtection="1">
      <alignment horizontal="center"/>
    </xf>
    <xf numFmtId="0" fontId="5" fillId="0" borderId="2" xfId="0" applyFont="1" applyBorder="1" applyAlignment="1" applyProtection="1">
      <alignment wrapText="1"/>
    </xf>
    <xf numFmtId="4" fontId="7" fillId="0" borderId="2" xfId="0" applyNumberFormat="1" applyFont="1" applyBorder="1" applyAlignment="1" applyProtection="1">
      <alignment horizontal="center"/>
    </xf>
    <xf numFmtId="0" fontId="2" fillId="0" borderId="2" xfId="0" applyFont="1" applyBorder="1" applyAlignment="1" applyProtection="1">
      <alignment vertical="top" wrapText="1"/>
    </xf>
    <xf numFmtId="4" fontId="7" fillId="0" borderId="2" xfId="0" applyNumberFormat="1" applyFont="1" applyBorder="1" applyProtection="1"/>
    <xf numFmtId="4" fontId="6" fillId="0" borderId="2" xfId="0" applyNumberFormat="1" applyFont="1" applyBorder="1" applyProtection="1"/>
    <xf numFmtId="10" fontId="6" fillId="0" borderId="2" xfId="1" applyNumberFormat="1" applyFont="1" applyBorder="1" applyProtection="1"/>
    <xf numFmtId="0" fontId="7" fillId="4" borderId="2" xfId="0" applyFont="1" applyFill="1" applyBorder="1" applyAlignment="1" applyProtection="1">
      <alignment horizontal="right"/>
    </xf>
    <xf numFmtId="0" fontId="6" fillId="0" borderId="5" xfId="0" applyFont="1" applyBorder="1" applyProtection="1"/>
  </cellXfs>
  <cellStyles count="3">
    <cellStyle name="Millares" xfId="2" builtinId="3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1304925</xdr:colOff>
      <xdr:row>284</xdr:row>
      <xdr:rowOff>0</xdr:rowOff>
    </xdr:from>
    <xdr:to>
      <xdr:col>1</xdr:col>
      <xdr:colOff>1409700</xdr:colOff>
      <xdr:row>285</xdr:row>
      <xdr:rowOff>76199</xdr:rowOff>
    </xdr:to>
    <xdr:sp macro="" textlink="">
      <xdr:nvSpPr>
        <xdr:cNvPr id="2" name="Text Box 9">
          <a:extLst>
            <a:ext uri="{FF2B5EF4-FFF2-40B4-BE49-F238E27FC236}">
              <a16:creationId xmlns:a16="http://schemas.microsoft.com/office/drawing/2014/main" id="{3B99D883-CB40-4F43-820E-983B8F5DE32E}"/>
            </a:ext>
          </a:extLst>
        </xdr:cNvPr>
        <xdr:cNvSpPr txBox="1">
          <a:spLocks noChangeArrowheads="1"/>
        </xdr:cNvSpPr>
      </xdr:nvSpPr>
      <xdr:spPr bwMode="auto">
        <a:xfrm>
          <a:off x="2038350" y="63750825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284</xdr:row>
      <xdr:rowOff>0</xdr:rowOff>
    </xdr:from>
    <xdr:to>
      <xdr:col>1</xdr:col>
      <xdr:colOff>1409700</xdr:colOff>
      <xdr:row>285</xdr:row>
      <xdr:rowOff>55244</xdr:rowOff>
    </xdr:to>
    <xdr:sp macro="" textlink="">
      <xdr:nvSpPr>
        <xdr:cNvPr id="3" name="Text Box 8">
          <a:extLst>
            <a:ext uri="{FF2B5EF4-FFF2-40B4-BE49-F238E27FC236}">
              <a16:creationId xmlns:a16="http://schemas.microsoft.com/office/drawing/2014/main" id="{6BB83FB2-DD32-46D8-A117-BCFC9CE7A698}"/>
            </a:ext>
          </a:extLst>
        </xdr:cNvPr>
        <xdr:cNvSpPr txBox="1">
          <a:spLocks noChangeArrowheads="1"/>
        </xdr:cNvSpPr>
      </xdr:nvSpPr>
      <xdr:spPr bwMode="auto">
        <a:xfrm>
          <a:off x="2038350" y="63750825"/>
          <a:ext cx="104775" cy="255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284</xdr:row>
      <xdr:rowOff>0</xdr:rowOff>
    </xdr:from>
    <xdr:to>
      <xdr:col>1</xdr:col>
      <xdr:colOff>1409700</xdr:colOff>
      <xdr:row>285</xdr:row>
      <xdr:rowOff>55244</xdr:rowOff>
    </xdr:to>
    <xdr:sp macro="" textlink="">
      <xdr:nvSpPr>
        <xdr:cNvPr id="4" name="Text Box 9">
          <a:extLst>
            <a:ext uri="{FF2B5EF4-FFF2-40B4-BE49-F238E27FC236}">
              <a16:creationId xmlns:a16="http://schemas.microsoft.com/office/drawing/2014/main" id="{98684DFE-6615-498D-9B17-382884228042}"/>
            </a:ext>
          </a:extLst>
        </xdr:cNvPr>
        <xdr:cNvSpPr txBox="1">
          <a:spLocks noChangeArrowheads="1"/>
        </xdr:cNvSpPr>
      </xdr:nvSpPr>
      <xdr:spPr bwMode="auto">
        <a:xfrm>
          <a:off x="2038350" y="63750825"/>
          <a:ext cx="104775" cy="255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284</xdr:row>
      <xdr:rowOff>0</xdr:rowOff>
    </xdr:from>
    <xdr:to>
      <xdr:col>1</xdr:col>
      <xdr:colOff>1409700</xdr:colOff>
      <xdr:row>285</xdr:row>
      <xdr:rowOff>76199</xdr:rowOff>
    </xdr:to>
    <xdr:sp macro="" textlink="">
      <xdr:nvSpPr>
        <xdr:cNvPr id="5" name="Text Box 8">
          <a:extLst>
            <a:ext uri="{FF2B5EF4-FFF2-40B4-BE49-F238E27FC236}">
              <a16:creationId xmlns:a16="http://schemas.microsoft.com/office/drawing/2014/main" id="{264BBEC5-02B2-4EB2-A160-0148996BC177}"/>
            </a:ext>
          </a:extLst>
        </xdr:cNvPr>
        <xdr:cNvSpPr txBox="1">
          <a:spLocks noChangeArrowheads="1"/>
        </xdr:cNvSpPr>
      </xdr:nvSpPr>
      <xdr:spPr bwMode="auto">
        <a:xfrm>
          <a:off x="2038350" y="63750825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284</xdr:row>
      <xdr:rowOff>0</xdr:rowOff>
    </xdr:from>
    <xdr:to>
      <xdr:col>1</xdr:col>
      <xdr:colOff>1409700</xdr:colOff>
      <xdr:row>285</xdr:row>
      <xdr:rowOff>76199</xdr:rowOff>
    </xdr:to>
    <xdr:sp macro="" textlink="">
      <xdr:nvSpPr>
        <xdr:cNvPr id="6" name="Text Box 9">
          <a:extLst>
            <a:ext uri="{FF2B5EF4-FFF2-40B4-BE49-F238E27FC236}">
              <a16:creationId xmlns:a16="http://schemas.microsoft.com/office/drawing/2014/main" id="{FE2C5F80-8B49-4254-93FF-F3CC498B3F2C}"/>
            </a:ext>
          </a:extLst>
        </xdr:cNvPr>
        <xdr:cNvSpPr txBox="1">
          <a:spLocks noChangeArrowheads="1"/>
        </xdr:cNvSpPr>
      </xdr:nvSpPr>
      <xdr:spPr bwMode="auto">
        <a:xfrm>
          <a:off x="2038350" y="63750825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284</xdr:row>
      <xdr:rowOff>0</xdr:rowOff>
    </xdr:from>
    <xdr:to>
      <xdr:col>1</xdr:col>
      <xdr:colOff>1409700</xdr:colOff>
      <xdr:row>285</xdr:row>
      <xdr:rowOff>55244</xdr:rowOff>
    </xdr:to>
    <xdr:sp macro="" textlink="">
      <xdr:nvSpPr>
        <xdr:cNvPr id="7" name="Text Box 8">
          <a:extLst>
            <a:ext uri="{FF2B5EF4-FFF2-40B4-BE49-F238E27FC236}">
              <a16:creationId xmlns:a16="http://schemas.microsoft.com/office/drawing/2014/main" id="{25950498-6F1B-4491-9CF7-B7DD61CB7768}"/>
            </a:ext>
          </a:extLst>
        </xdr:cNvPr>
        <xdr:cNvSpPr txBox="1">
          <a:spLocks noChangeArrowheads="1"/>
        </xdr:cNvSpPr>
      </xdr:nvSpPr>
      <xdr:spPr bwMode="auto">
        <a:xfrm>
          <a:off x="2038350" y="63750825"/>
          <a:ext cx="104775" cy="255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284</xdr:row>
      <xdr:rowOff>0</xdr:rowOff>
    </xdr:from>
    <xdr:to>
      <xdr:col>1</xdr:col>
      <xdr:colOff>1409700</xdr:colOff>
      <xdr:row>285</xdr:row>
      <xdr:rowOff>55244</xdr:rowOff>
    </xdr:to>
    <xdr:sp macro="" textlink="">
      <xdr:nvSpPr>
        <xdr:cNvPr id="8" name="Text Box 9">
          <a:extLst>
            <a:ext uri="{FF2B5EF4-FFF2-40B4-BE49-F238E27FC236}">
              <a16:creationId xmlns:a16="http://schemas.microsoft.com/office/drawing/2014/main" id="{99934D52-4E66-4B0C-A2A9-6753AD40BA25}"/>
            </a:ext>
          </a:extLst>
        </xdr:cNvPr>
        <xdr:cNvSpPr txBox="1">
          <a:spLocks noChangeArrowheads="1"/>
        </xdr:cNvSpPr>
      </xdr:nvSpPr>
      <xdr:spPr bwMode="auto">
        <a:xfrm>
          <a:off x="2038350" y="63750825"/>
          <a:ext cx="104775" cy="255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89"/>
  <sheetViews>
    <sheetView showGridLines="0" tabSelected="1" view="pageBreakPreview" topLeftCell="A4" zoomScale="120" zoomScaleNormal="90" zoomScaleSheetLayoutView="120" workbookViewId="0">
      <selection activeCell="C16" sqref="C16"/>
    </sheetView>
  </sheetViews>
  <sheetFormatPr baseColWidth="10" defaultColWidth="11.42578125" defaultRowHeight="15" x14ac:dyDescent="0.25"/>
  <cols>
    <col min="1" max="1" width="11" customWidth="1"/>
    <col min="2" max="2" width="58.7109375" bestFit="1" customWidth="1"/>
    <col min="3" max="3" width="10.85546875" customWidth="1"/>
    <col min="4" max="4" width="5.85546875" customWidth="1"/>
    <col min="5" max="5" width="16.140625" customWidth="1"/>
    <col min="6" max="6" width="20.42578125" style="5" customWidth="1"/>
  </cols>
  <sheetData>
    <row r="1" spans="1:6" ht="15.75" customHeight="1" x14ac:dyDescent="0.25">
      <c r="A1" s="8"/>
      <c r="B1" s="8"/>
      <c r="C1" s="8"/>
      <c r="D1" s="8"/>
      <c r="E1" s="8"/>
      <c r="F1" s="8"/>
    </row>
    <row r="2" spans="1:6" ht="15.75" x14ac:dyDescent="0.25">
      <c r="A2" s="8"/>
      <c r="B2" s="8"/>
      <c r="C2" s="8"/>
      <c r="D2" s="8"/>
      <c r="E2" s="8"/>
      <c r="F2" s="8"/>
    </row>
    <row r="3" spans="1:6" ht="15.75" x14ac:dyDescent="0.25">
      <c r="A3" s="8"/>
      <c r="B3" s="8"/>
      <c r="C3" s="8"/>
      <c r="D3" s="8"/>
      <c r="E3" s="8"/>
      <c r="F3" s="8"/>
    </row>
    <row r="4" spans="1:6" x14ac:dyDescent="0.25">
      <c r="A4" s="9"/>
      <c r="B4" s="9"/>
      <c r="C4" s="9"/>
      <c r="D4" s="9"/>
      <c r="E4" s="9"/>
      <c r="F4" s="9"/>
    </row>
    <row r="5" spans="1:6" x14ac:dyDescent="0.25">
      <c r="B5" s="1"/>
      <c r="C5" s="1"/>
      <c r="D5" s="1"/>
      <c r="E5" s="2"/>
      <c r="F5" s="3"/>
    </row>
    <row r="6" spans="1:6" ht="6" customHeight="1" x14ac:dyDescent="0.25">
      <c r="B6" s="1"/>
      <c r="C6" s="1"/>
      <c r="D6" s="1"/>
      <c r="E6" s="2"/>
      <c r="F6" s="3"/>
    </row>
    <row r="7" spans="1:6" ht="39.75" customHeight="1" x14ac:dyDescent="0.25">
      <c r="A7" s="10" t="s">
        <v>0</v>
      </c>
      <c r="B7" s="11"/>
      <c r="C7" s="11"/>
      <c r="D7" s="11"/>
      <c r="E7" s="11"/>
      <c r="F7" s="11"/>
    </row>
    <row r="8" spans="1:6" ht="21" customHeight="1" x14ac:dyDescent="0.25">
      <c r="A8" s="12"/>
      <c r="B8" s="13" t="s">
        <v>1</v>
      </c>
      <c r="C8" s="12"/>
      <c r="D8" s="12"/>
      <c r="E8" s="12"/>
      <c r="F8" s="14"/>
    </row>
    <row r="9" spans="1:6" ht="6" customHeight="1" x14ac:dyDescent="0.25">
      <c r="A9" s="13"/>
      <c r="B9" s="13"/>
      <c r="C9" s="13"/>
      <c r="D9" s="13"/>
      <c r="E9" s="13"/>
      <c r="F9" s="15"/>
    </row>
    <row r="10" spans="1:6" ht="15" customHeight="1" x14ac:dyDescent="0.25">
      <c r="A10" s="16" t="s">
        <v>2</v>
      </c>
      <c r="B10" s="17" t="s">
        <v>3</v>
      </c>
      <c r="C10" s="16" t="s">
        <v>4</v>
      </c>
      <c r="D10" s="16" t="s">
        <v>5</v>
      </c>
      <c r="E10" s="16" t="s">
        <v>6</v>
      </c>
      <c r="F10" s="18" t="s">
        <v>7</v>
      </c>
    </row>
    <row r="11" spans="1:6" ht="7.5" customHeight="1" x14ac:dyDescent="0.25">
      <c r="A11" s="19"/>
      <c r="B11" s="20"/>
      <c r="C11" s="21"/>
      <c r="D11" s="21"/>
      <c r="E11" s="21"/>
      <c r="F11" s="57"/>
    </row>
    <row r="12" spans="1:6" ht="18.75" customHeight="1" x14ac:dyDescent="0.25">
      <c r="A12" s="77" t="s">
        <v>8</v>
      </c>
      <c r="B12" s="78" t="s">
        <v>9</v>
      </c>
      <c r="C12" s="79"/>
      <c r="D12" s="79"/>
      <c r="E12" s="21"/>
      <c r="F12" s="57"/>
    </row>
    <row r="13" spans="1:6" ht="9.75" customHeight="1" x14ac:dyDescent="0.25">
      <c r="A13" s="77"/>
      <c r="B13" s="78"/>
      <c r="C13" s="79"/>
      <c r="D13" s="79"/>
      <c r="E13" s="21"/>
      <c r="F13" s="57"/>
    </row>
    <row r="14" spans="1:6" ht="24" customHeight="1" x14ac:dyDescent="0.25">
      <c r="A14" s="77" t="s">
        <v>10</v>
      </c>
      <c r="B14" s="80" t="s">
        <v>11</v>
      </c>
      <c r="C14" s="79"/>
      <c r="D14" s="79"/>
      <c r="E14" s="21"/>
      <c r="F14" s="57"/>
    </row>
    <row r="15" spans="1:6" ht="35.25" customHeight="1" x14ac:dyDescent="0.25">
      <c r="A15" s="77">
        <v>1</v>
      </c>
      <c r="B15" s="80" t="s">
        <v>12</v>
      </c>
      <c r="C15" s="79"/>
      <c r="D15" s="79"/>
      <c r="E15" s="21"/>
      <c r="F15" s="57"/>
    </row>
    <row r="16" spans="1:6" ht="15.75" x14ac:dyDescent="0.25">
      <c r="A16" s="81">
        <v>1.1000000000000001</v>
      </c>
      <c r="B16" s="82" t="s">
        <v>13</v>
      </c>
      <c r="C16" s="83">
        <v>4</v>
      </c>
      <c r="D16" s="83" t="s">
        <v>14</v>
      </c>
      <c r="E16" s="22"/>
      <c r="F16" s="58">
        <f>+E16*C16</f>
        <v>0</v>
      </c>
    </row>
    <row r="17" spans="1:6" ht="15.75" x14ac:dyDescent="0.25">
      <c r="A17" s="83">
        <v>1.2</v>
      </c>
      <c r="B17" s="84" t="s">
        <v>15</v>
      </c>
      <c r="C17" s="83">
        <v>1</v>
      </c>
      <c r="D17" s="83" t="s">
        <v>16</v>
      </c>
      <c r="E17" s="22"/>
      <c r="F17" s="58">
        <f t="shared" ref="F17:F18" si="0">+E17*C17</f>
        <v>0</v>
      </c>
    </row>
    <row r="18" spans="1:6" ht="15.75" x14ac:dyDescent="0.25">
      <c r="A18" s="83">
        <v>1.3</v>
      </c>
      <c r="B18" s="84" t="s">
        <v>17</v>
      </c>
      <c r="C18" s="83">
        <v>1</v>
      </c>
      <c r="D18" s="83" t="s">
        <v>16</v>
      </c>
      <c r="E18" s="22"/>
      <c r="F18" s="58">
        <f t="shared" si="0"/>
        <v>0</v>
      </c>
    </row>
    <row r="19" spans="1:6" ht="15.75" x14ac:dyDescent="0.25">
      <c r="A19" s="85"/>
      <c r="B19" s="86" t="s">
        <v>18</v>
      </c>
      <c r="C19" s="87"/>
      <c r="D19" s="87"/>
      <c r="E19" s="24"/>
      <c r="F19" s="59"/>
    </row>
    <row r="20" spans="1:6" ht="15.75" x14ac:dyDescent="0.25">
      <c r="A20" s="85"/>
      <c r="B20" s="86"/>
      <c r="C20" s="87"/>
      <c r="D20" s="87"/>
      <c r="E20" s="24"/>
      <c r="F20" s="59"/>
    </row>
    <row r="21" spans="1:6" ht="42.75" customHeight="1" x14ac:dyDescent="0.3">
      <c r="A21" s="88">
        <v>2</v>
      </c>
      <c r="B21" s="89" t="s">
        <v>19</v>
      </c>
      <c r="C21" s="79"/>
      <c r="D21" s="79"/>
      <c r="E21" s="21"/>
      <c r="F21" s="57"/>
    </row>
    <row r="22" spans="1:6" ht="15.75" x14ac:dyDescent="0.25">
      <c r="A22" s="81">
        <v>2.1</v>
      </c>
      <c r="B22" s="82" t="s">
        <v>20</v>
      </c>
      <c r="C22" s="83">
        <v>540</v>
      </c>
      <c r="D22" s="83" t="s">
        <v>21</v>
      </c>
      <c r="E22" s="22"/>
      <c r="F22" s="58">
        <f t="shared" ref="F22:F28" si="1">+E22*C22</f>
        <v>0</v>
      </c>
    </row>
    <row r="23" spans="1:6" ht="15.75" x14ac:dyDescent="0.25">
      <c r="A23" s="83">
        <v>2.2000000000000002</v>
      </c>
      <c r="B23" s="84" t="s">
        <v>22</v>
      </c>
      <c r="C23" s="83">
        <v>540</v>
      </c>
      <c r="D23" s="83" t="s">
        <v>21</v>
      </c>
      <c r="E23" s="22"/>
      <c r="F23" s="58">
        <f t="shared" si="1"/>
        <v>0</v>
      </c>
    </row>
    <row r="24" spans="1:6" ht="15.75" x14ac:dyDescent="0.25">
      <c r="A24" s="81">
        <v>2.2999999999999998</v>
      </c>
      <c r="B24" s="84" t="s">
        <v>23</v>
      </c>
      <c r="C24" s="83">
        <v>405</v>
      </c>
      <c r="D24" s="83" t="s">
        <v>21</v>
      </c>
      <c r="E24" s="22"/>
      <c r="F24" s="58">
        <f t="shared" si="1"/>
        <v>0</v>
      </c>
    </row>
    <row r="25" spans="1:6" ht="15.75" x14ac:dyDescent="0.25">
      <c r="A25" s="83">
        <v>2.4</v>
      </c>
      <c r="B25" s="84" t="s">
        <v>24</v>
      </c>
      <c r="C25" s="83">
        <v>3</v>
      </c>
      <c r="D25" s="83" t="s">
        <v>21</v>
      </c>
      <c r="E25" s="22"/>
      <c r="F25" s="58">
        <f t="shared" si="1"/>
        <v>0</v>
      </c>
    </row>
    <row r="26" spans="1:6" ht="15.75" x14ac:dyDescent="0.25">
      <c r="A26" s="81">
        <v>2.5</v>
      </c>
      <c r="B26" s="90" t="s">
        <v>25</v>
      </c>
      <c r="C26" s="83">
        <v>540</v>
      </c>
      <c r="D26" s="83" t="s">
        <v>21</v>
      </c>
      <c r="E26" s="26"/>
      <c r="F26" s="58">
        <f t="shared" si="1"/>
        <v>0</v>
      </c>
    </row>
    <row r="27" spans="1:6" ht="15.75" x14ac:dyDescent="0.25">
      <c r="A27" s="83">
        <v>2.6</v>
      </c>
      <c r="B27" s="84" t="s">
        <v>26</v>
      </c>
      <c r="C27" s="83">
        <v>3</v>
      </c>
      <c r="D27" s="83" t="s">
        <v>16</v>
      </c>
      <c r="E27" s="22"/>
      <c r="F27" s="58">
        <f t="shared" si="1"/>
        <v>0</v>
      </c>
    </row>
    <row r="28" spans="1:6" ht="15.75" x14ac:dyDescent="0.25">
      <c r="A28" s="81">
        <v>2.7</v>
      </c>
      <c r="B28" s="90" t="s">
        <v>17</v>
      </c>
      <c r="C28" s="83">
        <v>3</v>
      </c>
      <c r="D28" s="83" t="s">
        <v>16</v>
      </c>
      <c r="E28" s="26"/>
      <c r="F28" s="58">
        <f t="shared" si="1"/>
        <v>0</v>
      </c>
    </row>
    <row r="29" spans="1:6" ht="15.75" x14ac:dyDescent="0.25">
      <c r="A29" s="85"/>
      <c r="B29" s="86" t="s">
        <v>27</v>
      </c>
      <c r="C29" s="87"/>
      <c r="D29" s="87"/>
      <c r="E29" s="24"/>
      <c r="F29" s="59">
        <f>SUM(F22:F28)</f>
        <v>0</v>
      </c>
    </row>
    <row r="30" spans="1:6" ht="15.75" x14ac:dyDescent="0.25">
      <c r="A30" s="91"/>
      <c r="B30" s="92" t="s">
        <v>28</v>
      </c>
      <c r="C30" s="93"/>
      <c r="D30" s="93"/>
      <c r="E30" s="27"/>
      <c r="F30" s="60">
        <f>+F29</f>
        <v>0</v>
      </c>
    </row>
    <row r="31" spans="1:6" ht="15.75" x14ac:dyDescent="0.25">
      <c r="A31" s="94"/>
      <c r="B31" s="95" t="s">
        <v>29</v>
      </c>
      <c r="C31" s="94"/>
      <c r="D31" s="94"/>
      <c r="E31" s="28"/>
      <c r="F31" s="58"/>
    </row>
    <row r="32" spans="1:6" ht="15.75" x14ac:dyDescent="0.25">
      <c r="A32" s="94"/>
      <c r="B32" s="96" t="s">
        <v>30</v>
      </c>
      <c r="C32" s="97">
        <v>0.1</v>
      </c>
      <c r="D32" s="94"/>
      <c r="E32" s="28"/>
      <c r="F32" s="58">
        <f>+$F$30*C32</f>
        <v>0</v>
      </c>
    </row>
    <row r="33" spans="1:6" ht="15.75" x14ac:dyDescent="0.25">
      <c r="A33" s="94"/>
      <c r="B33" s="96" t="s">
        <v>31</v>
      </c>
      <c r="C33" s="98">
        <v>0.05</v>
      </c>
      <c r="D33" s="94"/>
      <c r="E33" s="28"/>
      <c r="F33" s="58">
        <f t="shared" ref="F33:F37" si="2">+$F$30*C33</f>
        <v>0</v>
      </c>
    </row>
    <row r="34" spans="1:6" ht="15.75" x14ac:dyDescent="0.25">
      <c r="A34" s="94"/>
      <c r="B34" s="96" t="s">
        <v>32</v>
      </c>
      <c r="C34" s="98">
        <v>0.04</v>
      </c>
      <c r="D34" s="94"/>
      <c r="E34" s="28"/>
      <c r="F34" s="58">
        <f t="shared" si="2"/>
        <v>0</v>
      </c>
    </row>
    <row r="35" spans="1:6" ht="15.75" x14ac:dyDescent="0.25">
      <c r="A35" s="94"/>
      <c r="B35" s="96" t="s">
        <v>33</v>
      </c>
      <c r="C35" s="98">
        <v>0.01</v>
      </c>
      <c r="D35" s="94"/>
      <c r="E35" s="28"/>
      <c r="F35" s="58">
        <f t="shared" si="2"/>
        <v>0</v>
      </c>
    </row>
    <row r="36" spans="1:6" ht="15.75" x14ac:dyDescent="0.25">
      <c r="A36" s="94"/>
      <c r="B36" s="99" t="s">
        <v>34</v>
      </c>
      <c r="C36" s="98">
        <v>0.18</v>
      </c>
      <c r="D36" s="94"/>
      <c r="E36" s="28"/>
      <c r="F36" s="58">
        <f>+$F$32*C36</f>
        <v>0</v>
      </c>
    </row>
    <row r="37" spans="1:6" ht="15.75" x14ac:dyDescent="0.25">
      <c r="A37" s="94"/>
      <c r="B37" s="96" t="s">
        <v>35</v>
      </c>
      <c r="C37" s="98">
        <v>1E-3</v>
      </c>
      <c r="D37" s="94"/>
      <c r="E37" s="28"/>
      <c r="F37" s="58">
        <f t="shared" si="2"/>
        <v>0</v>
      </c>
    </row>
    <row r="38" spans="1:6" ht="15.75" x14ac:dyDescent="0.25">
      <c r="A38" s="94"/>
      <c r="B38" s="95" t="s">
        <v>36</v>
      </c>
      <c r="C38" s="94"/>
      <c r="D38" s="94"/>
      <c r="E38" s="28"/>
      <c r="F38" s="57">
        <f>SUM(F32:F37)</f>
        <v>0</v>
      </c>
    </row>
    <row r="39" spans="1:6" ht="15.75" x14ac:dyDescent="0.25">
      <c r="A39" s="100"/>
      <c r="B39" s="101" t="s">
        <v>37</v>
      </c>
      <c r="C39" s="100"/>
      <c r="D39" s="100"/>
      <c r="E39" s="29"/>
      <c r="F39" s="61">
        <f>+F38+F30</f>
        <v>0</v>
      </c>
    </row>
    <row r="40" spans="1:6" ht="12" customHeight="1" x14ac:dyDescent="0.25">
      <c r="A40" s="102"/>
      <c r="B40" s="102"/>
      <c r="C40" s="102"/>
      <c r="D40" s="102"/>
      <c r="E40" s="31"/>
      <c r="F40" s="62"/>
    </row>
    <row r="41" spans="1:6" ht="19.5" customHeight="1" x14ac:dyDescent="0.25">
      <c r="A41" s="103" t="s">
        <v>38</v>
      </c>
      <c r="B41" s="104" t="s">
        <v>39</v>
      </c>
      <c r="C41" s="105"/>
      <c r="D41" s="105"/>
      <c r="E41" s="32"/>
      <c r="F41" s="63"/>
    </row>
    <row r="42" spans="1:6" ht="31.5" x14ac:dyDescent="0.25">
      <c r="A42" s="106">
        <v>1</v>
      </c>
      <c r="B42" s="89" t="s">
        <v>40</v>
      </c>
      <c r="C42" s="107"/>
      <c r="D42" s="107"/>
      <c r="E42" s="33"/>
      <c r="F42" s="64"/>
    </row>
    <row r="43" spans="1:6" ht="16.5" customHeight="1" x14ac:dyDescent="0.25">
      <c r="A43" s="83">
        <v>1.1000000000000001</v>
      </c>
      <c r="B43" s="108" t="s">
        <v>26</v>
      </c>
      <c r="C43" s="109">
        <v>1</v>
      </c>
      <c r="D43" s="109" t="s">
        <v>16</v>
      </c>
      <c r="E43" s="34"/>
      <c r="F43" s="58">
        <f t="shared" ref="F43:F44" si="3">+E43*C43</f>
        <v>0</v>
      </c>
    </row>
    <row r="44" spans="1:6" ht="15.75" x14ac:dyDescent="0.25">
      <c r="A44" s="83">
        <v>1.2</v>
      </c>
      <c r="B44" s="108" t="s">
        <v>17</v>
      </c>
      <c r="C44" s="109">
        <v>1</v>
      </c>
      <c r="D44" s="109" t="s">
        <v>16</v>
      </c>
      <c r="E44" s="34"/>
      <c r="F44" s="58">
        <f t="shared" si="3"/>
        <v>0</v>
      </c>
    </row>
    <row r="45" spans="1:6" ht="15.75" x14ac:dyDescent="0.25">
      <c r="A45" s="91"/>
      <c r="B45" s="92" t="s">
        <v>41</v>
      </c>
      <c r="C45" s="93"/>
      <c r="D45" s="93"/>
      <c r="E45" s="27"/>
      <c r="F45" s="60">
        <f>SUM(F43:F44)</f>
        <v>0</v>
      </c>
    </row>
    <row r="46" spans="1:6" x14ac:dyDescent="0.25">
      <c r="A46" s="102"/>
      <c r="B46" s="110" t="s">
        <v>29</v>
      </c>
      <c r="C46" s="102"/>
      <c r="D46" s="102"/>
      <c r="E46" s="31"/>
      <c r="F46" s="62"/>
    </row>
    <row r="47" spans="1:6" ht="15.75" x14ac:dyDescent="0.25">
      <c r="A47" s="111"/>
      <c r="B47" s="112" t="s">
        <v>42</v>
      </c>
      <c r="C47" s="98">
        <v>0.18</v>
      </c>
      <c r="D47" s="113"/>
      <c r="E47" s="36"/>
      <c r="F47" s="58">
        <f>+$F$45*C47</f>
        <v>0</v>
      </c>
    </row>
    <row r="48" spans="1:6" ht="15.75" x14ac:dyDescent="0.25">
      <c r="A48" s="111"/>
      <c r="B48" s="114" t="s">
        <v>43</v>
      </c>
      <c r="C48" s="98">
        <v>0.04</v>
      </c>
      <c r="D48" s="113"/>
      <c r="E48" s="36"/>
      <c r="F48" s="58">
        <f>+$F$45*C48</f>
        <v>0</v>
      </c>
    </row>
    <row r="49" spans="1:6" ht="15.75" x14ac:dyDescent="0.25">
      <c r="A49" s="94"/>
      <c r="B49" s="95" t="s">
        <v>36</v>
      </c>
      <c r="C49" s="94"/>
      <c r="D49" s="94"/>
      <c r="E49" s="28"/>
      <c r="F49" s="57">
        <f>SUM(F47:F48)</f>
        <v>0</v>
      </c>
    </row>
    <row r="50" spans="1:6" ht="15.75" x14ac:dyDescent="0.25">
      <c r="A50" s="115"/>
      <c r="B50" s="116" t="s">
        <v>44</v>
      </c>
      <c r="C50" s="117"/>
      <c r="D50" s="117"/>
      <c r="E50" s="37"/>
      <c r="F50" s="65">
        <f>+F49</f>
        <v>0</v>
      </c>
    </row>
    <row r="51" spans="1:6" ht="8.25" customHeight="1" thickBot="1" x14ac:dyDescent="0.3">
      <c r="A51" s="102"/>
      <c r="B51" s="102"/>
      <c r="C51" s="102"/>
      <c r="D51" s="102"/>
      <c r="E51" s="31"/>
      <c r="F51" s="62"/>
    </row>
    <row r="52" spans="1:6" ht="16.5" thickBot="1" x14ac:dyDescent="0.3">
      <c r="A52" s="118"/>
      <c r="B52" s="119" t="s">
        <v>45</v>
      </c>
      <c r="C52" s="118"/>
      <c r="D52" s="118"/>
      <c r="E52" s="38"/>
      <c r="F52" s="66">
        <f>+F50+F39</f>
        <v>0</v>
      </c>
    </row>
    <row r="53" spans="1:6" ht="14.1" customHeight="1" x14ac:dyDescent="0.25">
      <c r="A53" s="102"/>
      <c r="B53" s="102"/>
      <c r="C53" s="102"/>
      <c r="D53" s="102"/>
      <c r="E53" s="31"/>
      <c r="F53" s="62"/>
    </row>
    <row r="54" spans="1:6" ht="19.5" customHeight="1" x14ac:dyDescent="0.25">
      <c r="A54" s="120" t="s">
        <v>46</v>
      </c>
      <c r="B54" s="121" t="s">
        <v>47</v>
      </c>
      <c r="C54" s="102"/>
      <c r="D54" s="102"/>
      <c r="E54" s="31"/>
      <c r="F54" s="62"/>
    </row>
    <row r="55" spans="1:6" ht="14.1" customHeight="1" x14ac:dyDescent="0.25">
      <c r="A55" s="102"/>
      <c r="B55" s="102"/>
      <c r="C55" s="102"/>
      <c r="D55" s="102"/>
      <c r="E55" s="31"/>
      <c r="F55" s="62"/>
    </row>
    <row r="56" spans="1:6" ht="19.5" customHeight="1" x14ac:dyDescent="0.25">
      <c r="A56" s="105" t="s">
        <v>10</v>
      </c>
      <c r="B56" s="105" t="s">
        <v>11</v>
      </c>
      <c r="C56" s="105"/>
      <c r="D56" s="105"/>
      <c r="E56" s="32"/>
      <c r="F56" s="63"/>
    </row>
    <row r="57" spans="1:6" ht="14.1" customHeight="1" x14ac:dyDescent="0.25">
      <c r="A57" s="102"/>
      <c r="B57" s="102"/>
      <c r="C57" s="102"/>
      <c r="D57" s="102"/>
      <c r="E57" s="31"/>
      <c r="F57" s="62"/>
    </row>
    <row r="58" spans="1:6" ht="45" customHeight="1" x14ac:dyDescent="0.25">
      <c r="A58" s="106">
        <v>1</v>
      </c>
      <c r="B58" s="89" t="s">
        <v>48</v>
      </c>
      <c r="C58" s="89"/>
      <c r="D58" s="89"/>
      <c r="E58" s="25"/>
      <c r="F58" s="59"/>
    </row>
    <row r="59" spans="1:6" ht="15.75" x14ac:dyDescent="0.25">
      <c r="A59" s="83">
        <v>1.1000000000000001</v>
      </c>
      <c r="B59" s="82" t="s">
        <v>49</v>
      </c>
      <c r="C59" s="83">
        <f>120*4</f>
        <v>480</v>
      </c>
      <c r="D59" s="83" t="s">
        <v>21</v>
      </c>
      <c r="E59" s="22"/>
      <c r="F59" s="58">
        <f>+E59*C59</f>
        <v>0</v>
      </c>
    </row>
    <row r="60" spans="1:6" ht="15.75" x14ac:dyDescent="0.25">
      <c r="A60" s="83">
        <v>1.2</v>
      </c>
      <c r="B60" s="84" t="s">
        <v>50</v>
      </c>
      <c r="C60" s="83">
        <f>+C59</f>
        <v>480</v>
      </c>
      <c r="D60" s="83" t="s">
        <v>21</v>
      </c>
      <c r="E60" s="22"/>
      <c r="F60" s="58">
        <f t="shared" ref="F60:F63" si="4">+E60*C60</f>
        <v>0</v>
      </c>
    </row>
    <row r="61" spans="1:6" ht="16.5" customHeight="1" x14ac:dyDescent="0.25">
      <c r="A61" s="83">
        <v>1.3</v>
      </c>
      <c r="B61" s="84" t="s">
        <v>51</v>
      </c>
      <c r="C61" s="83">
        <f>+C59*0.75</f>
        <v>360</v>
      </c>
      <c r="D61" s="83" t="s">
        <v>21</v>
      </c>
      <c r="E61" s="22"/>
      <c r="F61" s="58">
        <f t="shared" si="4"/>
        <v>0</v>
      </c>
    </row>
    <row r="62" spans="1:6" ht="15.75" x14ac:dyDescent="0.25">
      <c r="A62" s="83">
        <v>1.4</v>
      </c>
      <c r="B62" s="84" t="s">
        <v>52</v>
      </c>
      <c r="C62" s="83">
        <f>+C59</f>
        <v>480</v>
      </c>
      <c r="D62" s="83" t="s">
        <v>21</v>
      </c>
      <c r="E62" s="22"/>
      <c r="F62" s="58">
        <f t="shared" si="4"/>
        <v>0</v>
      </c>
    </row>
    <row r="63" spans="1:6" ht="19.5" customHeight="1" x14ac:dyDescent="0.25">
      <c r="A63" s="83">
        <v>1.5</v>
      </c>
      <c r="B63" s="122" t="s">
        <v>53</v>
      </c>
      <c r="C63" s="83">
        <v>4</v>
      </c>
      <c r="D63" s="83" t="s">
        <v>16</v>
      </c>
      <c r="E63" s="26"/>
      <c r="F63" s="58">
        <f t="shared" si="4"/>
        <v>0</v>
      </c>
    </row>
    <row r="64" spans="1:6" ht="18" customHeight="1" x14ac:dyDescent="0.25">
      <c r="A64" s="123"/>
      <c r="B64" s="124" t="s">
        <v>54</v>
      </c>
      <c r="C64" s="125"/>
      <c r="D64" s="125"/>
      <c r="E64" s="39"/>
      <c r="F64" s="67">
        <f>SUM(F59:F63)</f>
        <v>0</v>
      </c>
    </row>
    <row r="65" spans="1:6" ht="31.5" customHeight="1" x14ac:dyDescent="0.25">
      <c r="A65" s="106">
        <v>2</v>
      </c>
      <c r="B65" s="126" t="s">
        <v>55</v>
      </c>
      <c r="C65" s="126"/>
      <c r="D65" s="126"/>
      <c r="E65" s="40"/>
      <c r="F65" s="68"/>
    </row>
    <row r="66" spans="1:6" ht="19.5" customHeight="1" x14ac:dyDescent="0.25">
      <c r="A66" s="81">
        <v>2.1</v>
      </c>
      <c r="B66" s="82" t="s">
        <v>56</v>
      </c>
      <c r="C66" s="83">
        <v>300</v>
      </c>
      <c r="D66" s="83" t="s">
        <v>21</v>
      </c>
      <c r="E66" s="22"/>
      <c r="F66" s="58">
        <f t="shared" ref="F66:F71" si="5">+E66*C66</f>
        <v>0</v>
      </c>
    </row>
    <row r="67" spans="1:6" ht="12.75" customHeight="1" x14ac:dyDescent="0.25">
      <c r="A67" s="83">
        <v>2.2000000000000002</v>
      </c>
      <c r="B67" s="84" t="s">
        <v>57</v>
      </c>
      <c r="C67" s="83">
        <f>+C66</f>
        <v>300</v>
      </c>
      <c r="D67" s="83" t="s">
        <v>21</v>
      </c>
      <c r="E67" s="22"/>
      <c r="F67" s="58">
        <f t="shared" si="5"/>
        <v>0</v>
      </c>
    </row>
    <row r="68" spans="1:6" ht="13.5" customHeight="1" x14ac:dyDescent="0.25">
      <c r="A68" s="83">
        <v>2.2999999999999998</v>
      </c>
      <c r="B68" s="84" t="s">
        <v>58</v>
      </c>
      <c r="C68" s="83">
        <f>+C67*0.75</f>
        <v>225</v>
      </c>
      <c r="D68" s="83" t="s">
        <v>21</v>
      </c>
      <c r="E68" s="22"/>
      <c r="F68" s="58">
        <f t="shared" si="5"/>
        <v>0</v>
      </c>
    </row>
    <row r="69" spans="1:6" ht="13.5" customHeight="1" x14ac:dyDescent="0.25">
      <c r="A69" s="83">
        <v>2.4</v>
      </c>
      <c r="B69" s="84" t="s">
        <v>59</v>
      </c>
      <c r="C69" s="83">
        <v>1</v>
      </c>
      <c r="D69" s="83" t="s">
        <v>16</v>
      </c>
      <c r="E69" s="22"/>
      <c r="F69" s="58">
        <f t="shared" si="5"/>
        <v>0</v>
      </c>
    </row>
    <row r="70" spans="1:6" ht="15.75" x14ac:dyDescent="0.25">
      <c r="A70" s="83">
        <v>2.5</v>
      </c>
      <c r="B70" s="90" t="s">
        <v>60</v>
      </c>
      <c r="C70" s="83">
        <f>+C66</f>
        <v>300</v>
      </c>
      <c r="D70" s="83" t="s">
        <v>21</v>
      </c>
      <c r="E70" s="26"/>
      <c r="F70" s="58">
        <f t="shared" si="5"/>
        <v>0</v>
      </c>
    </row>
    <row r="71" spans="1:6" ht="15.75" x14ac:dyDescent="0.25">
      <c r="A71" s="83">
        <v>2.6</v>
      </c>
      <c r="B71" s="84" t="s">
        <v>17</v>
      </c>
      <c r="C71" s="83">
        <v>1</v>
      </c>
      <c r="D71" s="83" t="s">
        <v>16</v>
      </c>
      <c r="E71" s="22"/>
      <c r="F71" s="58">
        <f t="shared" si="5"/>
        <v>0</v>
      </c>
    </row>
    <row r="72" spans="1:6" s="4" customFormat="1" ht="19.5" customHeight="1" x14ac:dyDescent="0.25">
      <c r="A72" s="123"/>
      <c r="B72" s="124" t="s">
        <v>61</v>
      </c>
      <c r="C72" s="125"/>
      <c r="D72" s="125"/>
      <c r="E72" s="39"/>
      <c r="F72" s="67">
        <f>SUM(F66:F71)</f>
        <v>0</v>
      </c>
    </row>
    <row r="73" spans="1:6" ht="15.75" x14ac:dyDescent="0.25">
      <c r="A73" s="100"/>
      <c r="B73" s="127" t="s">
        <v>62</v>
      </c>
      <c r="C73" s="101"/>
      <c r="D73" s="101"/>
      <c r="E73" s="30"/>
      <c r="F73" s="69">
        <f>+F72+F64</f>
        <v>0</v>
      </c>
    </row>
    <row r="74" spans="1:6" ht="15.75" x14ac:dyDescent="0.25">
      <c r="A74" s="94"/>
      <c r="B74" s="95" t="s">
        <v>29</v>
      </c>
      <c r="C74" s="94"/>
      <c r="D74" s="94"/>
      <c r="E74" s="28"/>
      <c r="F74" s="58"/>
    </row>
    <row r="75" spans="1:6" ht="15.75" x14ac:dyDescent="0.25">
      <c r="A75" s="94"/>
      <c r="B75" s="96" t="s">
        <v>30</v>
      </c>
      <c r="C75" s="97">
        <v>0.1</v>
      </c>
      <c r="D75" s="94"/>
      <c r="E75" s="28"/>
      <c r="F75" s="58">
        <f>+$F$73*C75</f>
        <v>0</v>
      </c>
    </row>
    <row r="76" spans="1:6" ht="15.75" x14ac:dyDescent="0.25">
      <c r="A76" s="94"/>
      <c r="B76" s="96" t="s">
        <v>31</v>
      </c>
      <c r="C76" s="98">
        <v>0.05</v>
      </c>
      <c r="D76" s="94"/>
      <c r="E76" s="28"/>
      <c r="F76" s="58">
        <f t="shared" ref="F76:F80" si="6">+$F$73*C76</f>
        <v>0</v>
      </c>
    </row>
    <row r="77" spans="1:6" ht="15.75" x14ac:dyDescent="0.25">
      <c r="A77" s="94"/>
      <c r="B77" s="96" t="s">
        <v>32</v>
      </c>
      <c r="C77" s="98">
        <v>0.04</v>
      </c>
      <c r="D77" s="94"/>
      <c r="E77" s="28"/>
      <c r="F77" s="58">
        <f t="shared" si="6"/>
        <v>0</v>
      </c>
    </row>
    <row r="78" spans="1:6" ht="15.75" x14ac:dyDescent="0.25">
      <c r="A78" s="94"/>
      <c r="B78" s="96" t="s">
        <v>33</v>
      </c>
      <c r="C78" s="98">
        <v>0.01</v>
      </c>
      <c r="D78" s="94"/>
      <c r="E78" s="28"/>
      <c r="F78" s="58">
        <f t="shared" si="6"/>
        <v>0</v>
      </c>
    </row>
    <row r="79" spans="1:6" ht="15.75" x14ac:dyDescent="0.25">
      <c r="A79" s="94"/>
      <c r="B79" s="99" t="s">
        <v>34</v>
      </c>
      <c r="C79" s="98">
        <v>0.18</v>
      </c>
      <c r="D79" s="94"/>
      <c r="E79" s="28"/>
      <c r="F79" s="58">
        <f>+$F$75*C79</f>
        <v>0</v>
      </c>
    </row>
    <row r="80" spans="1:6" ht="15.75" x14ac:dyDescent="0.25">
      <c r="A80" s="94"/>
      <c r="B80" s="96" t="s">
        <v>35</v>
      </c>
      <c r="C80" s="98">
        <v>1E-3</v>
      </c>
      <c r="D80" s="94"/>
      <c r="E80" s="28"/>
      <c r="F80" s="58">
        <f t="shared" si="6"/>
        <v>0</v>
      </c>
    </row>
    <row r="81" spans="1:6" ht="15.75" x14ac:dyDescent="0.25">
      <c r="A81" s="94"/>
      <c r="B81" s="95" t="s">
        <v>36</v>
      </c>
      <c r="C81" s="94"/>
      <c r="D81" s="94"/>
      <c r="E81" s="28"/>
      <c r="F81" s="57">
        <f>SUM(F75:F80)</f>
        <v>0</v>
      </c>
    </row>
    <row r="82" spans="1:6" ht="15.75" x14ac:dyDescent="0.25">
      <c r="A82" s="128"/>
      <c r="B82" s="129" t="s">
        <v>63</v>
      </c>
      <c r="C82" s="128"/>
      <c r="D82" s="128"/>
      <c r="E82" s="41"/>
      <c r="F82" s="70">
        <f>+F81+F73</f>
        <v>0</v>
      </c>
    </row>
    <row r="83" spans="1:6" ht="19.5" customHeight="1" x14ac:dyDescent="0.25">
      <c r="A83" s="130" t="s">
        <v>64</v>
      </c>
      <c r="B83" s="105" t="s">
        <v>65</v>
      </c>
      <c r="C83" s="105"/>
      <c r="D83" s="105"/>
      <c r="E83" s="32"/>
      <c r="F83" s="63"/>
    </row>
    <row r="84" spans="1:6" ht="14.25" customHeight="1" x14ac:dyDescent="0.25">
      <c r="A84" s="131"/>
      <c r="B84" s="132"/>
      <c r="C84" s="79"/>
      <c r="D84" s="79"/>
      <c r="E84" s="21"/>
      <c r="F84" s="57"/>
    </row>
    <row r="85" spans="1:6" ht="21" customHeight="1" x14ac:dyDescent="0.25">
      <c r="A85" s="130" t="s">
        <v>66</v>
      </c>
      <c r="B85" s="105" t="s">
        <v>11</v>
      </c>
      <c r="C85" s="79"/>
      <c r="D85" s="79"/>
      <c r="E85" s="21"/>
      <c r="F85" s="57"/>
    </row>
    <row r="86" spans="1:6" ht="33.75" customHeight="1" x14ac:dyDescent="0.25">
      <c r="A86" s="77">
        <v>1</v>
      </c>
      <c r="B86" s="126" t="s">
        <v>67</v>
      </c>
      <c r="C86" s="79"/>
      <c r="D86" s="79"/>
      <c r="E86" s="21"/>
      <c r="F86" s="57"/>
    </row>
    <row r="87" spans="1:6" ht="19.5" customHeight="1" x14ac:dyDescent="0.25">
      <c r="A87" s="81">
        <v>1.1000000000000001</v>
      </c>
      <c r="B87" s="82" t="s">
        <v>56</v>
      </c>
      <c r="C87" s="83">
        <v>440</v>
      </c>
      <c r="D87" s="83" t="s">
        <v>21</v>
      </c>
      <c r="E87" s="22"/>
      <c r="F87" s="58">
        <f t="shared" ref="F87:F92" si="7">+E87*C87</f>
        <v>0</v>
      </c>
    </row>
    <row r="88" spans="1:6" ht="12.75" customHeight="1" x14ac:dyDescent="0.25">
      <c r="A88" s="83">
        <v>1.2</v>
      </c>
      <c r="B88" s="84" t="s">
        <v>57</v>
      </c>
      <c r="C88" s="83">
        <f>+C87</f>
        <v>440</v>
      </c>
      <c r="D88" s="83" t="s">
        <v>21</v>
      </c>
      <c r="E88" s="22"/>
      <c r="F88" s="58">
        <f t="shared" si="7"/>
        <v>0</v>
      </c>
    </row>
    <row r="89" spans="1:6" ht="13.5" customHeight="1" x14ac:dyDescent="0.25">
      <c r="A89" s="83">
        <v>1.3</v>
      </c>
      <c r="B89" s="84" t="s">
        <v>58</v>
      </c>
      <c r="C89" s="83">
        <v>330</v>
      </c>
      <c r="D89" s="83" t="s">
        <v>21</v>
      </c>
      <c r="E89" s="22"/>
      <c r="F89" s="58">
        <f t="shared" si="7"/>
        <v>0</v>
      </c>
    </row>
    <row r="90" spans="1:6" ht="13.5" customHeight="1" x14ac:dyDescent="0.25">
      <c r="A90" s="83">
        <v>1.4</v>
      </c>
      <c r="B90" s="84" t="s">
        <v>59</v>
      </c>
      <c r="C90" s="83">
        <v>2</v>
      </c>
      <c r="D90" s="83" t="s">
        <v>16</v>
      </c>
      <c r="E90" s="22"/>
      <c r="F90" s="58">
        <f t="shared" si="7"/>
        <v>0</v>
      </c>
    </row>
    <row r="91" spans="1:6" ht="15.75" x14ac:dyDescent="0.25">
      <c r="A91" s="83">
        <v>1.5</v>
      </c>
      <c r="B91" s="90" t="s">
        <v>60</v>
      </c>
      <c r="C91" s="83">
        <f>+C87</f>
        <v>440</v>
      </c>
      <c r="D91" s="83" t="s">
        <v>21</v>
      </c>
      <c r="E91" s="26"/>
      <c r="F91" s="58">
        <f t="shared" si="7"/>
        <v>0</v>
      </c>
    </row>
    <row r="92" spans="1:6" ht="15.75" x14ac:dyDescent="0.25">
      <c r="A92" s="83">
        <v>1.6</v>
      </c>
      <c r="B92" s="84" t="s">
        <v>17</v>
      </c>
      <c r="C92" s="83">
        <v>2</v>
      </c>
      <c r="D92" s="83" t="s">
        <v>16</v>
      </c>
      <c r="E92" s="22"/>
      <c r="F92" s="58">
        <f t="shared" si="7"/>
        <v>0</v>
      </c>
    </row>
    <row r="93" spans="1:6" s="4" customFormat="1" ht="19.5" customHeight="1" x14ac:dyDescent="0.25">
      <c r="A93" s="123"/>
      <c r="B93" s="124" t="s">
        <v>68</v>
      </c>
      <c r="C93" s="125"/>
      <c r="D93" s="125"/>
      <c r="E93" s="39"/>
      <c r="F93" s="67">
        <f>SUM(F87:F92)</f>
        <v>0</v>
      </c>
    </row>
    <row r="94" spans="1:6" ht="15.75" customHeight="1" x14ac:dyDescent="0.25">
      <c r="A94" s="126"/>
      <c r="B94" s="126"/>
      <c r="C94" s="126"/>
      <c r="D94" s="126"/>
      <c r="E94" s="40"/>
      <c r="F94" s="68"/>
    </row>
    <row r="95" spans="1:6" ht="31.5" x14ac:dyDescent="0.25">
      <c r="A95" s="77">
        <v>2</v>
      </c>
      <c r="B95" s="126" t="s">
        <v>69</v>
      </c>
      <c r="C95" s="79"/>
      <c r="D95" s="79"/>
      <c r="E95" s="21"/>
      <c r="F95" s="57"/>
    </row>
    <row r="96" spans="1:6" ht="15.75" x14ac:dyDescent="0.25">
      <c r="A96" s="83">
        <v>1.1000000000000001</v>
      </c>
      <c r="B96" s="82" t="s">
        <v>70</v>
      </c>
      <c r="C96" s="83">
        <v>200</v>
      </c>
      <c r="D96" s="83" t="s">
        <v>21</v>
      </c>
      <c r="E96" s="22"/>
      <c r="F96" s="58">
        <f t="shared" ref="F96:F102" si="8">+E96*C96</f>
        <v>0</v>
      </c>
    </row>
    <row r="97" spans="1:6" ht="15.75" x14ac:dyDescent="0.25">
      <c r="A97" s="83">
        <v>1.2</v>
      </c>
      <c r="B97" s="84" t="s">
        <v>71</v>
      </c>
      <c r="C97" s="83">
        <f>+C96</f>
        <v>200</v>
      </c>
      <c r="D97" s="83" t="s">
        <v>21</v>
      </c>
      <c r="E97" s="22"/>
      <c r="F97" s="58">
        <f t="shared" si="8"/>
        <v>0</v>
      </c>
    </row>
    <row r="98" spans="1:6" ht="15.75" x14ac:dyDescent="0.25">
      <c r="A98" s="83">
        <v>1.3</v>
      </c>
      <c r="B98" s="84" t="s">
        <v>72</v>
      </c>
      <c r="C98" s="83">
        <f>+C96*0.75</f>
        <v>150</v>
      </c>
      <c r="D98" s="83" t="s">
        <v>21</v>
      </c>
      <c r="E98" s="22"/>
      <c r="F98" s="58">
        <f t="shared" si="8"/>
        <v>0</v>
      </c>
    </row>
    <row r="99" spans="1:6" ht="15.75" x14ac:dyDescent="0.25">
      <c r="A99" s="83">
        <v>1.4</v>
      </c>
      <c r="B99" s="84" t="s">
        <v>73</v>
      </c>
      <c r="C99" s="83">
        <v>1</v>
      </c>
      <c r="D99" s="83" t="s">
        <v>16</v>
      </c>
      <c r="E99" s="22"/>
      <c r="F99" s="58">
        <f t="shared" si="8"/>
        <v>0</v>
      </c>
    </row>
    <row r="100" spans="1:6" ht="15.75" x14ac:dyDescent="0.25">
      <c r="A100" s="83">
        <v>1.5</v>
      </c>
      <c r="B100" s="122" t="s">
        <v>26</v>
      </c>
      <c r="C100" s="83">
        <v>1</v>
      </c>
      <c r="D100" s="83" t="s">
        <v>16</v>
      </c>
      <c r="E100" s="26"/>
      <c r="F100" s="58">
        <f t="shared" si="8"/>
        <v>0</v>
      </c>
    </row>
    <row r="101" spans="1:6" ht="15.75" x14ac:dyDescent="0.25">
      <c r="A101" s="83">
        <v>1.6</v>
      </c>
      <c r="B101" s="90" t="s">
        <v>74</v>
      </c>
      <c r="C101" s="83">
        <f>+C96</f>
        <v>200</v>
      </c>
      <c r="D101" s="83" t="s">
        <v>21</v>
      </c>
      <c r="E101" s="26"/>
      <c r="F101" s="58">
        <f t="shared" si="8"/>
        <v>0</v>
      </c>
    </row>
    <row r="102" spans="1:6" ht="15.75" x14ac:dyDescent="0.25">
      <c r="A102" s="83">
        <v>7</v>
      </c>
      <c r="B102" s="84" t="s">
        <v>17</v>
      </c>
      <c r="C102" s="83">
        <v>1</v>
      </c>
      <c r="D102" s="83" t="s">
        <v>16</v>
      </c>
      <c r="E102" s="22"/>
      <c r="F102" s="58">
        <f t="shared" si="8"/>
        <v>0</v>
      </c>
    </row>
    <row r="103" spans="1:6" s="4" customFormat="1" ht="19.5" customHeight="1" x14ac:dyDescent="0.25">
      <c r="A103" s="123"/>
      <c r="B103" s="124" t="s">
        <v>75</v>
      </c>
      <c r="C103" s="125"/>
      <c r="D103" s="125"/>
      <c r="E103" s="39"/>
      <c r="F103" s="67">
        <f>SUM(F96:F102)</f>
        <v>0</v>
      </c>
    </row>
    <row r="104" spans="1:6" ht="15" customHeight="1" x14ac:dyDescent="0.25">
      <c r="A104" s="126"/>
      <c r="B104" s="126"/>
      <c r="C104" s="126"/>
      <c r="D104" s="126"/>
      <c r="E104" s="40"/>
      <c r="F104" s="68"/>
    </row>
    <row r="105" spans="1:6" ht="46.5" customHeight="1" x14ac:dyDescent="0.25">
      <c r="A105" s="77">
        <v>3</v>
      </c>
      <c r="B105" s="126" t="s">
        <v>76</v>
      </c>
      <c r="C105" s="79"/>
      <c r="D105" s="79"/>
      <c r="E105" s="21"/>
      <c r="F105" s="57"/>
    </row>
    <row r="106" spans="1:6" ht="19.5" customHeight="1" x14ac:dyDescent="0.25">
      <c r="A106" s="81">
        <v>3.1</v>
      </c>
      <c r="B106" s="82" t="s">
        <v>56</v>
      </c>
      <c r="C106" s="83">
        <v>240</v>
      </c>
      <c r="D106" s="83" t="s">
        <v>21</v>
      </c>
      <c r="E106" s="22"/>
      <c r="F106" s="58">
        <f t="shared" ref="F106:F111" si="9">+E106*C106</f>
        <v>0</v>
      </c>
    </row>
    <row r="107" spans="1:6" ht="12.75" customHeight="1" x14ac:dyDescent="0.25">
      <c r="A107" s="83">
        <v>3.2</v>
      </c>
      <c r="B107" s="84" t="s">
        <v>57</v>
      </c>
      <c r="C107" s="83">
        <f>+C106</f>
        <v>240</v>
      </c>
      <c r="D107" s="83" t="s">
        <v>21</v>
      </c>
      <c r="E107" s="22"/>
      <c r="F107" s="58">
        <f t="shared" si="9"/>
        <v>0</v>
      </c>
    </row>
    <row r="108" spans="1:6" ht="13.5" customHeight="1" x14ac:dyDescent="0.25">
      <c r="A108" s="83">
        <v>3.3</v>
      </c>
      <c r="B108" s="84" t="s">
        <v>58</v>
      </c>
      <c r="C108" s="83">
        <f>+C107*0.75</f>
        <v>180</v>
      </c>
      <c r="D108" s="83" t="s">
        <v>21</v>
      </c>
      <c r="E108" s="22"/>
      <c r="F108" s="58">
        <f t="shared" si="9"/>
        <v>0</v>
      </c>
    </row>
    <row r="109" spans="1:6" ht="13.5" customHeight="1" x14ac:dyDescent="0.25">
      <c r="A109" s="83">
        <v>3.4</v>
      </c>
      <c r="B109" s="84" t="s">
        <v>59</v>
      </c>
      <c r="C109" s="83">
        <v>1</v>
      </c>
      <c r="D109" s="83" t="s">
        <v>16</v>
      </c>
      <c r="E109" s="22"/>
      <c r="F109" s="58">
        <f t="shared" si="9"/>
        <v>0</v>
      </c>
    </row>
    <row r="110" spans="1:6" ht="15.75" x14ac:dyDescent="0.25">
      <c r="A110" s="83">
        <v>3.5</v>
      </c>
      <c r="B110" s="90" t="s">
        <v>60</v>
      </c>
      <c r="C110" s="83">
        <f>+C106</f>
        <v>240</v>
      </c>
      <c r="D110" s="83" t="s">
        <v>21</v>
      </c>
      <c r="E110" s="26"/>
      <c r="F110" s="58">
        <f t="shared" si="9"/>
        <v>0</v>
      </c>
    </row>
    <row r="111" spans="1:6" ht="15.75" x14ac:dyDescent="0.25">
      <c r="A111" s="83">
        <v>3.6</v>
      </c>
      <c r="B111" s="84" t="s">
        <v>17</v>
      </c>
      <c r="C111" s="83">
        <v>1</v>
      </c>
      <c r="D111" s="83" t="s">
        <v>16</v>
      </c>
      <c r="E111" s="22"/>
      <c r="F111" s="58">
        <f t="shared" si="9"/>
        <v>0</v>
      </c>
    </row>
    <row r="112" spans="1:6" s="4" customFormat="1" ht="19.5" customHeight="1" x14ac:dyDescent="0.25">
      <c r="A112" s="123"/>
      <c r="B112" s="124" t="s">
        <v>77</v>
      </c>
      <c r="C112" s="125"/>
      <c r="D112" s="125"/>
      <c r="E112" s="39"/>
      <c r="F112" s="67">
        <f>SUM(F106:F111)</f>
        <v>0</v>
      </c>
    </row>
    <row r="113" spans="1:6" ht="15.75" x14ac:dyDescent="0.25">
      <c r="A113" s="100"/>
      <c r="B113" s="127" t="s">
        <v>78</v>
      </c>
      <c r="C113" s="101"/>
      <c r="D113" s="101"/>
      <c r="E113" s="30"/>
      <c r="F113" s="69">
        <f>+F112+F103+F93</f>
        <v>0</v>
      </c>
    </row>
    <row r="114" spans="1:6" ht="15.75" x14ac:dyDescent="0.25">
      <c r="A114" s="94"/>
      <c r="B114" s="95" t="s">
        <v>29</v>
      </c>
      <c r="C114" s="94"/>
      <c r="D114" s="94"/>
      <c r="E114" s="28"/>
      <c r="F114" s="58"/>
    </row>
    <row r="115" spans="1:6" ht="15.75" x14ac:dyDescent="0.25">
      <c r="A115" s="94"/>
      <c r="B115" s="96" t="s">
        <v>30</v>
      </c>
      <c r="C115" s="97">
        <v>0.1</v>
      </c>
      <c r="D115" s="94"/>
      <c r="E115" s="28"/>
      <c r="F115" s="58">
        <f>+$F$113*C115</f>
        <v>0</v>
      </c>
    </row>
    <row r="116" spans="1:6" ht="15.75" x14ac:dyDescent="0.25">
      <c r="A116" s="94"/>
      <c r="B116" s="96" t="s">
        <v>31</v>
      </c>
      <c r="C116" s="98">
        <v>0.05</v>
      </c>
      <c r="D116" s="94"/>
      <c r="E116" s="28"/>
      <c r="F116" s="58">
        <f t="shared" ref="F116:F120" si="10">+$F$113*C116</f>
        <v>0</v>
      </c>
    </row>
    <row r="117" spans="1:6" ht="15.75" x14ac:dyDescent="0.25">
      <c r="A117" s="94"/>
      <c r="B117" s="96" t="s">
        <v>32</v>
      </c>
      <c r="C117" s="98">
        <v>0.04</v>
      </c>
      <c r="D117" s="94"/>
      <c r="E117" s="28"/>
      <c r="F117" s="58">
        <f t="shared" si="10"/>
        <v>0</v>
      </c>
    </row>
    <row r="118" spans="1:6" ht="15.75" x14ac:dyDescent="0.25">
      <c r="A118" s="94"/>
      <c r="B118" s="96" t="s">
        <v>33</v>
      </c>
      <c r="C118" s="98">
        <v>0.01</v>
      </c>
      <c r="D118" s="94"/>
      <c r="E118" s="28"/>
      <c r="F118" s="58">
        <f t="shared" si="10"/>
        <v>0</v>
      </c>
    </row>
    <row r="119" spans="1:6" ht="15.75" x14ac:dyDescent="0.25">
      <c r="A119" s="94"/>
      <c r="B119" s="99" t="s">
        <v>34</v>
      </c>
      <c r="C119" s="98">
        <v>0.18</v>
      </c>
      <c r="D119" s="94"/>
      <c r="E119" s="28"/>
      <c r="F119" s="58">
        <f>+$F$115*C119</f>
        <v>0</v>
      </c>
    </row>
    <row r="120" spans="1:6" ht="15.75" x14ac:dyDescent="0.25">
      <c r="A120" s="94"/>
      <c r="B120" s="96" t="s">
        <v>35</v>
      </c>
      <c r="C120" s="98">
        <v>1E-3</v>
      </c>
      <c r="D120" s="94"/>
      <c r="E120" s="28"/>
      <c r="F120" s="58">
        <f t="shared" si="10"/>
        <v>0</v>
      </c>
    </row>
    <row r="121" spans="1:6" ht="15.75" x14ac:dyDescent="0.25">
      <c r="A121" s="94"/>
      <c r="B121" s="95" t="s">
        <v>36</v>
      </c>
      <c r="C121" s="94"/>
      <c r="D121" s="94"/>
      <c r="E121" s="28"/>
      <c r="F121" s="57">
        <f>SUM(F115:F120)</f>
        <v>0</v>
      </c>
    </row>
    <row r="122" spans="1:6" ht="15.75" x14ac:dyDescent="0.25">
      <c r="A122" s="133"/>
      <c r="B122" s="134" t="s">
        <v>79</v>
      </c>
      <c r="C122" s="133"/>
      <c r="D122" s="133"/>
      <c r="E122" s="42"/>
      <c r="F122" s="71">
        <f>+F121+F113</f>
        <v>0</v>
      </c>
    </row>
    <row r="123" spans="1:6" s="4" customFormat="1" ht="13.5" customHeight="1" x14ac:dyDescent="0.25">
      <c r="A123" s="85"/>
      <c r="B123" s="87"/>
      <c r="C123" s="87"/>
      <c r="D123" s="87"/>
      <c r="E123" s="24"/>
      <c r="F123" s="59"/>
    </row>
    <row r="124" spans="1:6" ht="19.5" customHeight="1" x14ac:dyDescent="0.25">
      <c r="A124" s="130" t="s">
        <v>80</v>
      </c>
      <c r="B124" s="103" t="s">
        <v>81</v>
      </c>
      <c r="C124" s="135"/>
      <c r="D124" s="135"/>
      <c r="E124" s="43"/>
      <c r="F124" s="62"/>
    </row>
    <row r="125" spans="1:6" ht="10.5" customHeight="1" x14ac:dyDescent="0.25">
      <c r="A125" s="79"/>
      <c r="B125" s="132"/>
      <c r="C125" s="79"/>
      <c r="D125" s="79"/>
      <c r="E125" s="21"/>
      <c r="F125" s="57"/>
    </row>
    <row r="126" spans="1:6" ht="22.5" customHeight="1" x14ac:dyDescent="0.25">
      <c r="A126" s="105" t="s">
        <v>66</v>
      </c>
      <c r="B126" s="105" t="s">
        <v>11</v>
      </c>
      <c r="C126" s="79"/>
      <c r="D126" s="79"/>
      <c r="E126" s="21"/>
      <c r="F126" s="57"/>
    </row>
    <row r="127" spans="1:6" ht="45.75" customHeight="1" x14ac:dyDescent="0.25">
      <c r="A127" s="77">
        <v>1</v>
      </c>
      <c r="B127" s="126" t="s">
        <v>82</v>
      </c>
      <c r="C127" s="79"/>
      <c r="D127" s="79"/>
      <c r="E127" s="21"/>
      <c r="F127" s="57"/>
    </row>
    <row r="128" spans="1:6" ht="19.5" customHeight="1" x14ac:dyDescent="0.25">
      <c r="A128" s="81">
        <v>1.1000000000000001</v>
      </c>
      <c r="B128" s="82" t="s">
        <v>56</v>
      </c>
      <c r="C128" s="83">
        <v>80</v>
      </c>
      <c r="D128" s="83" t="s">
        <v>21</v>
      </c>
      <c r="E128" s="22"/>
      <c r="F128" s="58">
        <f t="shared" ref="F128:F133" si="11">+E128*C128</f>
        <v>0</v>
      </c>
    </row>
    <row r="129" spans="1:6" ht="12.75" customHeight="1" x14ac:dyDescent="0.25">
      <c r="A129" s="83">
        <v>1.2</v>
      </c>
      <c r="B129" s="84" t="s">
        <v>57</v>
      </c>
      <c r="C129" s="83">
        <f>+C128</f>
        <v>80</v>
      </c>
      <c r="D129" s="83" t="s">
        <v>21</v>
      </c>
      <c r="E129" s="22"/>
      <c r="F129" s="58">
        <f t="shared" si="11"/>
        <v>0</v>
      </c>
    </row>
    <row r="130" spans="1:6" ht="13.5" customHeight="1" x14ac:dyDescent="0.25">
      <c r="A130" s="83">
        <v>1.3</v>
      </c>
      <c r="B130" s="84" t="s">
        <v>58</v>
      </c>
      <c r="C130" s="83">
        <f>+C129*0.75</f>
        <v>60</v>
      </c>
      <c r="D130" s="83" t="s">
        <v>21</v>
      </c>
      <c r="E130" s="22"/>
      <c r="F130" s="58">
        <f t="shared" si="11"/>
        <v>0</v>
      </c>
    </row>
    <row r="131" spans="1:6" ht="13.5" customHeight="1" x14ac:dyDescent="0.25">
      <c r="A131" s="83">
        <v>1.4</v>
      </c>
      <c r="B131" s="84" t="s">
        <v>59</v>
      </c>
      <c r="C131" s="83">
        <v>1</v>
      </c>
      <c r="D131" s="83" t="s">
        <v>16</v>
      </c>
      <c r="E131" s="22"/>
      <c r="F131" s="58">
        <f t="shared" si="11"/>
        <v>0</v>
      </c>
    </row>
    <row r="132" spans="1:6" ht="15.75" x14ac:dyDescent="0.25">
      <c r="A132" s="83">
        <v>1.5</v>
      </c>
      <c r="B132" s="90" t="s">
        <v>60</v>
      </c>
      <c r="C132" s="83">
        <f>+C128</f>
        <v>80</v>
      </c>
      <c r="D132" s="83" t="s">
        <v>21</v>
      </c>
      <c r="E132" s="26"/>
      <c r="F132" s="58">
        <f t="shared" si="11"/>
        <v>0</v>
      </c>
    </row>
    <row r="133" spans="1:6" ht="15.75" x14ac:dyDescent="0.25">
      <c r="A133" s="83">
        <v>1.6</v>
      </c>
      <c r="B133" s="84" t="s">
        <v>17</v>
      </c>
      <c r="C133" s="83">
        <v>1</v>
      </c>
      <c r="D133" s="83" t="s">
        <v>16</v>
      </c>
      <c r="E133" s="22"/>
      <c r="F133" s="58">
        <f t="shared" si="11"/>
        <v>0</v>
      </c>
    </row>
    <row r="134" spans="1:6" s="4" customFormat="1" ht="19.5" customHeight="1" x14ac:dyDescent="0.25">
      <c r="A134" s="85"/>
      <c r="B134" s="86" t="s">
        <v>83</v>
      </c>
      <c r="C134" s="87"/>
      <c r="D134" s="87"/>
      <c r="E134" s="24"/>
      <c r="F134" s="59">
        <f>SUM(F128:F133)</f>
        <v>0</v>
      </c>
    </row>
    <row r="135" spans="1:6" ht="9.75" customHeight="1" x14ac:dyDescent="0.25">
      <c r="A135" s="89"/>
      <c r="B135" s="89"/>
      <c r="C135" s="89"/>
      <c r="D135" s="89"/>
      <c r="E135" s="25"/>
      <c r="F135" s="59"/>
    </row>
    <row r="136" spans="1:6" s="4" customFormat="1" ht="35.25" customHeight="1" x14ac:dyDescent="0.25">
      <c r="A136" s="77">
        <v>2</v>
      </c>
      <c r="B136" s="89" t="s">
        <v>84</v>
      </c>
      <c r="C136" s="79"/>
      <c r="D136" s="79"/>
      <c r="E136" s="21"/>
      <c r="F136" s="57"/>
    </row>
    <row r="137" spans="1:6" ht="15.75" x14ac:dyDescent="0.25">
      <c r="A137" s="83">
        <v>1.1000000000000001</v>
      </c>
      <c r="B137" s="82" t="s">
        <v>49</v>
      </c>
      <c r="C137" s="83">
        <f>35*2</f>
        <v>70</v>
      </c>
      <c r="D137" s="83" t="s">
        <v>21</v>
      </c>
      <c r="E137" s="22"/>
      <c r="F137" s="58">
        <f t="shared" ref="F137:F141" si="12">+E137*C137</f>
        <v>0</v>
      </c>
    </row>
    <row r="138" spans="1:6" ht="15.75" x14ac:dyDescent="0.25">
      <c r="A138" s="83">
        <v>1.2</v>
      </c>
      <c r="B138" s="84" t="s">
        <v>50</v>
      </c>
      <c r="C138" s="83">
        <f>+C137</f>
        <v>70</v>
      </c>
      <c r="D138" s="83" t="s">
        <v>21</v>
      </c>
      <c r="E138" s="22"/>
      <c r="F138" s="58">
        <f t="shared" si="12"/>
        <v>0</v>
      </c>
    </row>
    <row r="139" spans="1:6" ht="15.75" x14ac:dyDescent="0.25">
      <c r="A139" s="83">
        <v>1.3</v>
      </c>
      <c r="B139" s="84" t="s">
        <v>51</v>
      </c>
      <c r="C139" s="83">
        <v>53</v>
      </c>
      <c r="D139" s="83" t="s">
        <v>21</v>
      </c>
      <c r="E139" s="22"/>
      <c r="F139" s="58">
        <f t="shared" si="12"/>
        <v>0</v>
      </c>
    </row>
    <row r="140" spans="1:6" ht="15.75" x14ac:dyDescent="0.25">
      <c r="A140" s="83">
        <v>1.4</v>
      </c>
      <c r="B140" s="90" t="s">
        <v>52</v>
      </c>
      <c r="C140" s="81">
        <f>+C137</f>
        <v>70</v>
      </c>
      <c r="D140" s="81" t="s">
        <v>21</v>
      </c>
      <c r="E140" s="44"/>
      <c r="F140" s="58">
        <f t="shared" si="12"/>
        <v>0</v>
      </c>
    </row>
    <row r="141" spans="1:6" ht="17.25" customHeight="1" x14ac:dyDescent="0.25">
      <c r="A141" s="83">
        <v>1.5</v>
      </c>
      <c r="B141" s="122" t="s">
        <v>53</v>
      </c>
      <c r="C141" s="83">
        <v>1</v>
      </c>
      <c r="D141" s="83" t="s">
        <v>16</v>
      </c>
      <c r="E141" s="26"/>
      <c r="F141" s="58">
        <f t="shared" si="12"/>
        <v>0</v>
      </c>
    </row>
    <row r="142" spans="1:6" s="4" customFormat="1" ht="19.5" customHeight="1" x14ac:dyDescent="0.25">
      <c r="A142" s="123"/>
      <c r="B142" s="124" t="s">
        <v>85</v>
      </c>
      <c r="C142" s="125"/>
      <c r="D142" s="125"/>
      <c r="E142" s="39"/>
      <c r="F142" s="67">
        <f>SUM(F137:F141)</f>
        <v>0</v>
      </c>
    </row>
    <row r="143" spans="1:6" ht="13.5" customHeight="1" x14ac:dyDescent="0.25">
      <c r="A143" s="89"/>
      <c r="B143" s="136"/>
      <c r="C143" s="136"/>
      <c r="D143" s="136"/>
      <c r="E143" s="45"/>
      <c r="F143" s="72"/>
    </row>
    <row r="144" spans="1:6" ht="31.5" x14ac:dyDescent="0.25">
      <c r="A144" s="77">
        <v>3</v>
      </c>
      <c r="B144" s="89" t="s">
        <v>86</v>
      </c>
      <c r="C144" s="79"/>
      <c r="D144" s="79"/>
      <c r="E144" s="21"/>
      <c r="F144" s="57"/>
    </row>
    <row r="145" spans="1:6" x14ac:dyDescent="0.25">
      <c r="A145" s="107">
        <v>3.1</v>
      </c>
      <c r="B145" s="137" t="s">
        <v>87</v>
      </c>
      <c r="C145" s="107"/>
      <c r="D145" s="107"/>
      <c r="E145" s="33"/>
      <c r="F145" s="64"/>
    </row>
    <row r="146" spans="1:6" ht="35.25" customHeight="1" x14ac:dyDescent="0.25">
      <c r="A146" s="138" t="s">
        <v>88</v>
      </c>
      <c r="B146" s="82" t="s">
        <v>89</v>
      </c>
      <c r="C146" s="83">
        <v>1</v>
      </c>
      <c r="D146" s="83" t="s">
        <v>16</v>
      </c>
      <c r="E146" s="22"/>
      <c r="F146" s="58">
        <f t="shared" ref="F146:F151" si="13">+E146*C146</f>
        <v>0</v>
      </c>
    </row>
    <row r="147" spans="1:6" ht="9.75" customHeight="1" x14ac:dyDescent="0.25">
      <c r="A147" s="139"/>
      <c r="B147" s="139"/>
      <c r="C147" s="140"/>
      <c r="D147" s="140"/>
      <c r="E147" s="46"/>
      <c r="F147" s="58">
        <f t="shared" si="13"/>
        <v>0</v>
      </c>
    </row>
    <row r="148" spans="1:6" ht="15.75" x14ac:dyDescent="0.25">
      <c r="A148" s="141">
        <v>3.2</v>
      </c>
      <c r="B148" s="137" t="s">
        <v>90</v>
      </c>
      <c r="C148" s="140"/>
      <c r="D148" s="140"/>
      <c r="E148" s="47"/>
      <c r="F148" s="58">
        <f t="shared" si="13"/>
        <v>0</v>
      </c>
    </row>
    <row r="149" spans="1:6" ht="15.75" x14ac:dyDescent="0.25">
      <c r="A149" s="83" t="s">
        <v>91</v>
      </c>
      <c r="B149" s="82" t="s">
        <v>92</v>
      </c>
      <c r="C149" s="83">
        <v>1</v>
      </c>
      <c r="D149" s="83" t="s">
        <v>16</v>
      </c>
      <c r="E149" s="22"/>
      <c r="F149" s="58">
        <f t="shared" si="13"/>
        <v>0</v>
      </c>
    </row>
    <row r="150" spans="1:6" ht="24" customHeight="1" x14ac:dyDescent="0.25">
      <c r="A150" s="83" t="s">
        <v>93</v>
      </c>
      <c r="B150" s="84" t="s">
        <v>26</v>
      </c>
      <c r="C150" s="83">
        <v>1</v>
      </c>
      <c r="D150" s="83" t="s">
        <v>16</v>
      </c>
      <c r="E150" s="22"/>
      <c r="F150" s="58">
        <f t="shared" si="13"/>
        <v>0</v>
      </c>
    </row>
    <row r="151" spans="1:6" ht="15.75" x14ac:dyDescent="0.25">
      <c r="A151" s="83" t="s">
        <v>94</v>
      </c>
      <c r="B151" s="84" t="s">
        <v>17</v>
      </c>
      <c r="C151" s="83">
        <v>1</v>
      </c>
      <c r="D151" s="83" t="s">
        <v>16</v>
      </c>
      <c r="E151" s="22"/>
      <c r="F151" s="58">
        <f t="shared" si="13"/>
        <v>0</v>
      </c>
    </row>
    <row r="152" spans="1:6" x14ac:dyDescent="0.25">
      <c r="A152" s="102"/>
      <c r="B152" s="102"/>
      <c r="C152" s="142"/>
      <c r="D152" s="142"/>
      <c r="E152" s="48"/>
      <c r="F152" s="73"/>
    </row>
    <row r="153" spans="1:6" s="4" customFormat="1" ht="19.5" customHeight="1" x14ac:dyDescent="0.25">
      <c r="A153" s="123"/>
      <c r="B153" s="124" t="s">
        <v>95</v>
      </c>
      <c r="C153" s="125"/>
      <c r="D153" s="125"/>
      <c r="E153" s="39"/>
      <c r="F153" s="67">
        <f>SUM(F146:F152)</f>
        <v>0</v>
      </c>
    </row>
    <row r="154" spans="1:6" ht="15.75" x14ac:dyDescent="0.25">
      <c r="A154" s="100"/>
      <c r="B154" s="127" t="s">
        <v>96</v>
      </c>
      <c r="C154" s="101"/>
      <c r="D154" s="101"/>
      <c r="E154" s="30"/>
      <c r="F154" s="69">
        <f>+F153+F142+F134</f>
        <v>0</v>
      </c>
    </row>
    <row r="155" spans="1:6" ht="15.75" x14ac:dyDescent="0.25">
      <c r="A155" s="94"/>
      <c r="B155" s="95" t="s">
        <v>29</v>
      </c>
      <c r="C155" s="94"/>
      <c r="D155" s="94"/>
      <c r="E155" s="28"/>
      <c r="F155" s="58"/>
    </row>
    <row r="156" spans="1:6" ht="15.75" x14ac:dyDescent="0.25">
      <c r="A156" s="94"/>
      <c r="B156" s="96" t="s">
        <v>30</v>
      </c>
      <c r="C156" s="97">
        <v>0.1</v>
      </c>
      <c r="D156" s="94"/>
      <c r="E156" s="28"/>
      <c r="F156" s="58">
        <f>+$F$154*C156</f>
        <v>0</v>
      </c>
    </row>
    <row r="157" spans="1:6" ht="15.75" x14ac:dyDescent="0.25">
      <c r="A157" s="94"/>
      <c r="B157" s="96" t="s">
        <v>31</v>
      </c>
      <c r="C157" s="98">
        <v>0.05</v>
      </c>
      <c r="D157" s="94"/>
      <c r="E157" s="28"/>
      <c r="F157" s="58">
        <f t="shared" ref="F157:F161" si="14">+$F$154*C157</f>
        <v>0</v>
      </c>
    </row>
    <row r="158" spans="1:6" ht="15.75" x14ac:dyDescent="0.25">
      <c r="A158" s="94"/>
      <c r="B158" s="96" t="s">
        <v>32</v>
      </c>
      <c r="C158" s="98">
        <v>0.04</v>
      </c>
      <c r="D158" s="94"/>
      <c r="E158" s="28"/>
      <c r="F158" s="58">
        <f t="shared" si="14"/>
        <v>0</v>
      </c>
    </row>
    <row r="159" spans="1:6" ht="15.75" x14ac:dyDescent="0.25">
      <c r="A159" s="94"/>
      <c r="B159" s="96" t="s">
        <v>33</v>
      </c>
      <c r="C159" s="98">
        <v>0.01</v>
      </c>
      <c r="D159" s="94"/>
      <c r="E159" s="28"/>
      <c r="F159" s="58">
        <f t="shared" si="14"/>
        <v>0</v>
      </c>
    </row>
    <row r="160" spans="1:6" ht="15.75" x14ac:dyDescent="0.25">
      <c r="A160" s="94"/>
      <c r="B160" s="99" t="s">
        <v>34</v>
      </c>
      <c r="C160" s="98">
        <v>0.18</v>
      </c>
      <c r="D160" s="94"/>
      <c r="E160" s="28"/>
      <c r="F160" s="58">
        <f>+$F$156*C160</f>
        <v>0</v>
      </c>
    </row>
    <row r="161" spans="1:6" ht="15.75" x14ac:dyDescent="0.25">
      <c r="A161" s="94"/>
      <c r="B161" s="96" t="s">
        <v>35</v>
      </c>
      <c r="C161" s="98">
        <v>1E-3</v>
      </c>
      <c r="D161" s="94"/>
      <c r="E161" s="28"/>
      <c r="F161" s="58">
        <f t="shared" si="14"/>
        <v>0</v>
      </c>
    </row>
    <row r="162" spans="1:6" ht="15.75" x14ac:dyDescent="0.25">
      <c r="A162" s="94"/>
      <c r="B162" s="95" t="s">
        <v>36</v>
      </c>
      <c r="C162" s="94"/>
      <c r="D162" s="94"/>
      <c r="E162" s="28"/>
      <c r="F162" s="57">
        <f>SUM(F156:F161)</f>
        <v>0</v>
      </c>
    </row>
    <row r="163" spans="1:6" ht="15.75" x14ac:dyDescent="0.25">
      <c r="A163" s="133"/>
      <c r="B163" s="134" t="s">
        <v>97</v>
      </c>
      <c r="C163" s="133"/>
      <c r="D163" s="133"/>
      <c r="E163" s="42"/>
      <c r="F163" s="71">
        <f>+F162+F154</f>
        <v>0</v>
      </c>
    </row>
    <row r="164" spans="1:6" s="4" customFormat="1" ht="13.5" customHeight="1" x14ac:dyDescent="0.25">
      <c r="A164" s="85"/>
      <c r="B164" s="87"/>
      <c r="C164" s="87"/>
      <c r="D164" s="87"/>
      <c r="E164" s="24"/>
      <c r="F164" s="59"/>
    </row>
    <row r="165" spans="1:6" ht="19.5" customHeight="1" x14ac:dyDescent="0.25">
      <c r="A165" s="130" t="s">
        <v>98</v>
      </c>
      <c r="B165" s="105" t="s">
        <v>99</v>
      </c>
      <c r="C165" s="105"/>
      <c r="D165" s="105"/>
      <c r="E165" s="32"/>
      <c r="F165" s="63"/>
    </row>
    <row r="166" spans="1:6" ht="11.25" customHeight="1" x14ac:dyDescent="0.25">
      <c r="A166" s="85"/>
      <c r="B166" s="87"/>
      <c r="C166" s="87"/>
      <c r="D166" s="87"/>
      <c r="E166" s="24"/>
      <c r="F166" s="59"/>
    </row>
    <row r="167" spans="1:6" ht="24" customHeight="1" x14ac:dyDescent="0.25">
      <c r="A167" s="105" t="s">
        <v>66</v>
      </c>
      <c r="B167" s="105" t="s">
        <v>11</v>
      </c>
      <c r="C167" s="79"/>
      <c r="D167" s="79"/>
      <c r="E167" s="21"/>
      <c r="F167" s="57"/>
    </row>
    <row r="168" spans="1:6" ht="36" customHeight="1" x14ac:dyDescent="0.25">
      <c r="A168" s="77">
        <v>1</v>
      </c>
      <c r="B168" s="126" t="s">
        <v>100</v>
      </c>
      <c r="C168" s="79"/>
      <c r="D168" s="79"/>
      <c r="E168" s="21"/>
      <c r="F168" s="57"/>
    </row>
    <row r="169" spans="1:6" ht="16.5" customHeight="1" x14ac:dyDescent="0.25">
      <c r="A169" s="83">
        <v>1.1000000000000001</v>
      </c>
      <c r="B169" s="82" t="s">
        <v>101</v>
      </c>
      <c r="C169" s="83">
        <v>540</v>
      </c>
      <c r="D169" s="83" t="s">
        <v>21</v>
      </c>
      <c r="E169" s="22"/>
      <c r="F169" s="58">
        <f t="shared" ref="F169:F175" si="15">+E169*C169</f>
        <v>0</v>
      </c>
    </row>
    <row r="170" spans="1:6" ht="15" customHeight="1" x14ac:dyDescent="0.25">
      <c r="A170" s="83">
        <v>1.2</v>
      </c>
      <c r="B170" s="84" t="s">
        <v>102</v>
      </c>
      <c r="C170" s="83">
        <f>+C169</f>
        <v>540</v>
      </c>
      <c r="D170" s="83" t="s">
        <v>21</v>
      </c>
      <c r="E170" s="22"/>
      <c r="F170" s="58">
        <f t="shared" si="15"/>
        <v>0</v>
      </c>
    </row>
    <row r="171" spans="1:6" ht="14.25" customHeight="1" x14ac:dyDescent="0.25">
      <c r="A171" s="83">
        <v>1.3</v>
      </c>
      <c r="B171" s="84" t="s">
        <v>103</v>
      </c>
      <c r="C171" s="83">
        <f>+C169*0.75</f>
        <v>405</v>
      </c>
      <c r="D171" s="83" t="s">
        <v>21</v>
      </c>
      <c r="E171" s="22"/>
      <c r="F171" s="58">
        <f t="shared" si="15"/>
        <v>0</v>
      </c>
    </row>
    <row r="172" spans="1:6" ht="14.25" customHeight="1" x14ac:dyDescent="0.25">
      <c r="A172" s="83">
        <v>1.4</v>
      </c>
      <c r="B172" s="84" t="s">
        <v>73</v>
      </c>
      <c r="C172" s="83">
        <v>3</v>
      </c>
      <c r="D172" s="83" t="s">
        <v>16</v>
      </c>
      <c r="E172" s="22"/>
      <c r="F172" s="58">
        <f t="shared" si="15"/>
        <v>0</v>
      </c>
    </row>
    <row r="173" spans="1:6" ht="18" customHeight="1" x14ac:dyDescent="0.25">
      <c r="A173" s="83">
        <v>1.5</v>
      </c>
      <c r="B173" s="122" t="s">
        <v>26</v>
      </c>
      <c r="C173" s="83">
        <v>3</v>
      </c>
      <c r="D173" s="83" t="s">
        <v>16</v>
      </c>
      <c r="E173" s="26"/>
      <c r="F173" s="58">
        <f t="shared" si="15"/>
        <v>0</v>
      </c>
    </row>
    <row r="174" spans="1:6" ht="14.25" customHeight="1" x14ac:dyDescent="0.25">
      <c r="A174" s="83">
        <v>1.6</v>
      </c>
      <c r="B174" s="90" t="s">
        <v>104</v>
      </c>
      <c r="C174" s="83">
        <f>+C169</f>
        <v>540</v>
      </c>
      <c r="D174" s="83" t="s">
        <v>21</v>
      </c>
      <c r="E174" s="26"/>
      <c r="F174" s="58">
        <f t="shared" si="15"/>
        <v>0</v>
      </c>
    </row>
    <row r="175" spans="1:6" ht="15.75" x14ac:dyDescent="0.25">
      <c r="A175" s="83">
        <v>1.7</v>
      </c>
      <c r="B175" s="84" t="s">
        <v>17</v>
      </c>
      <c r="C175" s="83">
        <v>3</v>
      </c>
      <c r="D175" s="83" t="s">
        <v>16</v>
      </c>
      <c r="E175" s="22"/>
      <c r="F175" s="58">
        <f t="shared" si="15"/>
        <v>0</v>
      </c>
    </row>
    <row r="176" spans="1:6" s="4" customFormat="1" ht="19.5" customHeight="1" x14ac:dyDescent="0.25">
      <c r="A176" s="123"/>
      <c r="B176" s="124" t="s">
        <v>105</v>
      </c>
      <c r="C176" s="125"/>
      <c r="D176" s="125"/>
      <c r="E176" s="39"/>
      <c r="F176" s="67">
        <f>SUM(F169:F175)</f>
        <v>0</v>
      </c>
    </row>
    <row r="177" spans="1:6" s="4" customFormat="1" ht="15.75" x14ac:dyDescent="0.25">
      <c r="A177" s="85"/>
      <c r="B177" s="86"/>
      <c r="C177" s="87"/>
      <c r="D177" s="87"/>
      <c r="E177" s="24"/>
      <c r="F177" s="59"/>
    </row>
    <row r="178" spans="1:6" ht="15.75" x14ac:dyDescent="0.25">
      <c r="A178" s="100"/>
      <c r="B178" s="127" t="s">
        <v>106</v>
      </c>
      <c r="C178" s="101"/>
      <c r="D178" s="101"/>
      <c r="E178" s="30"/>
      <c r="F178" s="69">
        <f>+F176</f>
        <v>0</v>
      </c>
    </row>
    <row r="179" spans="1:6" ht="15.75" x14ac:dyDescent="0.25">
      <c r="A179" s="94"/>
      <c r="B179" s="95" t="s">
        <v>29</v>
      </c>
      <c r="C179" s="94"/>
      <c r="D179" s="94"/>
      <c r="E179" s="28"/>
      <c r="F179" s="58"/>
    </row>
    <row r="180" spans="1:6" ht="15.75" x14ac:dyDescent="0.25">
      <c r="A180" s="94"/>
      <c r="B180" s="96" t="s">
        <v>30</v>
      </c>
      <c r="C180" s="97">
        <v>0.1</v>
      </c>
      <c r="D180" s="94"/>
      <c r="E180" s="28"/>
      <c r="F180" s="58">
        <f>+$F$178*C180</f>
        <v>0</v>
      </c>
    </row>
    <row r="181" spans="1:6" ht="15.75" x14ac:dyDescent="0.25">
      <c r="A181" s="94"/>
      <c r="B181" s="96" t="s">
        <v>31</v>
      </c>
      <c r="C181" s="98">
        <v>0.05</v>
      </c>
      <c r="D181" s="94"/>
      <c r="E181" s="28"/>
      <c r="F181" s="58">
        <f t="shared" ref="F181:F185" si="16">+$F$178*C181</f>
        <v>0</v>
      </c>
    </row>
    <row r="182" spans="1:6" ht="15.75" x14ac:dyDescent="0.25">
      <c r="A182" s="94"/>
      <c r="B182" s="96" t="s">
        <v>32</v>
      </c>
      <c r="C182" s="98">
        <v>0.04</v>
      </c>
      <c r="D182" s="94"/>
      <c r="E182" s="28"/>
      <c r="F182" s="58">
        <f t="shared" si="16"/>
        <v>0</v>
      </c>
    </row>
    <row r="183" spans="1:6" ht="15.75" x14ac:dyDescent="0.25">
      <c r="A183" s="94"/>
      <c r="B183" s="96" t="s">
        <v>33</v>
      </c>
      <c r="C183" s="98">
        <v>0.01</v>
      </c>
      <c r="D183" s="94"/>
      <c r="E183" s="28"/>
      <c r="F183" s="58">
        <f t="shared" si="16"/>
        <v>0</v>
      </c>
    </row>
    <row r="184" spans="1:6" ht="15.75" x14ac:dyDescent="0.25">
      <c r="A184" s="94"/>
      <c r="B184" s="99" t="s">
        <v>34</v>
      </c>
      <c r="C184" s="98">
        <v>0.18</v>
      </c>
      <c r="D184" s="94"/>
      <c r="E184" s="28"/>
      <c r="F184" s="58">
        <f>+$F$180*C184</f>
        <v>0</v>
      </c>
    </row>
    <row r="185" spans="1:6" ht="15.75" x14ac:dyDescent="0.25">
      <c r="A185" s="94"/>
      <c r="B185" s="96" t="s">
        <v>35</v>
      </c>
      <c r="C185" s="98">
        <v>1E-3</v>
      </c>
      <c r="D185" s="94"/>
      <c r="E185" s="28"/>
      <c r="F185" s="58">
        <f t="shared" si="16"/>
        <v>0</v>
      </c>
    </row>
    <row r="186" spans="1:6" ht="15.75" x14ac:dyDescent="0.25">
      <c r="A186" s="94"/>
      <c r="B186" s="95" t="s">
        <v>36</v>
      </c>
      <c r="C186" s="94"/>
      <c r="D186" s="94"/>
      <c r="E186" s="28"/>
      <c r="F186" s="57">
        <f>SUM(F180:F185)</f>
        <v>0</v>
      </c>
    </row>
    <row r="187" spans="1:6" x14ac:dyDescent="0.25">
      <c r="A187" s="102"/>
      <c r="B187" s="102"/>
      <c r="C187" s="102"/>
      <c r="D187" s="102"/>
      <c r="E187" s="31"/>
      <c r="F187" s="62"/>
    </row>
    <row r="188" spans="1:6" ht="15.75" x14ac:dyDescent="0.25">
      <c r="A188" s="128"/>
      <c r="B188" s="129" t="s">
        <v>107</v>
      </c>
      <c r="C188" s="128"/>
      <c r="D188" s="128"/>
      <c r="E188" s="41"/>
      <c r="F188" s="70">
        <f>+F186+F178</f>
        <v>0</v>
      </c>
    </row>
    <row r="189" spans="1:6" s="4" customFormat="1" ht="15.75" x14ac:dyDescent="0.25">
      <c r="A189" s="85"/>
      <c r="B189" s="87"/>
      <c r="C189" s="87"/>
      <c r="D189" s="87"/>
      <c r="E189" s="24"/>
      <c r="F189" s="59"/>
    </row>
    <row r="190" spans="1:6" ht="19.5" customHeight="1" x14ac:dyDescent="0.3">
      <c r="A190" s="130" t="s">
        <v>108</v>
      </c>
      <c r="B190" s="143" t="s">
        <v>109</v>
      </c>
      <c r="C190" s="143"/>
      <c r="D190" s="143"/>
      <c r="E190" s="49"/>
      <c r="F190" s="74"/>
    </row>
    <row r="191" spans="1:6" s="4" customFormat="1" ht="15.75" x14ac:dyDescent="0.25">
      <c r="A191" s="85"/>
      <c r="B191" s="87"/>
      <c r="C191" s="87"/>
      <c r="D191" s="87"/>
      <c r="E191" s="24"/>
      <c r="F191" s="59"/>
    </row>
    <row r="192" spans="1:6" ht="26.25" customHeight="1" x14ac:dyDescent="0.25">
      <c r="A192" s="105" t="s">
        <v>66</v>
      </c>
      <c r="B192" s="105" t="s">
        <v>11</v>
      </c>
      <c r="C192" s="79"/>
      <c r="D192" s="79"/>
      <c r="E192" s="21"/>
      <c r="F192" s="57"/>
    </row>
    <row r="193" spans="1:6" ht="50.25" customHeight="1" x14ac:dyDescent="0.25">
      <c r="A193" s="77">
        <v>1</v>
      </c>
      <c r="B193" s="126" t="s">
        <v>110</v>
      </c>
      <c r="C193" s="79"/>
      <c r="D193" s="79"/>
      <c r="E193" s="21"/>
      <c r="F193" s="57"/>
    </row>
    <row r="194" spans="1:6" ht="20.25" customHeight="1" x14ac:dyDescent="0.25">
      <c r="A194" s="81">
        <v>1.1000000000000001</v>
      </c>
      <c r="B194" s="82" t="s">
        <v>111</v>
      </c>
      <c r="C194" s="83">
        <v>215</v>
      </c>
      <c r="D194" s="83" t="s">
        <v>21</v>
      </c>
      <c r="E194" s="22"/>
      <c r="F194" s="58">
        <f t="shared" ref="F194:F200" si="17">+E194*C194</f>
        <v>0</v>
      </c>
    </row>
    <row r="195" spans="1:6" ht="12.75" customHeight="1" x14ac:dyDescent="0.25">
      <c r="A195" s="83">
        <v>1.2</v>
      </c>
      <c r="B195" s="84" t="s">
        <v>71</v>
      </c>
      <c r="C195" s="83">
        <f>+C194</f>
        <v>215</v>
      </c>
      <c r="D195" s="83" t="s">
        <v>21</v>
      </c>
      <c r="E195" s="22"/>
      <c r="F195" s="58">
        <f t="shared" si="17"/>
        <v>0</v>
      </c>
    </row>
    <row r="196" spans="1:6" ht="13.5" customHeight="1" x14ac:dyDescent="0.25">
      <c r="A196" s="81">
        <v>1.3</v>
      </c>
      <c r="B196" s="84" t="s">
        <v>72</v>
      </c>
      <c r="C196" s="83">
        <v>160</v>
      </c>
      <c r="D196" s="83" t="s">
        <v>21</v>
      </c>
      <c r="E196" s="22"/>
      <c r="F196" s="58">
        <f t="shared" si="17"/>
        <v>0</v>
      </c>
    </row>
    <row r="197" spans="1:6" ht="13.5" customHeight="1" x14ac:dyDescent="0.25">
      <c r="A197" s="83">
        <v>1.4</v>
      </c>
      <c r="B197" s="84" t="s">
        <v>73</v>
      </c>
      <c r="C197" s="83">
        <v>1</v>
      </c>
      <c r="D197" s="83" t="s">
        <v>16</v>
      </c>
      <c r="E197" s="22"/>
      <c r="F197" s="58">
        <f t="shared" si="17"/>
        <v>0</v>
      </c>
    </row>
    <row r="198" spans="1:6" ht="15.75" x14ac:dyDescent="0.25">
      <c r="A198" s="81">
        <v>1.5</v>
      </c>
      <c r="B198" s="122" t="s">
        <v>26</v>
      </c>
      <c r="C198" s="83">
        <v>1</v>
      </c>
      <c r="D198" s="83" t="s">
        <v>16</v>
      </c>
      <c r="E198" s="26"/>
      <c r="F198" s="58">
        <f t="shared" si="17"/>
        <v>0</v>
      </c>
    </row>
    <row r="199" spans="1:6" ht="15.75" x14ac:dyDescent="0.25">
      <c r="A199" s="83">
        <v>1.6</v>
      </c>
      <c r="B199" s="90" t="s">
        <v>104</v>
      </c>
      <c r="C199" s="83">
        <f>+C194</f>
        <v>215</v>
      </c>
      <c r="D199" s="83" t="s">
        <v>21</v>
      </c>
      <c r="E199" s="26"/>
      <c r="F199" s="58">
        <f t="shared" si="17"/>
        <v>0</v>
      </c>
    </row>
    <row r="200" spans="1:6" ht="15.75" x14ac:dyDescent="0.25">
      <c r="A200" s="81">
        <v>1.7</v>
      </c>
      <c r="B200" s="84" t="s">
        <v>17</v>
      </c>
      <c r="C200" s="83">
        <v>1</v>
      </c>
      <c r="D200" s="83" t="s">
        <v>16</v>
      </c>
      <c r="E200" s="22"/>
      <c r="F200" s="58">
        <f t="shared" si="17"/>
        <v>0</v>
      </c>
    </row>
    <row r="201" spans="1:6" s="4" customFormat="1" ht="19.5" customHeight="1" x14ac:dyDescent="0.25">
      <c r="A201" s="123"/>
      <c r="B201" s="124" t="s">
        <v>112</v>
      </c>
      <c r="C201" s="125"/>
      <c r="D201" s="125"/>
      <c r="E201" s="39"/>
      <c r="F201" s="67">
        <f>SUM(F194:F200)</f>
        <v>0</v>
      </c>
    </row>
    <row r="202" spans="1:6" ht="14.25" customHeight="1" x14ac:dyDescent="0.25">
      <c r="A202" s="131"/>
      <c r="B202" s="132"/>
      <c r="C202" s="79"/>
      <c r="D202" s="79"/>
      <c r="E202" s="21"/>
      <c r="F202" s="57"/>
    </row>
    <row r="203" spans="1:6" ht="45" customHeight="1" x14ac:dyDescent="0.25">
      <c r="A203" s="77">
        <v>2</v>
      </c>
      <c r="B203" s="126" t="s">
        <v>113</v>
      </c>
      <c r="C203" s="79"/>
      <c r="D203" s="79"/>
      <c r="E203" s="21"/>
      <c r="F203" s="57"/>
    </row>
    <row r="204" spans="1:6" ht="19.5" customHeight="1" x14ac:dyDescent="0.25">
      <c r="A204" s="81">
        <v>2.1</v>
      </c>
      <c r="B204" s="82" t="s">
        <v>56</v>
      </c>
      <c r="C204" s="83">
        <v>150</v>
      </c>
      <c r="D204" s="83" t="s">
        <v>21</v>
      </c>
      <c r="E204" s="22"/>
      <c r="F204" s="58">
        <f t="shared" ref="F204:F209" si="18">+E204*C204</f>
        <v>0</v>
      </c>
    </row>
    <row r="205" spans="1:6" ht="12.75" customHeight="1" x14ac:dyDescent="0.25">
      <c r="A205" s="83">
        <v>2.2000000000000002</v>
      </c>
      <c r="B205" s="84" t="s">
        <v>57</v>
      </c>
      <c r="C205" s="83">
        <f>+C204</f>
        <v>150</v>
      </c>
      <c r="D205" s="83" t="s">
        <v>21</v>
      </c>
      <c r="E205" s="22"/>
      <c r="F205" s="58">
        <f t="shared" si="18"/>
        <v>0</v>
      </c>
    </row>
    <row r="206" spans="1:6" ht="13.5" customHeight="1" x14ac:dyDescent="0.25">
      <c r="A206" s="81">
        <v>2.2999999999999998</v>
      </c>
      <c r="B206" s="84" t="s">
        <v>58</v>
      </c>
      <c r="C206" s="83">
        <v>110</v>
      </c>
      <c r="D206" s="83" t="s">
        <v>21</v>
      </c>
      <c r="E206" s="22"/>
      <c r="F206" s="58">
        <f t="shared" si="18"/>
        <v>0</v>
      </c>
    </row>
    <row r="207" spans="1:6" ht="13.5" customHeight="1" x14ac:dyDescent="0.25">
      <c r="A207" s="83">
        <v>2.4</v>
      </c>
      <c r="B207" s="84" t="s">
        <v>59</v>
      </c>
      <c r="C207" s="83">
        <v>1</v>
      </c>
      <c r="D207" s="83" t="s">
        <v>16</v>
      </c>
      <c r="E207" s="22"/>
      <c r="F207" s="58">
        <f t="shared" si="18"/>
        <v>0</v>
      </c>
    </row>
    <row r="208" spans="1:6" ht="15.75" x14ac:dyDescent="0.25">
      <c r="A208" s="81">
        <v>2.5</v>
      </c>
      <c r="B208" s="90" t="s">
        <v>60</v>
      </c>
      <c r="C208" s="83">
        <f>+C204</f>
        <v>150</v>
      </c>
      <c r="D208" s="83" t="s">
        <v>21</v>
      </c>
      <c r="E208" s="26"/>
      <c r="F208" s="58">
        <f t="shared" si="18"/>
        <v>0</v>
      </c>
    </row>
    <row r="209" spans="1:6" ht="15.75" x14ac:dyDescent="0.25">
      <c r="A209" s="83">
        <v>2.6</v>
      </c>
      <c r="B209" s="84" t="s">
        <v>17</v>
      </c>
      <c r="C209" s="83">
        <v>1</v>
      </c>
      <c r="D209" s="83" t="s">
        <v>16</v>
      </c>
      <c r="E209" s="22"/>
      <c r="F209" s="58">
        <f t="shared" si="18"/>
        <v>0</v>
      </c>
    </row>
    <row r="210" spans="1:6" s="4" customFormat="1" ht="19.5" customHeight="1" x14ac:dyDescent="0.25">
      <c r="A210" s="123"/>
      <c r="B210" s="124" t="s">
        <v>114</v>
      </c>
      <c r="C210" s="125"/>
      <c r="D210" s="125"/>
      <c r="E210" s="39"/>
      <c r="F210" s="67">
        <f>SUM(F204:F209)</f>
        <v>0</v>
      </c>
    </row>
    <row r="211" spans="1:6" ht="14.25" customHeight="1" x14ac:dyDescent="0.25">
      <c r="A211" s="126"/>
      <c r="B211" s="126"/>
      <c r="C211" s="126"/>
      <c r="D211" s="126"/>
      <c r="E211" s="40"/>
      <c r="F211" s="68"/>
    </row>
    <row r="212" spans="1:6" ht="36" customHeight="1" x14ac:dyDescent="0.25">
      <c r="A212" s="77">
        <v>3</v>
      </c>
      <c r="B212" s="126" t="s">
        <v>115</v>
      </c>
      <c r="C212" s="79"/>
      <c r="D212" s="79"/>
      <c r="E212" s="21"/>
      <c r="F212" s="57"/>
    </row>
    <row r="213" spans="1:6" ht="16.5" customHeight="1" x14ac:dyDescent="0.25">
      <c r="A213" s="83">
        <v>3.1</v>
      </c>
      <c r="B213" s="82" t="s">
        <v>70</v>
      </c>
      <c r="C213" s="83">
        <v>150</v>
      </c>
      <c r="D213" s="83" t="s">
        <v>21</v>
      </c>
      <c r="E213" s="22"/>
      <c r="F213" s="58">
        <f t="shared" ref="F213:F219" si="19">+E213*C213</f>
        <v>0</v>
      </c>
    </row>
    <row r="214" spans="1:6" ht="15" customHeight="1" x14ac:dyDescent="0.25">
      <c r="A214" s="83">
        <v>3.2</v>
      </c>
      <c r="B214" s="84" t="s">
        <v>71</v>
      </c>
      <c r="C214" s="83">
        <f>+C213</f>
        <v>150</v>
      </c>
      <c r="D214" s="83" t="s">
        <v>21</v>
      </c>
      <c r="E214" s="22"/>
      <c r="F214" s="58">
        <f t="shared" si="19"/>
        <v>0</v>
      </c>
    </row>
    <row r="215" spans="1:6" ht="14.25" customHeight="1" x14ac:dyDescent="0.25">
      <c r="A215" s="83">
        <v>3.3</v>
      </c>
      <c r="B215" s="84" t="s">
        <v>72</v>
      </c>
      <c r="C215" s="83">
        <v>110</v>
      </c>
      <c r="D215" s="83" t="s">
        <v>21</v>
      </c>
      <c r="E215" s="22"/>
      <c r="F215" s="58">
        <f t="shared" si="19"/>
        <v>0</v>
      </c>
    </row>
    <row r="216" spans="1:6" ht="14.25" customHeight="1" x14ac:dyDescent="0.25">
      <c r="A216" s="83">
        <v>3.4</v>
      </c>
      <c r="B216" s="84" t="s">
        <v>73</v>
      </c>
      <c r="C216" s="83">
        <v>1</v>
      </c>
      <c r="D216" s="83" t="s">
        <v>16</v>
      </c>
      <c r="E216" s="22"/>
      <c r="F216" s="58">
        <f t="shared" si="19"/>
        <v>0</v>
      </c>
    </row>
    <row r="217" spans="1:6" ht="18" customHeight="1" x14ac:dyDescent="0.25">
      <c r="A217" s="83">
        <v>3.5</v>
      </c>
      <c r="B217" s="122" t="s">
        <v>26</v>
      </c>
      <c r="C217" s="83">
        <v>1</v>
      </c>
      <c r="D217" s="83" t="s">
        <v>16</v>
      </c>
      <c r="E217" s="26"/>
      <c r="F217" s="58">
        <f t="shared" si="19"/>
        <v>0</v>
      </c>
    </row>
    <row r="218" spans="1:6" ht="14.25" customHeight="1" x14ac:dyDescent="0.25">
      <c r="A218" s="83">
        <v>3.6</v>
      </c>
      <c r="B218" s="90" t="s">
        <v>104</v>
      </c>
      <c r="C218" s="83">
        <f>+C213</f>
        <v>150</v>
      </c>
      <c r="D218" s="83" t="s">
        <v>21</v>
      </c>
      <c r="E218" s="26"/>
      <c r="F218" s="58">
        <f t="shared" si="19"/>
        <v>0</v>
      </c>
    </row>
    <row r="219" spans="1:6" ht="15.75" x14ac:dyDescent="0.25">
      <c r="A219" s="83">
        <v>3.7</v>
      </c>
      <c r="B219" s="84" t="s">
        <v>17</v>
      </c>
      <c r="C219" s="83">
        <v>1</v>
      </c>
      <c r="D219" s="83" t="s">
        <v>16</v>
      </c>
      <c r="E219" s="22"/>
      <c r="F219" s="58">
        <f t="shared" si="19"/>
        <v>0</v>
      </c>
    </row>
    <row r="220" spans="1:6" s="4" customFormat="1" ht="19.5" customHeight="1" x14ac:dyDescent="0.25">
      <c r="A220" s="123"/>
      <c r="B220" s="124" t="s">
        <v>116</v>
      </c>
      <c r="C220" s="125"/>
      <c r="D220" s="125"/>
      <c r="E220" s="39"/>
      <c r="F220" s="67">
        <f>SUM(F213:F219)</f>
        <v>0</v>
      </c>
    </row>
    <row r="221" spans="1:6" ht="14.25" customHeight="1" x14ac:dyDescent="0.25">
      <c r="A221" s="131"/>
      <c r="B221" s="132"/>
      <c r="C221" s="79"/>
      <c r="D221" s="79"/>
      <c r="E221" s="21"/>
      <c r="F221" s="57"/>
    </row>
    <row r="222" spans="1:6" ht="37.5" customHeight="1" x14ac:dyDescent="0.25">
      <c r="A222" s="77">
        <v>4</v>
      </c>
      <c r="B222" s="126" t="s">
        <v>117</v>
      </c>
      <c r="C222" s="79"/>
      <c r="D222" s="79"/>
      <c r="E222" s="21"/>
      <c r="F222" s="57"/>
    </row>
    <row r="223" spans="1:6" ht="16.5" customHeight="1" x14ac:dyDescent="0.25">
      <c r="A223" s="83">
        <v>4.0999999999999996</v>
      </c>
      <c r="B223" s="82" t="s">
        <v>70</v>
      </c>
      <c r="C223" s="83">
        <v>400</v>
      </c>
      <c r="D223" s="83" t="s">
        <v>21</v>
      </c>
      <c r="E223" s="22"/>
      <c r="F223" s="58">
        <f t="shared" ref="F223:F229" si="20">+E223*C223</f>
        <v>0</v>
      </c>
    </row>
    <row r="224" spans="1:6" ht="15" customHeight="1" x14ac:dyDescent="0.25">
      <c r="A224" s="83">
        <v>4.2</v>
      </c>
      <c r="B224" s="84" t="s">
        <v>71</v>
      </c>
      <c r="C224" s="83">
        <f>+C223</f>
        <v>400</v>
      </c>
      <c r="D224" s="83" t="s">
        <v>21</v>
      </c>
      <c r="E224" s="22"/>
      <c r="F224" s="58">
        <f t="shared" si="20"/>
        <v>0</v>
      </c>
    </row>
    <row r="225" spans="1:6" ht="14.25" customHeight="1" x14ac:dyDescent="0.25">
      <c r="A225" s="83">
        <v>4.3</v>
      </c>
      <c r="B225" s="84" t="s">
        <v>72</v>
      </c>
      <c r="C225" s="83">
        <f>+C223*0.75</f>
        <v>300</v>
      </c>
      <c r="D225" s="83" t="s">
        <v>21</v>
      </c>
      <c r="E225" s="22"/>
      <c r="F225" s="58">
        <f t="shared" si="20"/>
        <v>0</v>
      </c>
    </row>
    <row r="226" spans="1:6" ht="12.75" customHeight="1" x14ac:dyDescent="0.25">
      <c r="A226" s="83">
        <v>4.4000000000000004</v>
      </c>
      <c r="B226" s="84" t="s">
        <v>73</v>
      </c>
      <c r="C226" s="83">
        <v>2</v>
      </c>
      <c r="D226" s="83" t="s">
        <v>16</v>
      </c>
      <c r="E226" s="22"/>
      <c r="F226" s="58">
        <f t="shared" si="20"/>
        <v>0</v>
      </c>
    </row>
    <row r="227" spans="1:6" ht="18" customHeight="1" x14ac:dyDescent="0.25">
      <c r="A227" s="83">
        <v>4.5</v>
      </c>
      <c r="B227" s="122" t="s">
        <v>26</v>
      </c>
      <c r="C227" s="83">
        <v>2</v>
      </c>
      <c r="D227" s="83" t="s">
        <v>16</v>
      </c>
      <c r="E227" s="26"/>
      <c r="F227" s="58">
        <f t="shared" si="20"/>
        <v>0</v>
      </c>
    </row>
    <row r="228" spans="1:6" ht="14.25" customHeight="1" x14ac:dyDescent="0.25">
      <c r="A228" s="83">
        <v>4.5999999999999996</v>
      </c>
      <c r="B228" s="90" t="s">
        <v>104</v>
      </c>
      <c r="C228" s="83">
        <f>+C223</f>
        <v>400</v>
      </c>
      <c r="D228" s="83" t="s">
        <v>21</v>
      </c>
      <c r="E228" s="26"/>
      <c r="F228" s="58">
        <f t="shared" si="20"/>
        <v>0</v>
      </c>
    </row>
    <row r="229" spans="1:6" ht="15.75" x14ac:dyDescent="0.25">
      <c r="A229" s="83">
        <v>4.7</v>
      </c>
      <c r="B229" s="84" t="s">
        <v>17</v>
      </c>
      <c r="C229" s="83">
        <v>2</v>
      </c>
      <c r="D229" s="83" t="s">
        <v>16</v>
      </c>
      <c r="E229" s="22"/>
      <c r="F229" s="58">
        <f t="shared" si="20"/>
        <v>0</v>
      </c>
    </row>
    <row r="230" spans="1:6" s="4" customFormat="1" ht="19.5" customHeight="1" x14ac:dyDescent="0.25">
      <c r="A230" s="123"/>
      <c r="B230" s="124" t="s">
        <v>118</v>
      </c>
      <c r="C230" s="125"/>
      <c r="D230" s="125"/>
      <c r="E230" s="39"/>
      <c r="F230" s="67">
        <f>SUM(F223:F229)</f>
        <v>0</v>
      </c>
    </row>
    <row r="231" spans="1:6" ht="14.25" customHeight="1" x14ac:dyDescent="0.25">
      <c r="A231" s="131"/>
      <c r="B231" s="132"/>
      <c r="C231" s="79"/>
      <c r="D231" s="79"/>
      <c r="E231" s="21"/>
      <c r="F231" s="57"/>
    </row>
    <row r="232" spans="1:6" ht="36" customHeight="1" x14ac:dyDescent="0.25">
      <c r="A232" s="77">
        <v>5</v>
      </c>
      <c r="B232" s="126" t="s">
        <v>119</v>
      </c>
      <c r="C232" s="79"/>
      <c r="D232" s="79"/>
      <c r="E232" s="21"/>
      <c r="F232" s="57"/>
    </row>
    <row r="233" spans="1:6" ht="19.5" customHeight="1" x14ac:dyDescent="0.25">
      <c r="A233" s="81">
        <v>5.0999999999999996</v>
      </c>
      <c r="B233" s="82" t="s">
        <v>56</v>
      </c>
      <c r="C233" s="83">
        <v>240</v>
      </c>
      <c r="D233" s="83" t="s">
        <v>21</v>
      </c>
      <c r="E233" s="22"/>
      <c r="F233" s="58">
        <f t="shared" ref="F233:F238" si="21">+E233*C233</f>
        <v>0</v>
      </c>
    </row>
    <row r="234" spans="1:6" ht="12.75" customHeight="1" x14ac:dyDescent="0.25">
      <c r="A234" s="83">
        <v>5.2</v>
      </c>
      <c r="B234" s="84" t="s">
        <v>57</v>
      </c>
      <c r="C234" s="83">
        <f>+C233</f>
        <v>240</v>
      </c>
      <c r="D234" s="83" t="s">
        <v>21</v>
      </c>
      <c r="E234" s="22"/>
      <c r="F234" s="58">
        <f t="shared" si="21"/>
        <v>0</v>
      </c>
    </row>
    <row r="235" spans="1:6" ht="13.5" customHeight="1" x14ac:dyDescent="0.25">
      <c r="A235" s="81">
        <v>5.3</v>
      </c>
      <c r="B235" s="84" t="s">
        <v>58</v>
      </c>
      <c r="C235" s="83">
        <v>180</v>
      </c>
      <c r="D235" s="83" t="s">
        <v>21</v>
      </c>
      <c r="E235" s="22"/>
      <c r="F235" s="58">
        <f t="shared" si="21"/>
        <v>0</v>
      </c>
    </row>
    <row r="236" spans="1:6" ht="13.5" customHeight="1" x14ac:dyDescent="0.25">
      <c r="A236" s="83">
        <v>5.4</v>
      </c>
      <c r="B236" s="84" t="s">
        <v>59</v>
      </c>
      <c r="C236" s="83">
        <v>2</v>
      </c>
      <c r="D236" s="83" t="s">
        <v>16</v>
      </c>
      <c r="E236" s="22"/>
      <c r="F236" s="58">
        <f t="shared" si="21"/>
        <v>0</v>
      </c>
    </row>
    <row r="237" spans="1:6" ht="15.75" x14ac:dyDescent="0.25">
      <c r="A237" s="81">
        <v>5.5</v>
      </c>
      <c r="B237" s="90" t="s">
        <v>60</v>
      </c>
      <c r="C237" s="83">
        <f>+C233</f>
        <v>240</v>
      </c>
      <c r="D237" s="83" t="s">
        <v>21</v>
      </c>
      <c r="E237" s="26"/>
      <c r="F237" s="58">
        <f t="shared" si="21"/>
        <v>0</v>
      </c>
    </row>
    <row r="238" spans="1:6" ht="15.75" x14ac:dyDescent="0.25">
      <c r="A238" s="83">
        <v>5.6</v>
      </c>
      <c r="B238" s="84" t="s">
        <v>17</v>
      </c>
      <c r="C238" s="83">
        <v>2</v>
      </c>
      <c r="D238" s="83" t="s">
        <v>16</v>
      </c>
      <c r="E238" s="22"/>
      <c r="F238" s="58">
        <f t="shared" si="21"/>
        <v>0</v>
      </c>
    </row>
    <row r="239" spans="1:6" s="4" customFormat="1" ht="19.5" customHeight="1" x14ac:dyDescent="0.25">
      <c r="A239" s="123"/>
      <c r="B239" s="124" t="s">
        <v>120</v>
      </c>
      <c r="C239" s="125"/>
      <c r="D239" s="125"/>
      <c r="E239" s="39"/>
      <c r="F239" s="67">
        <f>SUM(F233:F238)</f>
        <v>0</v>
      </c>
    </row>
    <row r="240" spans="1:6" ht="14.25" customHeight="1" x14ac:dyDescent="0.25">
      <c r="A240" s="131"/>
      <c r="B240" s="132"/>
      <c r="C240" s="79"/>
      <c r="D240" s="79"/>
      <c r="E240" s="21"/>
      <c r="F240" s="57"/>
    </row>
    <row r="241" spans="1:6" ht="48" customHeight="1" x14ac:dyDescent="0.25">
      <c r="A241" s="77">
        <v>6</v>
      </c>
      <c r="B241" s="126" t="s">
        <v>121</v>
      </c>
      <c r="C241" s="79"/>
      <c r="D241" s="79"/>
      <c r="E241" s="21"/>
      <c r="F241" s="57"/>
    </row>
    <row r="242" spans="1:6" ht="16.5" customHeight="1" x14ac:dyDescent="0.25">
      <c r="A242" s="83">
        <v>6.1</v>
      </c>
      <c r="B242" s="82" t="s">
        <v>70</v>
      </c>
      <c r="C242" s="83">
        <v>240</v>
      </c>
      <c r="D242" s="83" t="s">
        <v>21</v>
      </c>
      <c r="E242" s="22"/>
      <c r="F242" s="58">
        <f t="shared" ref="F242:F248" si="22">+E242*C242</f>
        <v>0</v>
      </c>
    </row>
    <row r="243" spans="1:6" ht="15" customHeight="1" x14ac:dyDescent="0.25">
      <c r="A243" s="83">
        <v>6.2</v>
      </c>
      <c r="B243" s="84" t="s">
        <v>71</v>
      </c>
      <c r="C243" s="83">
        <f>+C242</f>
        <v>240</v>
      </c>
      <c r="D243" s="83" t="s">
        <v>21</v>
      </c>
      <c r="E243" s="22"/>
      <c r="F243" s="58">
        <f t="shared" si="22"/>
        <v>0</v>
      </c>
    </row>
    <row r="244" spans="1:6" ht="14.25" customHeight="1" x14ac:dyDescent="0.25">
      <c r="A244" s="83">
        <v>6.3</v>
      </c>
      <c r="B244" s="84" t="s">
        <v>72</v>
      </c>
      <c r="C244" s="83">
        <f>+C242*0.75</f>
        <v>180</v>
      </c>
      <c r="D244" s="83" t="s">
        <v>21</v>
      </c>
      <c r="E244" s="22"/>
      <c r="F244" s="58">
        <f t="shared" si="22"/>
        <v>0</v>
      </c>
    </row>
    <row r="245" spans="1:6" ht="14.25" customHeight="1" x14ac:dyDescent="0.25">
      <c r="A245" s="83">
        <v>6.4</v>
      </c>
      <c r="B245" s="84" t="s">
        <v>73</v>
      </c>
      <c r="C245" s="83">
        <v>1</v>
      </c>
      <c r="D245" s="83" t="s">
        <v>16</v>
      </c>
      <c r="E245" s="22"/>
      <c r="F245" s="58">
        <f t="shared" si="22"/>
        <v>0</v>
      </c>
    </row>
    <row r="246" spans="1:6" ht="18" customHeight="1" x14ac:dyDescent="0.25">
      <c r="A246" s="83">
        <v>6.5</v>
      </c>
      <c r="B246" s="122" t="s">
        <v>26</v>
      </c>
      <c r="C246" s="83">
        <v>1</v>
      </c>
      <c r="D246" s="83" t="s">
        <v>16</v>
      </c>
      <c r="E246" s="26"/>
      <c r="F246" s="58">
        <f t="shared" si="22"/>
        <v>0</v>
      </c>
    </row>
    <row r="247" spans="1:6" ht="14.25" customHeight="1" x14ac:dyDescent="0.25">
      <c r="A247" s="83">
        <v>6.6</v>
      </c>
      <c r="B247" s="90" t="s">
        <v>104</v>
      </c>
      <c r="C247" s="83">
        <f>+C242</f>
        <v>240</v>
      </c>
      <c r="D247" s="83" t="s">
        <v>21</v>
      </c>
      <c r="E247" s="26"/>
      <c r="F247" s="58">
        <f t="shared" si="22"/>
        <v>0</v>
      </c>
    </row>
    <row r="248" spans="1:6" ht="15.75" x14ac:dyDescent="0.25">
      <c r="A248" s="83">
        <v>6.7</v>
      </c>
      <c r="B248" s="84" t="s">
        <v>17</v>
      </c>
      <c r="C248" s="83">
        <v>1</v>
      </c>
      <c r="D248" s="83" t="s">
        <v>16</v>
      </c>
      <c r="E248" s="22"/>
      <c r="F248" s="58">
        <f t="shared" si="22"/>
        <v>0</v>
      </c>
    </row>
    <row r="249" spans="1:6" s="4" customFormat="1" ht="19.5" customHeight="1" x14ac:dyDescent="0.25">
      <c r="A249" s="123"/>
      <c r="B249" s="124" t="s">
        <v>122</v>
      </c>
      <c r="C249" s="125"/>
      <c r="D249" s="125"/>
      <c r="E249" s="39"/>
      <c r="F249" s="67">
        <f>SUM(F242:F248)</f>
        <v>0</v>
      </c>
    </row>
    <row r="250" spans="1:6" ht="15.75" x14ac:dyDescent="0.25">
      <c r="A250" s="131"/>
      <c r="B250" s="132"/>
      <c r="C250" s="79"/>
      <c r="D250" s="79"/>
      <c r="E250" s="21"/>
      <c r="F250" s="57"/>
    </row>
    <row r="251" spans="1:6" ht="31.5" x14ac:dyDescent="0.25">
      <c r="A251" s="77">
        <v>7</v>
      </c>
      <c r="B251" s="89" t="s">
        <v>123</v>
      </c>
      <c r="C251" s="79"/>
      <c r="D251" s="79"/>
      <c r="E251" s="21"/>
      <c r="F251" s="57"/>
    </row>
    <row r="252" spans="1:6" ht="20.25" customHeight="1" x14ac:dyDescent="0.25">
      <c r="A252" s="83">
        <v>7.1</v>
      </c>
      <c r="B252" s="82" t="s">
        <v>124</v>
      </c>
      <c r="C252" s="83">
        <v>200</v>
      </c>
      <c r="D252" s="83" t="s">
        <v>21</v>
      </c>
      <c r="E252" s="22"/>
      <c r="F252" s="58">
        <f t="shared" ref="F252:F256" si="23">+E252*C252</f>
        <v>0</v>
      </c>
    </row>
    <row r="253" spans="1:6" ht="15.75" x14ac:dyDescent="0.25">
      <c r="A253" s="83">
        <v>7.2</v>
      </c>
      <c r="B253" s="84" t="s">
        <v>125</v>
      </c>
      <c r="C253" s="83">
        <f>+C252</f>
        <v>200</v>
      </c>
      <c r="D253" s="83" t="s">
        <v>21</v>
      </c>
      <c r="E253" s="22"/>
      <c r="F253" s="58">
        <f t="shared" si="23"/>
        <v>0</v>
      </c>
    </row>
    <row r="254" spans="1:6" ht="15.75" x14ac:dyDescent="0.25">
      <c r="A254" s="83">
        <v>7.3</v>
      </c>
      <c r="B254" s="84" t="s">
        <v>126</v>
      </c>
      <c r="C254" s="83">
        <f>+C252*0.75</f>
        <v>150</v>
      </c>
      <c r="D254" s="83" t="s">
        <v>21</v>
      </c>
      <c r="E254" s="22"/>
      <c r="F254" s="58">
        <f t="shared" si="23"/>
        <v>0</v>
      </c>
    </row>
    <row r="255" spans="1:6" ht="15.75" x14ac:dyDescent="0.25">
      <c r="A255" s="83">
        <v>7.4</v>
      </c>
      <c r="B255" s="84" t="s">
        <v>127</v>
      </c>
      <c r="C255" s="83">
        <f>+C252</f>
        <v>200</v>
      </c>
      <c r="D255" s="83" t="s">
        <v>21</v>
      </c>
      <c r="E255" s="22"/>
      <c r="F255" s="58">
        <f t="shared" si="23"/>
        <v>0</v>
      </c>
    </row>
    <row r="256" spans="1:6" ht="15.75" x14ac:dyDescent="0.25">
      <c r="A256" s="83">
        <v>7.5</v>
      </c>
      <c r="B256" s="122" t="s">
        <v>53</v>
      </c>
      <c r="C256" s="83">
        <v>1</v>
      </c>
      <c r="D256" s="83" t="s">
        <v>16</v>
      </c>
      <c r="E256" s="26"/>
      <c r="F256" s="58">
        <f t="shared" si="23"/>
        <v>0</v>
      </c>
    </row>
    <row r="257" spans="1:6" s="4" customFormat="1" ht="19.5" customHeight="1" x14ac:dyDescent="0.25">
      <c r="A257" s="123"/>
      <c r="B257" s="124" t="s">
        <v>128</v>
      </c>
      <c r="C257" s="125"/>
      <c r="D257" s="125"/>
      <c r="E257" s="39"/>
      <c r="F257" s="67">
        <f>SUM(F252:F256)</f>
        <v>0</v>
      </c>
    </row>
    <row r="258" spans="1:6" ht="15.75" x14ac:dyDescent="0.25">
      <c r="A258" s="100"/>
      <c r="B258" s="127" t="s">
        <v>129</v>
      </c>
      <c r="C258" s="101"/>
      <c r="D258" s="101"/>
      <c r="E258" s="30"/>
      <c r="F258" s="69">
        <f>+F201+F210+F220+F230+F239+F249+F257</f>
        <v>0</v>
      </c>
    </row>
    <row r="259" spans="1:6" ht="15.75" x14ac:dyDescent="0.25">
      <c r="A259" s="94"/>
      <c r="B259" s="95" t="s">
        <v>29</v>
      </c>
      <c r="C259" s="94"/>
      <c r="D259" s="94"/>
      <c r="E259" s="28"/>
      <c r="F259" s="58"/>
    </row>
    <row r="260" spans="1:6" ht="15.75" x14ac:dyDescent="0.25">
      <c r="A260" s="94"/>
      <c r="B260" s="96" t="s">
        <v>30</v>
      </c>
      <c r="C260" s="97">
        <v>0.1</v>
      </c>
      <c r="D260" s="94"/>
      <c r="E260" s="28"/>
      <c r="F260" s="58">
        <f>+$F$258*C260</f>
        <v>0</v>
      </c>
    </row>
    <row r="261" spans="1:6" ht="15.75" x14ac:dyDescent="0.25">
      <c r="A261" s="94"/>
      <c r="B261" s="96" t="s">
        <v>31</v>
      </c>
      <c r="C261" s="98">
        <v>0.05</v>
      </c>
      <c r="D261" s="94"/>
      <c r="E261" s="28"/>
      <c r="F261" s="58">
        <f t="shared" ref="F261:F265" si="24">+$F$258*C261</f>
        <v>0</v>
      </c>
    </row>
    <row r="262" spans="1:6" ht="15.75" x14ac:dyDescent="0.25">
      <c r="A262" s="94"/>
      <c r="B262" s="96" t="s">
        <v>32</v>
      </c>
      <c r="C262" s="98">
        <v>0.04</v>
      </c>
      <c r="D262" s="94"/>
      <c r="E262" s="28"/>
      <c r="F262" s="58">
        <f t="shared" si="24"/>
        <v>0</v>
      </c>
    </row>
    <row r="263" spans="1:6" ht="15.75" x14ac:dyDescent="0.25">
      <c r="A263" s="94"/>
      <c r="B263" s="96" t="s">
        <v>33</v>
      </c>
      <c r="C263" s="98">
        <v>0.01</v>
      </c>
      <c r="D263" s="94"/>
      <c r="E263" s="28"/>
      <c r="F263" s="58">
        <f t="shared" si="24"/>
        <v>0</v>
      </c>
    </row>
    <row r="264" spans="1:6" ht="15.75" x14ac:dyDescent="0.25">
      <c r="A264" s="94"/>
      <c r="B264" s="99" t="s">
        <v>34</v>
      </c>
      <c r="C264" s="98">
        <v>0.18</v>
      </c>
      <c r="D264" s="94"/>
      <c r="E264" s="28"/>
      <c r="F264" s="58">
        <f>+$F$260*C2642</f>
        <v>0</v>
      </c>
    </row>
    <row r="265" spans="1:6" ht="15.75" x14ac:dyDescent="0.25">
      <c r="A265" s="94"/>
      <c r="B265" s="96" t="s">
        <v>35</v>
      </c>
      <c r="C265" s="98">
        <v>1E-3</v>
      </c>
      <c r="D265" s="94"/>
      <c r="E265" s="28"/>
      <c r="F265" s="58">
        <f t="shared" si="24"/>
        <v>0</v>
      </c>
    </row>
    <row r="266" spans="1:6" ht="15.75" x14ac:dyDescent="0.25">
      <c r="A266" s="94"/>
      <c r="B266" s="95" t="s">
        <v>36</v>
      </c>
      <c r="C266" s="94"/>
      <c r="D266" s="94"/>
      <c r="E266" s="28"/>
      <c r="F266" s="57">
        <f>SUM(F260:F265)</f>
        <v>0</v>
      </c>
    </row>
    <row r="267" spans="1:6" ht="15.75" x14ac:dyDescent="0.25">
      <c r="A267" s="100"/>
      <c r="B267" s="101" t="s">
        <v>130</v>
      </c>
      <c r="C267" s="100"/>
      <c r="D267" s="100"/>
      <c r="E267" s="29"/>
      <c r="F267" s="61">
        <f>+F266+F258</f>
        <v>0</v>
      </c>
    </row>
    <row r="268" spans="1:6" x14ac:dyDescent="0.25">
      <c r="A268" s="102"/>
      <c r="B268" s="102"/>
      <c r="C268" s="102"/>
      <c r="D268" s="102"/>
      <c r="E268" s="31"/>
      <c r="F268" s="62"/>
    </row>
    <row r="269" spans="1:6" ht="18.75" x14ac:dyDescent="0.25">
      <c r="A269" s="105" t="s">
        <v>38</v>
      </c>
      <c r="B269" s="105" t="s">
        <v>39</v>
      </c>
      <c r="C269" s="144"/>
      <c r="D269" s="144"/>
      <c r="E269" s="50"/>
      <c r="F269" s="57"/>
    </row>
    <row r="270" spans="1:6" ht="45" x14ac:dyDescent="0.25">
      <c r="A270" s="77">
        <v>1</v>
      </c>
      <c r="B270" s="145" t="s">
        <v>131</v>
      </c>
      <c r="C270" s="144"/>
      <c r="D270" s="144"/>
      <c r="E270" s="50"/>
      <c r="F270" s="57"/>
    </row>
    <row r="271" spans="1:6" ht="15.75" x14ac:dyDescent="0.25">
      <c r="A271" s="142">
        <v>1.1000000000000001</v>
      </c>
      <c r="B271" s="102" t="s">
        <v>26</v>
      </c>
      <c r="C271" s="102">
        <v>2</v>
      </c>
      <c r="D271" s="102" t="s">
        <v>16</v>
      </c>
      <c r="E271" s="23"/>
      <c r="F271" s="58">
        <f t="shared" ref="F271:F272" si="25">+E271*C271</f>
        <v>0</v>
      </c>
    </row>
    <row r="272" spans="1:6" ht="15.75" x14ac:dyDescent="0.25">
      <c r="A272" s="142">
        <v>1.2</v>
      </c>
      <c r="B272" s="102" t="s">
        <v>17</v>
      </c>
      <c r="C272" s="102">
        <v>2</v>
      </c>
      <c r="D272" s="102" t="s">
        <v>16</v>
      </c>
      <c r="E272" s="23"/>
      <c r="F272" s="58">
        <f t="shared" si="25"/>
        <v>0</v>
      </c>
    </row>
    <row r="273" spans="1:6" s="4" customFormat="1" ht="19.5" customHeight="1" x14ac:dyDescent="0.25">
      <c r="A273" s="123"/>
      <c r="B273" s="124" t="s">
        <v>132</v>
      </c>
      <c r="C273" s="125"/>
      <c r="D273" s="125"/>
      <c r="E273" s="39"/>
      <c r="F273" s="67">
        <f>SUM(F271:F272)</f>
        <v>0</v>
      </c>
    </row>
    <row r="274" spans="1:6" ht="15.75" x14ac:dyDescent="0.25">
      <c r="A274" s="94"/>
      <c r="B274" s="146" t="s">
        <v>29</v>
      </c>
      <c r="C274" s="147"/>
      <c r="D274" s="147"/>
      <c r="E274" s="34"/>
      <c r="F274" s="58"/>
    </row>
    <row r="275" spans="1:6" ht="15.75" x14ac:dyDescent="0.25">
      <c r="A275" s="111"/>
      <c r="B275" s="112" t="s">
        <v>42</v>
      </c>
      <c r="C275" s="148">
        <v>0.18</v>
      </c>
      <c r="D275" s="113"/>
      <c r="E275" s="36"/>
      <c r="F275" s="58">
        <f>+$F$273*C275</f>
        <v>0</v>
      </c>
    </row>
    <row r="276" spans="1:6" ht="15" customHeight="1" x14ac:dyDescent="0.25">
      <c r="A276" s="111"/>
      <c r="B276" s="114" t="s">
        <v>43</v>
      </c>
      <c r="C276" s="148">
        <v>0.04</v>
      </c>
      <c r="D276" s="113"/>
      <c r="E276" s="36"/>
      <c r="F276" s="58">
        <f>+$F$273*C276</f>
        <v>0</v>
      </c>
    </row>
    <row r="277" spans="1:6" ht="15.75" x14ac:dyDescent="0.25">
      <c r="A277" s="111"/>
      <c r="B277" s="149" t="s">
        <v>133</v>
      </c>
      <c r="C277" s="111"/>
      <c r="D277" s="111"/>
      <c r="E277" s="35"/>
      <c r="F277" s="57">
        <f>SUM(F275:F276)</f>
        <v>0</v>
      </c>
    </row>
    <row r="278" spans="1:6" ht="15.75" x14ac:dyDescent="0.25">
      <c r="A278" s="111"/>
      <c r="B278" s="149"/>
      <c r="C278" s="111"/>
      <c r="D278" s="111"/>
      <c r="E278" s="35"/>
      <c r="F278" s="57"/>
    </row>
    <row r="279" spans="1:6" ht="15.75" x14ac:dyDescent="0.25">
      <c r="A279" s="100"/>
      <c r="B279" s="101" t="s">
        <v>134</v>
      </c>
      <c r="C279" s="100"/>
      <c r="D279" s="100"/>
      <c r="E279" s="29"/>
      <c r="F279" s="61">
        <f>+F277+F273</f>
        <v>0</v>
      </c>
    </row>
    <row r="280" spans="1:6" ht="15.75" x14ac:dyDescent="0.25">
      <c r="A280" s="94"/>
      <c r="B280" s="95"/>
      <c r="C280" s="94"/>
      <c r="D280" s="94"/>
      <c r="E280" s="28"/>
      <c r="F280" s="57"/>
    </row>
    <row r="281" spans="1:6" ht="15.75" x14ac:dyDescent="0.25">
      <c r="A281" s="133"/>
      <c r="B281" s="134" t="s">
        <v>135</v>
      </c>
      <c r="C281" s="133"/>
      <c r="D281" s="133"/>
      <c r="E281" s="42"/>
      <c r="F281" s="71">
        <f>+F279+F267</f>
        <v>0</v>
      </c>
    </row>
    <row r="282" spans="1:6" ht="16.5" thickBot="1" x14ac:dyDescent="0.3">
      <c r="A282" s="150"/>
      <c r="B282" s="95"/>
      <c r="C282" s="94"/>
      <c r="D282" s="94"/>
      <c r="E282" s="28"/>
      <c r="F282" s="75"/>
    </row>
    <row r="283" spans="1:6" ht="16.5" thickBot="1" x14ac:dyDescent="0.3">
      <c r="A283" s="51" t="s">
        <v>136</v>
      </c>
      <c r="B283" s="52"/>
      <c r="C283" s="52"/>
      <c r="D283" s="52"/>
      <c r="E283" s="52"/>
      <c r="F283" s="76">
        <f>+F281+F188+F163+F122+F82+F52</f>
        <v>0</v>
      </c>
    </row>
    <row r="284" spans="1:6" ht="15.75" x14ac:dyDescent="0.25">
      <c r="A284" s="53"/>
      <c r="B284" s="54"/>
      <c r="C284" s="53"/>
      <c r="D284" s="53"/>
      <c r="E284" s="53"/>
      <c r="F284" s="55"/>
    </row>
    <row r="285" spans="1:6" ht="15.75" x14ac:dyDescent="0.25">
      <c r="A285" s="12"/>
      <c r="B285" s="12"/>
      <c r="C285" s="12"/>
      <c r="D285" s="12"/>
      <c r="E285" s="12"/>
      <c r="F285" s="56"/>
    </row>
    <row r="286" spans="1:6" ht="20.25" x14ac:dyDescent="0.25">
      <c r="A286" s="7"/>
      <c r="B286" s="7"/>
      <c r="C286" s="7"/>
      <c r="D286" s="7"/>
      <c r="E286" s="7"/>
      <c r="F286" s="7"/>
    </row>
    <row r="288" spans="1:6" x14ac:dyDescent="0.25">
      <c r="C288" s="1"/>
    </row>
    <row r="289" spans="3:3" x14ac:dyDescent="0.25">
      <c r="C289" s="6"/>
    </row>
  </sheetData>
  <sheetProtection password="8A46" sheet="1" objects="1" scenarios="1"/>
  <mergeCells count="7">
    <mergeCell ref="A286:F286"/>
    <mergeCell ref="A1:F1"/>
    <mergeCell ref="A2:F2"/>
    <mergeCell ref="A3:F3"/>
    <mergeCell ref="A4:F4"/>
    <mergeCell ref="A7:F7"/>
    <mergeCell ref="A283:E283"/>
  </mergeCells>
  <pageMargins left="0.43307086614173229" right="0.35433070866141736" top="0.74803149606299213" bottom="0.74803149606299213" header="0.31496062992125984" footer="0.31496062992125984"/>
  <pageSetup scale="80" fitToHeight="0" orientation="portrait" r:id="rId1"/>
  <headerFooter>
    <oddFooter>&amp;CPerforación, Limpieza y Aforo Nuevos Pozos Región Sur&amp;R&amp;P de &amp;N</oddFooter>
  </headerFooter>
  <rowBreaks count="7" manualBreakCount="7">
    <brk id="52" max="5" man="1"/>
    <brk id="82" max="5" man="1"/>
    <brk id="122" max="5" man="1"/>
    <brk id="154" max="5" man="1"/>
    <brk id="188" max="5" man="1"/>
    <brk id="220" max="5" man="1"/>
    <brk id="258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listadoA REGION SUR (2)</vt:lpstr>
      <vt:lpstr>'listadoA REGION SUR (2)'!Área_de_impresión</vt:lpstr>
      <vt:lpstr>'listadoA REGION SUR (2)'!Títulos_a_imprimir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Jabib Suárez Holguín Veras</dc:creator>
  <cp:lastModifiedBy>Federico De la Cruz Beltre</cp:lastModifiedBy>
  <dcterms:created xsi:type="dcterms:W3CDTF">2021-09-29T15:14:02Z</dcterms:created>
  <dcterms:modified xsi:type="dcterms:W3CDTF">2021-10-07T21:36:43Z</dcterms:modified>
</cp:coreProperties>
</file>