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6. Ejecuciones\2. Febrero\OAI\"/>
    </mc:Choice>
  </mc:AlternateContent>
  <bookViews>
    <workbookView xWindow="-120" yWindow="-120" windowWidth="29040" windowHeight="15720"/>
  </bookViews>
  <sheets>
    <sheet name="P2 Presupuesto Aprobado-Ejec " sheetId="1" r:id="rId1"/>
    <sheet name="Hoja1" sheetId="2" r:id="rId2"/>
  </sheets>
  <externalReferences>
    <externalReference r:id="rId3"/>
  </externalReferences>
  <definedNames>
    <definedName name="_0000___N_A">'[1]Gastos  '!#REF!</definedName>
    <definedName name="_xlnm._FilterDatabase" localSheetId="0" hidden="1">'P2 Presupuesto Aprobado-Ejec '!$A$8:$R$74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5" i="1" l="1"/>
  <c r="D57" i="1"/>
  <c r="D58" i="1"/>
  <c r="B80" i="1"/>
  <c r="C10" i="2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D65" i="1"/>
  <c r="Q77" i="1" l="1"/>
  <c r="Q76" i="1" s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4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D85" i="1" s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10" i="1" l="1"/>
  <c r="D37" i="1"/>
  <c r="D10" i="1" l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<sst xmlns="http://schemas.openxmlformats.org/spreadsheetml/2006/main" count="101" uniqueCount="101">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</sst>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4" fontId="0" fillId="0" borderId="0" xfId="0" applyNumberFormat="1"/>
    <xf numFmtId="4" fontId="0" fillId="0" borderId="0" xfId="0" applyNumberFormat="1" applyFont="1"/>
    <xf numFmtId="0" fontId="10" fillId="0" borderId="1" xfId="0" applyFont="1" applyBorder="1" applyAlignment="1">
      <alignment vertical="center" wrapText="1"/>
    </xf>
    <xf numFmtId="43" fontId="0" fillId="0" borderId="0" xfId="1" applyFont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485775</xdr:colOff>
      <xdr:row>1</xdr:row>
      <xdr:rowOff>76200</xdr:rowOff>
    </xdr:from>
    <xdr:to>
      <xdr:col>16</xdr:col>
      <xdr:colOff>571500</xdr:colOff>
      <xdr:row>5</xdr:row>
      <xdr:rowOff>200025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1275" y="266700"/>
          <a:ext cx="16002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1085850</xdr:colOff>
      <xdr:row>93</xdr:row>
      <xdr:rowOff>180975</xdr:rowOff>
    </xdr:from>
    <xdr:to>
      <xdr:col>1</xdr:col>
      <xdr:colOff>609601</xdr:colOff>
      <xdr:row>100</xdr:row>
      <xdr:rowOff>43392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085850" y="19259550"/>
          <a:ext cx="303847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110216</xdr:colOff>
      <xdr:row>93</xdr:row>
      <xdr:rowOff>186761</xdr:rowOff>
    </xdr:from>
    <xdr:to>
      <xdr:col>8</xdr:col>
      <xdr:colOff>1113061</xdr:colOff>
      <xdr:row>100</xdr:row>
      <xdr:rowOff>49178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492466" y="19265336"/>
          <a:ext cx="3479345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57150</xdr:colOff>
      <xdr:row>93</xdr:row>
      <xdr:rowOff>69055</xdr:rowOff>
    </xdr:from>
    <xdr:to>
      <xdr:col>15</xdr:col>
      <xdr:colOff>990600</xdr:colOff>
      <xdr:row>100</xdr:row>
      <xdr:rowOff>69055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7640300" y="19147630"/>
          <a:ext cx="44958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29"/>
  <sheetViews>
    <sheetView showGridLines="0" tabSelected="1" view="pageBreakPreview" topLeftCell="C1" zoomScaleNormal="100" zoomScaleSheetLayoutView="100" workbookViewId="0">
      <selection activeCell="R18" sqref="R18"/>
    </sheetView>
  </sheetViews>
  <sheetFormatPr baseColWidth="10" defaultColWidth="11.42578125" defaultRowHeight="15" x14ac:dyDescent="0.25"/>
  <cols>
    <col min="1" max="1" width="52.7109375" style="1" customWidth="1"/>
    <col min="2" max="2" width="25.28515625" style="36" customWidth="1"/>
    <col min="3" max="3" width="19.5703125" style="36" customWidth="1"/>
    <col min="4" max="4" width="21.5703125" style="5" customWidth="1"/>
    <col min="5" max="5" width="19.7109375" style="36" customWidth="1"/>
    <col min="6" max="6" width="18.28515625" style="5" customWidth="1"/>
    <col min="7" max="9" width="18.5703125" style="5" customWidth="1"/>
    <col min="10" max="10" width="16.85546875" style="5" customWidth="1"/>
    <col min="11" max="11" width="18.5703125" style="36" customWidth="1"/>
    <col min="12" max="12" width="16.85546875" style="5" customWidth="1"/>
    <col min="13" max="13" width="18.42578125" style="5" customWidth="1"/>
    <col min="14" max="14" width="18.5703125" style="5" customWidth="1"/>
    <col min="15" max="15" width="16.42578125" style="5" customWidth="1"/>
    <col min="16" max="16" width="22.7109375" style="5" customWidth="1"/>
    <col min="17" max="17" width="21.28515625" style="36" customWidth="1"/>
    <col min="18" max="18" width="17.85546875" style="1" bestFit="1" customWidth="1"/>
    <col min="19" max="19" width="19.28515625" style="1" bestFit="1" customWidth="1"/>
    <col min="20" max="16384" width="11.42578125" style="1"/>
  </cols>
  <sheetData>
    <row r="2" spans="1:18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8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 ht="23.25" x14ac:dyDescent="0.25">
      <c r="A4" s="66">
        <v>2025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15.75" customHeight="1" x14ac:dyDescent="0.25">
      <c r="A7" s="2"/>
      <c r="B7" s="21"/>
      <c r="C7" s="21"/>
      <c r="D7" s="22"/>
      <c r="E7" s="21"/>
      <c r="F7" s="22"/>
      <c r="G7" s="22"/>
      <c r="H7" s="22"/>
      <c r="I7" s="21"/>
      <c r="J7" s="22"/>
      <c r="K7" s="22"/>
      <c r="L7" s="22"/>
      <c r="M7" s="22"/>
      <c r="N7" s="22"/>
      <c r="O7" s="22"/>
      <c r="P7" s="22"/>
      <c r="Q7" s="22"/>
    </row>
    <row r="8" spans="1:18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8" ht="18.75" x14ac:dyDescent="0.3">
      <c r="A9" s="63"/>
      <c r="B9" s="65"/>
      <c r="C9" s="65"/>
      <c r="D9" s="65"/>
      <c r="E9" s="23" t="s">
        <v>84</v>
      </c>
      <c r="F9" s="23" t="s">
        <v>83</v>
      </c>
      <c r="G9" s="23" t="s">
        <v>82</v>
      </c>
      <c r="H9" s="23" t="s">
        <v>81</v>
      </c>
      <c r="I9" s="24" t="s">
        <v>80</v>
      </c>
      <c r="J9" s="23" t="s">
        <v>79</v>
      </c>
      <c r="K9" s="24" t="s">
        <v>78</v>
      </c>
      <c r="L9" s="23" t="s">
        <v>77</v>
      </c>
      <c r="M9" s="23" t="s">
        <v>76</v>
      </c>
      <c r="N9" s="23" t="s">
        <v>75</v>
      </c>
      <c r="O9" s="23" t="s">
        <v>74</v>
      </c>
      <c r="P9" s="24" t="s">
        <v>73</v>
      </c>
      <c r="Q9" s="23" t="s">
        <v>72</v>
      </c>
      <c r="R9" s="53"/>
    </row>
    <row r="10" spans="1:18" ht="18.75" customHeight="1" x14ac:dyDescent="0.25">
      <c r="A10" s="3" t="s">
        <v>71</v>
      </c>
      <c r="B10" s="25">
        <f>+B11+B17+B27+B37+B46+B53+B63+B76</f>
        <v>13806786861</v>
      </c>
      <c r="C10" s="25">
        <f t="shared" ref="C10:P10" si="0">+C11+C17+C27+C37+C46+C53+C63+C76</f>
        <v>4195285296.9700003</v>
      </c>
      <c r="D10" s="25">
        <f t="shared" si="0"/>
        <v>18002072157.969997</v>
      </c>
      <c r="E10" s="25">
        <f t="shared" si="0"/>
        <v>354866963.53999996</v>
      </c>
      <c r="F10" s="25">
        <f t="shared" si="0"/>
        <v>1064102406.0600001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>+Q11+Q17+Q27+Q37+Q46+Q53+Q63+Q76</f>
        <v>1418969369.6000004</v>
      </c>
      <c r="R10" s="5"/>
    </row>
    <row r="11" spans="1:18" ht="18.75" customHeight="1" x14ac:dyDescent="0.25">
      <c r="A11" s="4" t="s">
        <v>70</v>
      </c>
      <c r="B11" s="48">
        <f>SUM(B12:B16)</f>
        <v>3191260548</v>
      </c>
      <c r="C11" s="27">
        <f t="shared" ref="C11:P11" si="1">SUM(C12:C16)</f>
        <v>157001528.79999998</v>
      </c>
      <c r="D11" s="27">
        <f t="shared" si="1"/>
        <v>3348262076.7999997</v>
      </c>
      <c r="E11" s="28">
        <f t="shared" si="1"/>
        <v>203966241.03</v>
      </c>
      <c r="F11" s="28">
        <f t="shared" si="1"/>
        <v>205034085.34999999</v>
      </c>
      <c r="G11" s="28">
        <f t="shared" si="1"/>
        <v>0</v>
      </c>
      <c r="H11" s="28">
        <f t="shared" si="1"/>
        <v>0</v>
      </c>
      <c r="I11" s="28">
        <f>SUM(I12:I16)</f>
        <v>0</v>
      </c>
      <c r="J11" s="28">
        <f t="shared" si="1"/>
        <v>0</v>
      </c>
      <c r="K11" s="28">
        <f t="shared" si="1"/>
        <v>0</v>
      </c>
      <c r="L11" s="28">
        <f t="shared" si="1"/>
        <v>0</v>
      </c>
      <c r="M11" s="28">
        <f t="shared" si="1"/>
        <v>0</v>
      </c>
      <c r="N11" s="28">
        <f t="shared" si="1"/>
        <v>0</v>
      </c>
      <c r="O11" s="28">
        <f t="shared" si="1"/>
        <v>0</v>
      </c>
      <c r="P11" s="28">
        <f t="shared" si="1"/>
        <v>0</v>
      </c>
      <c r="Q11" s="28">
        <f>SUM(Q12:Q16)</f>
        <v>409000326.38000005</v>
      </c>
    </row>
    <row r="12" spans="1:18" ht="18.75" customHeight="1" x14ac:dyDescent="0.25">
      <c r="A12" s="15" t="s">
        <v>69</v>
      </c>
      <c r="B12" s="30">
        <v>2322494217</v>
      </c>
      <c r="C12" s="32">
        <v>136206639.34999999</v>
      </c>
      <c r="D12" s="30">
        <f>+B12+C12</f>
        <v>2458700856.3499999</v>
      </c>
      <c r="E12" s="32">
        <v>172728292.41</v>
      </c>
      <c r="F12" s="32">
        <v>173713471.18000001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0">
        <f>SUM(E12:P12)</f>
        <v>346441763.59000003</v>
      </c>
    </row>
    <row r="13" spans="1:18" ht="18.75" customHeight="1" x14ac:dyDescent="0.25">
      <c r="A13" s="15" t="s">
        <v>68</v>
      </c>
      <c r="B13" s="30">
        <v>567303448</v>
      </c>
      <c r="C13" s="32"/>
      <c r="D13" s="30">
        <f>+B13+C13</f>
        <v>567303448</v>
      </c>
      <c r="E13" s="32">
        <v>4805251.3099999996</v>
      </c>
      <c r="F13" s="32">
        <v>4742075.42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0">
        <f>SUM(E13:P13)</f>
        <v>9547326.7300000004</v>
      </c>
    </row>
    <row r="14" spans="1:18" ht="18.75" hidden="1" customHeight="1" x14ac:dyDescent="0.25">
      <c r="A14" s="15" t="s">
        <v>67</v>
      </c>
      <c r="B14" s="30"/>
      <c r="C14" s="47"/>
      <c r="D14" s="30">
        <f t="shared" ref="D14:D16" si="2">+B14+C14</f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f>SUM(E14:P14)</f>
        <v>0</v>
      </c>
    </row>
    <row r="15" spans="1:18" ht="18.75" hidden="1" customHeight="1" x14ac:dyDescent="0.25">
      <c r="A15" s="15" t="s">
        <v>66</v>
      </c>
      <c r="B15" s="30"/>
      <c r="C15" s="47"/>
      <c r="D15" s="30">
        <f t="shared" si="2"/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f>SUM(E15:P15)</f>
        <v>0</v>
      </c>
    </row>
    <row r="16" spans="1:18" ht="18.75" customHeight="1" x14ac:dyDescent="0.25">
      <c r="A16" s="15" t="s">
        <v>65</v>
      </c>
      <c r="B16" s="30">
        <v>301462883</v>
      </c>
      <c r="C16" s="32">
        <v>20794889.449999999</v>
      </c>
      <c r="D16" s="30">
        <f t="shared" si="2"/>
        <v>322257772.44999999</v>
      </c>
      <c r="E16" s="30">
        <v>26432697.309999999</v>
      </c>
      <c r="F16" s="30">
        <v>26578538.75</v>
      </c>
      <c r="G16" s="32"/>
      <c r="H16" s="32"/>
      <c r="I16" s="32"/>
      <c r="J16" s="32"/>
      <c r="K16" s="30"/>
      <c r="L16" s="32"/>
      <c r="M16" s="32"/>
      <c r="N16" s="32"/>
      <c r="O16" s="32"/>
      <c r="P16" s="32"/>
      <c r="Q16" s="30">
        <f>SUM(E16:P16)</f>
        <v>53011236.060000002</v>
      </c>
    </row>
    <row r="17" spans="1:19" ht="18.75" customHeight="1" x14ac:dyDescent="0.25">
      <c r="A17" s="19" t="s">
        <v>64</v>
      </c>
      <c r="B17" s="48">
        <f>SUM(B18:B26)</f>
        <v>2793437849</v>
      </c>
      <c r="C17" s="48">
        <f t="shared" ref="C17:P17" si="3">SUM(C18:C26)</f>
        <v>1010639304.9899999</v>
      </c>
      <c r="D17" s="28">
        <f t="shared" si="3"/>
        <v>3804077153.9899993</v>
      </c>
      <c r="E17" s="28">
        <f t="shared" si="3"/>
        <v>149658677.63999999</v>
      </c>
      <c r="F17" s="28">
        <f>SUM(F18:F26)</f>
        <v>181703192.75</v>
      </c>
      <c r="G17" s="28">
        <f t="shared" si="3"/>
        <v>0</v>
      </c>
      <c r="H17" s="28">
        <f>SUM(H18:H26)</f>
        <v>0</v>
      </c>
      <c r="I17" s="28">
        <f>SUM(I18:I26)</f>
        <v>0</v>
      </c>
      <c r="J17" s="28">
        <f t="shared" si="3"/>
        <v>0</v>
      </c>
      <c r="K17" s="28">
        <f t="shared" si="3"/>
        <v>0</v>
      </c>
      <c r="L17" s="28">
        <f t="shared" si="3"/>
        <v>0</v>
      </c>
      <c r="M17" s="28">
        <f t="shared" si="3"/>
        <v>0</v>
      </c>
      <c r="N17" s="28">
        <f t="shared" si="3"/>
        <v>0</v>
      </c>
      <c r="O17" s="28">
        <f t="shared" si="3"/>
        <v>0</v>
      </c>
      <c r="P17" s="28">
        <f t="shared" si="3"/>
        <v>0</v>
      </c>
      <c r="Q17" s="28">
        <f>SUM(Q18:Q26)</f>
        <v>331361870.39000005</v>
      </c>
      <c r="R17" s="5"/>
      <c r="S17" s="5"/>
    </row>
    <row r="18" spans="1:19" ht="18.75" customHeight="1" x14ac:dyDescent="0.25">
      <c r="A18" s="15" t="s">
        <v>63</v>
      </c>
      <c r="B18" s="32">
        <v>1888707228</v>
      </c>
      <c r="C18" s="32">
        <v>300147605.5</v>
      </c>
      <c r="D18" s="30">
        <f>+B18+C18</f>
        <v>2188854833.5</v>
      </c>
      <c r="E18" s="30">
        <v>128999192.95999999</v>
      </c>
      <c r="F18" s="30">
        <v>135513151.49000001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0">
        <f>SUM(E18:P18)</f>
        <v>264512344.44999999</v>
      </c>
    </row>
    <row r="19" spans="1:19" ht="18.75" customHeight="1" x14ac:dyDescent="0.25">
      <c r="A19" s="15" t="s">
        <v>62</v>
      </c>
      <c r="B19" s="32">
        <v>31421807</v>
      </c>
      <c r="C19" s="32">
        <v>42749305.710000001</v>
      </c>
      <c r="D19" s="30">
        <f t="shared" ref="D19:D26" si="4">+B19+C19</f>
        <v>74171112.710000008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0">
        <f>SUM(E19:P19)</f>
        <v>0</v>
      </c>
      <c r="R19" s="17"/>
    </row>
    <row r="20" spans="1:19" ht="18.75" customHeight="1" x14ac:dyDescent="0.25">
      <c r="A20" s="15" t="s">
        <v>61</v>
      </c>
      <c r="B20" s="32">
        <v>97513372</v>
      </c>
      <c r="C20" s="32">
        <v>31111794.620000001</v>
      </c>
      <c r="D20" s="30">
        <f t="shared" si="4"/>
        <v>128625166.62</v>
      </c>
      <c r="E20" s="32">
        <v>5309990</v>
      </c>
      <c r="F20" s="32">
        <v>6322732.6600000001</v>
      </c>
      <c r="G20" s="32"/>
      <c r="H20" s="30"/>
      <c r="I20" s="32"/>
      <c r="J20" s="32"/>
      <c r="K20" s="32"/>
      <c r="L20" s="32"/>
      <c r="M20" s="32"/>
      <c r="N20" s="32"/>
      <c r="O20" s="32"/>
      <c r="P20" s="32"/>
      <c r="Q20" s="30">
        <f>SUM(E20:P20)</f>
        <v>11632722.66</v>
      </c>
    </row>
    <row r="21" spans="1:19" ht="18.75" customHeight="1" x14ac:dyDescent="0.25">
      <c r="A21" s="15" t="s">
        <v>60</v>
      </c>
      <c r="B21" s="32">
        <v>7764659</v>
      </c>
      <c r="C21" s="32">
        <v>412017.5</v>
      </c>
      <c r="D21" s="30">
        <f t="shared" si="4"/>
        <v>8176676.5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0">
        <f t="shared" ref="Q21:Q24" si="5">SUM(E21:P21)</f>
        <v>0</v>
      </c>
      <c r="R21" s="17"/>
    </row>
    <row r="22" spans="1:19" ht="18.75" customHeight="1" x14ac:dyDescent="0.25">
      <c r="A22" s="15" t="s">
        <v>59</v>
      </c>
      <c r="B22" s="32">
        <v>86249282</v>
      </c>
      <c r="C22" s="32">
        <v>31674312.890000001</v>
      </c>
      <c r="D22" s="30">
        <f t="shared" si="4"/>
        <v>117923594.89</v>
      </c>
      <c r="E22" s="32"/>
      <c r="F22" s="32">
        <v>4428069.87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0">
        <f t="shared" si="5"/>
        <v>4428069.87</v>
      </c>
      <c r="R22" s="17"/>
    </row>
    <row r="23" spans="1:19" ht="18.75" customHeight="1" x14ac:dyDescent="0.25">
      <c r="A23" s="15" t="s">
        <v>58</v>
      </c>
      <c r="B23" s="32">
        <v>308203615</v>
      </c>
      <c r="C23" s="32">
        <v>5912329.7599999998</v>
      </c>
      <c r="D23" s="30">
        <f t="shared" si="4"/>
        <v>314115944.75999999</v>
      </c>
      <c r="E23" s="30">
        <v>15349494.68</v>
      </c>
      <c r="F23" s="30">
        <v>19219622.25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0">
        <f t="shared" si="5"/>
        <v>34569116.93</v>
      </c>
    </row>
    <row r="24" spans="1:19" ht="18.75" customHeight="1" x14ac:dyDescent="0.25">
      <c r="A24" s="15" t="s">
        <v>57</v>
      </c>
      <c r="B24" s="32">
        <v>36985943</v>
      </c>
      <c r="C24" s="32">
        <v>91054255.469999999</v>
      </c>
      <c r="D24" s="30">
        <f t="shared" si="4"/>
        <v>128040198.47</v>
      </c>
      <c r="E24" s="32"/>
      <c r="F24" s="32">
        <v>956415.7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0">
        <f t="shared" si="5"/>
        <v>956415.7</v>
      </c>
    </row>
    <row r="25" spans="1:19" ht="18.75" customHeight="1" x14ac:dyDescent="0.25">
      <c r="A25" s="15" t="s">
        <v>56</v>
      </c>
      <c r="B25" s="32">
        <v>313992641</v>
      </c>
      <c r="C25" s="32">
        <v>411287126.88999999</v>
      </c>
      <c r="D25" s="30">
        <f t="shared" si="4"/>
        <v>725279767.88999999</v>
      </c>
      <c r="E25" s="32"/>
      <c r="F25" s="32">
        <v>14824185.869999999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0">
        <f>SUM(E25:P25)</f>
        <v>14824185.869999999</v>
      </c>
    </row>
    <row r="26" spans="1:19" ht="18.75" customHeight="1" x14ac:dyDescent="0.25">
      <c r="A26" s="15" t="s">
        <v>55</v>
      </c>
      <c r="B26" s="32">
        <v>22599302</v>
      </c>
      <c r="C26" s="32">
        <v>96290556.650000006</v>
      </c>
      <c r="D26" s="30">
        <f t="shared" si="4"/>
        <v>118889858.65000001</v>
      </c>
      <c r="E26" s="32"/>
      <c r="F26" s="32">
        <v>439014.91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0">
        <f>SUM(E26:P26)</f>
        <v>439014.91</v>
      </c>
    </row>
    <row r="27" spans="1:19" ht="18.75" customHeight="1" x14ac:dyDescent="0.25">
      <c r="A27" s="19" t="s">
        <v>54</v>
      </c>
      <c r="B27" s="48">
        <f>SUM(B28:B36)</f>
        <v>668306057</v>
      </c>
      <c r="C27" s="48">
        <f t="shared" ref="C27:P27" si="6">SUM(C28:C36)</f>
        <v>460098242</v>
      </c>
      <c r="D27" s="28">
        <f>SUM(D28:D36)</f>
        <v>1128404299</v>
      </c>
      <c r="E27" s="28">
        <f>SUM(E28:E36)</f>
        <v>0</v>
      </c>
      <c r="F27" s="28">
        <f t="shared" si="6"/>
        <v>1533284.45</v>
      </c>
      <c r="G27" s="28">
        <f t="shared" si="6"/>
        <v>0</v>
      </c>
      <c r="H27" s="27">
        <f t="shared" si="6"/>
        <v>0</v>
      </c>
      <c r="I27" s="27">
        <f t="shared" si="6"/>
        <v>0</v>
      </c>
      <c r="J27" s="27">
        <f t="shared" si="6"/>
        <v>0</v>
      </c>
      <c r="K27" s="27">
        <f t="shared" si="6"/>
        <v>0</v>
      </c>
      <c r="L27" s="28">
        <f t="shared" si="6"/>
        <v>0</v>
      </c>
      <c r="M27" s="27">
        <f t="shared" si="6"/>
        <v>0</v>
      </c>
      <c r="N27" s="27">
        <f t="shared" si="6"/>
        <v>0</v>
      </c>
      <c r="O27" s="27">
        <f t="shared" si="6"/>
        <v>0</v>
      </c>
      <c r="P27" s="27">
        <f t="shared" si="6"/>
        <v>0</v>
      </c>
      <c r="Q27" s="28">
        <f>SUM(Q28:Q36)</f>
        <v>1533284.45</v>
      </c>
    </row>
    <row r="28" spans="1:19" ht="18.75" customHeight="1" x14ac:dyDescent="0.25">
      <c r="A28" s="15" t="s">
        <v>53</v>
      </c>
      <c r="B28" s="32">
        <v>7138167</v>
      </c>
      <c r="C28" s="32">
        <v>1240664.07</v>
      </c>
      <c r="D28" s="30">
        <f>+B28+C28</f>
        <v>8378831.0700000003</v>
      </c>
      <c r="E28" s="32"/>
      <c r="F28" s="32">
        <v>11002.43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0">
        <f>SUM(E28:P28)</f>
        <v>11002.43</v>
      </c>
    </row>
    <row r="29" spans="1:19" ht="18.75" customHeight="1" x14ac:dyDescent="0.25">
      <c r="A29" s="15" t="s">
        <v>52</v>
      </c>
      <c r="B29" s="32">
        <v>3120452</v>
      </c>
      <c r="C29" s="32">
        <v>7615248.6399999997</v>
      </c>
      <c r="D29" s="30">
        <f t="shared" ref="D29:D36" si="7">+B29+C29</f>
        <v>10735700.640000001</v>
      </c>
      <c r="E29" s="30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0">
        <f t="shared" ref="Q29:Q35" si="8">SUM(E29:P29)</f>
        <v>0</v>
      </c>
    </row>
    <row r="30" spans="1:19" ht="18.75" customHeight="1" x14ac:dyDescent="0.25">
      <c r="A30" s="15" t="s">
        <v>51</v>
      </c>
      <c r="B30" s="32">
        <v>9705524</v>
      </c>
      <c r="C30" s="32">
        <v>6800150.5499999998</v>
      </c>
      <c r="D30" s="30">
        <f t="shared" si="7"/>
        <v>16505674.550000001</v>
      </c>
      <c r="E30" s="30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0">
        <f t="shared" si="8"/>
        <v>0</v>
      </c>
    </row>
    <row r="31" spans="1:19" ht="18.75" customHeight="1" x14ac:dyDescent="0.25">
      <c r="A31" s="15" t="s">
        <v>50</v>
      </c>
      <c r="B31" s="32">
        <v>5005114</v>
      </c>
      <c r="C31" s="32">
        <v>2908742.24</v>
      </c>
      <c r="D31" s="30">
        <f t="shared" si="7"/>
        <v>7913856.2400000002</v>
      </c>
      <c r="E31" s="30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0">
        <f t="shared" si="8"/>
        <v>0</v>
      </c>
    </row>
    <row r="32" spans="1:19" ht="18.75" customHeight="1" x14ac:dyDescent="0.25">
      <c r="A32" s="15" t="s">
        <v>49</v>
      </c>
      <c r="B32" s="32">
        <v>23664001</v>
      </c>
      <c r="C32" s="32">
        <v>20510062.989999998</v>
      </c>
      <c r="D32" s="30">
        <f>+B32+C32</f>
        <v>44174063.989999995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0">
        <f t="shared" si="8"/>
        <v>0</v>
      </c>
    </row>
    <row r="33" spans="1:17" ht="18.75" customHeight="1" x14ac:dyDescent="0.25">
      <c r="A33" s="15" t="s">
        <v>48</v>
      </c>
      <c r="B33" s="32">
        <v>35640740</v>
      </c>
      <c r="C33" s="32">
        <v>32361243.27</v>
      </c>
      <c r="D33" s="30">
        <f t="shared" si="7"/>
        <v>68001983.269999996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0">
        <f t="shared" si="8"/>
        <v>0</v>
      </c>
    </row>
    <row r="34" spans="1:17" ht="18.75" customHeight="1" x14ac:dyDescent="0.25">
      <c r="A34" s="15" t="s">
        <v>47</v>
      </c>
      <c r="B34" s="32">
        <v>409573020</v>
      </c>
      <c r="C34" s="32">
        <v>305274777.56</v>
      </c>
      <c r="D34" s="30">
        <f t="shared" si="7"/>
        <v>714847797.55999994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0">
        <f t="shared" si="8"/>
        <v>0</v>
      </c>
    </row>
    <row r="35" spans="1:17" ht="18.75" customHeight="1" x14ac:dyDescent="0.25">
      <c r="A35" s="15" t="s">
        <v>46</v>
      </c>
      <c r="B35" s="32">
        <v>174459039</v>
      </c>
      <c r="C35" s="47">
        <v>83387352.680000007</v>
      </c>
      <c r="D35" s="30">
        <f t="shared" si="7"/>
        <v>257846391.68000001</v>
      </c>
      <c r="E35" s="30"/>
      <c r="F35" s="30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0">
        <f t="shared" si="8"/>
        <v>0</v>
      </c>
    </row>
    <row r="36" spans="1:17" ht="18.75" customHeight="1" x14ac:dyDescent="0.25">
      <c r="A36" s="15" t="s">
        <v>45</v>
      </c>
      <c r="B36" s="32"/>
      <c r="C36" s="32"/>
      <c r="D36" s="30">
        <f t="shared" si="7"/>
        <v>0</v>
      </c>
      <c r="E36" s="32"/>
      <c r="F36" s="32">
        <v>1522282.02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0">
        <f>SUM(E36:P36)</f>
        <v>1522282.02</v>
      </c>
    </row>
    <row r="37" spans="1:17" ht="18.75" customHeight="1" x14ac:dyDescent="0.25">
      <c r="A37" s="19" t="s">
        <v>44</v>
      </c>
      <c r="B37" s="48">
        <f>SUM(B38:B45)</f>
        <v>9442000</v>
      </c>
      <c r="C37" s="48">
        <f t="shared" ref="C37:P37" si="9">SUM(C38:C45)</f>
        <v>10314317.699999999</v>
      </c>
      <c r="D37" s="28">
        <f t="shared" si="9"/>
        <v>19756317.699999999</v>
      </c>
      <c r="E37" s="28">
        <f t="shared" si="9"/>
        <v>0</v>
      </c>
      <c r="F37" s="27">
        <f t="shared" si="9"/>
        <v>0</v>
      </c>
      <c r="G37" s="28">
        <f t="shared" si="9"/>
        <v>0</v>
      </c>
      <c r="H37" s="27">
        <f t="shared" si="9"/>
        <v>0</v>
      </c>
      <c r="I37" s="27">
        <f t="shared" si="9"/>
        <v>0</v>
      </c>
      <c r="J37" s="27">
        <f t="shared" si="9"/>
        <v>0</v>
      </c>
      <c r="K37" s="27">
        <f t="shared" si="9"/>
        <v>0</v>
      </c>
      <c r="L37" s="27">
        <f t="shared" si="9"/>
        <v>0</v>
      </c>
      <c r="M37" s="27">
        <f t="shared" si="9"/>
        <v>0</v>
      </c>
      <c r="N37" s="27">
        <f t="shared" si="9"/>
        <v>0</v>
      </c>
      <c r="O37" s="27">
        <f t="shared" si="9"/>
        <v>0</v>
      </c>
      <c r="P37" s="27">
        <f t="shared" si="9"/>
        <v>0</v>
      </c>
      <c r="Q37" s="28">
        <f>SUM(Q38:Q45)</f>
        <v>0</v>
      </c>
    </row>
    <row r="38" spans="1:17" ht="18.75" customHeight="1" x14ac:dyDescent="0.25">
      <c r="A38" s="15" t="s">
        <v>43</v>
      </c>
      <c r="B38" s="32">
        <v>8250000</v>
      </c>
      <c r="C38" s="32">
        <v>10314317.699999999</v>
      </c>
      <c r="D38" s="30">
        <f>+B38+C38</f>
        <v>18564317.699999999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0">
        <f t="shared" ref="Q38:Q52" si="10">SUM(E38:P38)</f>
        <v>0</v>
      </c>
    </row>
    <row r="39" spans="1:17" ht="18.75" customHeight="1" x14ac:dyDescent="0.25">
      <c r="A39" s="15" t="s">
        <v>42</v>
      </c>
      <c r="B39" s="47">
        <v>200000</v>
      </c>
      <c r="C39" s="47"/>
      <c r="D39" s="30">
        <f t="shared" ref="D39:D52" si="11">+B39+C39</f>
        <v>200000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0">
        <f t="shared" si="10"/>
        <v>0</v>
      </c>
    </row>
    <row r="40" spans="1:17" ht="18.75" customHeight="1" x14ac:dyDescent="0.25">
      <c r="A40" s="15" t="s">
        <v>41</v>
      </c>
      <c r="B40" s="47">
        <v>992000</v>
      </c>
      <c r="C40" s="47"/>
      <c r="D40" s="30">
        <f t="shared" si="11"/>
        <v>992000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0">
        <f t="shared" si="10"/>
        <v>0</v>
      </c>
    </row>
    <row r="41" spans="1:17" ht="18.75" customHeight="1" x14ac:dyDescent="0.25">
      <c r="A41" s="15" t="s">
        <v>40</v>
      </c>
      <c r="B41" s="47"/>
      <c r="C41" s="47"/>
      <c r="D41" s="30">
        <f t="shared" si="11"/>
        <v>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0">
        <f t="shared" si="10"/>
        <v>0</v>
      </c>
    </row>
    <row r="42" spans="1:17" ht="18.75" customHeight="1" x14ac:dyDescent="0.25">
      <c r="A42" s="15" t="s">
        <v>39</v>
      </c>
      <c r="B42" s="47"/>
      <c r="C42" s="47"/>
      <c r="D42" s="30">
        <f t="shared" si="11"/>
        <v>0</v>
      </c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0">
        <f t="shared" si="10"/>
        <v>0</v>
      </c>
    </row>
    <row r="43" spans="1:17" ht="18.75" customHeight="1" x14ac:dyDescent="0.25">
      <c r="A43" s="15" t="s">
        <v>38</v>
      </c>
      <c r="B43" s="47"/>
      <c r="C43" s="47"/>
      <c r="D43" s="30">
        <f t="shared" si="11"/>
        <v>0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0">
        <f t="shared" si="10"/>
        <v>0</v>
      </c>
    </row>
    <row r="44" spans="1:17" ht="18.75" customHeight="1" x14ac:dyDescent="0.25">
      <c r="A44" s="15" t="s">
        <v>37</v>
      </c>
      <c r="B44" s="32"/>
      <c r="C44" s="47"/>
      <c r="D44" s="30">
        <f t="shared" si="11"/>
        <v>0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0">
        <f t="shared" si="10"/>
        <v>0</v>
      </c>
    </row>
    <row r="45" spans="1:17" ht="18.75" customHeight="1" x14ac:dyDescent="0.25">
      <c r="A45" s="15" t="s">
        <v>36</v>
      </c>
      <c r="B45" s="47">
        <v>0</v>
      </c>
      <c r="C45" s="47"/>
      <c r="D45" s="30">
        <f t="shared" si="11"/>
        <v>0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0">
        <f t="shared" si="10"/>
        <v>0</v>
      </c>
    </row>
    <row r="46" spans="1:17" ht="18.75" customHeight="1" x14ac:dyDescent="0.25">
      <c r="A46" s="19" t="s">
        <v>35</v>
      </c>
      <c r="B46" s="48">
        <f>SUM(B47:B52)</f>
        <v>0</v>
      </c>
      <c r="C46" s="48">
        <f>SUM(C47:C52)</f>
        <v>240000000</v>
      </c>
      <c r="D46" s="28">
        <f>+B46+C46</f>
        <v>240000000</v>
      </c>
      <c r="E46" s="32"/>
      <c r="F46" s="32"/>
      <c r="G46" s="32"/>
      <c r="H46" s="32"/>
      <c r="I46" s="27">
        <f>SUM(I47:I52)</f>
        <v>0</v>
      </c>
      <c r="J46" s="32"/>
      <c r="K46" s="32"/>
      <c r="L46" s="32"/>
      <c r="M46" s="32"/>
      <c r="N46" s="32"/>
      <c r="O46" s="32"/>
      <c r="P46" s="32"/>
      <c r="Q46" s="28">
        <f>SUM(E46:P46)</f>
        <v>0</v>
      </c>
    </row>
    <row r="47" spans="1:17" ht="18.75" customHeight="1" x14ac:dyDescent="0.25">
      <c r="A47" s="15" t="s">
        <v>34</v>
      </c>
      <c r="B47" s="47"/>
      <c r="C47" s="47">
        <v>240000000</v>
      </c>
      <c r="D47" s="30">
        <f t="shared" si="11"/>
        <v>240000000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0">
        <f t="shared" si="10"/>
        <v>0</v>
      </c>
    </row>
    <row r="48" spans="1:17" ht="18.75" customHeight="1" x14ac:dyDescent="0.25">
      <c r="A48" s="15" t="s">
        <v>33</v>
      </c>
      <c r="B48" s="47"/>
      <c r="C48" s="47"/>
      <c r="D48" s="30">
        <f t="shared" si="11"/>
        <v>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0">
        <f t="shared" si="10"/>
        <v>0</v>
      </c>
    </row>
    <row r="49" spans="1:19" ht="18.75" customHeight="1" x14ac:dyDescent="0.25">
      <c r="A49" s="15" t="s">
        <v>32</v>
      </c>
      <c r="B49" s="47"/>
      <c r="C49" s="47"/>
      <c r="D49" s="30">
        <f t="shared" si="11"/>
        <v>0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0">
        <f t="shared" si="10"/>
        <v>0</v>
      </c>
    </row>
    <row r="50" spans="1:19" ht="18.75" customHeight="1" x14ac:dyDescent="0.25">
      <c r="A50" s="15" t="s">
        <v>31</v>
      </c>
      <c r="B50" s="47"/>
      <c r="C50" s="47"/>
      <c r="D50" s="30">
        <f t="shared" si="11"/>
        <v>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0">
        <f t="shared" si="10"/>
        <v>0</v>
      </c>
    </row>
    <row r="51" spans="1:19" ht="18.75" customHeight="1" x14ac:dyDescent="0.25">
      <c r="A51" s="15" t="s">
        <v>30</v>
      </c>
      <c r="B51" s="47"/>
      <c r="C51" s="47"/>
      <c r="D51" s="30">
        <f t="shared" si="11"/>
        <v>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0">
        <f t="shared" si="10"/>
        <v>0</v>
      </c>
    </row>
    <row r="52" spans="1:19" ht="18.75" customHeight="1" x14ac:dyDescent="0.25">
      <c r="A52" s="15" t="s">
        <v>29</v>
      </c>
      <c r="B52" s="47"/>
      <c r="C52" s="47"/>
      <c r="D52" s="30">
        <f t="shared" si="11"/>
        <v>0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0">
        <f t="shared" si="10"/>
        <v>0</v>
      </c>
    </row>
    <row r="53" spans="1:19" ht="18.75" customHeight="1" x14ac:dyDescent="0.25">
      <c r="A53" s="19" t="s">
        <v>28</v>
      </c>
      <c r="B53" s="48">
        <f>SUM(B54:B62)</f>
        <v>214337386</v>
      </c>
      <c r="C53" s="48">
        <f t="shared" ref="C53:P53" si="12">SUM(C54:C62)</f>
        <v>211202181.84999996</v>
      </c>
      <c r="D53" s="28">
        <f>SUM(D54:D62)</f>
        <v>425539567.85000002</v>
      </c>
      <c r="E53" s="28">
        <f t="shared" si="12"/>
        <v>0</v>
      </c>
      <c r="F53" s="27">
        <f t="shared" si="12"/>
        <v>0</v>
      </c>
      <c r="G53" s="27">
        <f t="shared" si="12"/>
        <v>0</v>
      </c>
      <c r="H53" s="27">
        <f t="shared" si="12"/>
        <v>0</v>
      </c>
      <c r="I53" s="27">
        <f t="shared" si="12"/>
        <v>0</v>
      </c>
      <c r="J53" s="27">
        <f t="shared" si="12"/>
        <v>0</v>
      </c>
      <c r="K53" s="27">
        <f t="shared" si="12"/>
        <v>0</v>
      </c>
      <c r="L53" s="27">
        <f t="shared" si="12"/>
        <v>0</v>
      </c>
      <c r="M53" s="27">
        <f t="shared" si="12"/>
        <v>0</v>
      </c>
      <c r="N53" s="27">
        <f t="shared" si="12"/>
        <v>0</v>
      </c>
      <c r="O53" s="27">
        <f t="shared" si="12"/>
        <v>0</v>
      </c>
      <c r="P53" s="27">
        <f t="shared" si="12"/>
        <v>0</v>
      </c>
      <c r="Q53" s="28">
        <f>SUM(Q54:Q62)</f>
        <v>0</v>
      </c>
      <c r="R53" s="5"/>
      <c r="S53" s="5"/>
    </row>
    <row r="54" spans="1:19" ht="18.75" customHeight="1" x14ac:dyDescent="0.25">
      <c r="A54" s="15" t="s">
        <v>27</v>
      </c>
      <c r="B54" s="32">
        <v>2590135</v>
      </c>
      <c r="C54" s="32">
        <v>37300251.130000003</v>
      </c>
      <c r="D54" s="30">
        <f>+B54+C54</f>
        <v>39890386.130000003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0">
        <f>SUM(E54:P54)</f>
        <v>0</v>
      </c>
    </row>
    <row r="55" spans="1:19" ht="18.75" customHeight="1" x14ac:dyDescent="0.25">
      <c r="A55" s="15" t="s">
        <v>26</v>
      </c>
      <c r="C55" s="47">
        <v>9329903.1300000008</v>
      </c>
      <c r="D55" s="30">
        <f>+B57+C55</f>
        <v>70076028.129999995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0">
        <f>SUM(E55:P55)</f>
        <v>0</v>
      </c>
    </row>
    <row r="56" spans="1:19" ht="18.75" customHeight="1" x14ac:dyDescent="0.25">
      <c r="A56" s="15" t="s">
        <v>25</v>
      </c>
      <c r="C56" s="47">
        <v>14238242.689999999</v>
      </c>
      <c r="D56" s="30">
        <f>+B58+C56</f>
        <v>164002499.69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0">
        <f>SUM(E56:P56)</f>
        <v>0</v>
      </c>
    </row>
    <row r="57" spans="1:19" ht="18.75" customHeight="1" x14ac:dyDescent="0.25">
      <c r="A57" s="15" t="s">
        <v>24</v>
      </c>
      <c r="B57" s="47">
        <v>60746125</v>
      </c>
      <c r="C57" s="47">
        <v>10790067.380000001</v>
      </c>
      <c r="D57" s="30">
        <f t="shared" ref="D57:D58" si="13">+B59+C57</f>
        <v>10790067.380000001</v>
      </c>
      <c r="E57" s="32"/>
      <c r="F57" s="30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0">
        <f t="shared" ref="Q57:Q58" si="14">SUM(E57:P57)</f>
        <v>0</v>
      </c>
    </row>
    <row r="58" spans="1:19" ht="18.75" customHeight="1" x14ac:dyDescent="0.25">
      <c r="A58" s="15" t="s">
        <v>23</v>
      </c>
      <c r="B58" s="32">
        <v>149764257</v>
      </c>
      <c r="C58" s="32">
        <v>67541283.819999993</v>
      </c>
      <c r="D58" s="30">
        <f t="shared" si="13"/>
        <v>67541283.819999993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0">
        <f t="shared" si="14"/>
        <v>0</v>
      </c>
    </row>
    <row r="59" spans="1:19" ht="18.75" customHeight="1" x14ac:dyDescent="0.25">
      <c r="A59" s="15" t="s">
        <v>22</v>
      </c>
      <c r="B59" s="47"/>
      <c r="C59" s="32">
        <v>1250000</v>
      </c>
      <c r="D59" s="30">
        <f t="shared" ref="D59:D62" si="15">+B59+C59</f>
        <v>1250000</v>
      </c>
      <c r="E59" s="32"/>
      <c r="F59" s="30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0">
        <f t="shared" ref="Q59:Q62" si="16">SUM(E59:P59)</f>
        <v>0</v>
      </c>
    </row>
    <row r="60" spans="1:19" ht="18.75" hidden="1" customHeight="1" x14ac:dyDescent="0.25">
      <c r="A60" s="15" t="s">
        <v>21</v>
      </c>
      <c r="B60" s="47"/>
      <c r="C60" s="47"/>
      <c r="D60" s="30">
        <f>+B60+C60</f>
        <v>0</v>
      </c>
      <c r="E60" s="32"/>
      <c r="F60" s="30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0">
        <f t="shared" si="16"/>
        <v>0</v>
      </c>
    </row>
    <row r="61" spans="1:19" ht="18.75" customHeight="1" x14ac:dyDescent="0.25">
      <c r="A61" s="15" t="s">
        <v>20</v>
      </c>
      <c r="B61" s="47">
        <v>1236869</v>
      </c>
      <c r="C61" s="32">
        <v>55352240.100000001</v>
      </c>
      <c r="D61" s="30">
        <f>+B61+C61</f>
        <v>56589109.100000001</v>
      </c>
      <c r="E61" s="32"/>
      <c r="F61" s="30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0">
        <f>SUM(E61:P61)</f>
        <v>0</v>
      </c>
    </row>
    <row r="62" spans="1:19" ht="18.75" customHeight="1" x14ac:dyDescent="0.25">
      <c r="A62" s="15" t="s">
        <v>19</v>
      </c>
      <c r="B62" s="47"/>
      <c r="C62" s="32">
        <v>15400193.6</v>
      </c>
      <c r="D62" s="30">
        <f t="shared" si="15"/>
        <v>15400193.6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0">
        <f t="shared" si="16"/>
        <v>0</v>
      </c>
    </row>
    <row r="63" spans="1:19" ht="18.75" customHeight="1" x14ac:dyDescent="0.25">
      <c r="A63" s="19" t="s">
        <v>18</v>
      </c>
      <c r="B63" s="48">
        <f>SUM(B64:B67)</f>
        <v>6920003021</v>
      </c>
      <c r="C63" s="48">
        <f t="shared" ref="C63:P63" si="17">SUM(C64:C67)</f>
        <v>2093692934.4200001</v>
      </c>
      <c r="D63" s="28">
        <f t="shared" si="17"/>
        <v>9013695955.4200001</v>
      </c>
      <c r="E63" s="27">
        <f t="shared" si="17"/>
        <v>0</v>
      </c>
      <c r="F63" s="27">
        <f t="shared" si="17"/>
        <v>669359822.94000006</v>
      </c>
      <c r="G63" s="27">
        <f t="shared" si="17"/>
        <v>0</v>
      </c>
      <c r="H63" s="27">
        <f>SUM(H64:H67)</f>
        <v>0</v>
      </c>
      <c r="I63" s="27">
        <f t="shared" si="17"/>
        <v>0</v>
      </c>
      <c r="J63" s="27">
        <f t="shared" si="17"/>
        <v>0</v>
      </c>
      <c r="K63" s="27">
        <f t="shared" si="17"/>
        <v>0</v>
      </c>
      <c r="L63" s="27">
        <f t="shared" si="17"/>
        <v>0</v>
      </c>
      <c r="M63" s="27">
        <f t="shared" si="17"/>
        <v>0</v>
      </c>
      <c r="N63" s="27">
        <f t="shared" si="17"/>
        <v>0</v>
      </c>
      <c r="O63" s="27">
        <f t="shared" si="17"/>
        <v>0</v>
      </c>
      <c r="P63" s="27">
        <f t="shared" si="17"/>
        <v>0</v>
      </c>
      <c r="Q63" s="28">
        <f>SUM(Q64:Q74)</f>
        <v>669359822.94000006</v>
      </c>
    </row>
    <row r="64" spans="1:19" ht="18.75" customHeight="1" x14ac:dyDescent="0.25">
      <c r="A64" s="15" t="s">
        <v>17</v>
      </c>
      <c r="B64" s="47">
        <v>6920003021</v>
      </c>
      <c r="C64" s="47">
        <v>2093692934.4200001</v>
      </c>
      <c r="D64" s="30">
        <f>+B64+C64</f>
        <v>9013695955.4200001</v>
      </c>
      <c r="E64" s="32"/>
      <c r="F64" s="32">
        <v>669359822.94000006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0">
        <f>SUM(E64:P64)</f>
        <v>669359822.94000006</v>
      </c>
      <c r="R64" s="17"/>
    </row>
    <row r="65" spans="1:18" ht="18.75" customHeight="1" x14ac:dyDescent="0.25">
      <c r="A65" s="15" t="s">
        <v>16</v>
      </c>
      <c r="B65" s="32"/>
      <c r="C65" s="32"/>
      <c r="D65" s="30">
        <f>+B65+C65</f>
        <v>0</v>
      </c>
      <c r="E65" s="30"/>
      <c r="F65" s="32"/>
      <c r="G65" s="32"/>
      <c r="H65" s="32"/>
      <c r="I65" s="52"/>
      <c r="J65" s="32"/>
      <c r="K65" s="32"/>
      <c r="L65" s="32"/>
      <c r="M65" s="32"/>
      <c r="N65" s="32"/>
      <c r="O65" s="32"/>
      <c r="P65" s="32"/>
      <c r="Q65" s="30">
        <f>SUM(E65:P65)</f>
        <v>0</v>
      </c>
      <c r="R65" s="5"/>
    </row>
    <row r="66" spans="1:18" ht="18.75" hidden="1" customHeight="1" x14ac:dyDescent="0.25">
      <c r="A66" s="15" t="s">
        <v>15</v>
      </c>
      <c r="B66" s="47"/>
      <c r="C66" s="47"/>
      <c r="D66" s="30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>
        <f>SUM(E66:P66)</f>
        <v>0</v>
      </c>
    </row>
    <row r="67" spans="1:18" ht="18.75" hidden="1" customHeight="1" x14ac:dyDescent="0.25">
      <c r="A67" s="15" t="s">
        <v>14</v>
      </c>
      <c r="B67" s="47">
        <v>0</v>
      </c>
      <c r="C67" s="47"/>
      <c r="D67" s="30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f>SUM(E67:P67)</f>
        <v>0</v>
      </c>
    </row>
    <row r="68" spans="1:18" ht="18.75" hidden="1" customHeight="1" x14ac:dyDescent="0.25">
      <c r="A68" s="19" t="s">
        <v>93</v>
      </c>
      <c r="B68" s="48">
        <f>SUM(B69:B70)</f>
        <v>0</v>
      </c>
      <c r="C68" s="4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f t="shared" ref="Q68" si="18">SUM(Q69:Q70)</f>
        <v>0</v>
      </c>
    </row>
    <row r="69" spans="1:18" ht="18.75" hidden="1" customHeight="1" x14ac:dyDescent="0.25">
      <c r="A69" s="15" t="s">
        <v>13</v>
      </c>
      <c r="B69" s="47">
        <v>0</v>
      </c>
      <c r="C69" s="47"/>
      <c r="D69" s="30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ref="Q69:Q72" si="19">SUM(E69:P69)</f>
        <v>0</v>
      </c>
    </row>
    <row r="70" spans="1:18" ht="18.75" hidden="1" customHeight="1" x14ac:dyDescent="0.25">
      <c r="A70" s="15" t="s">
        <v>12</v>
      </c>
      <c r="B70" s="47">
        <v>0</v>
      </c>
      <c r="C70" s="47"/>
      <c r="D70" s="30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19"/>
        <v>0</v>
      </c>
    </row>
    <row r="71" spans="1:18" ht="18.75" hidden="1" customHeight="1" x14ac:dyDescent="0.25">
      <c r="A71" s="19" t="s">
        <v>11</v>
      </c>
      <c r="B71" s="48">
        <f>SUM(B72:B74)</f>
        <v>0</v>
      </c>
      <c r="C71" s="48"/>
      <c r="D71" s="28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19"/>
        <v>0</v>
      </c>
    </row>
    <row r="72" spans="1:18" ht="18.75" hidden="1" customHeight="1" x14ac:dyDescent="0.25">
      <c r="A72" s="15" t="s">
        <v>10</v>
      </c>
      <c r="B72" s="47">
        <v>0</v>
      </c>
      <c r="C72" s="47"/>
      <c r="D72" s="30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19"/>
        <v>0</v>
      </c>
    </row>
    <row r="73" spans="1:18" ht="18.75" hidden="1" customHeight="1" x14ac:dyDescent="0.25">
      <c r="A73" s="15" t="s">
        <v>9</v>
      </c>
      <c r="B73" s="47">
        <v>0</v>
      </c>
      <c r="C73" s="47"/>
      <c r="D73" s="30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>
        <f>SUM(E73:P73)</f>
        <v>0</v>
      </c>
    </row>
    <row r="74" spans="1:18" ht="18.75" hidden="1" customHeight="1" x14ac:dyDescent="0.25">
      <c r="A74" s="15" t="s">
        <v>8</v>
      </c>
      <c r="B74" s="47">
        <v>0</v>
      </c>
      <c r="C74" s="30"/>
      <c r="D74" s="30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>
        <f t="shared" ref="Q74:Q82" si="20">SUM(E74:P74)</f>
        <v>0</v>
      </c>
    </row>
    <row r="75" spans="1:18" ht="18.75" hidden="1" customHeight="1" x14ac:dyDescent="0.25">
      <c r="A75" s="15"/>
      <c r="B75" s="32"/>
      <c r="C75" s="30"/>
      <c r="D75" s="30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>
        <f t="shared" si="20"/>
        <v>0</v>
      </c>
    </row>
    <row r="76" spans="1:18" ht="18.75" customHeight="1" x14ac:dyDescent="0.25">
      <c r="A76" s="20" t="s">
        <v>7</v>
      </c>
      <c r="B76" s="51">
        <f>+B80</f>
        <v>10000000</v>
      </c>
      <c r="C76" s="26">
        <f>SUM(C77+C81+C83)</f>
        <v>12336787.210000001</v>
      </c>
      <c r="D76" s="26">
        <f>+B76+C76</f>
        <v>22336787.210000001</v>
      </c>
      <c r="E76" s="33">
        <f>SUM(E77+E81+E83)</f>
        <v>1242044.8700000001</v>
      </c>
      <c r="F76" s="33">
        <f t="shared" ref="F76:P76" si="21">SUM(F77+F81+F83)</f>
        <v>6472020.5700000003</v>
      </c>
      <c r="G76" s="33">
        <f t="shared" si="21"/>
        <v>0</v>
      </c>
      <c r="H76" s="33">
        <f t="shared" si="21"/>
        <v>0</v>
      </c>
      <c r="I76" s="33">
        <f t="shared" si="21"/>
        <v>0</v>
      </c>
      <c r="J76" s="33">
        <f t="shared" si="21"/>
        <v>0</v>
      </c>
      <c r="K76" s="33">
        <f t="shared" si="21"/>
        <v>0</v>
      </c>
      <c r="L76" s="33">
        <f t="shared" si="21"/>
        <v>0</v>
      </c>
      <c r="M76" s="33">
        <f t="shared" si="21"/>
        <v>0</v>
      </c>
      <c r="N76" s="33">
        <f t="shared" si="21"/>
        <v>0</v>
      </c>
      <c r="O76" s="33">
        <f t="shared" si="21"/>
        <v>0</v>
      </c>
      <c r="P76" s="33">
        <f t="shared" si="21"/>
        <v>0</v>
      </c>
      <c r="Q76" s="33">
        <f>SUM(Q77+Q81+Q83)</f>
        <v>7714065.4400000004</v>
      </c>
    </row>
    <row r="77" spans="1:18" ht="18.75" hidden="1" customHeight="1" x14ac:dyDescent="0.25">
      <c r="A77" s="19" t="s">
        <v>6</v>
      </c>
      <c r="B77" s="47"/>
      <c r="C77" s="28">
        <f>SUM(C78:C79)</f>
        <v>0</v>
      </c>
      <c r="D77" s="28">
        <f>+B77+C77</f>
        <v>0</v>
      </c>
      <c r="E77" s="34">
        <f>SUM(E78:E79)</f>
        <v>0</v>
      </c>
      <c r="F77" s="34">
        <f t="shared" ref="F77:P77" si="22">SUM(F78:F79)</f>
        <v>0</v>
      </c>
      <c r="G77" s="34">
        <f t="shared" si="22"/>
        <v>0</v>
      </c>
      <c r="H77" s="34">
        <f t="shared" si="22"/>
        <v>0</v>
      </c>
      <c r="I77" s="34">
        <f t="shared" si="22"/>
        <v>0</v>
      </c>
      <c r="J77" s="34">
        <f t="shared" si="22"/>
        <v>0</v>
      </c>
      <c r="K77" s="34">
        <f t="shared" si="22"/>
        <v>0</v>
      </c>
      <c r="L77" s="34">
        <f t="shared" si="22"/>
        <v>0</v>
      </c>
      <c r="M77" s="34">
        <f t="shared" si="22"/>
        <v>0</v>
      </c>
      <c r="N77" s="34">
        <f t="shared" si="22"/>
        <v>0</v>
      </c>
      <c r="O77" s="34">
        <f t="shared" si="22"/>
        <v>0</v>
      </c>
      <c r="P77" s="34">
        <f t="shared" si="22"/>
        <v>0</v>
      </c>
      <c r="Q77" s="32">
        <f t="shared" si="20"/>
        <v>0</v>
      </c>
      <c r="R77" s="17"/>
    </row>
    <row r="78" spans="1:18" s="13" customFormat="1" ht="18.75" hidden="1" customHeight="1" x14ac:dyDescent="0.25">
      <c r="A78" s="15" t="s">
        <v>94</v>
      </c>
      <c r="B78" s="47"/>
      <c r="C78" s="32"/>
      <c r="D78" s="30">
        <f>+B78+C78</f>
        <v>0</v>
      </c>
      <c r="E78" s="35"/>
      <c r="F78" s="35"/>
      <c r="G78" s="35"/>
      <c r="H78" s="32"/>
      <c r="I78" s="35"/>
      <c r="J78" s="35"/>
      <c r="K78" s="35"/>
      <c r="L78" s="35"/>
      <c r="M78" s="32"/>
      <c r="N78" s="35"/>
      <c r="O78" s="35"/>
      <c r="P78" s="35"/>
      <c r="Q78" s="32">
        <f t="shared" si="20"/>
        <v>0</v>
      </c>
    </row>
    <row r="79" spans="1:18" ht="18.75" hidden="1" customHeight="1" x14ac:dyDescent="0.25">
      <c r="A79" s="15" t="s">
        <v>95</v>
      </c>
      <c r="D79" s="36"/>
      <c r="F79" s="36"/>
      <c r="G79" s="36"/>
      <c r="H79" s="36"/>
      <c r="I79" s="36"/>
      <c r="J79" s="36"/>
      <c r="L79" s="36"/>
      <c r="M79" s="36"/>
      <c r="N79" s="36"/>
      <c r="O79" s="36"/>
      <c r="P79" s="36"/>
      <c r="Q79" s="32">
        <f t="shared" si="20"/>
        <v>0</v>
      </c>
    </row>
    <row r="80" spans="1:18" ht="18.75" customHeight="1" x14ac:dyDescent="0.25">
      <c r="A80" s="19" t="s">
        <v>5</v>
      </c>
      <c r="B80" s="48">
        <f>+B81+B82</f>
        <v>10000000</v>
      </c>
      <c r="C80" s="48">
        <f t="shared" ref="C80:P80" si="23">SUM(C81:C82)</f>
        <v>12336787.210000001</v>
      </c>
      <c r="D80" s="48">
        <f>+B80+C80</f>
        <v>22336787.210000001</v>
      </c>
      <c r="E80" s="48">
        <f>SUM(E81:E82)</f>
        <v>1242044.8700000001</v>
      </c>
      <c r="F80" s="48">
        <f t="shared" si="23"/>
        <v>6472020.5700000003</v>
      </c>
      <c r="G80" s="48">
        <f t="shared" si="23"/>
        <v>0</v>
      </c>
      <c r="H80" s="48">
        <f t="shared" si="23"/>
        <v>0</v>
      </c>
      <c r="I80" s="48">
        <f t="shared" si="23"/>
        <v>0</v>
      </c>
      <c r="J80" s="48">
        <f t="shared" si="23"/>
        <v>0</v>
      </c>
      <c r="K80" s="48">
        <f t="shared" si="23"/>
        <v>0</v>
      </c>
      <c r="L80" s="48">
        <f t="shared" si="23"/>
        <v>0</v>
      </c>
      <c r="M80" s="48">
        <f t="shared" si="23"/>
        <v>0</v>
      </c>
      <c r="N80" s="48">
        <f t="shared" si="23"/>
        <v>0</v>
      </c>
      <c r="O80" s="48">
        <f t="shared" si="23"/>
        <v>0</v>
      </c>
      <c r="P80" s="48">
        <f t="shared" si="23"/>
        <v>0</v>
      </c>
      <c r="Q80" s="27">
        <f t="shared" si="20"/>
        <v>7714065.4400000004</v>
      </c>
    </row>
    <row r="81" spans="1:19" s="13" customFormat="1" ht="18.75" customHeight="1" x14ac:dyDescent="0.25">
      <c r="A81" s="15" t="s">
        <v>4</v>
      </c>
      <c r="B81" s="32">
        <v>10000000</v>
      </c>
      <c r="C81" s="30">
        <v>12336787.210000001</v>
      </c>
      <c r="D81" s="30">
        <f>+B81+C81</f>
        <v>22336787.210000001</v>
      </c>
      <c r="E81" s="32">
        <v>1242044.8700000001</v>
      </c>
      <c r="F81" s="32">
        <v>6472020.5700000003</v>
      </c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>
        <f t="shared" si="20"/>
        <v>7714065.4400000004</v>
      </c>
    </row>
    <row r="82" spans="1:19" ht="18.75" customHeight="1" x14ac:dyDescent="0.25">
      <c r="A82" s="15" t="s">
        <v>3</v>
      </c>
      <c r="B82" s="47"/>
      <c r="C82" s="32"/>
      <c r="D82" s="30"/>
      <c r="E82" s="32"/>
      <c r="F82" s="32"/>
      <c r="G82" s="32"/>
      <c r="H82" s="32"/>
      <c r="I82" s="32"/>
      <c r="J82" s="30"/>
      <c r="K82" s="30"/>
      <c r="L82" s="30"/>
      <c r="M82" s="30"/>
      <c r="N82" s="30"/>
      <c r="O82" s="30"/>
      <c r="P82" s="30"/>
      <c r="Q82" s="32">
        <f t="shared" si="20"/>
        <v>0</v>
      </c>
    </row>
    <row r="83" spans="1:19" ht="18.75" hidden="1" customHeight="1" x14ac:dyDescent="0.25">
      <c r="A83" s="19" t="s">
        <v>2</v>
      </c>
      <c r="B83" s="32"/>
      <c r="C83" s="28"/>
      <c r="D83" s="28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>
        <f t="shared" ref="Q83:Q84" si="24">SUM(E83:P83)</f>
        <v>0</v>
      </c>
    </row>
    <row r="84" spans="1:19" ht="18.75" hidden="1" customHeight="1" x14ac:dyDescent="0.25">
      <c r="A84" s="15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>
        <f t="shared" si="24"/>
        <v>0</v>
      </c>
    </row>
    <row r="85" spans="1:19" s="7" customFormat="1" ht="18.75" customHeight="1" x14ac:dyDescent="0.25">
      <c r="A85" s="6" t="s">
        <v>0</v>
      </c>
      <c r="B85" s="50">
        <f>SUM(B11+B17+B27+B37+B46+B53+B63+B68+B71+B76)</f>
        <v>13806786861</v>
      </c>
      <c r="C85" s="50">
        <f t="shared" ref="C85:P85" si="25">SUM(C11+C17+C27+C37+C46+C53+C63+C68+C71+C76)</f>
        <v>4195285296.9700003</v>
      </c>
      <c r="D85" s="50">
        <f t="shared" si="25"/>
        <v>18002072157.969997</v>
      </c>
      <c r="E85" s="50">
        <f t="shared" si="25"/>
        <v>354866963.53999996</v>
      </c>
      <c r="F85" s="50">
        <f t="shared" si="25"/>
        <v>1064102406.0600001</v>
      </c>
      <c r="G85" s="50">
        <f t="shared" si="25"/>
        <v>0</v>
      </c>
      <c r="H85" s="50">
        <f t="shared" si="25"/>
        <v>0</v>
      </c>
      <c r="I85" s="50">
        <f>SUM(I11+I17+I27+I37+I46+I53+I63+I68+I71+I76)</f>
        <v>0</v>
      </c>
      <c r="J85" s="50">
        <f t="shared" si="25"/>
        <v>0</v>
      </c>
      <c r="K85" s="50">
        <f t="shared" si="25"/>
        <v>0</v>
      </c>
      <c r="L85" s="50">
        <f t="shared" si="25"/>
        <v>0</v>
      </c>
      <c r="M85" s="50">
        <f t="shared" si="25"/>
        <v>0</v>
      </c>
      <c r="N85" s="50">
        <f t="shared" si="25"/>
        <v>0</v>
      </c>
      <c r="O85" s="50">
        <f t="shared" si="25"/>
        <v>0</v>
      </c>
      <c r="P85" s="50">
        <f t="shared" si="25"/>
        <v>0</v>
      </c>
      <c r="Q85" s="50">
        <f>SUM(Q11+Q17+Q27+Q37+Q46+Q53+Q63+Q68+Q71+Q76)</f>
        <v>1418969369.6000004</v>
      </c>
      <c r="R85" s="18"/>
    </row>
    <row r="86" spans="1:19" ht="15.75" thickBot="1" x14ac:dyDescent="0.3">
      <c r="A86" s="11" t="s">
        <v>100</v>
      </c>
      <c r="E86" s="37"/>
      <c r="F86" s="14"/>
      <c r="G86" s="14"/>
      <c r="H86" s="14"/>
      <c r="I86" s="14"/>
      <c r="J86" s="14"/>
      <c r="K86" s="37"/>
      <c r="L86" s="14"/>
      <c r="M86" s="14"/>
      <c r="N86" s="14"/>
      <c r="O86" s="14"/>
      <c r="P86" s="14"/>
      <c r="Q86" s="37"/>
    </row>
    <row r="87" spans="1:19" ht="26.25" thickBot="1" x14ac:dyDescent="0.3">
      <c r="A87" s="54" t="s">
        <v>96</v>
      </c>
      <c r="D87" s="36"/>
      <c r="E87" s="38"/>
      <c r="F87" s="29"/>
      <c r="G87" s="38"/>
      <c r="H87" s="38"/>
      <c r="I87" s="38"/>
      <c r="J87" s="38"/>
      <c r="K87" s="38"/>
      <c r="L87" s="39"/>
      <c r="M87" s="40"/>
      <c r="N87" s="40"/>
      <c r="O87" s="40"/>
      <c r="P87" s="41"/>
      <c r="Q87" s="40"/>
      <c r="R87" s="18"/>
      <c r="S87" s="5"/>
    </row>
    <row r="88" spans="1:19" ht="39.75" thickBot="1" x14ac:dyDescent="0.3">
      <c r="A88" s="9" t="s">
        <v>97</v>
      </c>
      <c r="D88" s="42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14"/>
      <c r="R88" s="5"/>
    </row>
    <row r="89" spans="1:19" ht="78" thickBot="1" x14ac:dyDescent="0.3">
      <c r="A89" s="10" t="s">
        <v>98</v>
      </c>
      <c r="D89" s="42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9" ht="15.75" x14ac:dyDescent="0.25">
      <c r="A90" s="8"/>
      <c r="D90" s="42"/>
      <c r="K90" s="5"/>
      <c r="Q90" s="5"/>
    </row>
    <row r="91" spans="1:19" x14ac:dyDescent="0.25">
      <c r="C91" s="5"/>
      <c r="D91" s="36"/>
      <c r="E91" s="5"/>
      <c r="J91" s="43"/>
      <c r="K91" s="5"/>
      <c r="P91" s="43"/>
      <c r="Q91" s="5"/>
    </row>
    <row r="92" spans="1:19" x14ac:dyDescent="0.25">
      <c r="A92" s="49"/>
      <c r="C92" s="5"/>
      <c r="D92" s="36"/>
      <c r="E92" s="5"/>
      <c r="J92" s="43"/>
      <c r="K92" s="5"/>
      <c r="P92" s="43"/>
      <c r="Q92" s="5"/>
    </row>
    <row r="93" spans="1:19" x14ac:dyDescent="0.25">
      <c r="C93" s="5"/>
      <c r="D93" s="36"/>
      <c r="E93" s="5"/>
      <c r="J93" s="43"/>
      <c r="K93" s="5"/>
      <c r="P93" s="43"/>
      <c r="Q93" s="5"/>
    </row>
    <row r="94" spans="1:19" s="12" customFormat="1" x14ac:dyDescent="0.25">
      <c r="B94" s="43"/>
      <c r="C94" s="44"/>
      <c r="D94" s="43"/>
      <c r="E94" s="44"/>
      <c r="F94" s="44"/>
      <c r="G94" s="44"/>
      <c r="H94" s="44"/>
      <c r="I94" s="44"/>
      <c r="J94" s="43"/>
      <c r="K94" s="44"/>
      <c r="L94" s="44"/>
      <c r="M94" s="44"/>
      <c r="N94" s="44"/>
      <c r="O94" s="44"/>
      <c r="P94" s="43"/>
      <c r="Q94" s="44"/>
    </row>
    <row r="95" spans="1:19" s="12" customFormat="1" x14ac:dyDescent="0.25">
      <c r="B95" s="43"/>
      <c r="C95" s="44"/>
      <c r="D95" s="43"/>
      <c r="E95" s="44"/>
      <c r="F95" s="44"/>
      <c r="G95" s="44"/>
      <c r="H95" s="44"/>
      <c r="I95" s="44"/>
      <c r="J95" s="43"/>
      <c r="K95" s="44"/>
      <c r="L95" s="44"/>
      <c r="M95" s="44"/>
      <c r="N95" s="44"/>
      <c r="O95" s="44"/>
      <c r="P95" s="43"/>
      <c r="Q95" s="44"/>
    </row>
    <row r="96" spans="1:19" s="12" customFormat="1" x14ac:dyDescent="0.25">
      <c r="B96" s="43"/>
      <c r="C96" s="44"/>
      <c r="D96" s="43"/>
      <c r="E96" s="44"/>
      <c r="F96" s="44"/>
      <c r="G96" s="44"/>
      <c r="H96" s="44"/>
      <c r="I96" s="44"/>
      <c r="J96" s="43"/>
      <c r="K96" s="44"/>
      <c r="L96" s="44"/>
      <c r="M96" s="44"/>
      <c r="N96" s="44"/>
      <c r="O96" s="44"/>
      <c r="P96" s="43"/>
      <c r="Q96" s="44"/>
    </row>
    <row r="97" spans="2:17" s="12" customFormat="1" x14ac:dyDescent="0.25">
      <c r="B97" s="43"/>
      <c r="C97" s="44"/>
      <c r="D97" s="43"/>
      <c r="E97" s="44"/>
      <c r="F97" s="44"/>
      <c r="G97" s="44"/>
      <c r="H97" s="44"/>
      <c r="I97" s="44"/>
      <c r="J97" s="43"/>
      <c r="K97" s="44"/>
      <c r="L97" s="44"/>
      <c r="M97" s="44"/>
      <c r="N97" s="44"/>
      <c r="O97" s="44"/>
      <c r="P97" s="43"/>
      <c r="Q97" s="44"/>
    </row>
    <row r="98" spans="2:17" s="12" customFormat="1" x14ac:dyDescent="0.25">
      <c r="B98" s="43"/>
      <c r="C98" s="44"/>
      <c r="D98" s="43"/>
      <c r="E98" s="44"/>
      <c r="F98" s="44"/>
      <c r="G98" s="44"/>
      <c r="H98" s="44"/>
      <c r="I98" s="44"/>
      <c r="J98" s="43"/>
      <c r="K98" s="44"/>
      <c r="L98" s="44"/>
      <c r="M98" s="44"/>
      <c r="N98" s="44"/>
      <c r="O98" s="44"/>
      <c r="P98" s="43"/>
      <c r="Q98" s="44"/>
    </row>
    <row r="99" spans="2:17" s="12" customFormat="1" x14ac:dyDescent="0.25">
      <c r="B99" s="43"/>
      <c r="C99" s="44"/>
      <c r="D99" s="43"/>
      <c r="E99" s="44"/>
      <c r="F99" s="44"/>
      <c r="G99" s="44"/>
      <c r="H99" s="44"/>
      <c r="I99" s="44"/>
      <c r="J99" s="43"/>
      <c r="K99" s="44"/>
      <c r="L99" s="44"/>
      <c r="M99" s="44"/>
      <c r="N99" s="44"/>
      <c r="O99" s="44"/>
      <c r="P99" s="43"/>
      <c r="Q99" s="44"/>
    </row>
    <row r="100" spans="2:17" s="12" customFormat="1" x14ac:dyDescent="0.25">
      <c r="B100" s="43"/>
      <c r="C100" s="44"/>
      <c r="D100" s="43"/>
      <c r="E100" s="44"/>
      <c r="F100" s="44"/>
      <c r="G100" s="44"/>
      <c r="H100" s="44"/>
      <c r="I100" s="44"/>
      <c r="J100" s="43"/>
      <c r="K100" s="44"/>
      <c r="L100" s="44"/>
      <c r="M100" s="44"/>
      <c r="N100" s="44"/>
      <c r="O100" s="44"/>
      <c r="P100" s="43"/>
      <c r="Q100" s="44"/>
    </row>
    <row r="101" spans="2:17" s="12" customFormat="1" x14ac:dyDescent="0.25">
      <c r="B101" s="43"/>
      <c r="C101" s="44"/>
      <c r="D101" s="43"/>
      <c r="E101" s="44"/>
      <c r="F101" s="44"/>
      <c r="G101" s="44"/>
      <c r="H101" s="44"/>
      <c r="I101" s="44"/>
      <c r="J101" s="43"/>
      <c r="K101" s="44"/>
      <c r="L101" s="44"/>
      <c r="M101" s="44"/>
      <c r="N101" s="44"/>
      <c r="O101" s="44"/>
      <c r="P101" s="43"/>
      <c r="Q101" s="44"/>
    </row>
    <row r="102" spans="2:17" s="12" customFormat="1" x14ac:dyDescent="0.25">
      <c r="B102" s="43"/>
      <c r="C102" s="44"/>
      <c r="D102" s="43"/>
      <c r="E102" s="44"/>
      <c r="F102" s="44"/>
      <c r="G102" s="44"/>
      <c r="H102" s="44"/>
      <c r="I102" s="44"/>
      <c r="J102" s="43"/>
      <c r="K102" s="44"/>
      <c r="L102" s="44"/>
      <c r="M102" s="44"/>
      <c r="N102" s="44"/>
      <c r="O102" s="44"/>
      <c r="P102" s="43"/>
      <c r="Q102" s="44"/>
    </row>
    <row r="103" spans="2:17" s="12" customFormat="1" x14ac:dyDescent="0.25">
      <c r="B103" s="43"/>
      <c r="C103" s="44"/>
      <c r="D103" s="43"/>
      <c r="E103" s="44"/>
      <c r="F103" s="44"/>
      <c r="G103" s="44"/>
      <c r="H103" s="44"/>
      <c r="I103" s="44"/>
      <c r="J103" s="43"/>
      <c r="K103" s="44"/>
      <c r="L103" s="44"/>
      <c r="M103" s="44"/>
      <c r="N103" s="44"/>
      <c r="O103" s="44"/>
      <c r="P103" s="43"/>
      <c r="Q103" s="44"/>
    </row>
    <row r="104" spans="2:17" hidden="1" x14ac:dyDescent="0.25">
      <c r="C104" s="5"/>
      <c r="D104" s="36"/>
      <c r="E104" s="5"/>
      <c r="J104" s="43"/>
      <c r="K104" s="5"/>
      <c r="P104" s="43"/>
      <c r="Q104" s="5"/>
    </row>
    <row r="105" spans="2:17" hidden="1" x14ac:dyDescent="0.25">
      <c r="C105" s="5"/>
      <c r="D105" s="36"/>
      <c r="E105" s="5"/>
      <c r="J105" s="43"/>
      <c r="K105" s="5"/>
      <c r="P105" s="43"/>
      <c r="Q105" s="5"/>
    </row>
    <row r="106" spans="2:17" s="12" customFormat="1" hidden="1" x14ac:dyDescent="0.25">
      <c r="B106" s="43"/>
      <c r="C106" s="44"/>
      <c r="D106" s="43"/>
      <c r="E106" s="44"/>
      <c r="F106" s="44"/>
      <c r="G106" s="44"/>
      <c r="H106" s="44"/>
      <c r="I106" s="44"/>
      <c r="J106" s="43"/>
      <c r="K106" s="44"/>
      <c r="L106" s="44"/>
      <c r="M106" s="44"/>
      <c r="N106" s="44"/>
      <c r="O106" s="44"/>
      <c r="P106" s="43"/>
      <c r="Q106" s="44"/>
    </row>
    <row r="107" spans="2:17" hidden="1" x14ac:dyDescent="0.25">
      <c r="C107" s="5"/>
      <c r="D107" s="36"/>
      <c r="E107" s="5"/>
      <c r="J107" s="36"/>
      <c r="K107" s="5"/>
      <c r="P107" s="36"/>
      <c r="Q107" s="5"/>
    </row>
    <row r="108" spans="2:17" hidden="1" x14ac:dyDescent="0.25">
      <c r="C108" s="5"/>
      <c r="D108" s="36"/>
      <c r="E108" s="5"/>
      <c r="J108" s="36"/>
      <c r="K108" s="5"/>
      <c r="P108" s="36"/>
      <c r="Q108" s="5"/>
    </row>
    <row r="109" spans="2:17" hidden="1" x14ac:dyDescent="0.25">
      <c r="C109" s="5"/>
      <c r="D109" s="36"/>
      <c r="E109" s="5"/>
      <c r="J109" s="36"/>
      <c r="K109" s="5"/>
      <c r="P109" s="36"/>
      <c r="Q109" s="5"/>
    </row>
    <row r="110" spans="2:17" hidden="1" x14ac:dyDescent="0.25">
      <c r="C110" s="5"/>
      <c r="D110" s="36"/>
      <c r="E110" s="5"/>
      <c r="J110" s="36"/>
      <c r="K110" s="5"/>
      <c r="P110" s="36"/>
      <c r="Q110" s="5"/>
    </row>
    <row r="111" spans="2:17" hidden="1" x14ac:dyDescent="0.25">
      <c r="C111" s="5"/>
      <c r="D111" s="36"/>
      <c r="E111" s="5"/>
      <c r="J111" s="36"/>
      <c r="K111" s="5"/>
      <c r="P111" s="36"/>
      <c r="Q111" s="5"/>
    </row>
    <row r="112" spans="2:17" hidden="1" x14ac:dyDescent="0.25">
      <c r="C112" s="5"/>
      <c r="D112" s="36"/>
      <c r="E112" s="5"/>
      <c r="J112" s="36"/>
      <c r="K112" s="5"/>
      <c r="P112" s="36"/>
      <c r="Q112" s="5"/>
    </row>
    <row r="113" spans="1:17" hidden="1" x14ac:dyDescent="0.25">
      <c r="C113" s="5"/>
      <c r="D113" s="36"/>
      <c r="E113" s="5"/>
      <c r="J113" s="36"/>
      <c r="K113" s="5"/>
      <c r="P113" s="36"/>
      <c r="Q113" s="5"/>
    </row>
    <row r="114" spans="1:17" hidden="1" x14ac:dyDescent="0.25">
      <c r="A114" s="16"/>
      <c r="J114" s="36"/>
      <c r="K114" s="5"/>
      <c r="P114" s="36"/>
      <c r="Q114" s="5"/>
    </row>
    <row r="115" spans="1:17" ht="24.75" hidden="1" customHeight="1" x14ac:dyDescent="0.25">
      <c r="B115" s="5"/>
      <c r="C115" s="5"/>
      <c r="E115" s="5"/>
      <c r="K115" s="43"/>
      <c r="Q115" s="43"/>
    </row>
    <row r="116" spans="1:17" hidden="1" x14ac:dyDescent="0.25">
      <c r="A116" s="16"/>
      <c r="E116" s="45"/>
      <c r="K116" s="43"/>
      <c r="Q116" s="43"/>
    </row>
    <row r="117" spans="1:17" x14ac:dyDescent="0.25">
      <c r="E117" s="31"/>
    </row>
    <row r="118" spans="1:17" x14ac:dyDescent="0.25">
      <c r="B118" s="5"/>
      <c r="C118" s="5"/>
      <c r="E118" s="5"/>
    </row>
    <row r="119" spans="1:17" x14ac:dyDescent="0.25">
      <c r="A119" s="16"/>
      <c r="D119" s="36"/>
      <c r="E119" s="29"/>
    </row>
    <row r="120" spans="1:17" x14ac:dyDescent="0.25">
      <c r="E120" s="46"/>
    </row>
    <row r="122" spans="1:17" x14ac:dyDescent="0.25">
      <c r="A122" s="16"/>
      <c r="E122" s="29"/>
    </row>
    <row r="123" spans="1:17" x14ac:dyDescent="0.25">
      <c r="A123" s="16"/>
    </row>
    <row r="124" spans="1:17" x14ac:dyDescent="0.25">
      <c r="A124" s="16"/>
      <c r="E124" s="45"/>
    </row>
    <row r="125" spans="1:17" x14ac:dyDescent="0.25">
      <c r="A125" s="16"/>
      <c r="E125" s="29"/>
    </row>
    <row r="126" spans="1:17" x14ac:dyDescent="0.25">
      <c r="A126" s="16"/>
      <c r="E126" s="29"/>
    </row>
    <row r="127" spans="1:17" x14ac:dyDescent="0.25">
      <c r="A127" s="16"/>
      <c r="E127" s="29"/>
    </row>
    <row r="128" spans="1:17" x14ac:dyDescent="0.25">
      <c r="A128" s="16"/>
      <c r="E128" s="29"/>
    </row>
    <row r="129" spans="1:1" x14ac:dyDescent="0.25">
      <c r="A129" s="16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7" fitToHeight="2" orientation="landscape" r:id="rId1"/>
  <headerFooter>
    <oddFooter>&amp;R&amp;P/&amp;N</oddFooter>
  </headerFooter>
  <rowBreaks count="1" manualBreakCount="1">
    <brk id="5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10"/>
  <sheetViews>
    <sheetView workbookViewId="0">
      <selection activeCell="C11" sqref="C11"/>
    </sheetView>
  </sheetViews>
  <sheetFormatPr baseColWidth="10" defaultRowHeight="15" x14ac:dyDescent="0.25"/>
  <cols>
    <col min="3" max="3" width="16.5703125" customWidth="1"/>
  </cols>
  <sheetData>
    <row r="8" spans="3:3" x14ac:dyDescent="0.25">
      <c r="C8" s="52">
        <v>1064102406.0599999</v>
      </c>
    </row>
    <row r="9" spans="3:3" x14ac:dyDescent="0.25">
      <c r="C9" s="55">
        <v>1059674336.1900002</v>
      </c>
    </row>
    <row r="10" spans="3:3" x14ac:dyDescent="0.25">
      <c r="C10" s="29">
        <f>+C8-C9</f>
        <v>4428069.8699997663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Hoja1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2025-03-07T12:53:12Z</cp:lastPrinted>
  <dcterms:created xsi:type="dcterms:W3CDTF">2021-08-10T14:38:52Z</dcterms:created>
  <dcterms:modified xsi:type="dcterms:W3CDTF">2025-03-07T12:56:03Z</dcterms:modified>
</cp:coreProperties>
</file>