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fael.ramirez\Desktop\ESTADOS FINANCIEROS AL 30 DE JUNIO DE 2025\"/>
    </mc:Choice>
  </mc:AlternateContent>
  <bookViews>
    <workbookView xWindow="0" yWindow="0" windowWidth="28800" windowHeight="10800"/>
  </bookViews>
  <sheets>
    <sheet name="Notas a los estados financieros" sheetId="1" r:id="rId1"/>
    <sheet name="MOVIMIENTOS DE LOS ACTIVOS" sheetId="3" r:id="rId2"/>
    <sheet name="PROYECTOS EN PROCESO" sheetId="4" r:id="rId3"/>
  </sheets>
  <definedNames>
    <definedName name="_xlnm.Print_Area" localSheetId="0">'Notas a los estados financieros'!$A$1:$C$313</definedName>
  </definedNames>
  <calcPr calcId="162913"/>
</workbook>
</file>

<file path=xl/calcChain.xml><?xml version="1.0" encoding="utf-8"?>
<calcChain xmlns="http://schemas.openxmlformats.org/spreadsheetml/2006/main">
  <c r="N16" i="3" l="1"/>
  <c r="B28" i="3"/>
  <c r="B25" i="3"/>
  <c r="M15" i="3" l="1"/>
  <c r="L15" i="3"/>
  <c r="K15" i="3"/>
  <c r="J15" i="3"/>
  <c r="I15" i="3"/>
  <c r="H15" i="3"/>
  <c r="G15" i="3"/>
  <c r="F15" i="3"/>
  <c r="E15" i="3"/>
  <c r="D15" i="3"/>
  <c r="D16" i="3" s="1"/>
  <c r="C15" i="3"/>
  <c r="O14" i="3"/>
  <c r="O13" i="3"/>
  <c r="N9" i="3"/>
  <c r="M9" i="3"/>
  <c r="L9" i="3"/>
  <c r="K9" i="3"/>
  <c r="J9" i="3"/>
  <c r="I9" i="3"/>
  <c r="H9" i="3"/>
  <c r="G9" i="3"/>
  <c r="F9" i="3"/>
  <c r="E9" i="3"/>
  <c r="C9" i="3"/>
  <c r="C16" i="3" s="1"/>
  <c r="B9" i="3"/>
  <c r="B16" i="3" s="1"/>
  <c r="O8" i="3"/>
  <c r="O7" i="3"/>
  <c r="O6" i="3"/>
  <c r="O5" i="3"/>
  <c r="O4" i="3"/>
  <c r="J16" i="3" l="1"/>
  <c r="H16" i="3"/>
  <c r="I16" i="3"/>
  <c r="G16" i="3"/>
  <c r="K16" i="3"/>
  <c r="L16" i="3"/>
  <c r="O15" i="3"/>
  <c r="M16" i="3"/>
  <c r="O9" i="3"/>
  <c r="F16" i="3"/>
  <c r="E16" i="3"/>
  <c r="B233" i="1"/>
  <c r="O16" i="3" l="1"/>
  <c r="C252" i="1"/>
  <c r="C244" i="1"/>
  <c r="C233" i="1"/>
  <c r="C256" i="1" l="1"/>
  <c r="C99" i="1"/>
  <c r="C62" i="1"/>
  <c r="B244" i="1" l="1"/>
  <c r="C222" i="1"/>
  <c r="B222" i="1"/>
  <c r="B203" i="1" l="1"/>
  <c r="C203" i="1"/>
  <c r="C279" i="1" l="1"/>
  <c r="C108" i="1" l="1"/>
  <c r="B108" i="1"/>
  <c r="B99" i="1" l="1"/>
  <c r="B252" i="1" l="1"/>
  <c r="C265" i="1" l="1"/>
  <c r="B265" i="1"/>
  <c r="B307" i="1"/>
  <c r="B256" i="1" l="1"/>
  <c r="C144" i="1"/>
  <c r="C135" i="1"/>
  <c r="B86" i="1"/>
  <c r="C86" i="1"/>
  <c r="C69" i="1"/>
  <c r="C210" i="1" l="1"/>
  <c r="B210" i="1"/>
  <c r="C228" i="1"/>
  <c r="B228" i="1"/>
  <c r="B279" i="1"/>
  <c r="B290" i="1"/>
  <c r="C290" i="1"/>
  <c r="C307" i="1"/>
  <c r="C181" i="1"/>
  <c r="B181" i="1"/>
  <c r="C188" i="1"/>
  <c r="B188" i="1"/>
  <c r="C166" i="1"/>
  <c r="B144" i="1"/>
  <c r="B135" i="1"/>
  <c r="C79" i="1"/>
  <c r="B79" i="1"/>
  <c r="B69" i="1"/>
  <c r="B62" i="1"/>
  <c r="B166" i="1"/>
</calcChain>
</file>

<file path=xl/sharedStrings.xml><?xml version="1.0" encoding="utf-8"?>
<sst xmlns="http://schemas.openxmlformats.org/spreadsheetml/2006/main" count="1747" uniqueCount="652">
  <si>
    <t>PROPIEDAD, PLANTA YEQUIPO</t>
  </si>
  <si>
    <t xml:space="preserve">Anticipo  A Proveedores
</t>
  </si>
  <si>
    <t>Anticipo  A Contratistas</t>
  </si>
  <si>
    <t>Deducciones por garantia de obras</t>
  </si>
  <si>
    <t>Rtencion 10% alquileres</t>
  </si>
  <si>
    <t>Retencion 30% itbis Compañía</t>
  </si>
  <si>
    <t>Seguro familiar de salud</t>
  </si>
  <si>
    <t>Tesoreria de la seguridad social</t>
  </si>
  <si>
    <t>Otras deducciones en nominas</t>
  </si>
  <si>
    <t>Retencion 18% itbis Personas fisicas</t>
  </si>
  <si>
    <t>Retencion 27% isr Fisica y Juridica en el extranjero</t>
  </si>
  <si>
    <t>Retencion 5% isr Proveedores y contratistas</t>
  </si>
  <si>
    <t>TOTAL DEDUCCCIONES  Y RETENCIONES POR PAGAR</t>
  </si>
  <si>
    <t xml:space="preserve">TOTAL TRANSFERENCIAS CORRIENTES
</t>
  </si>
  <si>
    <t>NOTAS A LOS ESTADOS FINANCIEROS</t>
  </si>
  <si>
    <t>2.1 RECONOCIMIENTO Y FUENTES DE INGRESOS</t>
  </si>
  <si>
    <t>Nivel 1: Precios (no ajustados) en mercados activos para activos idénticos.</t>
  </si>
  <si>
    <t>BASE DE MEDICION (nota 5)</t>
  </si>
  <si>
    <t>RESUMEN DE POLITICAS CONTABLES  SIGNIFICATIVAS (Nota 6)</t>
  </si>
  <si>
    <t>RECONOCIMIENTO Y FUENTES DE INGRESOS</t>
  </si>
  <si>
    <t>CUENTAS POR PAGAR</t>
  </si>
  <si>
    <t>DISPONIBILIDADES EN CAJA Y BANCOS (Nota 7)</t>
  </si>
  <si>
    <t>CAJA (NOTA 7.1)</t>
  </si>
  <si>
    <t>DESCRIPCION</t>
  </si>
  <si>
    <t>Caja chica nivel central</t>
  </si>
  <si>
    <t>TOTAL DISPONIBILIDAD EN CAJA</t>
  </si>
  <si>
    <t>Banreservas</t>
  </si>
  <si>
    <t>TOTAL DISPONIBILIDADES CAJA Y BANCOS</t>
  </si>
  <si>
    <t>DISPONIBILIDAD EN BANCOS (Nota 7.3)</t>
  </si>
  <si>
    <t>Banreservas-Cuenta operativa cede central</t>
  </si>
  <si>
    <t>Banreservas-Cuenta especial para pagos al personal</t>
  </si>
  <si>
    <t>Banreservas-Cuenta tesorería nacional (cut)</t>
  </si>
  <si>
    <t>Total Disponibilidad Bancos</t>
  </si>
  <si>
    <t>Cuentas Por Cobrar Clientes sector privado</t>
  </si>
  <si>
    <t>Otras Cuentas Por Cobrar</t>
  </si>
  <si>
    <t>TOTAL CUENTAS POR COBRAR</t>
  </si>
  <si>
    <t>INVENTARIOS (Nota 9)</t>
  </si>
  <si>
    <t>Inventario de materiales para consumo</t>
  </si>
  <si>
    <t>VER CUADRO ADJUNTO CON EL DETALLE DE LOS MOVIMIENTOS.</t>
  </si>
  <si>
    <t>Levantamientos Topográficos</t>
  </si>
  <si>
    <t>TOTAL ACTIVOS INTANGIBLES NETO</t>
  </si>
  <si>
    <t>Personal Desvinculados</t>
  </si>
  <si>
    <t>Proveedores Directos lnternos a Corto Plazo</t>
  </si>
  <si>
    <t>Ayuntamiento de azua</t>
  </si>
  <si>
    <t>Ayuntamiento  de salcedo</t>
  </si>
  <si>
    <t>Ayuntamiento  monte plata</t>
  </si>
  <si>
    <t>Ayuntamiento municipal Navarrete</t>
  </si>
  <si>
    <t>Ayuntamiento  sabana iglesias</t>
  </si>
  <si>
    <t>Ingresos por transacciones con contraprestación</t>
  </si>
  <si>
    <t>TOTAL INGRESOS POR CONTRAPRESTACION DE SERVICIOS</t>
  </si>
  <si>
    <t>Transferencias corriente del gobierno central</t>
  </si>
  <si>
    <t>TOTAL INGRESOS POR TRANSFERENCIAS Y DONACIONES</t>
  </si>
  <si>
    <t>Remuneraciones</t>
  </si>
  <si>
    <t>Sueldos fijos personal en trámites de pensión</t>
  </si>
  <si>
    <t>Compensación Por Horas Extraordinaria</t>
  </si>
  <si>
    <t>Pagos Normales A Jornales</t>
  </si>
  <si>
    <t>Otros servicios personales</t>
  </si>
  <si>
    <t>Regalía Pascual</t>
  </si>
  <si>
    <t>Indemnización Laboral</t>
  </si>
  <si>
    <t>Vacaciones</t>
  </si>
  <si>
    <t>Contribuciones AI Seguro De Riesgo Laboral</t>
  </si>
  <si>
    <t>Textiles, vestuarios</t>
  </si>
  <si>
    <t>Combustibles,  lubricantes, productos químicos</t>
  </si>
  <si>
    <t>Depreciación de Bienes Intangible</t>
  </si>
  <si>
    <t>Depreciación de Bienes Inmuebles</t>
  </si>
  <si>
    <t>Gasto amortización licencias informáticas</t>
  </si>
  <si>
    <t>Servicios básicos</t>
  </si>
  <si>
    <t>Publicidad, impresión y encuadernación</t>
  </si>
  <si>
    <t>Dietas y viáticos</t>
  </si>
  <si>
    <t>Transporte  y almacenaje</t>
  </si>
  <si>
    <t>Seguros</t>
  </si>
  <si>
    <t>Otros servicios</t>
  </si>
  <si>
    <t>TOTAL OTROS GASTOS</t>
  </si>
  <si>
    <r>
      <rPr>
        <sz val="12"/>
        <color rgb="FF111111"/>
        <rFont val="Calibri"/>
        <family val="2"/>
      </rPr>
      <t xml:space="preserve">El </t>
    </r>
    <r>
      <rPr>
        <sz val="12"/>
        <rFont val="Calibri"/>
        <family val="2"/>
      </rPr>
      <t xml:space="preserve">Instituto  Nacional  </t>
    </r>
    <r>
      <rPr>
        <sz val="12"/>
        <color rgb="FF111111"/>
        <rFont val="Calibri"/>
        <family val="2"/>
      </rPr>
      <t xml:space="preserve">de  </t>
    </r>
    <r>
      <rPr>
        <sz val="12"/>
        <rFont val="Calibri"/>
        <family val="2"/>
      </rPr>
      <t xml:space="preserve">Aguas  Potables  </t>
    </r>
    <r>
      <rPr>
        <sz val="12"/>
        <color rgb="FF181818"/>
        <rFont val="Calibri"/>
        <family val="2"/>
      </rPr>
      <t xml:space="preserve">y  </t>
    </r>
    <r>
      <rPr>
        <sz val="12"/>
        <rFont val="Calibri"/>
        <family val="2"/>
      </rPr>
      <t xml:space="preserve">Alcantarillados (INAPA)  </t>
    </r>
    <r>
      <rPr>
        <sz val="12"/>
        <color rgb="FF1A1A1A"/>
        <rFont val="Calibri"/>
        <family val="2"/>
      </rPr>
      <t xml:space="preserve">es </t>
    </r>
    <r>
      <rPr>
        <sz val="12"/>
        <color rgb="FF0A0A0A"/>
        <rFont val="Calibri"/>
        <family val="2"/>
      </rPr>
      <t xml:space="preserve">una </t>
    </r>
    <r>
      <rPr>
        <sz val="12"/>
        <rFont val="Calibri"/>
        <family val="2"/>
      </rPr>
      <t xml:space="preserve">entidad  </t>
    </r>
    <r>
      <rPr>
        <sz val="12"/>
        <color rgb="FF161616"/>
        <rFont val="Calibri"/>
        <family val="2"/>
      </rPr>
      <t xml:space="preserve">de  </t>
    </r>
    <r>
      <rPr>
        <sz val="12"/>
        <color rgb="FF0A0A0A"/>
        <rFont val="Calibri"/>
        <family val="2"/>
      </rPr>
      <t xml:space="preserve">servicios </t>
    </r>
    <r>
      <rPr>
        <sz val="12"/>
        <color rgb="FF131313"/>
        <rFont val="Calibri"/>
        <family val="2"/>
      </rPr>
      <t xml:space="preserve">públicos  y  </t>
    </r>
    <r>
      <rPr>
        <sz val="12"/>
        <rFont val="Calibri"/>
        <family val="2"/>
      </rPr>
      <t xml:space="preserve">funciona  </t>
    </r>
    <r>
      <rPr>
        <sz val="12"/>
        <color rgb="FF111111"/>
        <rFont val="Calibri"/>
        <family val="2"/>
      </rPr>
      <t xml:space="preserve">como  una  </t>
    </r>
    <r>
      <rPr>
        <sz val="12"/>
        <rFont val="Calibri"/>
        <family val="2"/>
      </rPr>
      <t xml:space="preserve">Institución  autónoma  </t>
    </r>
    <r>
      <rPr>
        <sz val="12"/>
        <color rgb="FF1A1A1A"/>
        <rFont val="Calibri"/>
        <family val="2"/>
      </rPr>
      <t xml:space="preserve">del  </t>
    </r>
    <r>
      <rPr>
        <sz val="12"/>
        <rFont val="Calibri"/>
        <family val="2"/>
      </rPr>
      <t xml:space="preserve">Estado,  </t>
    </r>
    <r>
      <rPr>
        <sz val="12"/>
        <color rgb="FF111111"/>
        <rFont val="Calibri"/>
        <family val="2"/>
      </rPr>
      <t xml:space="preserve">con  </t>
    </r>
    <r>
      <rPr>
        <sz val="12"/>
        <rFont val="Calibri"/>
        <family val="2"/>
      </rPr>
      <t xml:space="preserve">personalidad   </t>
    </r>
    <r>
      <rPr>
        <sz val="12"/>
        <color rgb="FF131313"/>
        <rFont val="Calibri"/>
        <family val="2"/>
      </rPr>
      <t xml:space="preserve">jurídica </t>
    </r>
    <r>
      <rPr>
        <sz val="12"/>
        <rFont val="Calibri"/>
        <family val="2"/>
      </rPr>
      <t xml:space="preserve">propia  </t>
    </r>
    <r>
      <rPr>
        <sz val="12"/>
        <color rgb="FF232323"/>
        <rFont val="Calibri"/>
        <family val="2"/>
      </rPr>
      <t xml:space="preserve">de  </t>
    </r>
    <r>
      <rPr>
        <sz val="12"/>
        <color rgb="FF0C0C0C"/>
        <rFont val="Calibri"/>
        <family val="2"/>
      </rPr>
      <t xml:space="preserve">duración  </t>
    </r>
    <r>
      <rPr>
        <sz val="12"/>
        <rFont val="Calibri"/>
        <family val="2"/>
      </rPr>
      <t xml:space="preserve">indefinida.   </t>
    </r>
    <r>
      <rPr>
        <sz val="12"/>
        <color rgb="FF181818"/>
        <rFont val="Calibri"/>
        <family val="2"/>
      </rPr>
      <t xml:space="preserve">Creada  </t>
    </r>
    <r>
      <rPr>
        <sz val="12"/>
        <rFont val="Calibri"/>
        <family val="2"/>
      </rPr>
      <t xml:space="preserve">mediante  la  Ley  5994  </t>
    </r>
    <r>
      <rPr>
        <sz val="12"/>
        <color rgb="FF181818"/>
        <rFont val="Calibri"/>
        <family val="2"/>
      </rPr>
      <t xml:space="preserve">de  </t>
    </r>
    <r>
      <rPr>
        <sz val="12"/>
        <rFont val="Calibri"/>
        <family val="2"/>
      </rPr>
      <t xml:space="preserve">fecha  </t>
    </r>
    <r>
      <rPr>
        <sz val="12"/>
        <color rgb="FF131313"/>
        <rFont val="Calibri"/>
        <family val="2"/>
      </rPr>
      <t xml:space="preserve">30  </t>
    </r>
    <r>
      <rPr>
        <sz val="12"/>
        <color rgb="FF181818"/>
        <rFont val="Calibri"/>
        <family val="2"/>
      </rPr>
      <t xml:space="preserve">de  </t>
    </r>
    <r>
      <rPr>
        <sz val="12"/>
        <color rgb="FF161616"/>
        <rFont val="Calibri"/>
        <family val="2"/>
      </rPr>
      <t xml:space="preserve">junio  </t>
    </r>
    <r>
      <rPr>
        <sz val="12"/>
        <color rgb="FF2D2D2D"/>
        <rFont val="Calibri"/>
        <family val="2"/>
      </rPr>
      <t xml:space="preserve">del  </t>
    </r>
    <r>
      <rPr>
        <sz val="12"/>
        <color rgb="FF131313"/>
        <rFont val="Calibri"/>
        <family val="2"/>
      </rPr>
      <t xml:space="preserve">1962 </t>
    </r>
    <r>
      <rPr>
        <sz val="12"/>
        <rFont val="Calibri"/>
        <family val="2"/>
      </rPr>
      <t xml:space="preserve">publicada </t>
    </r>
    <r>
      <rPr>
        <sz val="12"/>
        <color rgb="FF0C0C0C"/>
        <rFont val="Calibri"/>
        <family val="2"/>
      </rPr>
      <t xml:space="preserve">en </t>
    </r>
    <r>
      <rPr>
        <sz val="12"/>
        <rFont val="Calibri"/>
        <family val="2"/>
      </rPr>
      <t xml:space="preserve">la </t>
    </r>
    <r>
      <rPr>
        <sz val="12"/>
        <color rgb="FF151515"/>
        <rFont val="Calibri"/>
        <family val="2"/>
      </rPr>
      <t xml:space="preserve">Gaceta </t>
    </r>
    <r>
      <rPr>
        <sz val="12"/>
        <rFont val="Calibri"/>
        <family val="2"/>
      </rPr>
      <t xml:space="preserve">Oficial No.8680 </t>
    </r>
    <r>
      <rPr>
        <sz val="12"/>
        <color rgb="FF0E0E0E"/>
        <rFont val="Calibri"/>
        <family val="2"/>
      </rPr>
      <t xml:space="preserve">del </t>
    </r>
    <r>
      <rPr>
        <sz val="12"/>
        <rFont val="Calibri"/>
        <family val="2"/>
      </rPr>
      <t xml:space="preserve">11 </t>
    </r>
    <r>
      <rPr>
        <sz val="12"/>
        <color rgb="FF1A1A1A"/>
        <rFont val="Calibri"/>
        <family val="2"/>
      </rPr>
      <t xml:space="preserve">de </t>
    </r>
    <r>
      <rPr>
        <sz val="12"/>
        <rFont val="Calibri"/>
        <family val="2"/>
      </rPr>
      <t xml:space="preserve">agosto </t>
    </r>
    <r>
      <rPr>
        <sz val="12"/>
        <color rgb="FF1A1A1A"/>
        <rFont val="Calibri"/>
        <family val="2"/>
      </rPr>
      <t xml:space="preserve">del </t>
    </r>
    <r>
      <rPr>
        <sz val="12"/>
        <color rgb="FF131313"/>
        <rFont val="Calibri"/>
        <family val="2"/>
      </rPr>
      <t>1962.</t>
    </r>
  </si>
  <si>
    <r>
      <rPr>
        <sz val="12"/>
        <color rgb="FF1C1C1C"/>
        <rFont val="Calibri"/>
        <family val="2"/>
      </rPr>
      <t xml:space="preserve">La  </t>
    </r>
    <r>
      <rPr>
        <sz val="12"/>
        <color rgb="FF0C0C0C"/>
        <rFont val="Calibri"/>
        <family val="2"/>
      </rPr>
      <t xml:space="preserve">misión  </t>
    </r>
    <r>
      <rPr>
        <sz val="12"/>
        <rFont val="Calibri"/>
        <family val="2"/>
      </rPr>
      <t xml:space="preserve">principal  </t>
    </r>
    <r>
      <rPr>
        <sz val="12"/>
        <color rgb="FF161616"/>
        <rFont val="Calibri"/>
        <family val="2"/>
      </rPr>
      <t xml:space="preserve">es  </t>
    </r>
    <r>
      <rPr>
        <sz val="12"/>
        <rFont val="Calibri"/>
        <family val="2"/>
      </rPr>
      <t xml:space="preserve">dotar  </t>
    </r>
    <r>
      <rPr>
        <sz val="12"/>
        <color rgb="FF151515"/>
        <rFont val="Calibri"/>
        <family val="2"/>
      </rPr>
      <t xml:space="preserve">de  </t>
    </r>
    <r>
      <rPr>
        <sz val="12"/>
        <rFont val="Calibri"/>
        <family val="2"/>
      </rPr>
      <t xml:space="preserve">sistemas  adecuados  de  abastecimientos </t>
    </r>
    <r>
      <rPr>
        <sz val="12"/>
        <color rgb="FF1F1F1F"/>
        <rFont val="Calibri"/>
        <family val="2"/>
      </rPr>
      <t xml:space="preserve">de  </t>
    </r>
    <r>
      <rPr>
        <sz val="12"/>
        <color rgb="FF161616"/>
        <rFont val="Calibri"/>
        <family val="2"/>
      </rPr>
      <t xml:space="preserve">aguas  </t>
    </r>
    <r>
      <rPr>
        <sz val="12"/>
        <rFont val="Calibri"/>
        <family val="2"/>
      </rPr>
      <t xml:space="preserve">potables  </t>
    </r>
    <r>
      <rPr>
        <sz val="12"/>
        <color rgb="FF262626"/>
        <rFont val="Calibri"/>
        <family val="2"/>
      </rPr>
      <t xml:space="preserve">y
</t>
    </r>
    <r>
      <rPr>
        <sz val="12"/>
        <color rgb="FF111111"/>
        <rFont val="Calibri"/>
        <family val="2"/>
      </rPr>
      <t xml:space="preserve">aguas </t>
    </r>
    <r>
      <rPr>
        <sz val="12"/>
        <color rgb="FF0F0F0F"/>
        <rFont val="Calibri"/>
        <family val="2"/>
      </rPr>
      <t xml:space="preserve">servidas </t>
    </r>
    <r>
      <rPr>
        <sz val="12"/>
        <color rgb="FF282828"/>
        <rFont val="Calibri"/>
        <family val="2"/>
      </rPr>
      <t xml:space="preserve">a </t>
    </r>
    <r>
      <rPr>
        <sz val="12"/>
        <rFont val="Calibri"/>
        <family val="2"/>
      </rPr>
      <t xml:space="preserve">las poblaciones  urbanas </t>
    </r>
    <r>
      <rPr>
        <sz val="12"/>
        <color rgb="FF151515"/>
        <rFont val="Calibri"/>
        <family val="2"/>
      </rPr>
      <t xml:space="preserve">y </t>
    </r>
    <r>
      <rPr>
        <sz val="12"/>
        <rFont val="Calibri"/>
        <family val="2"/>
      </rPr>
      <t xml:space="preserve">rurales </t>
    </r>
    <r>
      <rPr>
        <sz val="12"/>
        <color rgb="FF111111"/>
        <rFont val="Calibri"/>
        <family val="2"/>
      </rPr>
      <t xml:space="preserve">en </t>
    </r>
    <r>
      <rPr>
        <sz val="12"/>
        <rFont val="Calibri"/>
        <family val="2"/>
      </rPr>
      <t>donde tiene jurisdicción.</t>
    </r>
  </si>
  <si>
    <r>
      <t xml:space="preserve">Los  </t>
    </r>
    <r>
      <rPr>
        <sz val="12"/>
        <color rgb="FF0E0E0E"/>
        <rFont val="Calibri"/>
        <family val="2"/>
      </rPr>
      <t xml:space="preserve">Estados  </t>
    </r>
    <r>
      <rPr>
        <sz val="12"/>
        <rFont val="Calibri"/>
        <family val="2"/>
      </rPr>
      <t xml:space="preserve">Financieros  del  Instituto  Nacional  </t>
    </r>
    <r>
      <rPr>
        <sz val="12"/>
        <color rgb="FF161616"/>
        <rFont val="Calibri"/>
        <family val="2"/>
      </rPr>
      <t xml:space="preserve">de  </t>
    </r>
    <r>
      <rPr>
        <sz val="12"/>
        <color rgb="FF0E0E0E"/>
        <rFont val="Calibri"/>
        <family val="2"/>
      </rPr>
      <t xml:space="preserve">Aguas  </t>
    </r>
    <r>
      <rPr>
        <sz val="12"/>
        <rFont val="Calibri"/>
        <family val="2"/>
      </rPr>
      <t xml:space="preserve">Potables  y  Alcantarillados  han  sido </t>
    </r>
    <r>
      <rPr>
        <sz val="12"/>
        <color rgb="FF151515"/>
        <rFont val="Calibri"/>
        <family val="2"/>
      </rPr>
      <t xml:space="preserve">preparados  </t>
    </r>
    <r>
      <rPr>
        <sz val="12"/>
        <color rgb="FF161616"/>
        <rFont val="Calibri"/>
        <family val="2"/>
      </rPr>
      <t xml:space="preserve">de  </t>
    </r>
    <r>
      <rPr>
        <sz val="12"/>
        <rFont val="Calibri"/>
        <family val="2"/>
      </rPr>
      <t xml:space="preserve">conformidad  </t>
    </r>
    <r>
      <rPr>
        <sz val="12"/>
        <color rgb="FF0C0C0C"/>
        <rFont val="Calibri"/>
        <family val="2"/>
      </rPr>
      <t xml:space="preserve">con  </t>
    </r>
    <r>
      <rPr>
        <sz val="12"/>
        <color rgb="FF282828"/>
        <rFont val="Calibri"/>
        <family val="2"/>
      </rPr>
      <t xml:space="preserve">las  </t>
    </r>
    <r>
      <rPr>
        <sz val="12"/>
        <rFont val="Calibri"/>
        <family val="2"/>
      </rPr>
      <t xml:space="preserve">Normas  Internacionales  </t>
    </r>
    <r>
      <rPr>
        <sz val="12"/>
        <color rgb="FF1A1A1A"/>
        <rFont val="Calibri"/>
        <family val="2"/>
      </rPr>
      <t xml:space="preserve">de  </t>
    </r>
    <r>
      <rPr>
        <sz val="12"/>
        <rFont val="Calibri"/>
        <family val="2"/>
      </rPr>
      <t xml:space="preserve">Contabilidad  para  </t>
    </r>
    <r>
      <rPr>
        <sz val="12"/>
        <color rgb="FF2A2A2A"/>
        <rFont val="Calibri"/>
        <family val="2"/>
      </rPr>
      <t xml:space="preserve">el  </t>
    </r>
    <r>
      <rPr>
        <sz val="12"/>
        <rFont val="Calibri"/>
        <family val="2"/>
      </rPr>
      <t xml:space="preserve">Sector público  (NICSP),  </t>
    </r>
    <r>
      <rPr>
        <sz val="12"/>
        <color rgb="FF111111"/>
        <rFont val="Calibri"/>
        <family val="2"/>
      </rPr>
      <t xml:space="preserve">adoptadas  </t>
    </r>
    <r>
      <rPr>
        <sz val="12"/>
        <rFont val="Calibri"/>
        <family val="2"/>
      </rPr>
      <t xml:space="preserve">por  </t>
    </r>
    <r>
      <rPr>
        <sz val="12"/>
        <color rgb="FF242424"/>
        <rFont val="Calibri"/>
        <family val="2"/>
      </rPr>
      <t xml:space="preserve">la  </t>
    </r>
    <r>
      <rPr>
        <sz val="12"/>
        <rFont val="Calibri"/>
        <family val="2"/>
      </rPr>
      <t xml:space="preserve">Dirección  General  </t>
    </r>
    <r>
      <rPr>
        <sz val="12"/>
        <color rgb="FF1C1C1C"/>
        <rFont val="Calibri"/>
        <family val="2"/>
      </rPr>
      <t xml:space="preserve">de  </t>
    </r>
    <r>
      <rPr>
        <sz val="12"/>
        <rFont val="Calibri"/>
        <family val="2"/>
      </rPr>
      <t xml:space="preserve">Contabilidad  Gubernamental  de  </t>
    </r>
    <r>
      <rPr>
        <sz val="12"/>
        <color rgb="FF1C1C1C"/>
        <rFont val="Calibri"/>
        <family val="2"/>
      </rPr>
      <t xml:space="preserve">la </t>
    </r>
    <r>
      <rPr>
        <sz val="12"/>
        <rFont val="Calibri"/>
        <family val="2"/>
      </rPr>
      <t>Republica dominicana (Digecog).</t>
    </r>
  </si>
  <si>
    <r>
      <t xml:space="preserve">La emisión y aprobación final </t>
    </r>
    <r>
      <rPr>
        <sz val="12"/>
        <color rgb="FF1A1A1A"/>
        <rFont val="Calibri"/>
        <family val="2"/>
      </rPr>
      <t xml:space="preserve">de </t>
    </r>
    <r>
      <rPr>
        <sz val="12"/>
        <color rgb="FF212121"/>
        <rFont val="Calibri"/>
        <family val="2"/>
      </rPr>
      <t xml:space="preserve">los </t>
    </r>
    <r>
      <rPr>
        <sz val="12"/>
        <color rgb="FF0E0E0E"/>
        <rFont val="Calibri"/>
        <family val="2"/>
      </rPr>
      <t xml:space="preserve">estados </t>
    </r>
    <r>
      <rPr>
        <sz val="12"/>
        <rFont val="Calibri"/>
        <family val="2"/>
      </rPr>
      <t xml:space="preserve">financieros  </t>
    </r>
    <r>
      <rPr>
        <sz val="12"/>
        <color rgb="FF181818"/>
        <rFont val="Calibri"/>
        <family val="2"/>
      </rPr>
      <t xml:space="preserve">debe </t>
    </r>
    <r>
      <rPr>
        <sz val="12"/>
        <color rgb="FF212121"/>
        <rFont val="Calibri"/>
        <family val="2"/>
      </rPr>
      <t xml:space="preserve">ser </t>
    </r>
    <r>
      <rPr>
        <sz val="12"/>
        <rFont val="Calibri"/>
        <family val="2"/>
      </rPr>
      <t xml:space="preserve">autorizada por </t>
    </r>
    <r>
      <rPr>
        <sz val="12"/>
        <color rgb="FF1F1F1F"/>
        <rFont val="Calibri"/>
        <family val="2"/>
      </rPr>
      <t xml:space="preserve">el </t>
    </r>
    <r>
      <rPr>
        <sz val="12"/>
        <rFont val="Calibri"/>
        <family val="2"/>
      </rPr>
      <t xml:space="preserve">funcionario </t>
    </r>
    <r>
      <rPr>
        <sz val="12"/>
        <color rgb="FF131313"/>
        <rFont val="Calibri"/>
        <family val="2"/>
      </rPr>
      <t xml:space="preserve">de </t>
    </r>
    <r>
      <rPr>
        <sz val="12"/>
        <color rgb="FF1F1F1F"/>
        <rFont val="Calibri"/>
        <family val="2"/>
      </rPr>
      <t xml:space="preserve">más </t>
    </r>
    <r>
      <rPr>
        <sz val="12"/>
        <color rgb="FF161616"/>
        <rFont val="Calibri"/>
        <family val="2"/>
      </rPr>
      <t xml:space="preserve">alto </t>
    </r>
    <r>
      <rPr>
        <sz val="12"/>
        <rFont val="Calibri"/>
        <family val="2"/>
      </rPr>
      <t>nivel</t>
    </r>
  </si>
  <si>
    <r>
      <rPr>
        <sz val="12"/>
        <color rgb="FF0E0E0E"/>
        <rFont val="Calibri"/>
        <family val="2"/>
      </rPr>
      <t xml:space="preserve">Los  ingresos  </t>
    </r>
    <r>
      <rPr>
        <sz val="12"/>
        <color rgb="FF212121"/>
        <rFont val="Calibri"/>
        <family val="2"/>
      </rPr>
      <t xml:space="preserve">del  </t>
    </r>
    <r>
      <rPr>
        <sz val="12"/>
        <rFont val="Calibri"/>
        <family val="2"/>
      </rPr>
      <t xml:space="preserve">Instituto  Nacional  </t>
    </r>
    <r>
      <rPr>
        <sz val="12"/>
        <color rgb="FF2B2B2B"/>
        <rFont val="Calibri"/>
        <family val="2"/>
      </rPr>
      <t xml:space="preserve">de  </t>
    </r>
    <r>
      <rPr>
        <sz val="12"/>
        <rFont val="Calibri"/>
        <family val="2"/>
      </rPr>
      <t xml:space="preserve">Aguas  Potables  y  Alcantarillados </t>
    </r>
    <r>
      <rPr>
        <sz val="12"/>
        <color rgb="FF2D2D2D"/>
        <rFont val="Calibri"/>
        <family val="2"/>
      </rPr>
      <t xml:space="preserve">se  </t>
    </r>
    <r>
      <rPr>
        <sz val="12"/>
        <rFont val="Calibri"/>
        <family val="2"/>
      </rPr>
      <t xml:space="preserve">reconocen  </t>
    </r>
    <r>
      <rPr>
        <sz val="12"/>
        <color rgb="FF161616"/>
        <rFont val="Calibri"/>
        <family val="2"/>
      </rPr>
      <t xml:space="preserve">cuando son </t>
    </r>
    <r>
      <rPr>
        <sz val="12"/>
        <rFont val="Calibri"/>
        <family val="2"/>
      </rPr>
      <t xml:space="preserve">devengados  independientemente  </t>
    </r>
    <r>
      <rPr>
        <sz val="12"/>
        <color rgb="FF0C0C0C"/>
        <rFont val="Calibri"/>
        <family val="2"/>
      </rPr>
      <t xml:space="preserve">de  </t>
    </r>
    <r>
      <rPr>
        <sz val="12"/>
        <rFont val="Calibri"/>
        <family val="2"/>
      </rPr>
      <t xml:space="preserve">que  no  </t>
    </r>
    <r>
      <rPr>
        <sz val="12"/>
        <color rgb="FF111111"/>
        <rFont val="Calibri"/>
        <family val="2"/>
      </rPr>
      <t xml:space="preserve">se </t>
    </r>
    <r>
      <rPr>
        <sz val="12"/>
        <rFont val="Calibri"/>
        <family val="2"/>
      </rPr>
      <t xml:space="preserve">hayan  percibidos.  Los mismos  </t>
    </r>
    <r>
      <rPr>
        <sz val="12"/>
        <color rgb="FF070707"/>
        <rFont val="Calibri"/>
        <family val="2"/>
      </rPr>
      <t xml:space="preserve">provienen </t>
    </r>
    <r>
      <rPr>
        <sz val="12"/>
        <color rgb="FF1A1A1A"/>
        <rFont val="Calibri"/>
        <family val="2"/>
      </rPr>
      <t xml:space="preserve">del </t>
    </r>
    <r>
      <rPr>
        <sz val="12"/>
        <rFont val="Calibri"/>
        <family val="2"/>
      </rPr>
      <t xml:space="preserve">cobro del servicio </t>
    </r>
    <r>
      <rPr>
        <sz val="12"/>
        <color rgb="FF131313"/>
        <rFont val="Calibri"/>
        <family val="2"/>
      </rPr>
      <t xml:space="preserve">de </t>
    </r>
    <r>
      <rPr>
        <sz val="12"/>
        <rFont val="Calibri"/>
        <family val="2"/>
      </rPr>
      <t>agua, alcantarillado sanitario y asignaciones del Gobierno Central.</t>
    </r>
  </si>
  <si>
    <r>
      <rPr>
        <sz val="12"/>
        <color rgb="FF111111"/>
        <rFont val="Calibri"/>
        <family val="2"/>
      </rPr>
      <t xml:space="preserve">Las   </t>
    </r>
    <r>
      <rPr>
        <sz val="12"/>
        <rFont val="Calibri"/>
        <family val="2"/>
      </rPr>
      <t xml:space="preserve">estimaciones   </t>
    </r>
    <r>
      <rPr>
        <sz val="12"/>
        <color rgb="FF0F0F0F"/>
        <rFont val="Calibri"/>
        <family val="2"/>
      </rPr>
      <t xml:space="preserve">y   supuestos   </t>
    </r>
    <r>
      <rPr>
        <sz val="12"/>
        <rFont val="Calibri"/>
        <family val="2"/>
      </rPr>
      <t xml:space="preserve">relevantes   son   revisados   regularmente,   las   </t>
    </r>
    <r>
      <rPr>
        <sz val="12"/>
        <color rgb="FF181818"/>
        <rFont val="Calibri"/>
        <family val="2"/>
      </rPr>
      <t xml:space="preserve">cuales   </t>
    </r>
    <r>
      <rPr>
        <sz val="12"/>
        <color rgb="FF262626"/>
        <rFont val="Calibri"/>
        <family val="2"/>
      </rPr>
      <t xml:space="preserve">son </t>
    </r>
    <r>
      <rPr>
        <sz val="12"/>
        <rFont val="Calibri"/>
        <family val="2"/>
      </rPr>
      <t>reconocidas prospectivamente</t>
    </r>
  </si>
  <si>
    <r>
      <rPr>
        <sz val="12"/>
        <color rgb="FF131313"/>
        <rFont val="Calibri"/>
        <family val="2"/>
      </rPr>
      <t xml:space="preserve">La </t>
    </r>
    <r>
      <rPr>
        <sz val="12"/>
        <rFont val="Calibri"/>
        <family val="2"/>
      </rPr>
      <t xml:space="preserve">entidad cuenta con </t>
    </r>
    <r>
      <rPr>
        <sz val="12"/>
        <color rgb="FF0C0C0C"/>
        <rFont val="Calibri"/>
        <family val="2"/>
      </rPr>
      <t xml:space="preserve">un </t>
    </r>
    <r>
      <rPr>
        <sz val="12"/>
        <rFont val="Calibri"/>
        <family val="2"/>
      </rPr>
      <t xml:space="preserve">marco </t>
    </r>
    <r>
      <rPr>
        <sz val="12"/>
        <color rgb="FF0F0F0F"/>
        <rFont val="Calibri"/>
        <family val="2"/>
      </rPr>
      <t xml:space="preserve">de </t>
    </r>
    <r>
      <rPr>
        <sz val="12"/>
        <rFont val="Calibri"/>
        <family val="2"/>
      </rPr>
      <t xml:space="preserve">control establecido en relación con el cálculo </t>
    </r>
    <r>
      <rPr>
        <sz val="12"/>
        <color rgb="FF111111"/>
        <rFont val="Calibri"/>
        <family val="2"/>
      </rPr>
      <t xml:space="preserve">de </t>
    </r>
    <r>
      <rPr>
        <sz val="12"/>
        <color rgb="FF242424"/>
        <rFont val="Calibri"/>
        <family val="2"/>
      </rPr>
      <t xml:space="preserve">los </t>
    </r>
    <r>
      <rPr>
        <sz val="12"/>
        <rFont val="Calibri"/>
        <family val="2"/>
      </rPr>
      <t xml:space="preserve">valores razonables  y  tiene  la  responsabilidad  general  por  la  supervisión  de  todas  las  </t>
    </r>
    <r>
      <rPr>
        <sz val="12"/>
        <color rgb="FF0C0C0C"/>
        <rFont val="Calibri"/>
        <family val="2"/>
      </rPr>
      <t xml:space="preserve">mediciones </t>
    </r>
    <r>
      <rPr>
        <sz val="12"/>
        <rFont val="Calibri"/>
        <family val="2"/>
      </rPr>
      <t xml:space="preserve">significativas de </t>
    </r>
    <r>
      <rPr>
        <sz val="12"/>
        <color rgb="FF0F0F0F"/>
        <rFont val="Calibri"/>
        <family val="2"/>
      </rPr>
      <t xml:space="preserve">este </t>
    </r>
    <r>
      <rPr>
        <sz val="12"/>
        <rFont val="Calibri"/>
        <family val="2"/>
      </rPr>
      <t xml:space="preserve">incluyendo los </t>
    </r>
    <r>
      <rPr>
        <sz val="12"/>
        <color rgb="FF0F0F0F"/>
        <rFont val="Calibri"/>
        <family val="2"/>
      </rPr>
      <t xml:space="preserve">de </t>
    </r>
    <r>
      <rPr>
        <sz val="12"/>
        <rFont val="Calibri"/>
        <family val="2"/>
      </rPr>
      <t>niveles 3.</t>
    </r>
  </si>
  <si>
    <r>
      <t xml:space="preserve">Cuando  </t>
    </r>
    <r>
      <rPr>
        <sz val="12"/>
        <color rgb="FF161616"/>
        <rFont val="Calibri"/>
        <family val="2"/>
      </rPr>
      <t xml:space="preserve">se  </t>
    </r>
    <r>
      <rPr>
        <sz val="12"/>
        <rFont val="Calibri"/>
        <family val="2"/>
      </rPr>
      <t xml:space="preserve">mide  el  </t>
    </r>
    <r>
      <rPr>
        <sz val="12"/>
        <color rgb="FF080808"/>
        <rFont val="Calibri"/>
        <family val="2"/>
      </rPr>
      <t xml:space="preserve">valor  </t>
    </r>
    <r>
      <rPr>
        <sz val="12"/>
        <rFont val="Calibri"/>
        <family val="2"/>
      </rPr>
      <t xml:space="preserve">razonable  </t>
    </r>
    <r>
      <rPr>
        <sz val="12"/>
        <color rgb="FF0A0A0A"/>
        <rFont val="Calibri"/>
        <family val="2"/>
      </rPr>
      <t xml:space="preserve">de  </t>
    </r>
    <r>
      <rPr>
        <sz val="12"/>
        <rFont val="Calibri"/>
        <family val="2"/>
      </rPr>
      <t xml:space="preserve">un  activo  </t>
    </r>
    <r>
      <rPr>
        <sz val="12"/>
        <color rgb="FF0C0C0C"/>
        <rFont val="Calibri"/>
        <family val="2"/>
      </rPr>
      <t xml:space="preserve">o  </t>
    </r>
    <r>
      <rPr>
        <sz val="12"/>
        <rFont val="Calibri"/>
        <family val="2"/>
      </rPr>
      <t xml:space="preserve">pasivo,  </t>
    </r>
    <r>
      <rPr>
        <sz val="12"/>
        <color rgb="FF1C1C1C"/>
        <rFont val="Calibri"/>
        <family val="2"/>
      </rPr>
      <t xml:space="preserve">el  </t>
    </r>
    <r>
      <rPr>
        <sz val="12"/>
        <rFont val="Calibri"/>
        <family val="2"/>
      </rPr>
      <t xml:space="preserve">instituto  nacional  de  aguas potables  y  alcantarillados utiliza  siempre  que  sea  posible,  precios  cotizados  en  </t>
    </r>
    <r>
      <rPr>
        <sz val="12"/>
        <color rgb="FF0F0F0F"/>
        <rFont val="Calibri"/>
        <family val="2"/>
      </rPr>
      <t xml:space="preserve">un  mercado </t>
    </r>
    <r>
      <rPr>
        <sz val="12"/>
        <rFont val="Calibri"/>
        <family val="2"/>
      </rPr>
      <t>activo.</t>
    </r>
  </si>
  <si>
    <r>
      <rPr>
        <sz val="12"/>
        <color rgb="FF1C1C1C"/>
        <rFont val="Calibri"/>
        <family val="2"/>
      </rPr>
      <t xml:space="preserve">Si </t>
    </r>
    <r>
      <rPr>
        <sz val="12"/>
        <rFont val="Calibri"/>
        <family val="2"/>
      </rPr>
      <t xml:space="preserve">el mercado  para un activo  </t>
    </r>
    <r>
      <rPr>
        <sz val="12"/>
        <color rgb="FF262626"/>
        <rFont val="Calibri"/>
        <family val="2"/>
      </rPr>
      <t xml:space="preserve">o </t>
    </r>
    <r>
      <rPr>
        <sz val="12"/>
        <rFont val="Calibri"/>
        <family val="2"/>
      </rPr>
      <t xml:space="preserve">pasivo  no  </t>
    </r>
    <r>
      <rPr>
        <sz val="12"/>
        <color rgb="FF161616"/>
        <rFont val="Calibri"/>
        <family val="2"/>
      </rPr>
      <t xml:space="preserve">es </t>
    </r>
    <r>
      <rPr>
        <sz val="12"/>
        <rFont val="Calibri"/>
        <family val="2"/>
      </rPr>
      <t xml:space="preserve">activo,  la entidad  establecerá  el </t>
    </r>
    <r>
      <rPr>
        <sz val="12"/>
        <color rgb="FF1A1A1A"/>
        <rFont val="Calibri"/>
        <family val="2"/>
      </rPr>
      <t xml:space="preserve">valor  </t>
    </r>
    <r>
      <rPr>
        <sz val="12"/>
        <color rgb="FF0C0C0C"/>
        <rFont val="Calibri"/>
        <family val="2"/>
      </rPr>
      <t xml:space="preserve">razonable </t>
    </r>
    <r>
      <rPr>
        <sz val="12"/>
        <rFont val="Calibri"/>
        <family val="2"/>
      </rPr>
      <t xml:space="preserve">utilizando  una  técnica  de valoración,  </t>
    </r>
    <r>
      <rPr>
        <sz val="12"/>
        <color rgb="FF212121"/>
        <rFont val="Calibri"/>
        <family val="2"/>
      </rPr>
      <t xml:space="preserve">con </t>
    </r>
    <r>
      <rPr>
        <sz val="12"/>
        <rFont val="Calibri"/>
        <family val="2"/>
      </rPr>
      <t xml:space="preserve">esta  se busca  establecer  cuál  será  el </t>
    </r>
    <r>
      <rPr>
        <sz val="12"/>
        <color rgb="FF0C0C0C"/>
        <rFont val="Calibri"/>
        <family val="2"/>
      </rPr>
      <t xml:space="preserve">precio  </t>
    </r>
    <r>
      <rPr>
        <sz val="12"/>
        <rFont val="Calibri"/>
        <family val="2"/>
      </rPr>
      <t xml:space="preserve">de </t>
    </r>
    <r>
      <rPr>
        <sz val="12"/>
        <color rgb="FF181818"/>
        <rFont val="Calibri"/>
        <family val="2"/>
      </rPr>
      <t xml:space="preserve">una </t>
    </r>
    <r>
      <rPr>
        <sz val="12"/>
        <rFont val="Calibri"/>
        <family val="2"/>
      </rPr>
      <t>transacción realizada a la fecha de medición.</t>
    </r>
  </si>
  <si>
    <r>
      <rPr>
        <sz val="12"/>
        <color rgb="FF181818"/>
        <rFont val="Calibri"/>
        <family val="2"/>
      </rPr>
      <t xml:space="preserve">Los </t>
    </r>
    <r>
      <rPr>
        <sz val="12"/>
        <rFont val="Calibri"/>
        <family val="2"/>
      </rPr>
      <t>valores se clasifican en niveles distintos dentro de una jerarquía como sigue:</t>
    </r>
  </si>
  <si>
    <r>
      <t xml:space="preserve">Nivel 2: Datos diferentes de </t>
    </r>
    <r>
      <rPr>
        <sz val="12"/>
        <color rgb="FF181818"/>
        <rFont val="Calibri"/>
        <family val="2"/>
      </rPr>
      <t xml:space="preserve">los </t>
    </r>
    <r>
      <rPr>
        <sz val="12"/>
        <rFont val="Calibri"/>
        <family val="2"/>
      </rPr>
      <t xml:space="preserve">precios cotizados incluidos en el nivel 1 que  sean observados para </t>
    </r>
    <r>
      <rPr>
        <sz val="12"/>
        <color rgb="FF0A0A0A"/>
        <rFont val="Calibri"/>
        <family val="2"/>
      </rPr>
      <t xml:space="preserve">el </t>
    </r>
    <r>
      <rPr>
        <sz val="12"/>
        <color rgb="FF0F0F0F"/>
        <rFont val="Calibri"/>
        <family val="2"/>
      </rPr>
      <t xml:space="preserve">activo </t>
    </r>
    <r>
      <rPr>
        <sz val="12"/>
        <color rgb="FF161616"/>
        <rFont val="Calibri"/>
        <family val="2"/>
      </rPr>
      <t xml:space="preserve">o </t>
    </r>
    <r>
      <rPr>
        <sz val="12"/>
        <rFont val="Calibri"/>
        <family val="2"/>
      </rPr>
      <t>pasivo, ya sea directa (precios) o indirectamente (derivados de los precios)</t>
    </r>
  </si>
  <si>
    <r>
      <rPr>
        <sz val="12"/>
        <rFont val="Calibri"/>
        <family val="2"/>
      </rPr>
      <t xml:space="preserve">Nivel  </t>
    </r>
    <r>
      <rPr>
        <sz val="12"/>
        <color rgb="FF0C0C0C"/>
        <rFont val="Calibri"/>
        <family val="2"/>
      </rPr>
      <t xml:space="preserve">3:  </t>
    </r>
    <r>
      <rPr>
        <sz val="12"/>
        <rFont val="Calibri"/>
        <family val="2"/>
      </rPr>
      <t xml:space="preserve">Datos  para  el  activo  </t>
    </r>
    <r>
      <rPr>
        <sz val="12"/>
        <color rgb="FF2B2B2B"/>
        <rFont val="Calibri"/>
        <family val="2"/>
      </rPr>
      <t xml:space="preserve">o  </t>
    </r>
    <r>
      <rPr>
        <sz val="12"/>
        <rFont val="Calibri"/>
        <family val="2"/>
      </rPr>
      <t xml:space="preserve">pasivo  que  </t>
    </r>
    <r>
      <rPr>
        <sz val="12"/>
        <color rgb="FF1F1F1F"/>
        <rFont val="Calibri"/>
        <family val="2"/>
      </rPr>
      <t xml:space="preserve">no  </t>
    </r>
    <r>
      <rPr>
        <sz val="12"/>
        <rFont val="Calibri"/>
        <family val="2"/>
      </rPr>
      <t xml:space="preserve">se  basan  en  datos  de  mercados  observables
</t>
    </r>
    <r>
      <rPr>
        <sz val="12"/>
        <color rgb="FF0A0A0A"/>
        <rFont val="Calibri"/>
        <family val="2"/>
      </rPr>
      <t xml:space="preserve">(variables </t>
    </r>
    <r>
      <rPr>
        <sz val="12"/>
        <color rgb="FF1C1C1C"/>
        <rFont val="Calibri"/>
        <family val="2"/>
      </rPr>
      <t xml:space="preserve">no </t>
    </r>
    <r>
      <rPr>
        <sz val="12"/>
        <rFont val="Calibri"/>
        <family val="2"/>
      </rPr>
      <t>observables)</t>
    </r>
  </si>
  <si>
    <r>
      <rPr>
        <sz val="12"/>
        <color rgb="FF1A1A1A"/>
        <rFont val="Calibri"/>
        <family val="2"/>
      </rPr>
      <t xml:space="preserve">Si las </t>
    </r>
    <r>
      <rPr>
        <sz val="12"/>
        <rFont val="Calibri"/>
        <family val="2"/>
      </rPr>
      <t xml:space="preserve">variables  usadas para medir el valor razonable  de </t>
    </r>
    <r>
      <rPr>
        <sz val="12"/>
        <color rgb="FF0F0F0F"/>
        <rFont val="Calibri"/>
        <family val="2"/>
      </rPr>
      <t xml:space="preserve">un </t>
    </r>
    <r>
      <rPr>
        <sz val="12"/>
        <rFont val="Calibri"/>
        <family val="2"/>
      </rPr>
      <t xml:space="preserve">activo  </t>
    </r>
    <r>
      <rPr>
        <sz val="12"/>
        <color rgb="FF1F1F1F"/>
        <rFont val="Calibri"/>
        <family val="2"/>
      </rPr>
      <t xml:space="preserve">o </t>
    </r>
    <r>
      <rPr>
        <sz val="12"/>
        <rFont val="Calibri"/>
        <family val="2"/>
      </rPr>
      <t xml:space="preserve">pasivo  pueden clasificarse </t>
    </r>
    <r>
      <rPr>
        <sz val="12"/>
        <color rgb="FF0F0F0F"/>
        <rFont val="Calibri"/>
        <family val="2"/>
      </rPr>
      <t xml:space="preserve">en </t>
    </r>
    <r>
      <rPr>
        <sz val="12"/>
        <rFont val="Calibri"/>
        <family val="2"/>
      </rPr>
      <t xml:space="preserve">niveles distintos de la jerarquía del valor razonable,  entonces la medición </t>
    </r>
    <r>
      <rPr>
        <sz val="12"/>
        <color rgb="FF151515"/>
        <rFont val="Calibri"/>
        <family val="2"/>
      </rPr>
      <t xml:space="preserve">se </t>
    </r>
    <r>
      <rPr>
        <sz val="12"/>
        <rFont val="Calibri"/>
        <family val="2"/>
      </rPr>
      <t xml:space="preserve">clasifica en </t>
    </r>
    <r>
      <rPr>
        <sz val="12"/>
        <color rgb="FF111111"/>
        <rFont val="Calibri"/>
        <family val="2"/>
      </rPr>
      <t xml:space="preserve">su </t>
    </r>
    <r>
      <rPr>
        <sz val="12"/>
        <rFont val="Calibri"/>
        <family val="2"/>
      </rPr>
      <t xml:space="preserve">totalidad </t>
    </r>
    <r>
      <rPr>
        <sz val="12"/>
        <color rgb="FF0F0F0F"/>
        <rFont val="Calibri"/>
        <family val="2"/>
      </rPr>
      <t xml:space="preserve">en </t>
    </r>
    <r>
      <rPr>
        <sz val="12"/>
        <rFont val="Calibri"/>
        <family val="2"/>
      </rPr>
      <t xml:space="preserve">el mismo nivel </t>
    </r>
    <r>
      <rPr>
        <sz val="12"/>
        <color rgb="FF0C0C0C"/>
        <rFont val="Calibri"/>
        <family val="2"/>
      </rPr>
      <t xml:space="preserve">de </t>
    </r>
    <r>
      <rPr>
        <sz val="12"/>
        <color rgb="FF0F0F0F"/>
        <rFont val="Calibri"/>
        <family val="2"/>
      </rPr>
      <t xml:space="preserve">la </t>
    </r>
    <r>
      <rPr>
        <sz val="12"/>
        <rFont val="Calibri"/>
        <family val="2"/>
      </rPr>
      <t xml:space="preserve">jerarquía que la variable </t>
    </r>
    <r>
      <rPr>
        <sz val="12"/>
        <color rgb="FF080808"/>
        <rFont val="Calibri"/>
        <family val="2"/>
      </rPr>
      <t xml:space="preserve">más </t>
    </r>
    <r>
      <rPr>
        <sz val="12"/>
        <rFont val="Calibri"/>
        <family val="2"/>
      </rPr>
      <t xml:space="preserve">bajo que sea significativa </t>
    </r>
    <r>
      <rPr>
        <sz val="12"/>
        <color rgb="FF131313"/>
        <rFont val="Calibri"/>
        <family val="2"/>
      </rPr>
      <t xml:space="preserve">para </t>
    </r>
    <r>
      <rPr>
        <sz val="12"/>
        <color rgb="FF1C1C1C"/>
        <rFont val="Calibri"/>
        <family val="2"/>
      </rPr>
      <t xml:space="preserve">la </t>
    </r>
    <r>
      <rPr>
        <sz val="12"/>
        <rFont val="Calibri"/>
        <family val="2"/>
      </rPr>
      <t>medición total.</t>
    </r>
  </si>
  <si>
    <r>
      <rPr>
        <sz val="12"/>
        <color rgb="FF161616"/>
        <rFont val="Calibri"/>
        <family val="2"/>
      </rPr>
      <t xml:space="preserve">EL </t>
    </r>
    <r>
      <rPr>
        <sz val="12"/>
        <rFont val="Calibri"/>
        <family val="2"/>
      </rPr>
      <t xml:space="preserve">Instituto  nacional  </t>
    </r>
    <r>
      <rPr>
        <sz val="12"/>
        <color rgb="FF0C0C0C"/>
        <rFont val="Calibri"/>
        <family val="2"/>
      </rPr>
      <t xml:space="preserve">de </t>
    </r>
    <r>
      <rPr>
        <sz val="12"/>
        <color rgb="FF0F0F0F"/>
        <rFont val="Calibri"/>
        <family val="2"/>
      </rPr>
      <t xml:space="preserve">aguas </t>
    </r>
    <r>
      <rPr>
        <sz val="12"/>
        <rFont val="Calibri"/>
        <family val="2"/>
      </rPr>
      <t xml:space="preserve">potables  </t>
    </r>
    <r>
      <rPr>
        <sz val="12"/>
        <color rgb="FF0A0A0A"/>
        <rFont val="Calibri"/>
        <family val="2"/>
      </rPr>
      <t xml:space="preserve">y </t>
    </r>
    <r>
      <rPr>
        <sz val="12"/>
        <rFont val="Calibri"/>
        <family val="2"/>
      </rPr>
      <t xml:space="preserve">alcantarillados reconoce  las transferencias entre  </t>
    </r>
    <r>
      <rPr>
        <sz val="12"/>
        <color rgb="FF1F1F1F"/>
        <rFont val="Calibri"/>
        <family val="2"/>
      </rPr>
      <t xml:space="preserve">los </t>
    </r>
    <r>
      <rPr>
        <sz val="12"/>
        <rFont val="Calibri"/>
        <family val="2"/>
      </rPr>
      <t xml:space="preserve">niveles de </t>
    </r>
    <r>
      <rPr>
        <sz val="12"/>
        <color rgb="FF0C0C0C"/>
        <rFont val="Calibri"/>
        <family val="2"/>
      </rPr>
      <t xml:space="preserve">la </t>
    </r>
    <r>
      <rPr>
        <sz val="12"/>
        <rFont val="Calibri"/>
        <family val="2"/>
      </rPr>
      <t xml:space="preserve">jerarquía del valor razonable  </t>
    </r>
    <r>
      <rPr>
        <sz val="12"/>
        <color rgb="FF0F0F0F"/>
        <rFont val="Calibri"/>
        <family val="2"/>
      </rPr>
      <t xml:space="preserve">al </t>
    </r>
    <r>
      <rPr>
        <sz val="12"/>
        <rFont val="Calibri"/>
        <family val="2"/>
      </rPr>
      <t xml:space="preserve">final del periodo sobre </t>
    </r>
    <r>
      <rPr>
        <sz val="12"/>
        <color rgb="FF080808"/>
        <rFont val="Calibri"/>
        <family val="2"/>
      </rPr>
      <t xml:space="preserve">el </t>
    </r>
    <r>
      <rPr>
        <sz val="12"/>
        <rFont val="Calibri"/>
        <family val="2"/>
      </rPr>
      <t xml:space="preserve">que se informa durante el </t>
    </r>
    <r>
      <rPr>
        <sz val="12"/>
        <color rgb="FF0F0F0F"/>
        <rFont val="Calibri"/>
        <family val="2"/>
      </rPr>
      <t xml:space="preserve">que </t>
    </r>
    <r>
      <rPr>
        <sz val="12"/>
        <rFont val="Calibri"/>
        <family val="2"/>
      </rPr>
      <t xml:space="preserve">ocurrió el </t>
    </r>
    <r>
      <rPr>
        <sz val="12"/>
        <color rgb="FF0F0F0F"/>
        <rFont val="Calibri"/>
        <family val="2"/>
      </rPr>
      <t>cambio.</t>
    </r>
  </si>
  <si>
    <r>
      <rPr>
        <sz val="12"/>
        <rFont val="Calibri"/>
        <family val="2"/>
      </rPr>
      <t xml:space="preserve">Aquí  </t>
    </r>
    <r>
      <rPr>
        <sz val="12"/>
        <color rgb="FF0F0F0F"/>
        <rFont val="Calibri"/>
        <family val="2"/>
      </rPr>
      <t xml:space="preserve">se  </t>
    </r>
    <r>
      <rPr>
        <sz val="12"/>
        <rFont val="Calibri"/>
        <family val="2"/>
      </rPr>
      <t xml:space="preserve">detalla  todo  lo  relacionado  </t>
    </r>
    <r>
      <rPr>
        <sz val="12"/>
        <color rgb="FF1A1A1A"/>
        <rFont val="Calibri"/>
        <family val="2"/>
      </rPr>
      <t xml:space="preserve">con  </t>
    </r>
    <r>
      <rPr>
        <sz val="12"/>
        <rFont val="Calibri"/>
        <family val="2"/>
      </rPr>
      <t xml:space="preserve">las  principales  políticas  contables  significativa  </t>
    </r>
    <r>
      <rPr>
        <sz val="12"/>
        <color rgb="FF1F1F1F"/>
        <rFont val="Calibri"/>
        <family val="2"/>
      </rPr>
      <t xml:space="preserve">como
</t>
    </r>
    <r>
      <rPr>
        <sz val="12"/>
        <rFont val="Calibri"/>
        <family val="2"/>
      </rPr>
      <t xml:space="preserve">podría </t>
    </r>
    <r>
      <rPr>
        <sz val="12"/>
        <color rgb="FF161616"/>
        <rFont val="Calibri"/>
        <family val="2"/>
      </rPr>
      <t xml:space="preserve">ser, </t>
    </r>
    <r>
      <rPr>
        <sz val="12"/>
        <rFont val="Calibri"/>
        <family val="2"/>
      </rPr>
      <t xml:space="preserve">sin que esta enunciación </t>
    </r>
    <r>
      <rPr>
        <sz val="12"/>
        <color rgb="FF1C1C1C"/>
        <rFont val="Calibri"/>
        <family val="2"/>
      </rPr>
      <t xml:space="preserve">se </t>
    </r>
    <r>
      <rPr>
        <sz val="12"/>
        <rFont val="Calibri"/>
        <family val="2"/>
      </rPr>
      <t>considere limitativa.</t>
    </r>
  </si>
  <si>
    <r>
      <rPr>
        <b/>
        <sz val="12"/>
        <rFont val="Calibri"/>
        <family val="2"/>
      </rPr>
      <t xml:space="preserve">INVENTARIO DE MATERIALES
</t>
    </r>
    <r>
      <rPr>
        <sz val="12"/>
        <rFont val="Calibri"/>
        <family val="2"/>
      </rPr>
      <t>Es valorado costo promedio</t>
    </r>
  </si>
  <si>
    <r>
      <rPr>
        <sz val="12"/>
        <color rgb="FF0E0E0E"/>
        <rFont val="Calibri"/>
        <family val="2"/>
      </rPr>
      <t xml:space="preserve">Los   </t>
    </r>
    <r>
      <rPr>
        <sz val="12"/>
        <rFont val="Calibri"/>
        <family val="2"/>
      </rPr>
      <t xml:space="preserve">pasivos   son   reconocidos   cuando   </t>
    </r>
    <r>
      <rPr>
        <sz val="12"/>
        <color rgb="FF2B2B2B"/>
        <rFont val="Calibri"/>
        <family val="2"/>
      </rPr>
      <t xml:space="preserve">se   </t>
    </r>
    <r>
      <rPr>
        <sz val="12"/>
        <color rgb="FF0F0F0F"/>
        <rFont val="Calibri"/>
        <family val="2"/>
      </rPr>
      <t xml:space="preserve">ha   </t>
    </r>
    <r>
      <rPr>
        <sz val="12"/>
        <rFont val="Calibri"/>
        <family val="2"/>
      </rPr>
      <t xml:space="preserve">recibido   </t>
    </r>
    <r>
      <rPr>
        <sz val="12"/>
        <color rgb="FF131313"/>
        <rFont val="Calibri"/>
        <family val="2"/>
      </rPr>
      <t xml:space="preserve">el  </t>
    </r>
    <r>
      <rPr>
        <sz val="12"/>
        <rFont val="Calibri"/>
        <family val="2"/>
      </rPr>
      <t xml:space="preserve">bien  </t>
    </r>
    <r>
      <rPr>
        <sz val="12"/>
        <color rgb="FF262626"/>
        <rFont val="Calibri"/>
        <family val="2"/>
      </rPr>
      <t xml:space="preserve">o   </t>
    </r>
    <r>
      <rPr>
        <sz val="12"/>
        <rFont val="Calibri"/>
        <family val="2"/>
      </rPr>
      <t xml:space="preserve">servicio   que   </t>
    </r>
    <r>
      <rPr>
        <sz val="12"/>
        <color rgb="FF0E0E0E"/>
        <rFont val="Calibri"/>
        <family val="2"/>
      </rPr>
      <t xml:space="preserve">los   genera
</t>
    </r>
    <r>
      <rPr>
        <sz val="12"/>
        <rFont val="Calibri"/>
        <family val="2"/>
      </rPr>
      <t xml:space="preserve">independiente  del momento en </t>
    </r>
    <r>
      <rPr>
        <sz val="12"/>
        <color rgb="FF0F0F0F"/>
        <rFont val="Calibri"/>
        <family val="2"/>
      </rPr>
      <t xml:space="preserve">el </t>
    </r>
    <r>
      <rPr>
        <sz val="12"/>
        <rFont val="Calibri"/>
        <family val="2"/>
      </rPr>
      <t xml:space="preserve">que </t>
    </r>
    <r>
      <rPr>
        <sz val="12"/>
        <color rgb="FF131313"/>
        <rFont val="Calibri"/>
        <family val="2"/>
      </rPr>
      <t xml:space="preserve">se </t>
    </r>
    <r>
      <rPr>
        <sz val="12"/>
        <rFont val="Calibri"/>
        <family val="2"/>
      </rPr>
      <t>realiza el pago.</t>
    </r>
  </si>
  <si>
    <r>
      <rPr>
        <sz val="12"/>
        <color rgb="FF0C0C0C"/>
        <rFont val="Calibri"/>
        <family val="2"/>
      </rPr>
      <t xml:space="preserve">Caja </t>
    </r>
    <r>
      <rPr>
        <sz val="12"/>
        <rFont val="Calibri"/>
        <family val="2"/>
      </rPr>
      <t>chicas acueductos</t>
    </r>
  </si>
  <si>
    <r>
      <t xml:space="preserve">CAJA </t>
    </r>
    <r>
      <rPr>
        <b/>
        <sz val="12"/>
        <color rgb="FF131313"/>
        <rFont val="Calibri"/>
        <family val="2"/>
      </rPr>
      <t xml:space="preserve">Y </t>
    </r>
    <r>
      <rPr>
        <b/>
        <sz val="12"/>
        <rFont val="Calibri"/>
        <family val="2"/>
      </rPr>
      <t>BANCOS (Nota 7.2)</t>
    </r>
  </si>
  <si>
    <r>
      <rPr>
        <sz val="12"/>
        <color rgb="FF131313"/>
        <rFont val="Calibri"/>
        <family val="2"/>
      </rPr>
      <t>Cajas</t>
    </r>
  </si>
  <si>
    <r>
      <rPr>
        <sz val="12"/>
        <color rgb="FF161616"/>
        <rFont val="Calibri"/>
        <family val="2"/>
      </rPr>
      <t xml:space="preserve">Banco </t>
    </r>
    <r>
      <rPr>
        <sz val="12"/>
        <rFont val="Calibri"/>
        <family val="2"/>
      </rPr>
      <t>Popular Dominicano</t>
    </r>
  </si>
  <si>
    <r>
      <rPr>
        <sz val="12"/>
        <color rgb="FF0A0A0A"/>
        <rFont val="Calibri"/>
        <family val="2"/>
      </rPr>
      <t xml:space="preserve">Banco </t>
    </r>
    <r>
      <rPr>
        <sz val="12"/>
        <rFont val="Calibri"/>
        <family val="2"/>
      </rPr>
      <t>Popular Dominicano-Cuenta colectora</t>
    </r>
  </si>
  <si>
    <r>
      <t xml:space="preserve">CUENTAS POR COBRAR (Nota </t>
    </r>
    <r>
      <rPr>
        <b/>
        <sz val="12"/>
        <color rgb="FF0C0C0C"/>
        <rFont val="Calibri"/>
        <family val="2"/>
      </rPr>
      <t>8)</t>
    </r>
  </si>
  <si>
    <r>
      <rPr>
        <sz val="12"/>
        <color rgb="FF080808"/>
        <rFont val="Calibri"/>
        <family val="2"/>
      </rPr>
      <t xml:space="preserve">Fianzas </t>
    </r>
    <r>
      <rPr>
        <sz val="12"/>
        <rFont val="Calibri"/>
        <family val="2"/>
      </rPr>
      <t>Para Depósitos</t>
    </r>
  </si>
  <si>
    <r>
      <rPr>
        <b/>
        <sz val="12"/>
        <color rgb="FF080808"/>
        <rFont val="Calibri"/>
        <family val="2"/>
      </rPr>
      <t xml:space="preserve">TOTAL </t>
    </r>
    <r>
      <rPr>
        <b/>
        <sz val="12"/>
        <rFont val="Calibri"/>
        <family val="2"/>
      </rPr>
      <t>INVENTARIOS</t>
    </r>
  </si>
  <si>
    <r>
      <t xml:space="preserve">Paquetes </t>
    </r>
    <r>
      <rPr>
        <sz val="12"/>
        <color rgb="FF242424"/>
        <rFont val="Calibri"/>
        <family val="2"/>
      </rPr>
      <t xml:space="preserve">Y </t>
    </r>
    <r>
      <rPr>
        <sz val="12"/>
        <rFont val="Calibri"/>
        <family val="2"/>
      </rPr>
      <t>Programas de Computación</t>
    </r>
  </si>
  <si>
    <r>
      <t xml:space="preserve">Estudios </t>
    </r>
    <r>
      <rPr>
        <sz val="12"/>
        <color rgb="FF1C1C1C"/>
        <rFont val="Calibri"/>
        <family val="2"/>
      </rPr>
      <t xml:space="preserve">Y </t>
    </r>
    <r>
      <rPr>
        <sz val="12"/>
        <rFont val="Calibri"/>
        <family val="2"/>
      </rPr>
      <t>Proyectos</t>
    </r>
  </si>
  <si>
    <r>
      <t xml:space="preserve">Diseños </t>
    </r>
    <r>
      <rPr>
        <sz val="12"/>
        <color rgb="FF0C0C0C"/>
        <rFont val="Calibri"/>
        <family val="2"/>
      </rPr>
      <t xml:space="preserve">Y </t>
    </r>
    <r>
      <rPr>
        <sz val="12"/>
        <rFont val="Calibri"/>
        <family val="2"/>
      </rPr>
      <t xml:space="preserve">Dibujos </t>
    </r>
    <r>
      <rPr>
        <sz val="12"/>
        <color rgb="FF0F0F0F"/>
        <rFont val="Calibri"/>
        <family val="2"/>
      </rPr>
      <t xml:space="preserve">de </t>
    </r>
    <r>
      <rPr>
        <sz val="12"/>
        <rFont val="Calibri"/>
        <family val="2"/>
      </rPr>
      <t>Ingeniería</t>
    </r>
  </si>
  <si>
    <r>
      <t xml:space="preserve">Sueldos </t>
    </r>
    <r>
      <rPr>
        <sz val="12"/>
        <color rgb="FF262626"/>
        <rFont val="Calibri"/>
        <family val="2"/>
      </rPr>
      <t xml:space="preserve">y </t>
    </r>
    <r>
      <rPr>
        <sz val="12"/>
        <rFont val="Calibri"/>
        <family val="2"/>
      </rPr>
      <t>Jornales por pagar</t>
    </r>
  </si>
  <si>
    <r>
      <t xml:space="preserve">Contratistas Directos lnternos </t>
    </r>
    <r>
      <rPr>
        <sz val="12"/>
        <color rgb="FF212121"/>
        <rFont val="Calibri"/>
        <family val="2"/>
      </rPr>
      <t xml:space="preserve">a </t>
    </r>
    <r>
      <rPr>
        <sz val="12"/>
        <rFont val="Calibri"/>
        <family val="2"/>
      </rPr>
      <t>Corto Plazo</t>
    </r>
  </si>
  <si>
    <r>
      <t xml:space="preserve">TOTAL CUENTAS POR PAGAR </t>
    </r>
    <r>
      <rPr>
        <b/>
        <sz val="12"/>
        <color rgb="FF080808"/>
        <rFont val="Calibri"/>
        <family val="2"/>
      </rPr>
      <t xml:space="preserve">A </t>
    </r>
    <r>
      <rPr>
        <b/>
        <sz val="12"/>
        <rFont val="Calibri"/>
        <family val="2"/>
      </rPr>
      <t>CORTO PLAZO</t>
    </r>
  </si>
  <si>
    <r>
      <t xml:space="preserve">Arbitrio </t>
    </r>
    <r>
      <rPr>
        <sz val="12"/>
        <color rgb="FF1C1C1C"/>
        <rFont val="Calibri"/>
        <family val="2"/>
      </rPr>
      <t xml:space="preserve">de </t>
    </r>
    <r>
      <rPr>
        <sz val="12"/>
        <rFont val="Calibri"/>
        <family val="2"/>
      </rPr>
      <t>los ayuntamientos</t>
    </r>
  </si>
  <si>
    <r>
      <rPr>
        <sz val="12"/>
        <color rgb="FF131313"/>
        <rFont val="Calibri"/>
        <family val="2"/>
      </rPr>
      <t xml:space="preserve">Banco </t>
    </r>
    <r>
      <rPr>
        <sz val="12"/>
        <color rgb="FF111111"/>
        <rFont val="Calibri"/>
        <family val="2"/>
      </rPr>
      <t xml:space="preserve">de </t>
    </r>
    <r>
      <rPr>
        <sz val="12"/>
        <rFont val="Calibri"/>
        <family val="2"/>
      </rPr>
      <t>reservas</t>
    </r>
  </si>
  <si>
    <r>
      <t xml:space="preserve">Fianza </t>
    </r>
    <r>
      <rPr>
        <sz val="12"/>
        <color rgb="FF161616"/>
        <rFont val="Calibri"/>
        <family val="2"/>
      </rPr>
      <t xml:space="preserve">de </t>
    </r>
    <r>
      <rPr>
        <sz val="12"/>
        <color rgb="FF111111"/>
        <rFont val="Calibri"/>
        <family val="2"/>
      </rPr>
      <t xml:space="preserve">los </t>
    </r>
    <r>
      <rPr>
        <sz val="12"/>
        <rFont val="Calibri"/>
        <family val="2"/>
      </rPr>
      <t>clientes</t>
    </r>
  </si>
  <si>
    <r>
      <t xml:space="preserve">Transferencias de </t>
    </r>
    <r>
      <rPr>
        <sz val="12"/>
        <color rgb="FF080808"/>
        <rFont val="Calibri"/>
        <family val="2"/>
      </rPr>
      <t xml:space="preserve">capital </t>
    </r>
    <r>
      <rPr>
        <sz val="12"/>
        <rFont val="Calibri"/>
        <family val="2"/>
      </rPr>
      <t>del gobierno central</t>
    </r>
  </si>
  <si>
    <r>
      <rPr>
        <sz val="12"/>
        <color rgb="FF0E0E0E"/>
        <rFont val="Calibri"/>
        <family val="2"/>
      </rPr>
      <t xml:space="preserve">Otros </t>
    </r>
    <r>
      <rPr>
        <sz val="12"/>
        <rFont val="Calibri"/>
        <family val="2"/>
      </rPr>
      <t>ingresos</t>
    </r>
  </si>
  <si>
    <r>
      <t xml:space="preserve">TOTAL RECARGO, MULTAS </t>
    </r>
    <r>
      <rPr>
        <b/>
        <sz val="12"/>
        <color rgb="FF0F0F0F"/>
        <rFont val="Calibri"/>
        <family val="2"/>
      </rPr>
      <t xml:space="preserve">Y </t>
    </r>
    <r>
      <rPr>
        <b/>
        <sz val="12"/>
        <rFont val="Calibri"/>
        <family val="2"/>
      </rPr>
      <t>OTROS INGRESOS</t>
    </r>
  </si>
  <si>
    <r>
      <rPr>
        <sz val="12"/>
        <color rgb="FF151515"/>
        <rFont val="Calibri"/>
        <family val="2"/>
      </rPr>
      <t xml:space="preserve">Sueldos </t>
    </r>
    <r>
      <rPr>
        <sz val="12"/>
        <rFont val="Calibri"/>
        <family val="2"/>
      </rPr>
      <t>Fijos</t>
    </r>
  </si>
  <si>
    <r>
      <rPr>
        <sz val="12"/>
        <color rgb="FF0C0C0C"/>
        <rFont val="Calibri"/>
        <family val="2"/>
      </rPr>
      <t xml:space="preserve">Sueldo Personal </t>
    </r>
    <r>
      <rPr>
        <sz val="12"/>
        <rFont val="Calibri"/>
        <family val="2"/>
      </rPr>
      <t xml:space="preserve">Temporero </t>
    </r>
    <r>
      <rPr>
        <sz val="12"/>
        <color rgb="FF1C1C1C"/>
        <rFont val="Calibri"/>
        <family val="2"/>
      </rPr>
      <t xml:space="preserve">/ </t>
    </r>
    <r>
      <rPr>
        <sz val="12"/>
        <color rgb="FF111111"/>
        <rFont val="Calibri"/>
        <family val="2"/>
      </rPr>
      <t xml:space="preserve">Sueldo </t>
    </r>
    <r>
      <rPr>
        <sz val="12"/>
        <rFont val="Calibri"/>
        <family val="2"/>
      </rPr>
      <t>Personal Contra</t>
    </r>
  </si>
  <si>
    <r>
      <t xml:space="preserve">Compensación  </t>
    </r>
    <r>
      <rPr>
        <sz val="12"/>
        <color rgb="FF0A0A0A"/>
        <rFont val="Calibri"/>
        <family val="2"/>
      </rPr>
      <t xml:space="preserve">Por </t>
    </r>
    <r>
      <rPr>
        <sz val="12"/>
        <rFont val="Calibri"/>
        <family val="2"/>
      </rPr>
      <t xml:space="preserve">Servicio </t>
    </r>
    <r>
      <rPr>
        <sz val="12"/>
        <color rgb="FF0F0F0F"/>
        <rFont val="Calibri"/>
        <family val="2"/>
      </rPr>
      <t xml:space="preserve">De </t>
    </r>
    <r>
      <rPr>
        <sz val="12"/>
        <rFont val="Calibri"/>
        <family val="2"/>
      </rPr>
      <t>Seguridad</t>
    </r>
  </si>
  <si>
    <r>
      <t xml:space="preserve">Honorarios Profesionales </t>
    </r>
    <r>
      <rPr>
        <sz val="12"/>
        <color rgb="FF161616"/>
        <rFont val="Calibri"/>
        <family val="2"/>
      </rPr>
      <t xml:space="preserve">Y </t>
    </r>
    <r>
      <rPr>
        <sz val="12"/>
        <rFont val="Calibri"/>
        <family val="2"/>
      </rPr>
      <t>Técnicos</t>
    </r>
  </si>
  <si>
    <r>
      <t xml:space="preserve">Incentivo </t>
    </r>
    <r>
      <rPr>
        <sz val="12"/>
        <color rgb="FF0F0F0F"/>
        <rFont val="Calibri"/>
        <family val="2"/>
      </rPr>
      <t xml:space="preserve">por </t>
    </r>
    <r>
      <rPr>
        <sz val="12"/>
        <rFont val="Calibri"/>
        <family val="2"/>
      </rPr>
      <t xml:space="preserve">cumplimiento  </t>
    </r>
    <r>
      <rPr>
        <sz val="12"/>
        <color rgb="FF1C1C1C"/>
        <rFont val="Calibri"/>
        <family val="2"/>
      </rPr>
      <t xml:space="preserve">de </t>
    </r>
    <r>
      <rPr>
        <sz val="12"/>
        <rFont val="Calibri"/>
        <family val="2"/>
      </rPr>
      <t>indicadores</t>
    </r>
  </si>
  <si>
    <r>
      <t xml:space="preserve">Compensación  extraordinaria </t>
    </r>
    <r>
      <rPr>
        <sz val="12"/>
        <color rgb="FF111111"/>
        <rFont val="Calibri"/>
        <family val="2"/>
      </rPr>
      <t>anual</t>
    </r>
  </si>
  <si>
    <r>
      <t xml:space="preserve">Contribuciones AI </t>
    </r>
    <r>
      <rPr>
        <sz val="12"/>
        <color rgb="FF161616"/>
        <rFont val="Calibri"/>
        <family val="2"/>
      </rPr>
      <t xml:space="preserve">Seguro </t>
    </r>
    <r>
      <rPr>
        <sz val="12"/>
        <rFont val="Calibri"/>
        <family val="2"/>
      </rPr>
      <t>De Salud</t>
    </r>
  </si>
  <si>
    <r>
      <t xml:space="preserve">Contribuciones AI Seguro </t>
    </r>
    <r>
      <rPr>
        <sz val="12"/>
        <color rgb="FF0E0E0E"/>
        <rFont val="Calibri"/>
        <family val="2"/>
      </rPr>
      <t xml:space="preserve">De </t>
    </r>
    <r>
      <rPr>
        <sz val="12"/>
        <rFont val="Calibri"/>
        <family val="2"/>
      </rPr>
      <t>Pensiones</t>
    </r>
  </si>
  <si>
    <r>
      <t xml:space="preserve">Ayudas y donaciones </t>
    </r>
    <r>
      <rPr>
        <sz val="12"/>
        <color rgb="FF232323"/>
        <rFont val="Calibri"/>
        <family val="2"/>
      </rPr>
      <t xml:space="preserve">a </t>
    </r>
    <r>
      <rPr>
        <sz val="12"/>
        <rFont val="Calibri"/>
        <family val="2"/>
      </rPr>
      <t>personas</t>
    </r>
  </si>
  <si>
    <r>
      <t xml:space="preserve">Becas </t>
    </r>
    <r>
      <rPr>
        <sz val="12"/>
        <color rgb="FF0F0F0F"/>
        <rFont val="Calibri"/>
        <family val="2"/>
      </rPr>
      <t>y estudios</t>
    </r>
  </si>
  <si>
    <r>
      <t xml:space="preserve">Alimentos </t>
    </r>
    <r>
      <rPr>
        <sz val="12"/>
        <color rgb="FF1A1A1A"/>
        <rFont val="Calibri"/>
        <family val="2"/>
      </rPr>
      <t xml:space="preserve">y </t>
    </r>
    <r>
      <rPr>
        <sz val="12"/>
        <rFont val="Calibri"/>
        <family val="2"/>
      </rPr>
      <t>productos agroforestales</t>
    </r>
  </si>
  <si>
    <r>
      <t xml:space="preserve">Productos </t>
    </r>
    <r>
      <rPr>
        <sz val="12"/>
        <color rgb="FF1C1C1C"/>
        <rFont val="Calibri"/>
        <family val="2"/>
      </rPr>
      <t xml:space="preserve">de </t>
    </r>
    <r>
      <rPr>
        <sz val="12"/>
        <rFont val="Calibri"/>
        <family val="2"/>
      </rPr>
      <t xml:space="preserve">papel, cartón </t>
    </r>
    <r>
      <rPr>
        <sz val="12"/>
        <color rgb="FF1C1C1C"/>
        <rFont val="Calibri"/>
        <family val="2"/>
      </rPr>
      <t xml:space="preserve">e </t>
    </r>
    <r>
      <rPr>
        <sz val="12"/>
        <rFont val="Calibri"/>
        <family val="2"/>
      </rPr>
      <t>impresos</t>
    </r>
  </si>
  <si>
    <r>
      <t xml:space="preserve">Productos </t>
    </r>
    <r>
      <rPr>
        <sz val="12"/>
        <color rgb="FF181818"/>
        <rFont val="Calibri"/>
        <family val="2"/>
      </rPr>
      <t xml:space="preserve">de </t>
    </r>
    <r>
      <rPr>
        <sz val="12"/>
        <rFont val="Calibri"/>
        <family val="2"/>
      </rPr>
      <t xml:space="preserve">cuero, caucho </t>
    </r>
    <r>
      <rPr>
        <sz val="12"/>
        <color rgb="FF1F1F1F"/>
        <rFont val="Calibri"/>
        <family val="2"/>
      </rPr>
      <t xml:space="preserve">y </t>
    </r>
    <r>
      <rPr>
        <sz val="12"/>
        <color rgb="FF0E0E0E"/>
        <rFont val="Calibri"/>
        <family val="2"/>
      </rPr>
      <t>plásticos</t>
    </r>
  </si>
  <si>
    <r>
      <rPr>
        <sz val="12"/>
        <color rgb="FF080808"/>
        <rFont val="Calibri"/>
        <family val="2"/>
      </rPr>
      <t xml:space="preserve">Productos </t>
    </r>
    <r>
      <rPr>
        <sz val="12"/>
        <color rgb="FF0A0A0A"/>
        <rFont val="Calibri"/>
        <family val="2"/>
      </rPr>
      <t xml:space="preserve">y </t>
    </r>
    <r>
      <rPr>
        <sz val="12"/>
        <color rgb="FF080808"/>
        <rFont val="Calibri"/>
        <family val="2"/>
      </rPr>
      <t xml:space="preserve">útiles </t>
    </r>
    <r>
      <rPr>
        <sz val="12"/>
        <rFont val="Calibri"/>
        <family val="2"/>
      </rPr>
      <t>varios</t>
    </r>
  </si>
  <si>
    <r>
      <t xml:space="preserve">Depreciación de  Bienes </t>
    </r>
    <r>
      <rPr>
        <sz val="12"/>
        <color rgb="FF1C1C1C"/>
        <rFont val="Calibri"/>
        <family val="2"/>
      </rPr>
      <t xml:space="preserve">de </t>
    </r>
    <r>
      <rPr>
        <sz val="12"/>
        <color rgb="FF181818"/>
        <rFont val="Calibri"/>
        <family val="2"/>
      </rPr>
      <t>Uso</t>
    </r>
  </si>
  <si>
    <r>
      <rPr>
        <b/>
        <sz val="12"/>
        <rFont val="Calibri"/>
        <family val="2"/>
      </rPr>
      <t xml:space="preserve">DESCRIPCION
</t>
    </r>
    <r>
      <rPr>
        <sz val="12"/>
        <rFont val="Calibri"/>
        <family val="2"/>
      </rPr>
      <t>Otros gastos</t>
    </r>
  </si>
  <si>
    <r>
      <t xml:space="preserve">Servicios </t>
    </r>
    <r>
      <rPr>
        <sz val="12"/>
        <color rgb="FF1D1D1D"/>
        <rFont val="Calibri"/>
        <family val="2"/>
      </rPr>
      <t xml:space="preserve">de </t>
    </r>
    <r>
      <rPr>
        <sz val="12"/>
        <rFont val="Calibri"/>
        <family val="2"/>
      </rPr>
      <t>comunicaciones</t>
    </r>
  </si>
  <si>
    <r>
      <t xml:space="preserve">Alquileres </t>
    </r>
    <r>
      <rPr>
        <sz val="12"/>
        <color rgb="FF080808"/>
        <rFont val="Calibri"/>
        <family val="2"/>
      </rPr>
      <t xml:space="preserve">y </t>
    </r>
    <r>
      <rPr>
        <sz val="12"/>
        <rFont val="Calibri"/>
        <family val="2"/>
      </rPr>
      <t>derechos sobre bienes</t>
    </r>
  </si>
  <si>
    <r>
      <rPr>
        <sz val="12"/>
        <color rgb="FF0A0A0A"/>
        <rFont val="Calibri"/>
        <family val="2"/>
      </rPr>
      <t xml:space="preserve">Servicios </t>
    </r>
    <r>
      <rPr>
        <sz val="12"/>
        <color rgb="FF1C1C1C"/>
        <rFont val="Calibri"/>
        <family val="2"/>
      </rPr>
      <t xml:space="preserve">de </t>
    </r>
    <r>
      <rPr>
        <sz val="12"/>
        <rFont val="Calibri"/>
        <family val="2"/>
      </rPr>
      <t>mantenimiento  y reparaciones</t>
    </r>
  </si>
  <si>
    <t>2.- BASE DE PRESENTACION (nota 2)</t>
  </si>
  <si>
    <r>
      <rPr>
        <b/>
        <sz val="12"/>
        <color rgb="FF0C0C0C"/>
        <rFont val="Calibri"/>
        <family val="2"/>
      </rPr>
      <t xml:space="preserve">1.- </t>
    </r>
    <r>
      <rPr>
        <b/>
        <sz val="12"/>
        <rFont val="Calibri"/>
        <family val="2"/>
      </rPr>
      <t>ENTIDAD ECONOMICA (nota 1)</t>
    </r>
  </si>
  <si>
    <t>NOMBRE</t>
  </si>
  <si>
    <t>Director Ejecutivo</t>
  </si>
  <si>
    <t>Wellington Amin Arnaud Bisono</t>
  </si>
  <si>
    <t>Francia Dileidy Aquino Ledesma</t>
  </si>
  <si>
    <t>Director (a) Financiero</t>
  </si>
  <si>
    <t>Rafael Eliseo Ramirez P.</t>
  </si>
  <si>
    <t>Enc. Dpto. Contabilidad</t>
  </si>
  <si>
    <t>MONEDA FUNCIONAL  Y DE PRESENTACION (nota 3)</t>
  </si>
  <si>
    <t>USO DE ESTIMADOS Y JUICIOS (nota 4)</t>
  </si>
  <si>
    <r>
      <rPr>
        <sz val="12"/>
        <color rgb="FF161616"/>
        <rFont val="Calibri"/>
        <family val="2"/>
      </rPr>
      <t xml:space="preserve">La  </t>
    </r>
    <r>
      <rPr>
        <sz val="12"/>
        <rFont val="Calibri"/>
        <family val="2"/>
      </rPr>
      <t xml:space="preserve">presentación  de  los  Estados  Financieros  </t>
    </r>
    <r>
      <rPr>
        <sz val="12"/>
        <color rgb="FF212121"/>
        <rFont val="Calibri"/>
        <family val="2"/>
      </rPr>
      <t xml:space="preserve">de  </t>
    </r>
    <r>
      <rPr>
        <sz val="12"/>
        <rFont val="Calibri"/>
        <family val="2"/>
      </rPr>
      <t xml:space="preserve">conformidad  con  las  NICSP,  </t>
    </r>
    <r>
      <rPr>
        <sz val="12"/>
        <color rgb="FF0E0E0E"/>
        <rFont val="Calibri"/>
        <family val="2"/>
      </rPr>
      <t xml:space="preserve">requiere  </t>
    </r>
    <r>
      <rPr>
        <sz val="12"/>
        <color rgb="FF0F0F0F"/>
        <rFont val="Calibri"/>
        <family val="2"/>
      </rPr>
      <t xml:space="preserve">que  </t>
    </r>
    <r>
      <rPr>
        <sz val="12"/>
        <color rgb="FF262626"/>
        <rFont val="Calibri"/>
        <family val="2"/>
      </rPr>
      <t xml:space="preserve">la </t>
    </r>
    <r>
      <rPr>
        <sz val="12"/>
        <rFont val="Calibri"/>
        <family val="2"/>
      </rPr>
      <t xml:space="preserve">administración  realice   juicios  estimaciones   y  supuestos  que   afectan  </t>
    </r>
    <r>
      <rPr>
        <sz val="12"/>
        <color rgb="FF131313"/>
        <rFont val="Calibri"/>
        <family val="2"/>
      </rPr>
      <t xml:space="preserve">la  </t>
    </r>
    <r>
      <rPr>
        <sz val="12"/>
        <rFont val="Calibri"/>
        <family val="2"/>
      </rPr>
      <t xml:space="preserve">aplicación   de  </t>
    </r>
    <r>
      <rPr>
        <sz val="12"/>
        <color rgb="FF1C1C1C"/>
        <rFont val="Calibri"/>
        <family val="2"/>
      </rPr>
      <t xml:space="preserve">las </t>
    </r>
    <r>
      <rPr>
        <sz val="12"/>
        <color rgb="FF0E0E0E"/>
        <rFont val="Calibri"/>
        <family val="2"/>
      </rPr>
      <t xml:space="preserve">políticas  </t>
    </r>
    <r>
      <rPr>
        <sz val="12"/>
        <rFont val="Calibri"/>
        <family val="2"/>
      </rPr>
      <t xml:space="preserve">contables  </t>
    </r>
    <r>
      <rPr>
        <sz val="12"/>
        <color rgb="FF181818"/>
        <rFont val="Calibri"/>
        <family val="2"/>
      </rPr>
      <t xml:space="preserve">y  </t>
    </r>
    <r>
      <rPr>
        <sz val="12"/>
        <rFont val="Calibri"/>
        <family val="2"/>
      </rPr>
      <t xml:space="preserve">los  montos  de  activos,  pasivos,  ingresos  y  </t>
    </r>
    <r>
      <rPr>
        <sz val="12"/>
        <color rgb="FF151515"/>
        <rFont val="Calibri"/>
        <family val="2"/>
      </rPr>
      <t xml:space="preserve">gastos  </t>
    </r>
    <r>
      <rPr>
        <sz val="12"/>
        <rFont val="Calibri"/>
        <family val="2"/>
      </rPr>
      <t xml:space="preserve">reportados  </t>
    </r>
    <r>
      <rPr>
        <sz val="12"/>
        <color rgb="FF131313"/>
        <rFont val="Calibri"/>
        <family val="2"/>
      </rPr>
      <t xml:space="preserve">reales </t>
    </r>
    <r>
      <rPr>
        <sz val="12"/>
        <color rgb="FF0A0A0A"/>
        <rFont val="Calibri"/>
        <family val="2"/>
      </rPr>
      <t xml:space="preserve">pueden </t>
    </r>
    <r>
      <rPr>
        <sz val="12"/>
        <rFont val="Calibri"/>
        <family val="2"/>
      </rPr>
      <t xml:space="preserve">diferir </t>
    </r>
    <r>
      <rPr>
        <sz val="12"/>
        <color rgb="FF1A1A1A"/>
        <rFont val="Calibri"/>
        <family val="2"/>
      </rPr>
      <t xml:space="preserve">de </t>
    </r>
    <r>
      <rPr>
        <sz val="12"/>
        <rFont val="Calibri"/>
        <family val="2"/>
      </rPr>
      <t>estas estimaciones.</t>
    </r>
  </si>
  <si>
    <r>
      <rPr>
        <sz val="12"/>
        <color rgb="FF161616"/>
        <rFont val="Calibri"/>
        <family val="2"/>
      </rPr>
      <t xml:space="preserve">Los Estados </t>
    </r>
    <r>
      <rPr>
        <sz val="12"/>
        <rFont val="Calibri"/>
        <family val="2"/>
      </rPr>
      <t xml:space="preserve">Financieros </t>
    </r>
    <r>
      <rPr>
        <sz val="12"/>
        <color rgb="FF161616"/>
        <rFont val="Calibri"/>
        <family val="2"/>
      </rPr>
      <t xml:space="preserve">están </t>
    </r>
    <r>
      <rPr>
        <sz val="12"/>
        <rFont val="Calibri"/>
        <family val="2"/>
      </rPr>
      <t xml:space="preserve">presentados </t>
    </r>
    <r>
      <rPr>
        <sz val="12"/>
        <color rgb="FF111111"/>
        <rFont val="Calibri"/>
        <family val="2"/>
      </rPr>
      <t xml:space="preserve">en </t>
    </r>
    <r>
      <rPr>
        <sz val="12"/>
        <rFont val="Calibri"/>
        <family val="2"/>
      </rPr>
      <t xml:space="preserve">pesos dominicanos  (RD$) moneda </t>
    </r>
    <r>
      <rPr>
        <sz val="12"/>
        <color rgb="FF212121"/>
        <rFont val="Calibri"/>
        <family val="2"/>
      </rPr>
      <t xml:space="preserve">de </t>
    </r>
    <r>
      <rPr>
        <sz val="12"/>
        <color rgb="FF111111"/>
        <rFont val="Calibri"/>
        <family val="2"/>
      </rPr>
      <t xml:space="preserve">curso </t>
    </r>
    <r>
      <rPr>
        <sz val="12"/>
        <rFont val="Calibri"/>
        <family val="2"/>
      </rPr>
      <t xml:space="preserve">legal en </t>
    </r>
    <r>
      <rPr>
        <sz val="12"/>
        <color rgb="FF111111"/>
        <rFont val="Calibri"/>
        <family val="2"/>
      </rPr>
      <t xml:space="preserve">República </t>
    </r>
    <r>
      <rPr>
        <sz val="12"/>
        <rFont val="Calibri"/>
        <family val="2"/>
      </rPr>
      <t>Dominicana</t>
    </r>
  </si>
  <si>
    <r>
      <t xml:space="preserve">Medición </t>
    </r>
    <r>
      <rPr>
        <b/>
        <sz val="12"/>
        <color rgb="FF111111"/>
        <rFont val="Calibri"/>
        <family val="2"/>
      </rPr>
      <t xml:space="preserve">de </t>
    </r>
    <r>
      <rPr>
        <b/>
        <sz val="12"/>
        <rFont val="Calibri"/>
        <family val="2"/>
      </rPr>
      <t>los valores razonables.</t>
    </r>
  </si>
  <si>
    <t>TOTAL PAGOS ANTICIPADOS</t>
  </si>
  <si>
    <t>Savica</t>
  </si>
  <si>
    <t>Caja chica por pagar</t>
  </si>
  <si>
    <t>TOTAL OTROS PASIVOS CORRIENTES</t>
  </si>
  <si>
    <t>TOTAL GASTO DE DEPRECIACION Y AMORTIZACION</t>
  </si>
  <si>
    <t>TOTAL SUELDOS, SALARIOS Y BENEFICIOS A EMPLEADOS</t>
  </si>
  <si>
    <t>TOTAL PASIVOS NO CORRIENTES</t>
  </si>
  <si>
    <t>Compras de bienes en transito</t>
  </si>
  <si>
    <t>Ayuntamiento de las matas de farfan</t>
  </si>
  <si>
    <t>Transferencias de capital a instituciones sin fines de lucro</t>
  </si>
  <si>
    <t>Transferencias corrientes a instituciones sin fines de lucro</t>
  </si>
  <si>
    <t>Faltante por investigar</t>
  </si>
  <si>
    <t>TERRENO</t>
  </si>
  <si>
    <t>INFRA-ESTRUCTURA</t>
  </si>
  <si>
    <t>EDIFICIOS y COMPONENTE</t>
  </si>
  <si>
    <t>MAQUINARIAS Y EQUIPOS</t>
  </si>
  <si>
    <t>MOBILIARIOS Y EQUIPOS DE OFICINAS</t>
  </si>
  <si>
    <t>EQUIPOS DE TRANSPORTE Y OTROS</t>
  </si>
  <si>
    <t>CONSTRUCCIONES EN PROCESO</t>
  </si>
  <si>
    <t>TOTAL</t>
  </si>
  <si>
    <t>Adiciones</t>
  </si>
  <si>
    <t>Retiros</t>
  </si>
  <si>
    <t>Otros</t>
  </si>
  <si>
    <t>Transferencias</t>
  </si>
  <si>
    <t>Saldo al final del Periodo</t>
  </si>
  <si>
    <t>Depreciacion Acumulada</t>
  </si>
  <si>
    <t>al inicio del Periodo</t>
  </si>
  <si>
    <t>Cargo del Periodo</t>
  </si>
  <si>
    <t>Saldo al final del periodo Propiedad</t>
  </si>
  <si>
    <t>INGRESOS POR TRANSACCIONES CON CONTARPRESTACION DE SERVICIOS (Nota 18)</t>
  </si>
  <si>
    <t>INGRESOS POR TRANSFERENCIAS Y DONACIONES (Nota 19)</t>
  </si>
  <si>
    <t>RECARGO, MULTAS Y OTROS (Nota 20)</t>
  </si>
  <si>
    <t>Remuneraciones y contribuciones (nota 21.1)</t>
  </si>
  <si>
    <t>Prestaciones y bonificaciones  (Nota 21.2)</t>
  </si>
  <si>
    <t>Contribuciones a la Seguridad Social (Nota 21.3)</t>
  </si>
  <si>
    <r>
      <rPr>
        <b/>
        <sz val="12"/>
        <rFont val="Calibri"/>
        <family val="2"/>
      </rPr>
      <t xml:space="preserve">SUBVENCIONES </t>
    </r>
    <r>
      <rPr>
        <b/>
        <sz val="12"/>
        <color rgb="FF080808"/>
        <rFont val="Calibri"/>
        <family val="2"/>
      </rPr>
      <t xml:space="preserve">Y </t>
    </r>
    <r>
      <rPr>
        <b/>
        <sz val="12"/>
        <rFont val="Calibri"/>
        <family val="2"/>
      </rPr>
      <t>OTROS PAGOS POR TRANSFERENCIAS (Nota 22)</t>
    </r>
  </si>
  <si>
    <t xml:space="preserve">
SUMISTRO Y MATERIALES PARA CONSUMO (Nota 23)</t>
  </si>
  <si>
    <t>GASTO DE DEPRECIACION  Y AMORTIZACION (Nota 24)</t>
  </si>
  <si>
    <t>OTROS GASTOS (Nota 25)</t>
  </si>
  <si>
    <r>
      <rPr>
        <sz val="12"/>
        <color rgb="FF131313"/>
        <rFont val="Calibri"/>
        <family val="2"/>
      </rPr>
      <t xml:space="preserve">Los  </t>
    </r>
    <r>
      <rPr>
        <sz val="12"/>
        <color rgb="FF151515"/>
        <rFont val="Calibri"/>
        <family val="2"/>
      </rPr>
      <t xml:space="preserve">Estados  </t>
    </r>
    <r>
      <rPr>
        <sz val="12"/>
        <rFont val="Calibri"/>
        <family val="2"/>
      </rPr>
      <t xml:space="preserve">Financieros  se  elaboran  sobre  </t>
    </r>
    <r>
      <rPr>
        <sz val="12"/>
        <color rgb="FF111111"/>
        <rFont val="Calibri"/>
        <family val="2"/>
      </rPr>
      <t xml:space="preserve">la  </t>
    </r>
    <r>
      <rPr>
        <sz val="12"/>
        <rFont val="Calibri"/>
        <family val="2"/>
      </rPr>
      <t xml:space="preserve">base  del  costo  histórico  a  excepción  de  los </t>
    </r>
    <r>
      <rPr>
        <sz val="12"/>
        <color rgb="FF080808"/>
        <rFont val="Calibri"/>
        <family val="2"/>
      </rPr>
      <t xml:space="preserve">terrenos   </t>
    </r>
    <r>
      <rPr>
        <sz val="12"/>
        <color rgb="FF0C0C0C"/>
        <rFont val="Calibri"/>
        <family val="2"/>
      </rPr>
      <t xml:space="preserve">y  </t>
    </r>
    <r>
      <rPr>
        <sz val="12"/>
        <rFont val="Calibri"/>
        <family val="2"/>
      </rPr>
      <t xml:space="preserve">edificaciones   los  cuales  </t>
    </r>
    <r>
      <rPr>
        <sz val="12"/>
        <color rgb="FF1A1A1A"/>
        <rFont val="Calibri"/>
        <family val="2"/>
      </rPr>
      <t xml:space="preserve">son  </t>
    </r>
    <r>
      <rPr>
        <sz val="12"/>
        <rFont val="Calibri"/>
        <family val="2"/>
      </rPr>
      <t xml:space="preserve">valuados  mediantes   tasaciones  realizadas  </t>
    </r>
    <r>
      <rPr>
        <sz val="12"/>
        <color rgb="FF0A0A0A"/>
        <rFont val="Calibri"/>
        <family val="2"/>
      </rPr>
      <t xml:space="preserve">por  </t>
    </r>
    <r>
      <rPr>
        <sz val="12"/>
        <color rgb="FF232323"/>
        <rFont val="Calibri"/>
        <family val="2"/>
      </rPr>
      <t xml:space="preserve">un </t>
    </r>
    <r>
      <rPr>
        <sz val="12"/>
        <rFont val="Calibri"/>
        <family val="2"/>
      </rPr>
      <t>experto externo.</t>
    </r>
  </si>
  <si>
    <r>
      <rPr>
        <sz val="12"/>
        <color rgb="FF1F1F1F"/>
        <rFont val="Calibri"/>
        <family val="2"/>
      </rPr>
      <t xml:space="preserve">Los  </t>
    </r>
    <r>
      <rPr>
        <sz val="12"/>
        <color rgb="FF0F0F0F"/>
        <rFont val="Calibri"/>
        <family val="2"/>
      </rPr>
      <t xml:space="preserve">ingresos  </t>
    </r>
    <r>
      <rPr>
        <sz val="12"/>
        <rFont val="Calibri"/>
        <family val="2"/>
      </rPr>
      <t xml:space="preserve">del  Instituto  Nacional  de Aguas  Potables  y  Alcantarillados se </t>
    </r>
    <r>
      <rPr>
        <sz val="12"/>
        <color rgb="FF0F0F0F"/>
        <rFont val="Calibri"/>
        <family val="2"/>
      </rPr>
      <t xml:space="preserve">reconocen  </t>
    </r>
    <r>
      <rPr>
        <sz val="12"/>
        <rFont val="Calibri"/>
        <family val="2"/>
      </rPr>
      <t xml:space="preserve">cuando son devengado independientemente de que no se hayan percibido. </t>
    </r>
    <r>
      <rPr>
        <sz val="12"/>
        <color rgb="FF080808"/>
        <rFont val="Calibri"/>
        <family val="2"/>
      </rPr>
      <t xml:space="preserve">Los </t>
    </r>
    <r>
      <rPr>
        <sz val="12"/>
        <rFont val="Calibri"/>
        <family val="2"/>
      </rPr>
      <t xml:space="preserve">mismos provienen </t>
    </r>
    <r>
      <rPr>
        <sz val="12"/>
        <color rgb="FF161616"/>
        <rFont val="Calibri"/>
        <family val="2"/>
      </rPr>
      <t xml:space="preserve">del </t>
    </r>
    <r>
      <rPr>
        <sz val="12"/>
        <rFont val="Calibri"/>
        <family val="2"/>
      </rPr>
      <t>cobro del servicio de agua, aIcantarilIados sanitario y asignaciones del Gobierno Central.</t>
    </r>
  </si>
  <si>
    <r>
      <rPr>
        <sz val="12"/>
        <rFont val="Calibri"/>
        <family val="2"/>
      </rPr>
      <t xml:space="preserve">Reconocimiento </t>
    </r>
    <r>
      <rPr>
        <sz val="12"/>
        <color rgb="FF0F0F0F"/>
        <rFont val="Calibri"/>
        <family val="2"/>
      </rPr>
      <t xml:space="preserve">y </t>
    </r>
    <r>
      <rPr>
        <sz val="12"/>
        <rFont val="Calibri"/>
        <family val="2"/>
      </rPr>
      <t xml:space="preserve">medición
</t>
    </r>
    <r>
      <rPr>
        <sz val="12"/>
        <color rgb="FF111111"/>
        <rFont val="Calibri"/>
        <family val="2"/>
      </rPr>
      <t xml:space="preserve">Las  </t>
    </r>
    <r>
      <rPr>
        <sz val="12"/>
        <rFont val="Calibri"/>
        <family val="2"/>
      </rPr>
      <t xml:space="preserve">partidas  de  infra-estructura,  mobiliarios  y  equipos  son  medidas  al  costo  de  adquisición menos la depreciación acumulada </t>
    </r>
    <r>
      <rPr>
        <sz val="12"/>
        <color rgb="FF161616"/>
        <rFont val="Calibri"/>
        <family val="2"/>
      </rPr>
      <t xml:space="preserve">y </t>
    </r>
    <r>
      <rPr>
        <sz val="12"/>
        <rFont val="Calibri"/>
        <family val="2"/>
      </rPr>
      <t xml:space="preserve">perdida por deterioro.
Cualquier ganancia </t>
    </r>
    <r>
      <rPr>
        <sz val="12"/>
        <color rgb="FF212121"/>
        <rFont val="Calibri"/>
        <family val="2"/>
      </rPr>
      <t xml:space="preserve">o </t>
    </r>
    <r>
      <rPr>
        <sz val="12"/>
        <rFont val="Calibri"/>
        <family val="2"/>
      </rPr>
      <t xml:space="preserve">pérdida procedente  de </t>
    </r>
    <r>
      <rPr>
        <sz val="12"/>
        <color rgb="FF0C0C0C"/>
        <rFont val="Calibri"/>
        <family val="2"/>
      </rPr>
      <t xml:space="preserve">la </t>
    </r>
    <r>
      <rPr>
        <sz val="12"/>
        <rFont val="Calibri"/>
        <family val="2"/>
      </rPr>
      <t xml:space="preserve">disposición de </t>
    </r>
    <r>
      <rPr>
        <sz val="12"/>
        <color rgb="FF161616"/>
        <rFont val="Calibri"/>
        <family val="2"/>
      </rPr>
      <t xml:space="preserve">un </t>
    </r>
    <r>
      <rPr>
        <sz val="12"/>
        <rFont val="Calibri"/>
        <family val="2"/>
      </rPr>
      <t xml:space="preserve">elemento de infra-estructura, mobiliarios y equipos (calculada como diferencia entre el valor obtenido de la depreciación </t>
    </r>
    <r>
      <rPr>
        <sz val="12"/>
        <color rgb="FF181818"/>
        <rFont val="Calibri"/>
        <family val="2"/>
      </rPr>
      <t xml:space="preserve">y </t>
    </r>
    <r>
      <rPr>
        <sz val="12"/>
        <color rgb="FF111111"/>
        <rFont val="Calibri"/>
        <family val="2"/>
      </rPr>
      <t xml:space="preserve">el </t>
    </r>
    <r>
      <rPr>
        <sz val="12"/>
        <color rgb="FF0A0A0A"/>
        <rFont val="Calibri"/>
        <family val="2"/>
      </rPr>
      <t xml:space="preserve">valor </t>
    </r>
    <r>
      <rPr>
        <sz val="12"/>
        <rFont val="Calibri"/>
        <family val="2"/>
      </rPr>
      <t xml:space="preserve">en libros </t>
    </r>
    <r>
      <rPr>
        <sz val="12"/>
        <color rgb="FF0E0E0E"/>
        <rFont val="Calibri"/>
        <family val="2"/>
      </rPr>
      <t xml:space="preserve">del </t>
    </r>
    <r>
      <rPr>
        <sz val="12"/>
        <rFont val="Calibri"/>
        <family val="2"/>
      </rPr>
      <t xml:space="preserve">activo) se reconocen </t>
    </r>
    <r>
      <rPr>
        <sz val="12"/>
        <color rgb="FF242424"/>
        <rFont val="Calibri"/>
        <family val="2"/>
      </rPr>
      <t xml:space="preserve">en </t>
    </r>
    <r>
      <rPr>
        <sz val="12"/>
        <color rgb="FF0C0C0C"/>
        <rFont val="Calibri"/>
        <family val="2"/>
      </rPr>
      <t xml:space="preserve">los </t>
    </r>
    <r>
      <rPr>
        <sz val="12"/>
        <rFont val="Calibri"/>
        <family val="2"/>
      </rPr>
      <t>resultados.</t>
    </r>
  </si>
  <si>
    <r>
      <rPr>
        <b/>
        <sz val="12"/>
        <rFont val="Calibri"/>
        <family val="2"/>
      </rPr>
      <t xml:space="preserve">DEPRECIACION
</t>
    </r>
    <r>
      <rPr>
        <sz val="12"/>
        <color rgb="FF111111"/>
        <rFont val="Calibri"/>
        <family val="2"/>
      </rPr>
      <t xml:space="preserve">La </t>
    </r>
    <r>
      <rPr>
        <sz val="12"/>
        <rFont val="Calibri"/>
        <family val="2"/>
      </rPr>
      <t xml:space="preserve">depreciación </t>
    </r>
    <r>
      <rPr>
        <sz val="12"/>
        <color rgb="FF0E0E0E"/>
        <rFont val="Calibri"/>
        <family val="2"/>
      </rPr>
      <t xml:space="preserve">se </t>
    </r>
    <r>
      <rPr>
        <sz val="12"/>
        <rFont val="Calibri"/>
        <family val="2"/>
      </rPr>
      <t xml:space="preserve">calcula sobre </t>
    </r>
    <r>
      <rPr>
        <sz val="12"/>
        <color rgb="FF1A1A1A"/>
        <rFont val="Calibri"/>
        <family val="2"/>
      </rPr>
      <t xml:space="preserve">el </t>
    </r>
    <r>
      <rPr>
        <sz val="12"/>
        <rFont val="Calibri"/>
        <family val="2"/>
      </rPr>
      <t xml:space="preserve">monto depreciable, que corresponde  al </t>
    </r>
    <r>
      <rPr>
        <sz val="12"/>
        <color rgb="FF080808"/>
        <rFont val="Calibri"/>
        <family val="2"/>
      </rPr>
      <t xml:space="preserve">costo </t>
    </r>
    <r>
      <rPr>
        <sz val="12"/>
        <color rgb="FF161616"/>
        <rFont val="Calibri"/>
        <family val="2"/>
      </rPr>
      <t xml:space="preserve">de </t>
    </r>
    <r>
      <rPr>
        <sz val="12"/>
        <color rgb="FF0A0A0A"/>
        <rFont val="Calibri"/>
        <family val="2"/>
      </rPr>
      <t xml:space="preserve">un </t>
    </r>
    <r>
      <rPr>
        <sz val="12"/>
        <rFont val="Calibri"/>
        <family val="2"/>
      </rPr>
      <t xml:space="preserve">activo </t>
    </r>
    <r>
      <rPr>
        <sz val="12"/>
        <color rgb="FF2D2D2D"/>
        <rFont val="Calibri"/>
        <family val="2"/>
      </rPr>
      <t xml:space="preserve">u </t>
    </r>
    <r>
      <rPr>
        <sz val="12"/>
        <color rgb="FF0A0A0A"/>
        <rFont val="Calibri"/>
        <family val="2"/>
      </rPr>
      <t xml:space="preserve">otro </t>
    </r>
    <r>
      <rPr>
        <sz val="12"/>
        <rFont val="Calibri"/>
        <family val="2"/>
      </rPr>
      <t xml:space="preserve">monto que se sustituye por </t>
    </r>
    <r>
      <rPr>
        <sz val="12"/>
        <color rgb="FF131313"/>
        <rFont val="Calibri"/>
        <family val="2"/>
      </rPr>
      <t xml:space="preserve">el </t>
    </r>
    <r>
      <rPr>
        <sz val="12"/>
        <rFont val="Calibri"/>
        <family val="2"/>
      </rPr>
      <t xml:space="preserve">costo menos su valor residual.
La depreciación  </t>
    </r>
    <r>
      <rPr>
        <sz val="12"/>
        <color rgb="FF0A0A0A"/>
        <rFont val="Calibri"/>
        <family val="2"/>
      </rPr>
      <t xml:space="preserve">es </t>
    </r>
    <r>
      <rPr>
        <sz val="12"/>
        <rFont val="Calibri"/>
        <family val="2"/>
      </rPr>
      <t xml:space="preserve">reconocida </t>
    </r>
    <r>
      <rPr>
        <sz val="12"/>
        <color rgb="FF0C0C0C"/>
        <rFont val="Calibri"/>
        <family val="2"/>
      </rPr>
      <t xml:space="preserve">en los </t>
    </r>
    <r>
      <rPr>
        <sz val="12"/>
        <rFont val="Calibri"/>
        <family val="2"/>
      </rPr>
      <t xml:space="preserve">resultados  </t>
    </r>
    <r>
      <rPr>
        <sz val="12"/>
        <color rgb="FF0F0F0F"/>
        <rFont val="Calibri"/>
        <family val="2"/>
      </rPr>
      <t xml:space="preserve">con </t>
    </r>
    <r>
      <rPr>
        <sz val="12"/>
        <rFont val="Calibri"/>
        <family val="2"/>
      </rPr>
      <t xml:space="preserve">base en el método de línea recta sobre las </t>
    </r>
    <r>
      <rPr>
        <sz val="12"/>
        <color rgb="FF080808"/>
        <rFont val="Calibri"/>
        <family val="2"/>
      </rPr>
      <t xml:space="preserve">vidas </t>
    </r>
    <r>
      <rPr>
        <sz val="12"/>
        <rFont val="Calibri"/>
        <family val="2"/>
      </rPr>
      <t xml:space="preserve">útiles estimada  de cada  parte  de una partida  de infra-estructura, mobiliarios  y equipos, puesto  que  estas  reflejan  </t>
    </r>
    <r>
      <rPr>
        <sz val="12"/>
        <color rgb="FF151515"/>
        <rFont val="Calibri"/>
        <family val="2"/>
      </rPr>
      <t xml:space="preserve">con  </t>
    </r>
    <r>
      <rPr>
        <sz val="12"/>
        <rFont val="Calibri"/>
        <family val="2"/>
      </rPr>
      <t xml:space="preserve">mayor  exactitud  </t>
    </r>
    <r>
      <rPr>
        <sz val="12"/>
        <color rgb="FF0C0C0C"/>
        <rFont val="Calibri"/>
        <family val="2"/>
      </rPr>
      <t xml:space="preserve">el  </t>
    </r>
    <r>
      <rPr>
        <sz val="12"/>
        <rFont val="Calibri"/>
        <family val="2"/>
      </rPr>
      <t xml:space="preserve">patrón  de  consumo   esperados   </t>
    </r>
    <r>
      <rPr>
        <sz val="12"/>
        <color rgb="FF181818"/>
        <rFont val="Calibri"/>
        <family val="2"/>
      </rPr>
      <t>de  l</t>
    </r>
    <r>
      <rPr>
        <sz val="12"/>
        <color rgb="FF1F1F1F"/>
        <rFont val="Calibri"/>
        <family val="2"/>
      </rPr>
      <t xml:space="preserve">os </t>
    </r>
    <r>
      <rPr>
        <sz val="12"/>
        <rFont val="Calibri"/>
        <family val="2"/>
      </rPr>
      <t xml:space="preserve">beneficios económicos futuros relacionados </t>
    </r>
    <r>
      <rPr>
        <sz val="12"/>
        <color rgb="FF0A0A0A"/>
        <rFont val="Calibri"/>
        <family val="2"/>
      </rPr>
      <t xml:space="preserve">con </t>
    </r>
    <r>
      <rPr>
        <sz val="12"/>
        <rFont val="Calibri"/>
        <family val="2"/>
      </rPr>
      <t>el activo.</t>
    </r>
  </si>
  <si>
    <t>Gastos pagados por adelantados</t>
  </si>
  <si>
    <t>ESTADO DE COMPARACION DE LOS IMPORTES PRESUPUESTADOS Y REALIZADOS (nota 26)</t>
  </si>
  <si>
    <t>ACTIVOS INTANGIBLES  (Nota 12)</t>
  </si>
  <si>
    <t>CUENTAS POR PAGAR A CORTO PLAZO (Nota13)</t>
  </si>
  <si>
    <t xml:space="preserve">DEDUCCIONES Y RETENCIONES POR PAGAR (Nota 14) </t>
  </si>
  <si>
    <t>PATRIMONIO INSTITUCIONAL (Nota 17)</t>
  </si>
  <si>
    <t>PATRIMONIO INSTITUCIONAL:</t>
  </si>
  <si>
    <r>
      <t xml:space="preserve">Transferencias </t>
    </r>
    <r>
      <rPr>
        <sz val="12"/>
        <color rgb="FF1C1C1C"/>
        <rFont val="Calibri"/>
        <family val="2"/>
      </rPr>
      <t xml:space="preserve">de </t>
    </r>
    <r>
      <rPr>
        <sz val="12"/>
        <rFont val="Calibri"/>
        <family val="2"/>
      </rPr>
      <t>Capital del Sector Interno</t>
    </r>
  </si>
  <si>
    <r>
      <t xml:space="preserve">Transferencias </t>
    </r>
    <r>
      <rPr>
        <sz val="12"/>
        <color rgb="FF161616"/>
        <rFont val="Calibri"/>
        <family val="2"/>
      </rPr>
      <t xml:space="preserve">de </t>
    </r>
    <r>
      <rPr>
        <sz val="12"/>
        <rFont val="Calibri"/>
        <family val="2"/>
      </rPr>
      <t>Capital de la Administración Central</t>
    </r>
  </si>
  <si>
    <r>
      <t xml:space="preserve">Transferencias </t>
    </r>
    <r>
      <rPr>
        <sz val="12"/>
        <color rgb="FF111111"/>
        <rFont val="Calibri"/>
        <family val="2"/>
      </rPr>
      <t xml:space="preserve">de </t>
    </r>
    <r>
      <rPr>
        <sz val="12"/>
        <rFont val="Calibri"/>
        <family val="2"/>
      </rPr>
      <t xml:space="preserve">Capital </t>
    </r>
    <r>
      <rPr>
        <sz val="12"/>
        <color rgb="FF181818"/>
        <rFont val="Calibri"/>
        <family val="2"/>
      </rPr>
      <t xml:space="preserve">de </t>
    </r>
    <r>
      <rPr>
        <sz val="12"/>
        <rFont val="Calibri"/>
        <family val="2"/>
      </rPr>
      <t>Instituciones Publicas</t>
    </r>
  </si>
  <si>
    <r>
      <t xml:space="preserve">Transferencias </t>
    </r>
    <r>
      <rPr>
        <sz val="12"/>
        <color rgb="FF1C1C1C"/>
        <rFont val="Calibri"/>
        <family val="2"/>
      </rPr>
      <t xml:space="preserve">de </t>
    </r>
    <r>
      <rPr>
        <sz val="12"/>
        <rFont val="Calibri"/>
        <family val="2"/>
      </rPr>
      <t xml:space="preserve">Capital de </t>
    </r>
    <r>
      <rPr>
        <sz val="12"/>
        <color rgb="FF1A1A1A"/>
        <rFont val="Calibri"/>
        <family val="2"/>
      </rPr>
      <t xml:space="preserve">los </t>
    </r>
    <r>
      <rPr>
        <sz val="12"/>
        <rFont val="Calibri"/>
        <family val="2"/>
      </rPr>
      <t>Municipios</t>
    </r>
  </si>
  <si>
    <r>
      <t xml:space="preserve">Transferencias </t>
    </r>
    <r>
      <rPr>
        <sz val="12"/>
        <color rgb="FF262626"/>
        <rFont val="Calibri"/>
        <family val="2"/>
      </rPr>
      <t xml:space="preserve">de </t>
    </r>
    <r>
      <rPr>
        <sz val="12"/>
        <rFont val="Calibri"/>
        <family val="2"/>
      </rPr>
      <t xml:space="preserve">Capital </t>
    </r>
    <r>
      <rPr>
        <sz val="12"/>
        <color rgb="FF363636"/>
        <rFont val="Calibri"/>
        <family val="2"/>
      </rPr>
      <t xml:space="preserve">de </t>
    </r>
    <r>
      <rPr>
        <sz val="12"/>
        <rFont val="Calibri"/>
        <family val="2"/>
      </rPr>
      <t>Emp. P. no Financieras</t>
    </r>
  </si>
  <si>
    <r>
      <t xml:space="preserve">Transferencias de Capital </t>
    </r>
    <r>
      <rPr>
        <sz val="12"/>
        <color rgb="FF131313"/>
        <rFont val="Calibri"/>
        <family val="2"/>
      </rPr>
      <t xml:space="preserve">de </t>
    </r>
    <r>
      <rPr>
        <sz val="12"/>
        <color rgb="FF0E0E0E"/>
        <rFont val="Calibri"/>
        <family val="2"/>
      </rPr>
      <t xml:space="preserve">Emp. </t>
    </r>
    <r>
      <rPr>
        <sz val="12"/>
        <rFont val="Calibri"/>
        <family val="2"/>
      </rPr>
      <t>Publicas Financieras</t>
    </r>
  </si>
  <si>
    <r>
      <t xml:space="preserve">Contribución </t>
    </r>
    <r>
      <rPr>
        <sz val="12"/>
        <color rgb="FF1F1F1F"/>
        <rFont val="Calibri"/>
        <family val="2"/>
      </rPr>
      <t xml:space="preserve">de </t>
    </r>
    <r>
      <rPr>
        <sz val="12"/>
        <rFont val="Calibri"/>
        <family val="2"/>
      </rPr>
      <t xml:space="preserve">Capital </t>
    </r>
    <r>
      <rPr>
        <sz val="12"/>
        <color rgb="FF111111"/>
        <rFont val="Calibri"/>
        <family val="2"/>
      </rPr>
      <t xml:space="preserve">de </t>
    </r>
    <r>
      <rPr>
        <sz val="12"/>
        <rFont val="Calibri"/>
        <family val="2"/>
      </rPr>
      <t>Gobiernos Extranjeros</t>
    </r>
  </si>
  <si>
    <t>PATRIMONIO INSTITUCIONAL</t>
  </si>
  <si>
    <t>Resultados positivos (ahorro)/negativo (deshorro)</t>
  </si>
  <si>
    <t>2024</t>
  </si>
  <si>
    <t>Licencias informaticas</t>
  </si>
  <si>
    <t>incentivo por rendimiento individual</t>
  </si>
  <si>
    <t>Tesorero</t>
  </si>
  <si>
    <t xml:space="preserve"> Danilo Villa</t>
  </si>
  <si>
    <t>Depreciación Acumulada Paquetes Informáticos</t>
  </si>
  <si>
    <t>Sotfware de gestión de turno y kiosko</t>
  </si>
  <si>
    <t>Resultados acumulados</t>
  </si>
  <si>
    <t>Transferencias corriente de instituciones del gobierno</t>
  </si>
  <si>
    <r>
      <t xml:space="preserve">Transferencias de </t>
    </r>
    <r>
      <rPr>
        <sz val="12"/>
        <color rgb="FF080808"/>
        <rFont val="Calibri"/>
        <family val="2"/>
      </rPr>
      <t xml:space="preserve">capital </t>
    </r>
    <r>
      <rPr>
        <sz val="12"/>
        <rFont val="Calibri"/>
        <family val="2"/>
      </rPr>
      <t>de empresas descentralizadas</t>
    </r>
  </si>
  <si>
    <t>PAGOS ANTICIPADOS (Nota 10)</t>
  </si>
  <si>
    <t>Productos minerales, metálicos y no metálicos</t>
  </si>
  <si>
    <t>TOTAL SUMINISTROS Y MATERIALES PARA CONSUMO</t>
  </si>
  <si>
    <t>La ejecución presupuestaria está presentada en la etapa del devengado como lo establece la Direccion General de Presupuesto.</t>
  </si>
  <si>
    <r>
      <rPr>
        <b/>
        <sz val="12"/>
        <rFont val="Calibri"/>
        <family val="2"/>
      </rPr>
      <t>PROPIEDAD PLANTA Y EQUIPOS NETO (Nota 11</t>
    </r>
    <r>
      <rPr>
        <sz val="12"/>
        <rFont val="Calibri"/>
        <family val="2"/>
      </rPr>
      <t>)</t>
    </r>
  </si>
  <si>
    <r>
      <rPr>
        <sz val="12"/>
        <color rgb="FF0E0E0E"/>
        <rFont val="Calibri"/>
        <family val="2"/>
      </rPr>
      <t xml:space="preserve">AI </t>
    </r>
    <r>
      <rPr>
        <sz val="12"/>
        <color rgb="FF232323"/>
        <rFont val="Calibri"/>
        <family val="2"/>
      </rPr>
      <t xml:space="preserve">30 </t>
    </r>
    <r>
      <rPr>
        <sz val="12"/>
        <color rgb="FF0C0C0C"/>
        <rFont val="Calibri"/>
        <family val="2"/>
      </rPr>
      <t xml:space="preserve">de </t>
    </r>
    <r>
      <rPr>
        <sz val="12"/>
        <rFont val="Calibri"/>
        <family val="2"/>
      </rPr>
      <t xml:space="preserve">junio </t>
    </r>
    <r>
      <rPr>
        <sz val="12"/>
        <color rgb="FF151515"/>
        <rFont val="Calibri"/>
        <family val="2"/>
      </rPr>
      <t xml:space="preserve">de </t>
    </r>
    <r>
      <rPr>
        <sz val="12"/>
        <rFont val="Calibri"/>
        <family val="2"/>
      </rPr>
      <t xml:space="preserve">2025 los principales funcionarios son los </t>
    </r>
    <r>
      <rPr>
        <sz val="12"/>
        <color rgb="FF0C0C0C"/>
        <rFont val="Calibri"/>
        <family val="2"/>
      </rPr>
      <t>siguientes:</t>
    </r>
  </si>
  <si>
    <t>2025</t>
  </si>
  <si>
    <r>
      <rPr>
        <b/>
        <sz val="12"/>
        <rFont val="Calibri"/>
        <family val="2"/>
      </rPr>
      <t>PASIVOS NO CORRIENTES (Nota 16</t>
    </r>
    <r>
      <rPr>
        <sz val="12"/>
        <rFont val="Calibri"/>
        <family val="2"/>
      </rPr>
      <t xml:space="preserve">)
</t>
    </r>
    <r>
      <rPr>
        <sz val="12"/>
        <color rgb="FF0C0C0C"/>
        <rFont val="Calibri"/>
        <family val="2"/>
      </rPr>
      <t xml:space="preserve">AI </t>
    </r>
    <r>
      <rPr>
        <sz val="12"/>
        <color rgb="FF2D2D2D"/>
        <rFont val="Calibri"/>
        <family val="2"/>
      </rPr>
      <t xml:space="preserve">30 </t>
    </r>
    <r>
      <rPr>
        <sz val="12"/>
        <color rgb="FF1A1A1A"/>
        <rFont val="Calibri"/>
        <family val="2"/>
      </rPr>
      <t>de junio</t>
    </r>
    <r>
      <rPr>
        <sz val="12"/>
        <rFont val="Calibri"/>
        <family val="2"/>
      </rPr>
      <t xml:space="preserve"> </t>
    </r>
    <r>
      <rPr>
        <sz val="12"/>
        <color rgb="FF0C0C0C"/>
        <rFont val="Calibri"/>
        <family val="2"/>
      </rPr>
      <t xml:space="preserve">del </t>
    </r>
    <r>
      <rPr>
        <sz val="12"/>
        <rFont val="Calibri"/>
        <family val="2"/>
      </rPr>
      <t xml:space="preserve">periodo fiscal </t>
    </r>
    <r>
      <rPr>
        <sz val="12"/>
        <color rgb="FF181818"/>
        <rFont val="Calibri"/>
        <family val="2"/>
      </rPr>
      <t xml:space="preserve">de </t>
    </r>
    <r>
      <rPr>
        <sz val="12"/>
        <color rgb="FF080808"/>
        <rFont val="Calibri"/>
        <family val="2"/>
      </rPr>
      <t xml:space="preserve">2025 </t>
    </r>
    <r>
      <rPr>
        <sz val="12"/>
        <rFont val="Calibri"/>
        <family val="2"/>
      </rPr>
      <t xml:space="preserve">y al </t>
    </r>
    <r>
      <rPr>
        <sz val="12"/>
        <color rgb="FF232323"/>
        <rFont val="Calibri"/>
        <family val="2"/>
      </rPr>
      <t xml:space="preserve">30 </t>
    </r>
    <r>
      <rPr>
        <sz val="12"/>
        <color rgb="FF1D1D1D"/>
        <rFont val="Calibri"/>
        <family val="2"/>
      </rPr>
      <t>de junio</t>
    </r>
    <r>
      <rPr>
        <sz val="12"/>
        <rFont val="Calibri"/>
        <family val="2"/>
      </rPr>
      <t xml:space="preserve"> del periodo fiscal del </t>
    </r>
    <r>
      <rPr>
        <sz val="12"/>
        <color rgb="FF0C0C0C"/>
        <rFont val="Calibri"/>
        <family val="2"/>
      </rPr>
      <t xml:space="preserve">2024 </t>
    </r>
    <r>
      <rPr>
        <sz val="12"/>
        <color rgb="FF1A1A1A"/>
        <rFont val="Calibri"/>
        <family val="2"/>
      </rPr>
      <t xml:space="preserve">la </t>
    </r>
    <r>
      <rPr>
        <sz val="12"/>
        <color rgb="FF070707"/>
        <rFont val="Calibri"/>
        <family val="2"/>
      </rPr>
      <t xml:space="preserve">cuenta </t>
    </r>
    <r>
      <rPr>
        <sz val="12"/>
        <color rgb="FF111111"/>
        <rFont val="Calibri"/>
        <family val="2"/>
      </rPr>
      <t xml:space="preserve">de    </t>
    </r>
    <r>
      <rPr>
        <sz val="12"/>
        <color rgb="FF080808"/>
        <rFont val="Calibri"/>
        <family val="2"/>
      </rPr>
      <t xml:space="preserve">otros    </t>
    </r>
    <r>
      <rPr>
        <sz val="12"/>
        <color rgb="FF161616"/>
        <rFont val="Calibri"/>
        <family val="2"/>
      </rPr>
      <t xml:space="preserve">pasivos    no    </t>
    </r>
    <r>
      <rPr>
        <sz val="12"/>
        <color rgb="FF0F0F0F"/>
        <rFont val="Calibri"/>
        <family val="2"/>
      </rPr>
      <t xml:space="preserve">corrientes    </t>
    </r>
    <r>
      <rPr>
        <sz val="12"/>
        <rFont val="Calibri"/>
        <family val="2"/>
      </rPr>
      <t xml:space="preserve">presenta    </t>
    </r>
    <r>
      <rPr>
        <sz val="12"/>
        <color rgb="FF0C0C0C"/>
        <rFont val="Calibri"/>
        <family val="2"/>
      </rPr>
      <t xml:space="preserve">un    balance    </t>
    </r>
    <r>
      <rPr>
        <sz val="12"/>
        <color rgb="FF242424"/>
        <rFont val="Calibri"/>
        <family val="2"/>
      </rPr>
      <t xml:space="preserve">de    </t>
    </r>
    <r>
      <rPr>
        <sz val="12"/>
        <rFont val="Calibri"/>
        <family val="2"/>
      </rPr>
      <t xml:space="preserve">RD$49,436,382.98    </t>
    </r>
    <r>
      <rPr>
        <sz val="12"/>
        <color rgb="FF161616"/>
        <rFont val="Calibri"/>
        <family val="2"/>
      </rPr>
      <t xml:space="preserve">Y    </t>
    </r>
    <r>
      <rPr>
        <sz val="12"/>
        <color rgb="FF111111"/>
        <rFont val="Calibri"/>
        <family val="2"/>
      </rPr>
      <t xml:space="preserve">de </t>
    </r>
    <r>
      <rPr>
        <sz val="12"/>
        <rFont val="Calibri"/>
        <family val="2"/>
      </rPr>
      <t xml:space="preserve">RD$49,436,382.98     respectivamente,    manteniendose sin variacion. </t>
    </r>
    <r>
      <rPr>
        <sz val="12"/>
        <color rgb="FF0C0C0C"/>
        <rFont val="Calibri"/>
        <family val="2"/>
      </rPr>
      <t xml:space="preserve">El </t>
    </r>
    <r>
      <rPr>
        <sz val="12"/>
        <rFont val="Calibri"/>
        <family val="2"/>
      </rPr>
      <t>detalle es el siguiente:</t>
    </r>
  </si>
  <si>
    <r>
      <t xml:space="preserve">AI </t>
    </r>
    <r>
      <rPr>
        <sz val="12"/>
        <color rgb="FF1C1C1C"/>
        <rFont val="Calibri"/>
        <family val="2"/>
      </rPr>
      <t xml:space="preserve">30 </t>
    </r>
    <r>
      <rPr>
        <sz val="12"/>
        <color rgb="FF0C0C0C"/>
        <rFont val="Calibri"/>
        <family val="2"/>
      </rPr>
      <t>de junio</t>
    </r>
    <r>
      <rPr>
        <sz val="12"/>
        <rFont val="Calibri"/>
        <family val="2"/>
      </rPr>
      <t xml:space="preserve">  del período  </t>
    </r>
    <r>
      <rPr>
        <sz val="12"/>
        <color rgb="FF0A0A0A"/>
        <rFont val="Calibri"/>
        <family val="2"/>
      </rPr>
      <t xml:space="preserve">fiscal </t>
    </r>
    <r>
      <rPr>
        <sz val="12"/>
        <color rgb="FF080808"/>
        <rFont val="Calibri"/>
        <family val="2"/>
      </rPr>
      <t xml:space="preserve">2025  </t>
    </r>
    <r>
      <rPr>
        <sz val="12"/>
        <rFont val="Calibri"/>
        <family val="2"/>
      </rPr>
      <t xml:space="preserve">y 31 de junio de 2024,  efectivo  y equivalentes  de efectivo disponible   en   caja   </t>
    </r>
    <r>
      <rPr>
        <sz val="12"/>
        <color rgb="FF1C1C1C"/>
        <rFont val="Calibri"/>
        <family val="2"/>
      </rPr>
      <t xml:space="preserve">y   </t>
    </r>
    <r>
      <rPr>
        <sz val="12"/>
        <rFont val="Calibri"/>
        <family val="2"/>
      </rPr>
      <t xml:space="preserve">banco   presenta   </t>
    </r>
    <r>
      <rPr>
        <sz val="12"/>
        <color rgb="FF151515"/>
        <rFont val="Calibri"/>
        <family val="2"/>
      </rPr>
      <t xml:space="preserve">los   </t>
    </r>
    <r>
      <rPr>
        <sz val="12"/>
        <rFont val="Calibri"/>
        <family val="2"/>
      </rPr>
      <t xml:space="preserve">siguientes   balances   RD$4,612,167,992.88   </t>
    </r>
    <r>
      <rPr>
        <sz val="12"/>
        <color rgb="FF282828"/>
        <rFont val="Calibri"/>
        <family val="2"/>
      </rPr>
      <t xml:space="preserve">Y </t>
    </r>
    <r>
      <rPr>
        <sz val="12"/>
        <rFont val="Calibri"/>
        <family val="2"/>
      </rPr>
      <t xml:space="preserve">RD$3,062,309,560.26    respectivamente.        En    este    período    hay    una disminucion  </t>
    </r>
    <r>
      <rPr>
        <sz val="12"/>
        <color rgb="FF2B2B2B"/>
        <rFont val="Calibri"/>
        <family val="2"/>
      </rPr>
      <t xml:space="preserve">de </t>
    </r>
    <r>
      <rPr>
        <sz val="12"/>
        <rFont val="Calibri"/>
        <family val="2"/>
      </rPr>
      <t xml:space="preserve">RD$1,549,858,432.62,  debido  </t>
    </r>
    <r>
      <rPr>
        <sz val="12"/>
        <color rgb="FF1A1A1A"/>
        <rFont val="Calibri"/>
        <family val="2"/>
      </rPr>
      <t xml:space="preserve">a  pagos de cubicaciones </t>
    </r>
    <r>
      <rPr>
        <sz val="12"/>
        <rFont val="Calibri"/>
        <family val="2"/>
      </rPr>
      <t xml:space="preserve">pendientes por  ejecutar  de  proyectos  en  diferentes  en  </t>
    </r>
    <r>
      <rPr>
        <sz val="12"/>
        <color rgb="FF0C0C0C"/>
        <rFont val="Calibri"/>
        <family val="2"/>
      </rPr>
      <t xml:space="preserve">provincias.    </t>
    </r>
    <r>
      <rPr>
        <sz val="12"/>
        <color rgb="FF0F0F0F"/>
        <rFont val="Calibri"/>
        <family val="2"/>
      </rPr>
      <t xml:space="preserve">Estos </t>
    </r>
    <r>
      <rPr>
        <sz val="12"/>
        <rFont val="Calibri"/>
        <family val="2"/>
      </rPr>
      <t>montos están conformados según el detalle siguiente:</t>
    </r>
  </si>
  <si>
    <t>Banreservas-Cuenta especial-operativa</t>
  </si>
  <si>
    <r>
      <rPr>
        <sz val="12"/>
        <rFont val="Calibri"/>
        <family val="2"/>
      </rPr>
      <t xml:space="preserve">AI </t>
    </r>
    <r>
      <rPr>
        <sz val="12"/>
        <color rgb="FF111111"/>
        <rFont val="Calibri"/>
        <family val="2"/>
      </rPr>
      <t xml:space="preserve">30 </t>
    </r>
    <r>
      <rPr>
        <sz val="12"/>
        <color rgb="FF0E0E0E"/>
        <rFont val="Calibri"/>
        <family val="2"/>
      </rPr>
      <t xml:space="preserve">de junio </t>
    </r>
    <r>
      <rPr>
        <sz val="12"/>
        <rFont val="Calibri"/>
        <family val="2"/>
      </rPr>
      <t xml:space="preserve">del período fiscal 2025  y al 30 de junio del período  fiscal 2024, las </t>
    </r>
    <r>
      <rPr>
        <sz val="12"/>
        <color rgb="FF0C0C0C"/>
        <rFont val="Calibri"/>
        <family val="2"/>
      </rPr>
      <t xml:space="preserve">cuentas </t>
    </r>
    <r>
      <rPr>
        <sz val="12"/>
        <color rgb="FF111111"/>
        <rFont val="Calibri"/>
        <family val="2"/>
      </rPr>
      <t xml:space="preserve">por
</t>
    </r>
    <r>
      <rPr>
        <sz val="12"/>
        <rFont val="Calibri"/>
        <family val="2"/>
      </rPr>
      <t xml:space="preserve">cobrar  presentan  balances  de  RD$4,694,630,841.22  y RD$4,165,070,494.98 respectivamente. </t>
    </r>
    <r>
      <rPr>
        <sz val="12"/>
        <color rgb="FF0A0A0A"/>
        <rFont val="Calibri"/>
        <family val="2"/>
      </rPr>
      <t xml:space="preserve">El </t>
    </r>
    <r>
      <rPr>
        <sz val="12"/>
        <rFont val="Calibri"/>
        <family val="2"/>
      </rPr>
      <t xml:space="preserve">monto  de las cuentas  por cobrar neta refleja  un incremento de RD$529,560,346.24. Los incremetos </t>
    </r>
    <r>
      <rPr>
        <sz val="12"/>
        <color rgb="FF1C1C1C"/>
        <rFont val="Calibri"/>
        <family val="2"/>
      </rPr>
      <t xml:space="preserve">más   </t>
    </r>
    <r>
      <rPr>
        <sz val="12"/>
        <rFont val="Calibri"/>
        <family val="2"/>
      </rPr>
      <t xml:space="preserve">significativos   corresponden    a   </t>
    </r>
    <r>
      <rPr>
        <sz val="12"/>
        <color rgb="FFFF0000"/>
        <rFont val="Calibri"/>
        <family val="2"/>
      </rPr>
      <t xml:space="preserve"> </t>
    </r>
    <r>
      <rPr>
        <sz val="12"/>
        <rFont val="Calibri"/>
        <family val="2"/>
      </rPr>
      <t xml:space="preserve">Cuentas   por   cobrar   clientes   que   ascienden   </t>
    </r>
    <r>
      <rPr>
        <sz val="12"/>
        <color rgb="FF363636"/>
        <rFont val="Calibri"/>
        <family val="2"/>
      </rPr>
      <t xml:space="preserve">a </t>
    </r>
    <r>
      <rPr>
        <sz val="12"/>
        <rFont val="Calibri"/>
        <family val="2"/>
      </rPr>
      <t>RD$515,212,402.05 por facturaciones de servicios pendientes de cobro, Otras cuentas por cobrar presenta un incremento de RD$14,265,010.87</t>
    </r>
    <r>
      <rPr>
        <sz val="12"/>
        <color rgb="FF151515"/>
        <rFont val="Calibri"/>
        <family val="2"/>
      </rPr>
      <t xml:space="preserve">.   </t>
    </r>
    <r>
      <rPr>
        <sz val="12"/>
        <rFont val="Calibri"/>
        <family val="2"/>
      </rPr>
      <t xml:space="preserve">Debido  </t>
    </r>
    <r>
      <rPr>
        <sz val="12"/>
        <color rgb="FF242424"/>
        <rFont val="Calibri"/>
        <family val="2"/>
      </rPr>
      <t xml:space="preserve">a </t>
    </r>
    <r>
      <rPr>
        <sz val="12"/>
        <color rgb="FF0E0E0E"/>
        <rFont val="Calibri"/>
        <family val="2"/>
      </rPr>
      <t xml:space="preserve">la </t>
    </r>
    <r>
      <rPr>
        <sz val="12"/>
        <rFont val="Calibri"/>
        <family val="2"/>
      </rPr>
      <t xml:space="preserve">cantidad  de  clientes  que  maneja  la  institución  </t>
    </r>
    <r>
      <rPr>
        <sz val="12"/>
        <color rgb="FF0F0F0F"/>
        <rFont val="Calibri"/>
        <family val="2"/>
      </rPr>
      <t xml:space="preserve">y  </t>
    </r>
    <r>
      <rPr>
        <sz val="12"/>
        <color rgb="FF2F2F2F"/>
        <rFont val="Calibri"/>
        <family val="2"/>
      </rPr>
      <t xml:space="preserve">el </t>
    </r>
    <r>
      <rPr>
        <sz val="12"/>
        <rFont val="Calibri"/>
        <family val="2"/>
      </rPr>
      <t xml:space="preserve">tamaño  </t>
    </r>
    <r>
      <rPr>
        <sz val="12"/>
        <color rgb="FF111111"/>
        <rFont val="Calibri"/>
        <family val="2"/>
      </rPr>
      <t xml:space="preserve">del </t>
    </r>
    <r>
      <rPr>
        <sz val="12"/>
        <rFont val="Calibri"/>
        <family val="2"/>
      </rPr>
      <t xml:space="preserve">archivo  </t>
    </r>
    <r>
      <rPr>
        <sz val="12"/>
        <color rgb="FF181818"/>
        <rFont val="Calibri"/>
        <family val="2"/>
      </rPr>
      <t xml:space="preserve">nos </t>
    </r>
    <r>
      <rPr>
        <sz val="12"/>
        <rFont val="Calibri"/>
        <family val="2"/>
      </rPr>
      <t xml:space="preserve">impide realizar la carga del mismo  </t>
    </r>
    <r>
      <rPr>
        <sz val="12"/>
        <color rgb="FF161616"/>
        <rFont val="Calibri"/>
        <family val="2"/>
      </rPr>
      <t xml:space="preserve">en </t>
    </r>
    <r>
      <rPr>
        <b/>
        <sz val="12"/>
        <rFont val="Calibri"/>
        <family val="2"/>
      </rPr>
      <t xml:space="preserve">SISACNOC.  </t>
    </r>
    <r>
      <rPr>
        <sz val="12"/>
        <rFont val="Calibri"/>
        <family val="2"/>
      </rPr>
      <t xml:space="preserve">Estos montos  </t>
    </r>
    <r>
      <rPr>
        <sz val="12"/>
        <color rgb="FF0A0A0A"/>
        <rFont val="Calibri"/>
        <family val="2"/>
      </rPr>
      <t xml:space="preserve">están </t>
    </r>
    <r>
      <rPr>
        <sz val="12"/>
        <rFont val="Calibri"/>
        <family val="2"/>
      </rPr>
      <t xml:space="preserve">conformados </t>
    </r>
    <r>
      <rPr>
        <sz val="12"/>
        <color rgb="FF0A0A0A"/>
        <rFont val="Calibri"/>
        <family val="2"/>
      </rPr>
      <t xml:space="preserve">según </t>
    </r>
    <r>
      <rPr>
        <sz val="12"/>
        <color rgb="FF1D1D1D"/>
        <rFont val="Calibri"/>
        <family val="2"/>
      </rPr>
      <t xml:space="preserve">el </t>
    </r>
    <r>
      <rPr>
        <sz val="12"/>
        <rFont val="Calibri"/>
        <family val="2"/>
      </rPr>
      <t>detalle siguiente:</t>
    </r>
  </si>
  <si>
    <t>AI  30  de  junio  del  período  fiscal  2025  y  al  30  de junio  del periodo  fiscal  2024,  los pagos anticipados presentan balances de   por  RD$2,985,187,567.33  y  RD$3,487,986,702.13 respectivamente. La misma presenta una disminucion ascendente a RD$502,799,134.80. Las disminuciones mas importantes la presenta la cuenta anticipo a contratistas con el valor de RD$482,012,315.57 y gastos pagados por adelantados por la suma de RD$19,588,199.78. La cuenta anticipo a contratistas es el producto de los anticipos para el inicio de nuevos proyectos a construir y la misma es acreditada atravez de las cubicaciones de los mismos. El monto de la cuenta anticipos a proveedores son originados por pagos realizados por avances establecidos en los contratos de suministro de materiales y/o servicios y los gastos pagados por adelantados corresponde a las licencias informaticas y los seguros. Esta partida está compuesta de la forma siguiente:</t>
  </si>
  <si>
    <t>Al  30  de  junio  del período  fiscal  2025  y  al  30  de  junio  del período  fiscal  2024,  la  cuenta  de Activos    Intangibles,    presenta    un    balance    ascendente    a    RD$47,364,938.00    y    de RD$51,554,228.50  respectivamente,  reflejando,  una disminucion  neta  de  RD$4,189,290.50 producto de la depreciacion del periodo. El balance al final del período es el siguiente:</t>
  </si>
  <si>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Al  30  de junio  del  período   fiscal  2025  y  al  30  de  junio  del  período  fiscal  de  2024,  las deducciones   y  retenciones   por  pagar   ascendieron   a  un  total  de  RD$1,241,978,100.15   y RD$1,175,412,964.53  respectivamente,  reflejando  un incremento  neto de RD$66,574,435.02 producto de las Deducciones  por Garantía  de Obras que presenta un aumento en RD$66,574,435.02</t>
    </r>
    <r>
      <rPr>
        <sz val="12"/>
        <color rgb="FFFF0000"/>
        <rFont val="Calibri"/>
        <family val="2"/>
      </rPr>
      <t xml:space="preserve"> </t>
    </r>
    <r>
      <rPr>
        <sz val="12"/>
        <rFont val="Calibri"/>
        <family val="2"/>
      </rPr>
      <t>por registro de cubicaciones de los nuevos proyectos. El balance al final del periodo es el siguiente:</t>
    </r>
  </si>
  <si>
    <t>Manuel Luna Infante</t>
  </si>
  <si>
    <r>
      <rPr>
        <b/>
        <sz val="12"/>
        <rFont val="Calibri"/>
        <family val="2"/>
      </rPr>
      <t>OTROS PASIVOS CORRIENTES (Nota 15)</t>
    </r>
    <r>
      <rPr>
        <sz val="12"/>
        <rFont val="Calibri"/>
        <family val="2"/>
      </rPr>
      <t xml:space="preserve">
AI 30 de junio del período fiscal 2025 y al 30 de junio del período fiscal 2024, los otros pasivos corrientes     ascendieron     a   un     total     de     RD$5,601,414.04     y     RD$1,246,353.36 respectivamente,  reflejando  un incremento de  RD$4,355,060.68 producto de el pago erroneo de un cliente. El detalle es el siguiente:.</t>
    </r>
  </si>
  <si>
    <r>
      <rPr>
        <sz val="12"/>
        <color rgb="FF181818"/>
        <rFont val="Calibri"/>
        <family val="2"/>
      </rPr>
      <t xml:space="preserve">AI  </t>
    </r>
    <r>
      <rPr>
        <sz val="12"/>
        <color rgb="FF1A1A1A"/>
        <rFont val="Calibri"/>
        <family val="2"/>
      </rPr>
      <t xml:space="preserve">30 </t>
    </r>
    <r>
      <rPr>
        <sz val="12"/>
        <color rgb="FF1F1F1F"/>
        <rFont val="Calibri"/>
        <family val="2"/>
      </rPr>
      <t>de junio</t>
    </r>
    <r>
      <rPr>
        <sz val="12"/>
        <color rgb="FF0C0C0C"/>
        <rFont val="Calibri"/>
        <family val="2"/>
      </rPr>
      <t xml:space="preserve"> </t>
    </r>
    <r>
      <rPr>
        <sz val="12"/>
        <color rgb="FF0A0A0A"/>
        <rFont val="Calibri"/>
        <family val="2"/>
      </rPr>
      <t xml:space="preserve">del </t>
    </r>
    <r>
      <rPr>
        <sz val="12"/>
        <rFont val="Calibri"/>
        <family val="2"/>
      </rPr>
      <t xml:space="preserve">período  fiscal  2025  </t>
    </r>
    <r>
      <rPr>
        <sz val="12"/>
        <color rgb="FF161616"/>
        <rFont val="Calibri"/>
        <family val="2"/>
      </rPr>
      <t xml:space="preserve">y  </t>
    </r>
    <r>
      <rPr>
        <sz val="12"/>
        <rFont val="Calibri"/>
        <family val="2"/>
      </rPr>
      <t xml:space="preserve">al  </t>
    </r>
    <r>
      <rPr>
        <sz val="12"/>
        <color rgb="FF1A1A1A"/>
        <rFont val="Calibri"/>
        <family val="2"/>
      </rPr>
      <t xml:space="preserve">30  </t>
    </r>
    <r>
      <rPr>
        <sz val="12"/>
        <rFont val="Calibri"/>
        <family val="2"/>
      </rPr>
      <t xml:space="preserve">de junio del  período fiscal 2024,  </t>
    </r>
    <r>
      <rPr>
        <sz val="12"/>
        <color rgb="FF1A1A1A"/>
        <rFont val="Calibri"/>
        <family val="2"/>
      </rPr>
      <t xml:space="preserve">la cuenta de patrimonio institucional presenta un balance de </t>
    </r>
    <r>
      <rPr>
        <sz val="12"/>
        <rFont val="Calibri"/>
        <family val="2"/>
      </rPr>
      <t>RD$99,677,088,182.13</t>
    </r>
    <r>
      <rPr>
        <sz val="12"/>
        <color rgb="FF1A1A1A"/>
        <rFont val="Calibri"/>
        <family val="2"/>
      </rPr>
      <t xml:space="preserve"> y de RD$91,786,610,411.36</t>
    </r>
    <r>
      <rPr>
        <sz val="12"/>
        <rFont val="Calibri"/>
        <family val="2"/>
      </rPr>
      <t xml:space="preserve">  respectivamente. Presentando un incremento por RD$7,890,477,770.77, producto del resultado del periodo 2025-2024.</t>
    </r>
  </si>
  <si>
    <r>
      <rPr>
        <sz val="12"/>
        <color rgb="FF181818"/>
        <rFont val="Calibri"/>
        <family val="2"/>
      </rPr>
      <t xml:space="preserve">AI </t>
    </r>
    <r>
      <rPr>
        <sz val="12"/>
        <color rgb="FF1A1A1A"/>
        <rFont val="Calibri"/>
        <family val="2"/>
      </rPr>
      <t xml:space="preserve">30 </t>
    </r>
    <r>
      <rPr>
        <sz val="12"/>
        <color rgb="FF1F1F1F"/>
        <rFont val="Calibri"/>
        <family val="2"/>
      </rPr>
      <t xml:space="preserve">de junio </t>
    </r>
    <r>
      <rPr>
        <sz val="12"/>
        <color rgb="FF0A0A0A"/>
        <rFont val="Calibri"/>
        <family val="2"/>
      </rPr>
      <t xml:space="preserve">del  </t>
    </r>
    <r>
      <rPr>
        <sz val="12"/>
        <rFont val="Calibri"/>
        <family val="2"/>
      </rPr>
      <t xml:space="preserve">período  fiscal  2025  </t>
    </r>
    <r>
      <rPr>
        <sz val="12"/>
        <color rgb="FF161616"/>
        <rFont val="Calibri"/>
        <family val="2"/>
      </rPr>
      <t xml:space="preserve">y  </t>
    </r>
    <r>
      <rPr>
        <sz val="12"/>
        <rFont val="Calibri"/>
        <family val="2"/>
      </rPr>
      <t xml:space="preserve">al  </t>
    </r>
    <r>
      <rPr>
        <sz val="12"/>
        <color rgb="FF1A1A1A"/>
        <rFont val="Calibri"/>
        <family val="2"/>
      </rPr>
      <t xml:space="preserve">30  </t>
    </r>
    <r>
      <rPr>
        <sz val="12"/>
        <rFont val="Calibri"/>
        <family val="2"/>
      </rPr>
      <t xml:space="preserve">de  junio del período fiscal 2024,  </t>
    </r>
    <r>
      <rPr>
        <sz val="12"/>
        <color rgb="FF1A1A1A"/>
        <rFont val="Calibri"/>
        <family val="2"/>
      </rPr>
      <t xml:space="preserve">los  </t>
    </r>
    <r>
      <rPr>
        <sz val="12"/>
        <color rgb="FF0A0A0A"/>
        <rFont val="Calibri"/>
        <family val="2"/>
      </rPr>
      <t xml:space="preserve">ingresos ascendieron   </t>
    </r>
    <r>
      <rPr>
        <sz val="12"/>
        <rFont val="Calibri"/>
        <family val="2"/>
      </rPr>
      <t xml:space="preserve">a  </t>
    </r>
    <r>
      <rPr>
        <sz val="12"/>
        <color rgb="FF0A0A0A"/>
        <rFont val="Calibri"/>
        <family val="2"/>
      </rPr>
      <t xml:space="preserve">un  </t>
    </r>
    <r>
      <rPr>
        <sz val="12"/>
        <rFont val="Calibri"/>
        <family val="2"/>
      </rPr>
      <t xml:space="preserve">total  </t>
    </r>
    <r>
      <rPr>
        <sz val="12"/>
        <color rgb="FF181818"/>
        <rFont val="Calibri"/>
        <family val="2"/>
      </rPr>
      <t xml:space="preserve">de  </t>
    </r>
    <r>
      <rPr>
        <sz val="12"/>
        <rFont val="Calibri"/>
        <family val="2"/>
      </rPr>
      <t xml:space="preserve">RD$906,424,266.50  y  </t>
    </r>
    <r>
      <rPr>
        <sz val="12"/>
        <color rgb="FF0C0C0C"/>
        <rFont val="Calibri"/>
        <family val="2"/>
      </rPr>
      <t xml:space="preserve">de  </t>
    </r>
    <r>
      <rPr>
        <sz val="12"/>
        <rFont val="Calibri"/>
        <family val="2"/>
      </rPr>
      <t xml:space="preserve">RO$929,438,174.08  respectivamente. Reflejando   </t>
    </r>
    <r>
      <rPr>
        <sz val="12"/>
        <color rgb="FF0E0E0E"/>
        <rFont val="Calibri"/>
        <family val="2"/>
      </rPr>
      <t>una disminucion neta</t>
    </r>
    <r>
      <rPr>
        <sz val="12"/>
        <color rgb="FF0F0F0F"/>
        <rFont val="Calibri"/>
        <family val="2"/>
      </rPr>
      <t xml:space="preserve"> </t>
    </r>
    <r>
      <rPr>
        <sz val="12"/>
        <rFont val="Calibri"/>
        <family val="2"/>
      </rPr>
      <t xml:space="preserve">de RD$23,013,907.58 debido a una disminucion de la facturacion,   Las   mismas   son   producto   </t>
    </r>
    <r>
      <rPr>
        <sz val="12"/>
        <color rgb="FF1F1F1F"/>
        <rFont val="Calibri"/>
        <family val="2"/>
      </rPr>
      <t xml:space="preserve">de </t>
    </r>
    <r>
      <rPr>
        <sz val="12"/>
        <rFont val="Calibri"/>
        <family val="2"/>
      </rPr>
      <t xml:space="preserve">facturaciones  </t>
    </r>
    <r>
      <rPr>
        <sz val="12"/>
        <color rgb="FF1D1D1D"/>
        <rFont val="Calibri"/>
        <family val="2"/>
      </rPr>
      <t xml:space="preserve">de  </t>
    </r>
    <r>
      <rPr>
        <sz val="12"/>
        <rFont val="Calibri"/>
        <family val="2"/>
      </rPr>
      <t xml:space="preserve">servicio  </t>
    </r>
    <r>
      <rPr>
        <sz val="12"/>
        <color rgb="FF131313"/>
        <rFont val="Calibri"/>
        <family val="2"/>
      </rPr>
      <t xml:space="preserve">de  </t>
    </r>
    <r>
      <rPr>
        <sz val="12"/>
        <rFont val="Calibri"/>
        <family val="2"/>
      </rPr>
      <t>agua  y  alcantarillados.</t>
    </r>
    <r>
      <rPr>
        <sz val="12"/>
        <color rgb="FF0F0F0F"/>
        <rFont val="Calibri"/>
        <family val="2"/>
      </rPr>
      <t xml:space="preserve">,  </t>
    </r>
    <r>
      <rPr>
        <sz val="12"/>
        <color rgb="FF262626"/>
        <rFont val="Calibri"/>
        <family val="2"/>
      </rPr>
      <t xml:space="preserve">El </t>
    </r>
    <r>
      <rPr>
        <sz val="12"/>
        <rFont val="Calibri"/>
        <family val="2"/>
      </rPr>
      <t xml:space="preserve">balance </t>
    </r>
    <r>
      <rPr>
        <sz val="12"/>
        <color rgb="FF111111"/>
        <rFont val="Calibri"/>
        <family val="2"/>
      </rPr>
      <t xml:space="preserve">de </t>
    </r>
    <r>
      <rPr>
        <sz val="12"/>
        <rFont val="Calibri"/>
        <family val="2"/>
      </rPr>
      <t xml:space="preserve">esta cuenta presenta </t>
    </r>
    <r>
      <rPr>
        <sz val="12"/>
        <color rgb="FF0A0A0A"/>
        <rFont val="Calibri"/>
        <family val="2"/>
      </rPr>
      <t xml:space="preserve">el </t>
    </r>
    <r>
      <rPr>
        <sz val="12"/>
        <rFont val="Calibri"/>
        <family val="2"/>
      </rPr>
      <t>detalle siguiente.</t>
    </r>
  </si>
  <si>
    <t>AI  30  de  junio  del  período  fiscal  2025  y  al  30  de  junio  del  período  fiscal  2024,  los  ingresos ascendieron  a  un  total  de  RD$4,984,060,111.93  y  de  RD$5,518,320,006.36  respectivamente, reflejando  una  disminucion  neta de  RD$534,259,894.43.  La disminucion más  significativa la presenta las las transferencias  de  capital  del  gobierno  central   con  RD$604,237,131.25, mientras que Las transferencias corrientes del gobierno central presentan un incremento en RD$80,975,279.63, Las transferencias de capital de empresas descentralizada presenta un incremento de RD$20,535,140.94 producto de un convenio entre INAPA-INDRHI-MINISTERIO DE AGRICULTRA. Esta  cuenta presenta el detalle siguiente:</t>
  </si>
  <si>
    <t>AI  30  de  junio  del  período  fiscal  2025  y  al  30  de junio  del período  fiscal  2024,  los  ingresos
ascendieron   a   un   total  de  RD$126,271,449.50  y  de   RD$158,076,335.61  respectivamente, reflejando una disminucion neta de RD$31,804,886.11, La misma es producto de una disminucion de los ingresos por supervisión de los proyectos en ejecución y otros. El balance de esta cuenta presenta  el detalle
siguiente:</t>
  </si>
  <si>
    <t>Compensaciones Directas Al Personal</t>
  </si>
  <si>
    <r>
      <rPr>
        <b/>
        <sz val="12"/>
        <rFont val="Calibri"/>
        <family val="2"/>
      </rPr>
      <t>GASTOS
Sueldos, Salario y Beneficios a Empleados (Nota 21)</t>
    </r>
    <r>
      <rPr>
        <sz val="12"/>
        <rFont val="Calibri"/>
        <family val="2"/>
      </rPr>
      <t xml:space="preserve">
AI </t>
    </r>
    <r>
      <rPr>
        <sz val="12"/>
        <color rgb="FF181818"/>
        <rFont val="Calibri"/>
        <family val="2"/>
      </rPr>
      <t xml:space="preserve">30 </t>
    </r>
    <r>
      <rPr>
        <sz val="12"/>
        <color rgb="FF111111"/>
        <rFont val="Calibri"/>
        <family val="2"/>
      </rPr>
      <t>de junio</t>
    </r>
    <r>
      <rPr>
        <sz val="12"/>
        <rFont val="Calibri"/>
        <family val="2"/>
      </rPr>
      <t xml:space="preserve"> </t>
    </r>
    <r>
      <rPr>
        <sz val="12"/>
        <color rgb="FF131313"/>
        <rFont val="Calibri"/>
        <family val="2"/>
      </rPr>
      <t xml:space="preserve">del </t>
    </r>
    <r>
      <rPr>
        <sz val="12"/>
        <rFont val="Calibri"/>
        <family val="2"/>
      </rPr>
      <t xml:space="preserve">año fiscal 2025 </t>
    </r>
    <r>
      <rPr>
        <sz val="12"/>
        <color rgb="FF181818"/>
        <rFont val="Calibri"/>
        <family val="2"/>
      </rPr>
      <t xml:space="preserve">y </t>
    </r>
    <r>
      <rPr>
        <sz val="12"/>
        <rFont val="Calibri"/>
        <family val="2"/>
      </rPr>
      <t xml:space="preserve">al </t>
    </r>
    <r>
      <rPr>
        <sz val="12"/>
        <color rgb="FF1D1D1D"/>
        <rFont val="Calibri"/>
        <family val="2"/>
      </rPr>
      <t xml:space="preserve">30 </t>
    </r>
    <r>
      <rPr>
        <sz val="12"/>
        <color rgb="FF1F1F1F"/>
        <rFont val="Calibri"/>
        <family val="2"/>
      </rPr>
      <t>de junio</t>
    </r>
    <r>
      <rPr>
        <sz val="12"/>
        <rFont val="Calibri"/>
        <family val="2"/>
      </rPr>
      <t xml:space="preserve">  del año fiscal 2024, los Servicios Personales ascendieron   </t>
    </r>
    <r>
      <rPr>
        <sz val="12"/>
        <color rgb="FF262626"/>
        <rFont val="Calibri"/>
        <family val="2"/>
      </rPr>
      <t xml:space="preserve">a  </t>
    </r>
    <r>
      <rPr>
        <sz val="12"/>
        <color rgb="FF111111"/>
        <rFont val="Calibri"/>
        <family val="2"/>
      </rPr>
      <t xml:space="preserve">un  </t>
    </r>
    <r>
      <rPr>
        <sz val="12"/>
        <rFont val="Calibri"/>
        <family val="2"/>
      </rPr>
      <t xml:space="preserve">total  </t>
    </r>
    <r>
      <rPr>
        <sz val="12"/>
        <color rgb="FF111111"/>
        <rFont val="Calibri"/>
        <family val="2"/>
      </rPr>
      <t xml:space="preserve">de  </t>
    </r>
    <r>
      <rPr>
        <sz val="12"/>
        <rFont val="Calibri"/>
        <family val="2"/>
      </rPr>
      <t xml:space="preserve">RD$1,413,621,952.85  y  RD$1,1381,209,321.90  respectivamente, reflejando  un incremento  </t>
    </r>
    <r>
      <rPr>
        <sz val="12"/>
        <color rgb="FF131313"/>
        <rFont val="Calibri"/>
        <family val="2"/>
      </rPr>
      <t xml:space="preserve">neto </t>
    </r>
    <r>
      <rPr>
        <sz val="12"/>
        <color rgb="FF0F0F0F"/>
        <rFont val="Calibri"/>
        <family val="2"/>
      </rPr>
      <t xml:space="preserve">de </t>
    </r>
    <r>
      <rPr>
        <sz val="12"/>
        <rFont val="Calibri"/>
        <family val="2"/>
      </rPr>
      <t>RD$34,412,630.95</t>
    </r>
    <r>
      <rPr>
        <sz val="12"/>
        <color rgb="FFFF0000"/>
        <rFont val="Calibri"/>
        <family val="2"/>
      </rPr>
      <t>.</t>
    </r>
    <r>
      <rPr>
        <sz val="12"/>
        <rFont val="Calibri"/>
        <family val="2"/>
      </rPr>
      <t xml:space="preserve"> las variaciónes más importantes  las </t>
    </r>
    <r>
      <rPr>
        <sz val="12"/>
        <color rgb="FF111111"/>
        <rFont val="Calibri"/>
        <family val="2"/>
      </rPr>
      <t xml:space="preserve">presentan </t>
    </r>
    <r>
      <rPr>
        <sz val="12"/>
        <color rgb="FF131313"/>
        <rFont val="Calibri"/>
        <family val="2"/>
      </rPr>
      <t>sueldos  personal temporero/ sueldo personal contratado</t>
    </r>
    <r>
      <rPr>
        <sz val="12"/>
        <rFont val="Calibri"/>
        <family val="2"/>
      </rPr>
      <t xml:space="preserve"> con RD$41,106,989.22 debido a la entrada en ejecusion el proyecto de con recursos externos. La misma  </t>
    </r>
    <r>
      <rPr>
        <sz val="12"/>
        <color rgb="FF0A0A0A"/>
        <rFont val="Calibri"/>
        <family val="2"/>
      </rPr>
      <t xml:space="preserve">está  </t>
    </r>
    <r>
      <rPr>
        <sz val="12"/>
        <rFont val="Calibri"/>
        <family val="2"/>
      </rPr>
      <t xml:space="preserve">conformada  </t>
    </r>
    <r>
      <rPr>
        <sz val="12"/>
        <color rgb="FF0C0C0C"/>
        <rFont val="Calibri"/>
        <family val="2"/>
      </rPr>
      <t xml:space="preserve">según  </t>
    </r>
    <r>
      <rPr>
        <sz val="12"/>
        <color rgb="FF1C1C1C"/>
        <rFont val="Calibri"/>
        <family val="2"/>
      </rPr>
      <t xml:space="preserve">el </t>
    </r>
    <r>
      <rPr>
        <sz val="12"/>
        <rFont val="Calibri"/>
        <family val="2"/>
      </rPr>
      <t xml:space="preserve">siguiente
</t>
    </r>
    <r>
      <rPr>
        <sz val="12"/>
        <color rgb="FF0F0F0F"/>
        <rFont val="Calibri"/>
        <family val="2"/>
      </rPr>
      <t>detalle:</t>
    </r>
  </si>
  <si>
    <t>EL MOVIMIENTO DE LA PROPIEDAD , PLANTA Y EQUIPOS Y DEPRECIACION ACUMULDA AL 01 ENERODE 2025 AL 30 DE JUNIO  2025.</t>
  </si>
  <si>
    <t>01/01/2025 AL 30/06/2025</t>
  </si>
  <si>
    <t xml:space="preserve">HERRAMINTAS </t>
  </si>
  <si>
    <t>EQ MEDICOS Y SANITARIO</t>
  </si>
  <si>
    <t>COMUNICACIÓN</t>
  </si>
  <si>
    <t>LABORATORIO</t>
  </si>
  <si>
    <t>OTROS EQUIPOS</t>
  </si>
  <si>
    <t>EQUIPOS DE COMPUTACION</t>
  </si>
  <si>
    <t>Costo de Adquisicion 2025</t>
  </si>
  <si>
    <t>Planta y Equipos neto  Jun/25</t>
  </si>
  <si>
    <r>
      <rPr>
        <sz val="12"/>
        <color rgb="FF0F0F0F"/>
        <rFont val="Calibri"/>
        <family val="2"/>
      </rPr>
      <t xml:space="preserve">AI </t>
    </r>
    <r>
      <rPr>
        <sz val="12"/>
        <color rgb="FF212121"/>
        <rFont val="Calibri"/>
        <family val="2"/>
      </rPr>
      <t>30 de junio</t>
    </r>
    <r>
      <rPr>
        <sz val="12"/>
        <rFont val="Calibri"/>
        <family val="2"/>
      </rPr>
      <t xml:space="preserve"> del período fiscal 2024  </t>
    </r>
    <r>
      <rPr>
        <sz val="12"/>
        <color rgb="FF0E0E0E"/>
        <rFont val="Calibri"/>
        <family val="2"/>
      </rPr>
      <t xml:space="preserve">y  </t>
    </r>
    <r>
      <rPr>
        <sz val="12"/>
        <rFont val="Calibri"/>
        <family val="2"/>
      </rPr>
      <t xml:space="preserve">al </t>
    </r>
    <r>
      <rPr>
        <sz val="12"/>
        <color rgb="FF181818"/>
        <rFont val="Calibri"/>
        <family val="2"/>
      </rPr>
      <t xml:space="preserve">31 </t>
    </r>
    <r>
      <rPr>
        <sz val="12"/>
        <color rgb="FF0A0A0A"/>
        <rFont val="Calibri"/>
        <family val="2"/>
      </rPr>
      <t>de junio</t>
    </r>
    <r>
      <rPr>
        <sz val="12"/>
        <rFont val="Calibri"/>
        <family val="2"/>
      </rPr>
      <t xml:space="preserve"> del </t>
    </r>
    <r>
      <rPr>
        <sz val="12"/>
        <color rgb="FF0A0A0A"/>
        <rFont val="Calibri"/>
        <family val="2"/>
      </rPr>
      <t xml:space="preserve">año </t>
    </r>
    <r>
      <rPr>
        <sz val="12"/>
        <rFont val="Calibri"/>
        <family val="2"/>
      </rPr>
      <t xml:space="preserve">fiscal 2023,  </t>
    </r>
    <r>
      <rPr>
        <sz val="12"/>
        <color rgb="FF161616"/>
        <rFont val="Calibri"/>
        <family val="2"/>
      </rPr>
      <t xml:space="preserve">la  </t>
    </r>
    <r>
      <rPr>
        <sz val="12"/>
        <color rgb="FF111111"/>
        <rFont val="Calibri"/>
        <family val="2"/>
      </rPr>
      <t xml:space="preserve">cuenta  </t>
    </r>
    <r>
      <rPr>
        <sz val="12"/>
        <color rgb="FF2A2A2A"/>
        <rFont val="Calibri"/>
        <family val="2"/>
      </rPr>
      <t xml:space="preserve">de </t>
    </r>
    <r>
      <rPr>
        <sz val="12"/>
        <rFont val="Calibri"/>
        <family val="2"/>
      </rPr>
      <t xml:space="preserve">subvenciones    </t>
    </r>
    <r>
      <rPr>
        <sz val="12"/>
        <color rgb="FF111111"/>
        <rFont val="Calibri"/>
        <family val="2"/>
      </rPr>
      <t xml:space="preserve">y   </t>
    </r>
    <r>
      <rPr>
        <sz val="12"/>
        <rFont val="Calibri"/>
        <family val="2"/>
      </rPr>
      <t xml:space="preserve">otros   pagos   </t>
    </r>
    <r>
      <rPr>
        <sz val="12"/>
        <color rgb="FF1C1C1C"/>
        <rFont val="Calibri"/>
        <family val="2"/>
      </rPr>
      <t xml:space="preserve">por   </t>
    </r>
    <r>
      <rPr>
        <sz val="12"/>
        <rFont val="Calibri"/>
        <family val="2"/>
      </rPr>
      <t xml:space="preserve">transferencias   ascendieron   </t>
    </r>
    <r>
      <rPr>
        <sz val="12"/>
        <color rgb="FF131313"/>
        <rFont val="Calibri"/>
        <family val="2"/>
      </rPr>
      <t xml:space="preserve">a   </t>
    </r>
    <r>
      <rPr>
        <sz val="12"/>
        <rFont val="Calibri"/>
        <family val="2"/>
      </rPr>
      <t xml:space="preserve">RD$62,045,586.00   </t>
    </r>
    <r>
      <rPr>
        <sz val="12"/>
        <color rgb="FF0C0C0C"/>
        <rFont val="Calibri"/>
        <family val="2"/>
      </rPr>
      <t xml:space="preserve">y   </t>
    </r>
    <r>
      <rPr>
        <sz val="12"/>
        <color rgb="FF282828"/>
        <rFont val="Calibri"/>
        <family val="2"/>
      </rPr>
      <t xml:space="preserve">de </t>
    </r>
    <r>
      <rPr>
        <sz val="12"/>
        <rFont val="Calibri"/>
        <family val="2"/>
      </rPr>
      <t xml:space="preserve">RD$125,122,550.67, respectivamente, reflejando una disminucion de RD$63,076,964.67. La partida de mayor disminucion fue las transferencias corrientes a instituciones sin fines de lucro por RD$123,460,000.00. Los montos son según </t>
    </r>
    <r>
      <rPr>
        <sz val="12"/>
        <color rgb="FF111111"/>
        <rFont val="Calibri"/>
        <family val="2"/>
      </rPr>
      <t xml:space="preserve">el </t>
    </r>
    <r>
      <rPr>
        <sz val="12"/>
        <rFont val="Calibri"/>
        <family val="2"/>
      </rPr>
      <t>detalle siguiente:</t>
    </r>
  </si>
  <si>
    <t>Al 30 de junio del período fiscal 2025 y al  30 de junio del período fiscal 2024.  La  cuenta  de
Suministro y Materiales      para     Consumo      ascendieron      a     RD$239,927,189.25 y RD$164,507,854.29 respectivamente.  Este renglon presenta un incremento  neto de RD$75,419,334.96. Los incrementos mas significativos lo muestra la partida combustibles, lubricantes, productos quimicos con RD$54,834,141.67 y productos y utiles varios de RD$14,692,713.02. El balance al final del periodo es el siguiente:</t>
  </si>
  <si>
    <r>
      <t xml:space="preserve">Al 30 de junio </t>
    </r>
    <r>
      <rPr>
        <sz val="12"/>
        <color rgb="FF0C0C0C"/>
        <rFont val="Calibri"/>
        <family val="2"/>
      </rPr>
      <t xml:space="preserve">del </t>
    </r>
    <r>
      <rPr>
        <sz val="12"/>
        <rFont val="Calibri"/>
        <family val="2"/>
      </rPr>
      <t xml:space="preserve">período fiscal 2025 y al 30 de junio del período fiscal 2024. La Depreciación </t>
    </r>
    <r>
      <rPr>
        <sz val="12"/>
        <color rgb="FF1C1C1C"/>
        <rFont val="Calibri"/>
        <family val="2"/>
      </rPr>
      <t xml:space="preserve">y </t>
    </r>
    <r>
      <rPr>
        <sz val="12"/>
        <rFont val="Calibri"/>
        <family val="2"/>
      </rPr>
      <t xml:space="preserve">Amortización ascendieron a RD$673,203,066.24   y   RD$652,154,195.35 La cuenta presenta un Incremento neto de RD$21,048,870.89, El incremento más significativo </t>
    </r>
    <r>
      <rPr>
        <sz val="12"/>
        <color rgb="FF0C0C0C"/>
        <rFont val="Calibri"/>
        <family val="2"/>
      </rPr>
      <t xml:space="preserve">es </t>
    </r>
    <r>
      <rPr>
        <sz val="12"/>
        <rFont val="Calibri"/>
        <family val="2"/>
      </rPr>
      <t xml:space="preserve">como sigue: depreciación de bienes inmuebles de RD$19,120,090.77.  El balance al final del periodo </t>
    </r>
    <r>
      <rPr>
        <sz val="12"/>
        <color rgb="FF080808"/>
        <rFont val="Calibri"/>
        <family val="2"/>
      </rPr>
      <t xml:space="preserve">es </t>
    </r>
    <r>
      <rPr>
        <sz val="12"/>
        <color rgb="FF161616"/>
        <rFont val="Calibri"/>
        <family val="2"/>
      </rPr>
      <t xml:space="preserve">el </t>
    </r>
    <r>
      <rPr>
        <sz val="12"/>
        <rFont val="Calibri"/>
        <family val="2"/>
      </rPr>
      <t>siguiente:</t>
    </r>
  </si>
  <si>
    <t>Al 30 de junio del período fiscal 2025 y al 30 de junio del período fiscal 2024. Otros Gastos ascendieron  a RD$1,263,458,732.04 y RD$1,129,893,803.15 respectivamente.  En esta  cuenta el balance presenta un incremento neto de RD$135,564,928.89. Los incrementos mas importantes la presenta servicios basicos con RD$86,718,948.42, la partida de seguros con RD$35,,592,742.28 y servicios de comunicaciones con RD$7,925,547,21. El balance al final del periodo es el siguiente:</t>
  </si>
  <si>
    <r>
      <t xml:space="preserve">AI </t>
    </r>
    <r>
      <rPr>
        <sz val="12"/>
        <color rgb="FF212121"/>
        <rFont val="Calibri"/>
        <family val="2"/>
      </rPr>
      <t>30 de  junio</t>
    </r>
    <r>
      <rPr>
        <sz val="12"/>
        <color rgb="FF0F0F0F"/>
        <rFont val="Calibri"/>
        <family val="2"/>
      </rPr>
      <t xml:space="preserve">  </t>
    </r>
    <r>
      <rPr>
        <sz val="12"/>
        <rFont val="Calibri"/>
        <family val="2"/>
      </rPr>
      <t xml:space="preserve">período  </t>
    </r>
    <r>
      <rPr>
        <sz val="12"/>
        <color rgb="FF0E0E0E"/>
        <rFont val="Calibri"/>
        <family val="2"/>
      </rPr>
      <t xml:space="preserve">fiscal  </t>
    </r>
    <r>
      <rPr>
        <sz val="12"/>
        <rFont val="Calibri"/>
        <family val="2"/>
      </rPr>
      <t xml:space="preserve">2025  </t>
    </r>
    <r>
      <rPr>
        <sz val="12"/>
        <color rgb="FF1C1C1C"/>
        <rFont val="Calibri"/>
        <family val="2"/>
      </rPr>
      <t xml:space="preserve">y  </t>
    </r>
    <r>
      <rPr>
        <sz val="12"/>
        <rFont val="Calibri"/>
        <family val="2"/>
      </rPr>
      <t xml:space="preserve">al </t>
    </r>
    <r>
      <rPr>
        <sz val="12"/>
        <color rgb="FF181818"/>
        <rFont val="Calibri"/>
        <family val="2"/>
      </rPr>
      <t xml:space="preserve">30 </t>
    </r>
    <r>
      <rPr>
        <sz val="12"/>
        <rFont val="Calibri"/>
        <family val="2"/>
      </rPr>
      <t xml:space="preserve">de junio  del período  fiscal 2024,  </t>
    </r>
    <r>
      <rPr>
        <sz val="12"/>
        <color rgb="FF0E0E0E"/>
        <rFont val="Calibri"/>
        <family val="2"/>
      </rPr>
      <t xml:space="preserve">los </t>
    </r>
    <r>
      <rPr>
        <sz val="12"/>
        <rFont val="Calibri"/>
        <family val="2"/>
      </rPr>
      <t xml:space="preserve">balances  de </t>
    </r>
    <r>
      <rPr>
        <sz val="12"/>
        <color rgb="FF151515"/>
        <rFont val="Calibri"/>
        <family val="2"/>
      </rPr>
      <t xml:space="preserve">la </t>
    </r>
    <r>
      <rPr>
        <sz val="12"/>
        <color rgb="FF0F0F0F"/>
        <rFont val="Calibri"/>
        <family val="2"/>
      </rPr>
      <t xml:space="preserve">cuenta     </t>
    </r>
    <r>
      <rPr>
        <sz val="12"/>
        <rFont val="Calibri"/>
        <family val="2"/>
      </rPr>
      <t xml:space="preserve">propiedad      planta     </t>
    </r>
    <r>
      <rPr>
        <sz val="12"/>
        <color rgb="FF1C1C1C"/>
        <rFont val="Calibri"/>
        <family val="2"/>
      </rPr>
      <t xml:space="preserve">y     </t>
    </r>
    <r>
      <rPr>
        <sz val="12"/>
        <rFont val="Calibri"/>
        <family val="2"/>
      </rPr>
      <t xml:space="preserve">equipo      (neto)      </t>
    </r>
    <r>
      <rPr>
        <sz val="12"/>
        <color rgb="FF1A1A1A"/>
        <rFont val="Calibri"/>
        <family val="2"/>
      </rPr>
      <t xml:space="preserve">son     </t>
    </r>
    <r>
      <rPr>
        <sz val="12"/>
        <color rgb="FF1D1D1D"/>
        <rFont val="Calibri"/>
        <family val="2"/>
      </rPr>
      <t xml:space="preserve">de     </t>
    </r>
    <r>
      <rPr>
        <sz val="12"/>
        <rFont val="Calibri"/>
        <family val="2"/>
      </rPr>
      <t xml:space="preserve">RD$89,637,315,139.40      </t>
    </r>
    <r>
      <rPr>
        <sz val="12"/>
        <color rgb="FF232323"/>
        <rFont val="Calibri"/>
        <family val="2"/>
      </rPr>
      <t xml:space="preserve">y </t>
    </r>
    <r>
      <rPr>
        <sz val="12"/>
        <rFont val="Calibri"/>
        <family val="2"/>
      </rPr>
      <t xml:space="preserve">RD$83,555,842,687.00  respectivamente,  </t>
    </r>
    <r>
      <rPr>
        <sz val="12"/>
        <color rgb="FF131313"/>
        <rFont val="Calibri"/>
        <family val="2"/>
      </rPr>
      <t xml:space="preserve">la  </t>
    </r>
    <r>
      <rPr>
        <sz val="12"/>
        <rFont val="Calibri"/>
        <family val="2"/>
      </rPr>
      <t xml:space="preserve">cual  presenta  un  aumento  neto  ascendente   </t>
    </r>
    <r>
      <rPr>
        <sz val="12"/>
        <color rgb="FF2D2D2D"/>
        <rFont val="Calibri"/>
        <family val="2"/>
      </rPr>
      <t xml:space="preserve">a </t>
    </r>
    <r>
      <rPr>
        <sz val="12"/>
        <rFont val="Calibri"/>
        <family val="2"/>
      </rPr>
      <t xml:space="preserve">RD$6,081,472,452.40.  </t>
    </r>
    <r>
      <rPr>
        <sz val="12"/>
        <color rgb="FF0A0A0A"/>
        <rFont val="Calibri"/>
        <family val="2"/>
      </rPr>
      <t xml:space="preserve">Los  </t>
    </r>
    <r>
      <rPr>
        <sz val="12"/>
        <rFont val="Calibri"/>
        <family val="2"/>
      </rPr>
      <t xml:space="preserve">incrementos  más  importantes  </t>
    </r>
    <r>
      <rPr>
        <sz val="12"/>
        <color rgb="FF0F0F0F"/>
        <rFont val="Calibri"/>
        <family val="2"/>
      </rPr>
      <t xml:space="preserve">los  </t>
    </r>
    <r>
      <rPr>
        <sz val="12"/>
        <rFont val="Calibri"/>
        <family val="2"/>
      </rPr>
      <t xml:space="preserve">presentan  </t>
    </r>
    <r>
      <rPr>
        <sz val="12"/>
        <color rgb="FF131313"/>
        <rFont val="Calibri"/>
        <family val="2"/>
      </rPr>
      <t xml:space="preserve">la  </t>
    </r>
    <r>
      <rPr>
        <sz val="12"/>
        <color rgb="FF0C0C0C"/>
        <rFont val="Calibri"/>
        <family val="2"/>
      </rPr>
      <t xml:space="preserve">cuenta  </t>
    </r>
    <r>
      <rPr>
        <sz val="12"/>
        <color rgb="FF161616"/>
        <rFont val="Calibri"/>
        <family val="2"/>
      </rPr>
      <t xml:space="preserve">de  </t>
    </r>
    <r>
      <rPr>
        <sz val="12"/>
        <rFont val="Calibri"/>
        <family val="2"/>
      </rPr>
      <t xml:space="preserve">Obras Hidráulicas  y  Sanitarias  en  </t>
    </r>
    <r>
      <rPr>
        <sz val="12"/>
        <color rgb="FF0F0F0F"/>
        <rFont val="Calibri"/>
        <family val="2"/>
      </rPr>
      <t xml:space="preserve">proceso  </t>
    </r>
    <r>
      <rPr>
        <sz val="12"/>
        <rFont val="Calibri"/>
        <family val="2"/>
      </rPr>
      <t xml:space="preserve">por  RD$4,884,605,979.27,  Terrenos  </t>
    </r>
    <r>
      <rPr>
        <sz val="12"/>
        <color rgb="FF131313"/>
        <rFont val="Calibri"/>
        <family val="2"/>
      </rPr>
      <t xml:space="preserve">y  </t>
    </r>
    <r>
      <rPr>
        <sz val="12"/>
        <rFont val="Calibri"/>
        <family val="2"/>
      </rPr>
      <t xml:space="preserve">Servidumbre  </t>
    </r>
    <r>
      <rPr>
        <sz val="12"/>
        <color rgb="FF1A1A1A"/>
        <rFont val="Calibri"/>
        <family val="2"/>
      </rPr>
      <t xml:space="preserve">con </t>
    </r>
    <r>
      <rPr>
        <sz val="12"/>
        <rFont val="Calibri"/>
        <family val="2"/>
      </rPr>
      <t xml:space="preserve">RD$17,126,378.00, Maquinarias y Equipos con RD$125,299,565.52 y transferencias obras hidraulicas terminada con RD$2,264411,628.96, Las adiciones presentadas  tienen    diferencias    con    </t>
    </r>
    <r>
      <rPr>
        <sz val="12"/>
        <color rgb="FF1C1C1C"/>
        <rFont val="Calibri"/>
        <family val="2"/>
      </rPr>
      <t xml:space="preserve">la    </t>
    </r>
    <r>
      <rPr>
        <sz val="12"/>
        <color rgb="FF0A0A0A"/>
        <rFont val="Calibri"/>
        <family val="2"/>
      </rPr>
      <t xml:space="preserve">ejecución </t>
    </r>
    <r>
      <rPr>
        <sz val="12"/>
        <rFont val="Calibri"/>
        <family val="2"/>
      </rPr>
      <t xml:space="preserve">presupuestaria </t>
    </r>
    <r>
      <rPr>
        <sz val="12"/>
        <color rgb="FF0A0A0A"/>
        <rFont val="Calibri"/>
        <family val="2"/>
      </rPr>
      <t xml:space="preserve">debido </t>
    </r>
    <r>
      <rPr>
        <sz val="12"/>
        <color rgb="FF161616"/>
        <rFont val="Calibri"/>
        <family val="2"/>
      </rPr>
      <t xml:space="preserve">a </t>
    </r>
    <r>
      <rPr>
        <sz val="12"/>
        <rFont val="Calibri"/>
        <family val="2"/>
      </rPr>
      <t xml:space="preserve">que los registros </t>
    </r>
    <r>
      <rPr>
        <sz val="12"/>
        <color rgb="FF161616"/>
        <rFont val="Calibri"/>
        <family val="2"/>
      </rPr>
      <t xml:space="preserve">de </t>
    </r>
    <r>
      <rPr>
        <sz val="12"/>
        <rFont val="Calibri"/>
        <family val="2"/>
      </rPr>
      <t xml:space="preserve">las misma </t>
    </r>
    <r>
      <rPr>
        <sz val="12"/>
        <color rgb="FF0C0C0C"/>
        <rFont val="Calibri"/>
        <family val="2"/>
      </rPr>
      <t xml:space="preserve">se </t>
    </r>
    <r>
      <rPr>
        <sz val="12"/>
        <rFont val="Calibri"/>
        <family val="2"/>
      </rPr>
      <t xml:space="preserve">realizan tan pronto son </t>
    </r>
    <r>
      <rPr>
        <sz val="12"/>
        <color rgb="FF131313"/>
        <rFont val="Calibri"/>
        <family val="2"/>
      </rPr>
      <t xml:space="preserve">recibidas </t>
    </r>
    <r>
      <rPr>
        <sz val="12"/>
        <color rgb="FF282828"/>
        <rFont val="Calibri"/>
        <family val="2"/>
      </rPr>
      <t xml:space="preserve">en </t>
    </r>
    <r>
      <rPr>
        <sz val="12"/>
        <rFont val="Calibri"/>
        <family val="2"/>
      </rPr>
      <t xml:space="preserve">la institución independientemente </t>
    </r>
    <r>
      <rPr>
        <sz val="12"/>
        <color rgb="FF212121"/>
        <rFont val="Calibri"/>
        <family val="2"/>
      </rPr>
      <t xml:space="preserve">de </t>
    </r>
    <r>
      <rPr>
        <sz val="12"/>
        <rFont val="Calibri"/>
        <family val="2"/>
      </rPr>
      <t xml:space="preserve">que no </t>
    </r>
    <r>
      <rPr>
        <sz val="12"/>
        <color rgb="FF181818"/>
        <rFont val="Calibri"/>
        <family val="2"/>
      </rPr>
      <t xml:space="preserve">se </t>
    </r>
    <r>
      <rPr>
        <sz val="12"/>
        <rFont val="Calibri"/>
        <family val="2"/>
      </rPr>
      <t xml:space="preserve">haya realizado  el pago. Los valores al </t>
    </r>
    <r>
      <rPr>
        <sz val="12"/>
        <color rgb="FF0A0A0A"/>
        <rFont val="Calibri"/>
        <family val="2"/>
      </rPr>
      <t xml:space="preserve">final </t>
    </r>
    <r>
      <rPr>
        <sz val="12"/>
        <rFont val="Calibri"/>
        <family val="2"/>
      </rPr>
      <t xml:space="preserve">del </t>
    </r>
    <r>
      <rPr>
        <sz val="12"/>
        <color rgb="FF111111"/>
        <rFont val="Calibri"/>
        <family val="2"/>
      </rPr>
      <t xml:space="preserve">período son según </t>
    </r>
    <r>
      <rPr>
        <sz val="12"/>
        <color rgb="FF0E0E0E"/>
        <rFont val="Calibri"/>
        <family val="2"/>
      </rPr>
      <t xml:space="preserve">el </t>
    </r>
    <r>
      <rPr>
        <sz val="12"/>
        <rFont val="Calibri"/>
        <family val="2"/>
      </rPr>
      <t>detalle siguiente:</t>
    </r>
  </si>
  <si>
    <r>
      <rPr>
        <sz val="12"/>
        <color rgb="FF181818"/>
        <rFont val="Calibri"/>
        <family val="2"/>
      </rPr>
      <t xml:space="preserve">AI </t>
    </r>
    <r>
      <rPr>
        <sz val="12"/>
        <color rgb="FF0C0C0C"/>
        <rFont val="Calibri"/>
        <family val="2"/>
      </rPr>
      <t>30 de  junio</t>
    </r>
    <r>
      <rPr>
        <sz val="12"/>
        <rFont val="Calibri"/>
        <family val="2"/>
      </rPr>
      <t xml:space="preserve">  </t>
    </r>
    <r>
      <rPr>
        <sz val="12"/>
        <color rgb="FF131313"/>
        <rFont val="Calibri"/>
        <family val="2"/>
      </rPr>
      <t xml:space="preserve">de  </t>
    </r>
    <r>
      <rPr>
        <sz val="12"/>
        <rFont val="Calibri"/>
        <family val="2"/>
      </rPr>
      <t xml:space="preserve">período  fiscal  2025  y  al 30 de junio  del período  fiscal 2024,  las  cuentas  </t>
    </r>
    <r>
      <rPr>
        <sz val="12"/>
        <color rgb="FF181818"/>
        <rFont val="Calibri"/>
        <family val="2"/>
      </rPr>
      <t xml:space="preserve">de
</t>
    </r>
    <r>
      <rPr>
        <sz val="12"/>
        <rFont val="Calibri"/>
        <family val="2"/>
      </rPr>
      <t xml:space="preserve">inventarios presentan balances  de RD$246,361,176.58 y RD$349,554,106.88 respectivamente.
El  </t>
    </r>
    <r>
      <rPr>
        <sz val="12"/>
        <color rgb="FF131313"/>
        <rFont val="Calibri"/>
        <family val="2"/>
      </rPr>
      <t xml:space="preserve">monto   </t>
    </r>
    <r>
      <rPr>
        <sz val="12"/>
        <rFont val="Calibri"/>
        <family val="2"/>
      </rPr>
      <t xml:space="preserve">de   la  misma   refleja  </t>
    </r>
    <r>
      <rPr>
        <sz val="12"/>
        <color rgb="FF0C0C0C"/>
        <rFont val="Calibri"/>
        <family val="2"/>
      </rPr>
      <t>una disminucion</t>
    </r>
    <r>
      <rPr>
        <sz val="12"/>
        <rFont val="Calibri"/>
        <family val="2"/>
      </rPr>
      <t xml:space="preserve">  de  RD$103,192,930.30.  Este  </t>
    </r>
    <r>
      <rPr>
        <sz val="12"/>
        <color rgb="FF111111"/>
        <rFont val="Calibri"/>
        <family val="2"/>
      </rPr>
      <t xml:space="preserve">monto   </t>
    </r>
    <r>
      <rPr>
        <sz val="12"/>
        <color rgb="FF181818"/>
        <rFont val="Calibri"/>
        <family val="2"/>
      </rPr>
      <t xml:space="preserve">está </t>
    </r>
    <r>
      <rPr>
        <sz val="12"/>
        <rFont val="Calibri"/>
        <family val="2"/>
      </rPr>
      <t>conformado según el detalle siguiente:</t>
    </r>
  </si>
  <si>
    <t xml:space="preserve"> PRESENTADO EN DICIEMBRE 2024</t>
  </si>
  <si>
    <t>DIRECCION GENERAL DE CONTABILIDAD GUBERNAMENTAL</t>
  </si>
  <si>
    <t>FORMULARIO PARA OBRAS EN PROCESO (PROYECTOS DE INVERSION)</t>
  </si>
  <si>
    <t>VALOR RD$</t>
  </si>
  <si>
    <t>Institución</t>
  </si>
  <si>
    <t>INSTITUTO NACIONAL DE AGUAS POTABLES Y ALCANTARILLADOS</t>
  </si>
  <si>
    <t xml:space="preserve">                    Sub-Capítulo </t>
  </si>
  <si>
    <t>01</t>
  </si>
  <si>
    <t>Fecha</t>
  </si>
  <si>
    <t xml:space="preserve">      DAF </t>
  </si>
  <si>
    <t xml:space="preserve">Capítulo </t>
  </si>
  <si>
    <t xml:space="preserve">    UE</t>
  </si>
  <si>
    <t>0001</t>
  </si>
  <si>
    <t>Aprobado por el Director General de DIGECOG</t>
  </si>
  <si>
    <t>ESTRUCTURA PROGRAMATICA</t>
  </si>
  <si>
    <t>Código SNIP</t>
  </si>
  <si>
    <t>DETALLE</t>
  </si>
  <si>
    <t>FECHA DE INICIO DE OBRA</t>
  </si>
  <si>
    <t>FECHA DE FINALIZACION DE OBRA</t>
  </si>
  <si>
    <t>PRESUPUESTO ORIGINAL DE LA OBRA</t>
  </si>
  <si>
    <t>ADENDAS</t>
  </si>
  <si>
    <t>TOTAL PRESUPUESTADO  RD$</t>
  </si>
  <si>
    <t>MONTO EJECUTADO RD$</t>
  </si>
  <si>
    <t>PROG</t>
  </si>
  <si>
    <t>SUB-PROG</t>
  </si>
  <si>
    <t>PROY.</t>
  </si>
  <si>
    <t>ACT/  OBR</t>
  </si>
  <si>
    <t>ORG. FIN.</t>
  </si>
  <si>
    <t>FUENTE</t>
  </si>
  <si>
    <t>FUENTE ESP</t>
  </si>
  <si>
    <t>SUB-CUENTA</t>
  </si>
  <si>
    <t>CCP-AUX</t>
  </si>
  <si>
    <t>ORIGEN DE LOS RECURSOS</t>
  </si>
  <si>
    <t>12</t>
  </si>
  <si>
    <t>04</t>
  </si>
  <si>
    <t>24</t>
  </si>
  <si>
    <t>0052-0056</t>
  </si>
  <si>
    <t>100</t>
  </si>
  <si>
    <t>0100</t>
  </si>
  <si>
    <t>2.7.2.1</t>
  </si>
  <si>
    <t>INTERNOS</t>
  </si>
  <si>
    <t>12198</t>
  </si>
  <si>
    <t>REHABILITACIÓN Y AMPLIACION ALCANTARILLADO SANITARIO DE MONTE CRISTI (2DA. ETAPA), PROVINCIA MONTE CRISTI</t>
  </si>
  <si>
    <t>DICIEMBRE 2025</t>
  </si>
  <si>
    <t>11</t>
  </si>
  <si>
    <t>96</t>
  </si>
  <si>
    <t>0051,0053,0055-0057</t>
  </si>
  <si>
    <t>13905</t>
  </si>
  <si>
    <t>AMPLIACIÓN ACUEDUCTO SAN JOSE DE OCOA - SABANA LARGA, PROVINCIA SAN JOSE DE OCOA</t>
  </si>
  <si>
    <t>MAYO 2025</t>
  </si>
  <si>
    <t>00</t>
  </si>
  <si>
    <t>0012</t>
  </si>
  <si>
    <t>FORTALECIMIENTO DE LA EFICIENCIA EN LA GESTIÓN DE AGUA Y SANEAMIENTO"</t>
  </si>
  <si>
    <t/>
  </si>
  <si>
    <t>25</t>
  </si>
  <si>
    <t>0051-0054, 0057</t>
  </si>
  <si>
    <t>004</t>
  </si>
  <si>
    <t>5010</t>
  </si>
  <si>
    <t>14033</t>
  </si>
  <si>
    <t>CONSTRUCCIÓN ACUEDUCTO LAS YAYAS, PROVINCIA AZUA</t>
  </si>
  <si>
    <t>INDEFINIDO</t>
  </si>
  <si>
    <t>05</t>
  </si>
  <si>
    <t>17</t>
  </si>
  <si>
    <t>0051</t>
  </si>
  <si>
    <t>14140</t>
  </si>
  <si>
    <t>REHABILITACIÓN ALCANTARILLADO SANITARIO DE BANI, PROVINCIA PERAVIA</t>
  </si>
  <si>
    <t>19</t>
  </si>
  <si>
    <t>0052</t>
  </si>
  <si>
    <t>14141</t>
  </si>
  <si>
    <t>CONSTRUCCIÓN ACUEDUCTO MULTIPLE JUANA VICENTA     PROVINCIA SAMANA</t>
  </si>
  <si>
    <t>29/01/2020</t>
  </si>
  <si>
    <t>97</t>
  </si>
  <si>
    <t>0051, 0053-0054</t>
  </si>
  <si>
    <t>REHABILITACIÓN Y AMPLIACION ACUEDUCTO MÚLTIPLE LOS PATOS-ENRIQUILLO-OVIEDO    PROVINCIAS BARAHONA-PEDERNALES</t>
  </si>
  <si>
    <t>FEBRERO 2020</t>
  </si>
  <si>
    <t>CONSTRUCCION LINEA DE CONDUCCION Y RED DE DISTRIBUCION DE AMINA, LAGUNETA, JINAMAGAO ARRIBA Y ABAJO, PARAJE REMATE Y POTRERO, ACUEDUCTO MULTIPLE GUATAPANAL-JINAMAGAO-AMINA-BORUCO, PROVINCIA VALVERDE</t>
  </si>
  <si>
    <t>23/07/2020</t>
  </si>
  <si>
    <t>FEBRERO 2025</t>
  </si>
  <si>
    <t>AMPLIACIÓN  ACUEDUCTO  SECTORES EL CORBANO-LOS MILITARES, PROV. SAN JUAN</t>
  </si>
  <si>
    <t>MEJORAMIENTO ACUEDUCTO LAGUNA DE NISIBON, PROVINCIA LA ALTAGRACIA</t>
  </si>
  <si>
    <t>AMPLIACIÓN CAMPO DE POZOS DE LA MATILLA ACUEDUCTO HIGUEY, PROVINCIA LA ALTAGRACIA</t>
  </si>
  <si>
    <t>16</t>
  </si>
  <si>
    <t>MEJORAMIENTO ACUEDUCTO LA OTRA BANDA - EL MACAO  PROVINCIA LA ALTAGRACIA</t>
  </si>
  <si>
    <t>ABRIL 2025</t>
  </si>
  <si>
    <t>121</t>
  </si>
  <si>
    <t>RECONSTRUCCIÓN REDES ACUEDUCTO POSTRER RIO,  PROVINCIA INDEPENDENCIA</t>
  </si>
  <si>
    <t>MAYO 2022</t>
  </si>
  <si>
    <t>09</t>
  </si>
  <si>
    <t>CONSTRUCCIÓN ACUEDUCTO VILLARPANDO, PROVINCIA AZUA</t>
  </si>
  <si>
    <t>26</t>
  </si>
  <si>
    <t>REHABILITACIÓN PLANTA POTABILIZADORA ACUEDUCTO HATO DEL YAQUE, PROVINCIA SANTIAGO</t>
  </si>
  <si>
    <t>32</t>
  </si>
  <si>
    <t>REHABILITACIÓN PLANTA POTABILIZADORA ACUEDUCTO DE HATO MAYOR,PROVINCIA HATO MAYOR</t>
  </si>
  <si>
    <t>33</t>
  </si>
  <si>
    <t>MEJORAMIENTO COLECTOR DEL ALCANTARILLADO SANITARIO DE SANTA BÁRBARA, PROVINCIA SAMANA</t>
  </si>
  <si>
    <t>37</t>
  </si>
  <si>
    <t>AMPLIACIÓN RED DE DISTRIBUCIÓN ACUEDUCTO DE CONSUELO, PROVINCIA SAN PEDRO DE MACORIS</t>
  </si>
  <si>
    <t>71</t>
  </si>
  <si>
    <t>AMPLIACIÓN ACUEDUCTO MÚLTIPLE DE YABONICO, PROVINCIA SAN JUAN</t>
  </si>
  <si>
    <t>TERMINADO</t>
  </si>
  <si>
    <t>44</t>
  </si>
  <si>
    <t>HABILITACIÓN ACUEDUCTO EL CÓRBANO, PROVINCIA SAN JUAN</t>
  </si>
  <si>
    <t>FEBRERO 2022</t>
  </si>
  <si>
    <t>50</t>
  </si>
  <si>
    <t>REHABILITACIÓN DEPOSITO METALICO, ACUEDUCTO PIMENTEL, PROVINCIA DUARTE</t>
  </si>
  <si>
    <t>52</t>
  </si>
  <si>
    <t>CONSTRUCCIÓN ACUEDUCTO V CENTENARIO, PARAISO I-II-III, VILLA ALTAGRACIA, PROVINCIA SAN CRISTOBAL</t>
  </si>
  <si>
    <t>ENERO 2023</t>
  </si>
  <si>
    <t>NOVIEMBRE 2024</t>
  </si>
  <si>
    <t>74</t>
  </si>
  <si>
    <t>AMPLIACIÓN ACUEDUCTO MÚLTIPLE RAMÓN SANTANA, PROVINCIA SAN PEDRO DE MACORIS</t>
  </si>
  <si>
    <t>61</t>
  </si>
  <si>
    <t>RECONSTRUCCIÓN LINEA DE IMPULSION  DE AGUA POTABLE EN EL ACUEDUCTO DEL MUNICIPIO JUAN DE HERRERA, PROVINCIA SAN JUAN</t>
  </si>
  <si>
    <t>OCTUBRE 2022</t>
  </si>
  <si>
    <t>NOVIEMBRE 2025</t>
  </si>
  <si>
    <t>73</t>
  </si>
  <si>
    <t>CONSTRUCCIÓN  SOLUCION PLUVIAL EN EL BARRIO MOSCU,CRUCE AUTOPISTA 6 DE NOVIEMBRE,PROVINCIA  SAN CRISTOBAL</t>
  </si>
  <si>
    <t>84</t>
  </si>
  <si>
    <t>AMPLIACIÓN ACUEDUCTO MÚLTIPLE MAJAGUAL, PROVINCIA MONTE PLATA</t>
  </si>
  <si>
    <t>REHABILITACIÓN PLANTA  TRATAMIENTO AGUAS RESIDUALES, DISTRITO MUNICIPAL LA PEÑA, PROVINCIA DUARTE.</t>
  </si>
  <si>
    <t>MARZO 2023</t>
  </si>
  <si>
    <t>14443</t>
  </si>
  <si>
    <t>MEJORAMIENTO OBRA DE CAPTACION RIO LAS CUEVAS, ACUEDUCTO PADRE LAS CASAS, PROVINCIA AZUA(AFECTADO POR TORMENTA LAURA).</t>
  </si>
  <si>
    <t>0051-0053</t>
  </si>
  <si>
    <t>14444</t>
  </si>
  <si>
    <t>MEJORAMIENTO  ACUEDUCTO PEDERNALES, PROVINCIA PEDERNALES</t>
  </si>
  <si>
    <t>68</t>
  </si>
  <si>
    <t>14455</t>
  </si>
  <si>
    <t>REHABILITACIÓN PLANTA POTABILIZADORA ACUEDUCTO SABANA YEGUA  PROVINCIA AZUA</t>
  </si>
  <si>
    <t>JULIO 2025</t>
  </si>
  <si>
    <t>08</t>
  </si>
  <si>
    <t>14469</t>
  </si>
  <si>
    <t>CONSTRUCCIÓN ACUEDUCTO MULTIPLE LAS TEJAS - EL RODEO,  PROVINCIA BAHORUCO</t>
  </si>
  <si>
    <t>14470</t>
  </si>
  <si>
    <t>AMPLIACIÓN REDES DISTRIBUCIÓN ACUEDUCTO COLINAS DON GUILLERMO, VILLA GUERRERO Y VILLA PROGRESO MUNICIPIO Y PROVINCIA EL SEIBO</t>
  </si>
  <si>
    <t>22/07/2021</t>
  </si>
  <si>
    <t>SEPTIEMBRE 2025</t>
  </si>
  <si>
    <t>14472</t>
  </si>
  <si>
    <t>AMPLIACIÓN REDES DISTRIBUCIÓN ACUEDUCTO LOS PRADOS I Y II, HIGUEY, PROVINCIA LA ALTAGRACIA</t>
  </si>
  <si>
    <t>18</t>
  </si>
  <si>
    <t>354</t>
  </si>
  <si>
    <t>6153</t>
  </si>
  <si>
    <t>EXTERNOS</t>
  </si>
  <si>
    <t>14498</t>
  </si>
  <si>
    <t>MEJORAMIENTO DE AGUAS POTABLE Y RESIDUALES EN LOS MUNICIPIOS   MOCA Y GASPAR HERNANDEZ, PROVINCIA ESPAILLAT, R.D.</t>
  </si>
  <si>
    <t>46082</t>
  </si>
  <si>
    <t>20</t>
  </si>
  <si>
    <t>14501</t>
  </si>
  <si>
    <t>CONSTRUCCIÓN  ACUEDUCTO CAÑADA CIMARRONA, PROVINCIA AZUA</t>
  </si>
  <si>
    <t>14503</t>
  </si>
  <si>
    <t>MEJORAMIENTO ALCANTARILLADO SANITARIO,  PROVINCIA HATO MAYOR</t>
  </si>
  <si>
    <t>22</t>
  </si>
  <si>
    <t>14504</t>
  </si>
  <si>
    <t>CONSTRUCCIÓN SISTEMA DE ABASTECIMIENTO LOS BARRIOS GUANDULES-LA RAQUETA COMO EXTENSIÓN, PROVINCIA BARAHONA</t>
  </si>
  <si>
    <t>-</t>
  </si>
  <si>
    <t>10</t>
  </si>
  <si>
    <t>14505</t>
  </si>
  <si>
    <t>CONSTRUCCIÓN ALCANTARILLADO SANITARIO DE SABANA DE LA MAR, PROVINCIA HATO MAYOR</t>
  </si>
  <si>
    <t>ENERO 2025</t>
  </si>
  <si>
    <t>23</t>
  </si>
  <si>
    <t>14509</t>
  </si>
  <si>
    <t>REHABILITACIÓN DEPÓSITO METÁLICO AC MÚLTIPLE DUVERGÉ-LA COLONIA-VENGAN A VER, PROVINCIA INDEPENDENCIA</t>
  </si>
  <si>
    <t>80</t>
  </si>
  <si>
    <t>14511</t>
  </si>
  <si>
    <t>REHABILITACIÓN DEPÓSITO REGULADOR METÁLICO ACUEDUCTO EL SEIBO</t>
  </si>
  <si>
    <t>SEPTEIMBRE 2025</t>
  </si>
  <si>
    <t>14513</t>
  </si>
  <si>
    <t>MEJORAMIENTO  ACUEDUCTO MONTE PLATA, PROVINCIA MONTE PLATA</t>
  </si>
  <si>
    <t>14515</t>
  </si>
  <si>
    <t>REHABILITACIÓN PLANTA DE TRATAMIENTO DE AGUAS RESIDUALES DEL ALCANTARILLADO SANITARIO REPARTO YUNA, SECTOR PALMARITO, BONAO, MONSEÑOR</t>
  </si>
  <si>
    <t>31/10/2022</t>
  </si>
  <si>
    <t>14518</t>
  </si>
  <si>
    <t>MEJORAMIENTO PLANTA POTABILIZADORA ACUEDUCTO  MÚLTIPLE EL POZO - LOS LIMONES, PROVINCIA MARÍA TRINIDAD SÁNCHEZ</t>
  </si>
  <si>
    <t>14520</t>
  </si>
  <si>
    <t>AMPLIACIÓN CAMPO DE POZOS ACUEDUCTO DE AZUA, PROVINCIA AZUA</t>
  </si>
  <si>
    <t>35</t>
  </si>
  <si>
    <t>14521</t>
  </si>
  <si>
    <t>AMPLIACIÓN ACUEDUCTO DE COTUÍ, RED BARRIO LIBERTAD, PROVINCIA SÁNCHEZ RAMÍREZ</t>
  </si>
  <si>
    <t>14529</t>
  </si>
  <si>
    <t>AMPLIACIÓN REDES ACUEDUCTO SABANA DE LA MAR, PROVINCIA HATO MAYOR</t>
  </si>
  <si>
    <t>26/05/2022</t>
  </si>
  <si>
    <t>OCTUBRE 2025</t>
  </si>
  <si>
    <t>40</t>
  </si>
  <si>
    <t>14533</t>
  </si>
  <si>
    <t>MEJORAMIENTO  ACUEDUCTO DE EL VALLE,  PROVINCIA HATO MAYOR</t>
  </si>
  <si>
    <t>43</t>
  </si>
  <si>
    <t>14537</t>
  </si>
  <si>
    <t>CONSTRUCCIÓN  NUEVA OBRA DE TOMA  EN EL ACUEDUCTO LAS TERRENAS, PROVINCIA SAMANÁ</t>
  </si>
  <si>
    <t>72</t>
  </si>
  <si>
    <t>14547</t>
  </si>
  <si>
    <t>CONSTRUCCIÓN ACUEDUCTO BATEY LA TARANA, PROVINCIA MONTE PLATA</t>
  </si>
  <si>
    <t>46</t>
  </si>
  <si>
    <t>14548</t>
  </si>
  <si>
    <t>REHABILITACIÓN DEPOSITO METALICO ACUEDUCTO LA ROMANA, SECTOR VILLA VERDE, PROVINCIA LA ROMANA</t>
  </si>
  <si>
    <t>AGOSTO 2025</t>
  </si>
  <si>
    <t>14549</t>
  </si>
  <si>
    <t>REHABILITACIÓN PLANTA DE TRATAMIENTO DE AGUAS RESIDUALES ALCANTARILLADO SANITARIO DE COMENDADOR</t>
  </si>
  <si>
    <t>47</t>
  </si>
  <si>
    <t>14550</t>
  </si>
  <si>
    <t>CONSTRUCCIÓN ACUEDUCTO KM5, PROVINCIA MONTE PLATA</t>
  </si>
  <si>
    <t>03</t>
  </si>
  <si>
    <t>14551</t>
  </si>
  <si>
    <t>MEJORAMIENTO ALCANTARILLADO SANITARIO LAS MATAS DE FARFAN, PROVINCIA SAN JUAN</t>
  </si>
  <si>
    <t>48</t>
  </si>
  <si>
    <t>14552</t>
  </si>
  <si>
    <t>AMPLIACIÓN RED VILLA OLIMPICA, ACUEDUCTO SAN FRANCISCO DE MACORIS</t>
  </si>
  <si>
    <t>14554</t>
  </si>
  <si>
    <t>CONSTRUCCIÓN ACUEDUCTO ZONA ALTA DE BARAHONA, PROVICIA BARAHONA</t>
  </si>
  <si>
    <t>14561</t>
  </si>
  <si>
    <t>CONSTRUCCIÓN ACUEDUCTO LAS CEJAS-MATANCITAS, PROVINCIA MARIA TRINIDAD SANCHEZ</t>
  </si>
  <si>
    <t>81</t>
  </si>
  <si>
    <t>14571</t>
  </si>
  <si>
    <t>AMPLIACIÓN REDES DISTRIBUCION, ACUEDUCTO LAS CAYAS, PROVINCIA VALVERDE</t>
  </si>
  <si>
    <t>82</t>
  </si>
  <si>
    <t>14572</t>
  </si>
  <si>
    <t>MEJORAMIENTO ACUEDUCTO EN LA COMUNIDAD EL LIMON JIMANI, PROVINCIA INDEPENDENCIA</t>
  </si>
  <si>
    <t>59</t>
  </si>
  <si>
    <t>14579</t>
  </si>
  <si>
    <t>CONSTRUCCIÓN PLANTA  POTABILIZADORA  ACUEDUCTO LAS CAÑITAS, MUNICIPIO SABANA DE LA MAR, PROVINCIA HATO MAYOR</t>
  </si>
  <si>
    <t>60</t>
  </si>
  <si>
    <t>14580</t>
  </si>
  <si>
    <t>AMPLIACIÓN  DE REDES DE AGUA POTABLE EN EL ACUEDUCTO DE ESPERANZA,PROVINCIA VALVERDE</t>
  </si>
  <si>
    <t>62</t>
  </si>
  <si>
    <t>14582</t>
  </si>
  <si>
    <t>AMPLIACIÓN ACUEDUCTO EN LOS SECTORES CIUDAD DORADA, PLATA BELLA, BARRIO LINDO Y PUERTO RICO, HATO MAYOR,PROVINCIA HATO MAYOR</t>
  </si>
  <si>
    <t>23/01/2023</t>
  </si>
  <si>
    <t>MARZO 2025</t>
  </si>
  <si>
    <t>63</t>
  </si>
  <si>
    <t>14583</t>
  </si>
  <si>
    <t>AMPLIACIÓN DEL ACUEDUCTO DE MICHES A ZONA TURÍSTICA, MUNICIPIO MICHES, PROVINCIA EL SEIBO</t>
  </si>
  <si>
    <t>65</t>
  </si>
  <si>
    <t>14608</t>
  </si>
  <si>
    <t>MEJORAMIENTO ACUEDUCTO BARAHONA, SECTOR LOS MAESTROS, PROVINCIA BARAHONA</t>
  </si>
  <si>
    <t>JULIO 2024</t>
  </si>
  <si>
    <t>66</t>
  </si>
  <si>
    <t>14610</t>
  </si>
  <si>
    <t>AMPLIACIÓN  ACUEDUCTO EN EL MUNICIPIO DE COTUÍ, PROVINCIA SÁNCHEZ RAMIREZ</t>
  </si>
  <si>
    <t>14621</t>
  </si>
  <si>
    <t>CONSTRUCCIÓN SISTEMA DE SANEAMIENTO ARROYO GURABO Y SU ENTORNO, MUNICIPIO SANTIAGO DE LOS CABALLEROS,  PROVINCIA SANTIAGO.</t>
  </si>
  <si>
    <t>MARZO 2026</t>
  </si>
  <si>
    <t>76</t>
  </si>
  <si>
    <t>14629</t>
  </si>
  <si>
    <t>MEJORAMIENTO ACUEDUCTO DE LAS MATAS DE FARFAN, PROVINCIA SAN JUAN DE LA MAGUANA</t>
  </si>
  <si>
    <t>78</t>
  </si>
  <si>
    <t>14630</t>
  </si>
  <si>
    <t>REHABILITACIÓN PLANTA POTABILIZADORA, ACUEDUCTO MONTE PLATA, PROVINCIA MONTE PLATA</t>
  </si>
  <si>
    <t>79</t>
  </si>
  <si>
    <t>14631</t>
  </si>
  <si>
    <t>MEJORAMIENTO ACUEDUCTO EN EL MUNICIPIO SABANA GRANDE DE BOYA, PROV. MONTE PLATA</t>
  </si>
  <si>
    <t>14646</t>
  </si>
  <si>
    <t>AMPLIACIÓN ALCANTARILLADO SANITARIO JUAN DOLIO-GUAYACANES (ETAPA 1), PROV. SAN PEDRO DE MACORIS</t>
  </si>
  <si>
    <t>14647</t>
  </si>
  <si>
    <t>MEJORAMIENTO ALCANTARILLADOS SANITARIOS PROVICIA DUARTE</t>
  </si>
  <si>
    <t>14651</t>
  </si>
  <si>
    <t>CONSTRUCCIÓN ACUEDUCTO MULTIPLE PUJADOR, PROVINCIA MARIA TRINIDAD SANCHEZ</t>
  </si>
  <si>
    <t>15/01/2023</t>
  </si>
  <si>
    <t>31</t>
  </si>
  <si>
    <t>14654</t>
  </si>
  <si>
    <t>AMPLIACIÓN ACUEDUCTO DE VILLA ALTAGRACIA, PROVINCIA SAN CRISTOBAL.</t>
  </si>
  <si>
    <t>07/01/202</t>
  </si>
  <si>
    <t>41</t>
  </si>
  <si>
    <t>0052-0053</t>
  </si>
  <si>
    <t>14655</t>
  </si>
  <si>
    <t>AMPLIACIÓN DEL ACUEDUCTO EL CARRIL LA PARED (CAMPO DE POZOS EL CARRIL -LA PARED , ITABO) PROVINCIA  SAN CRISTOBAL</t>
  </si>
  <si>
    <t>AGOSTO 2024</t>
  </si>
  <si>
    <t>45</t>
  </si>
  <si>
    <t>14656</t>
  </si>
  <si>
    <t>AMPLIACIÓN ACUEDUCTO MAIMON, LINEA DE ADUCCION PIEDRA BLANCA, MUNICIPIO MONSEÑOR NOUEL, PROVINCIA MONSEÑOR NOUEL</t>
  </si>
  <si>
    <t>ABRIL 2022</t>
  </si>
  <si>
    <t>53</t>
  </si>
  <si>
    <t>14657</t>
  </si>
  <si>
    <t>REHABILITACIÓN PLANTA POTABILIZADORA  DE 50 L/S, ACUEDUCTO YAMASÁ, PROVINCIA MONTE PLATA</t>
  </si>
  <si>
    <t>16/08/2022</t>
  </si>
  <si>
    <t>54</t>
  </si>
  <si>
    <t>0051-0054</t>
  </si>
  <si>
    <t>14658</t>
  </si>
  <si>
    <t>AMPLIACIÓN ACUEDUCTO MÚLTIPLE PERALVILLO-LA PLACETA, MONTE PLATA, PROVINCIA MONTE PLATA</t>
  </si>
  <si>
    <t>69</t>
  </si>
  <si>
    <t>0054</t>
  </si>
  <si>
    <t>14659</t>
  </si>
  <si>
    <t>AMPLIACIÓN ACUEDUCTO MÚLTIPLE PARA LAS COMUNIDADES HATO DAMA, DAZA1, DAZA2, LOS MONTONES, LAS CABUYAS, PROVINCIA SAN CRISTOBAL</t>
  </si>
  <si>
    <t>DICIEMBRE 2024</t>
  </si>
  <si>
    <t>14660</t>
  </si>
  <si>
    <t>AMPLIACIÓN ACUEDUCTO MÚLTIPLE SABANA IGLESIA-BAITOA-TAVERAS PROVINCIA SANTIAGO</t>
  </si>
  <si>
    <t>0051-0052</t>
  </si>
  <si>
    <t>14662</t>
  </si>
  <si>
    <t>CONSTRUCCIÓN ALCANTARILLADO SANITARIO  DE MAO, PROVINCIA VALVERDE</t>
  </si>
  <si>
    <t>85</t>
  </si>
  <si>
    <t>14669</t>
  </si>
  <si>
    <t>CONSTRUCCIÓN ACUEDUCTO CABO ROJO-PEDERNALES, PROVINCIA PEDERNALES</t>
  </si>
  <si>
    <t>86</t>
  </si>
  <si>
    <t>14683</t>
  </si>
  <si>
    <t>AMPLIACIÓN ACUEDUCTO EL ZUMBÓN-CALLE BONITA-LOS RAMIREZ, PROVINCIA SAN -CRISTOBAL.</t>
  </si>
  <si>
    <t>87</t>
  </si>
  <si>
    <t>0052, 0054</t>
  </si>
  <si>
    <t>14684</t>
  </si>
  <si>
    <t>AMPLIACIÓN ACUEDUCTO EN EL SECTOR MADRE VIEJA NORTE, PROVINCIA SAN CRISTOBAL.</t>
  </si>
  <si>
    <t>88</t>
  </si>
  <si>
    <t>14685</t>
  </si>
  <si>
    <t>AMPLIACIÓN REDES DE DISTRIBUCIÓN DE AGUA POTABLE DEL BARRIO MOSCÚ, PROVINCIA SAN CRISTOBAL.</t>
  </si>
  <si>
    <t>14687</t>
  </si>
  <si>
    <t>CONSTRUCCIÓN COLECTORAS PLUVIALES SECTORES MARÍA TRINIDAD SÁNCHEZ Y SIMÓN BOLÍVAR. PROVINCIA SAN CRISTÓBAL</t>
  </si>
  <si>
    <t>90</t>
  </si>
  <si>
    <t>14688</t>
  </si>
  <si>
    <t>MEJORAMIENTO ACUEDUCTO SAN CRISTOBAL, SECTOR MADRE VIEJA SUR, PROVINCIA SAN CRISTÓBAL.</t>
  </si>
  <si>
    <t>91</t>
  </si>
  <si>
    <t>0051-0052, 0054</t>
  </si>
  <si>
    <t>14689</t>
  </si>
  <si>
    <t>MEJORAMIENTO DE ACUEDUCTO EN LOS SECTORES EL POMIER,HATO DAMA, MANUEL VILLEGAS, SANTA MARÍA Y MATA PALOMA, PROVINCIA SAN CRISTOBAL</t>
  </si>
  <si>
    <t>98</t>
  </si>
  <si>
    <t>0051-0055</t>
  </si>
  <si>
    <t>14728</t>
  </si>
  <si>
    <t>CONSTRUCCIÓN ACUEDUCTO LA HORCA - LOS AMACEYES, EXTENSION ALINO, MUNICIPIO LAS MATA DE SANTA CRUZ, PROVINCIA MONTE CRISTI</t>
  </si>
  <si>
    <t>23/02/2022</t>
  </si>
  <si>
    <t>07</t>
  </si>
  <si>
    <t>14733</t>
  </si>
  <si>
    <t>AMPLIACIÓN ALCANTARILLADO SANITARIO EN LOS SECTORES EL MILLÓN, AV. CIRCUNVALACIÓN Y EL PANCHITO, PROVINCIA SAMANA</t>
  </si>
  <si>
    <t>0053</t>
  </si>
  <si>
    <t>14742</t>
  </si>
  <si>
    <t>AMPLIACIÓN ACUEDUCTO, MUNICIPIO NAVARRETE, PROVINCIA SANTIAGO</t>
  </si>
  <si>
    <t>02</t>
  </si>
  <si>
    <t>14751</t>
  </si>
  <si>
    <t>AMPLIACIÓN ACUEDUCTO DE SAN FRANCISCO DE MACORIS, RED DISTRIBUCION SECTORES, PRIMAVERAL, COLINAS NORTE, MADEJA , PROV. DUARTE</t>
  </si>
  <si>
    <t>22/02/2023</t>
  </si>
  <si>
    <t>14765</t>
  </si>
  <si>
    <t>AMPLIACIÓN ACUEDUCTO MÚLTIPLE AMIAMA GÓMEZ - LAS YAYAS, PROVINCIA AZUA</t>
  </si>
  <si>
    <t>14766</t>
  </si>
  <si>
    <t>AMPLIACIÓN ACUEDUCTO MULTIPLE DE PARTIDO-LA GORRA, PROVINCIA DAJABON</t>
  </si>
  <si>
    <t>0051, 0054-0056</t>
  </si>
  <si>
    <t>14767</t>
  </si>
  <si>
    <t>AMPLIACIÓN ACUEDUCTO DE CARLOS PINTO-LOS BOTADOS-HAINA, PROVINCIA SAN CRISTOBAL</t>
  </si>
  <si>
    <t>14803</t>
  </si>
  <si>
    <t>REHABILITACIÓN PLANTA DEPURADORA DE AGUAS RESIDUALES ALCANTARILLADO SANITARIO GUAYMATE, PROVINCIA LA ROMANA.</t>
  </si>
  <si>
    <t>FEBRERO 2023</t>
  </si>
  <si>
    <t>06</t>
  </si>
  <si>
    <t>14810</t>
  </si>
  <si>
    <t>AMPLIACIÓN PLANTA DE TRATAMIENTO DE AGUA POTABLE ACUEDUCTO VILLA ALTAGRACIA, PROVINCIA SAN CRISTOBAL</t>
  </si>
  <si>
    <t>24/04/2023</t>
  </si>
  <si>
    <t>14816</t>
  </si>
  <si>
    <t>EQUIPAMIENTO CAMPO DE POZOS ACUEDUCTO, PROVINCIA AZUA.</t>
  </si>
  <si>
    <t>15</t>
  </si>
  <si>
    <t>14817</t>
  </si>
  <si>
    <t>MEJORAMIENTO PLANTA DEPURADORA DE AGUAS RESIDUALES DEL ALCANTARILLADO SANITARIO DE HIGUEY, PROVINCIA LA ALTAGRACIA</t>
  </si>
  <si>
    <t>14984</t>
  </si>
  <si>
    <t>AMPLIACIÓN ACUEDUCTO MUNICIPIO DE NAGUA, PROVINCIA MARÍA TRINIDAD SANCHEZ</t>
  </si>
  <si>
    <t>14</t>
  </si>
  <si>
    <t>14991</t>
  </si>
  <si>
    <t>CONSTRUCCIÓN  ALCANTARILLADO PLUVIAL ANTIGUA CALLE 20, PROVINCIA SAN PEDRO DE MACORIS</t>
  </si>
  <si>
    <t>20/03/2023</t>
  </si>
  <si>
    <t>AMPLIACIÓN ACUEDUCTO MULTIPLE SANCHEZ, PROVINCIA SAMANA</t>
  </si>
  <si>
    <t>ENERO 2024</t>
  </si>
  <si>
    <t>21</t>
  </si>
  <si>
    <t>REHABILITACIÓN ACUEDUCTO MÚLTIPLE EL CATEY,  LOS CHICHARRONES,MUNICIPIO DE SANCHEZ,  PROVINCIA SAMANÁ.</t>
  </si>
  <si>
    <t>92</t>
  </si>
  <si>
    <t>CONSTRUCCIÓN DE ALCANTARILLADO SANITARIO LICEY AL MEDIO - LAS PALOMAS ARRIBA, MUNICIPIO LICEY AL MEDIO, PROVINCIA SANTIAGO</t>
  </si>
  <si>
    <t>0051-0055, 0057</t>
  </si>
  <si>
    <t>AMPLIACIÓN ACUEDUCTO MÚLTIPLE MUNICIPIOS MONCION-SABANETA ZONA ESTE, PROVINCIA SANTIAGO RODRIGUEZ</t>
  </si>
  <si>
    <t>30</t>
  </si>
  <si>
    <t>CONSTRUCCIÓN ACUEDUCTO  JICOME, PROVINCIA VALVERDE</t>
  </si>
  <si>
    <t>AMPLIACIÓN ACUEDUCTO SAN JOSE DE LAS MATAS (SAJOMA), PROVINCIA SANTIAGO</t>
  </si>
  <si>
    <t>AMPLIACIÓN ACUEDUCTO MÚLTIPLE BAITOA- TAVERA,  PROVINCIAS SANTIAGO-LA VEGA</t>
  </si>
  <si>
    <t>42</t>
  </si>
  <si>
    <t>005</t>
  </si>
  <si>
    <t>AMPLIACIÓN ACUEDUCTO MÚLTIPLE SABANA IGLESIA, PROVINCIA SANTIAGO.</t>
  </si>
  <si>
    <t>CONSTRUCCIÓN ALCANTARILLADO SANITARIO EL CORBANO, MUNICIPIO SAN JUAN DE LA MAGUANA, PROVINCIA SAN JUAN</t>
  </si>
  <si>
    <t>AMPLIACIÓN ACUEDUCTO MÚLTIPLE COMENDADOR-EL LLANO-GUANITO, PROVINCIA ELÍAS PIÑA</t>
  </si>
  <si>
    <t>AGOSTO 2022</t>
  </si>
  <si>
    <t>15082</t>
  </si>
  <si>
    <t>CONSTRUCCIÓN ALCANTARILLADO SANITARIO DE TENARES, PROVINCIA HERMANAS MIRABAL.</t>
  </si>
  <si>
    <t>15090</t>
  </si>
  <si>
    <t>AMPLIACIÓN REDES DE DISTRIBUCIÓN ACUEDUCTO BAJOS DE HAINA, PROVINCIA SAN CRISTOBAL</t>
  </si>
  <si>
    <t>15091</t>
  </si>
  <si>
    <t>AMPLIACIÓN DE REDES DE DISTRIBUCIÓN DEL ACUEDUCTO HACIA LA ZONA SUR DEL MUNICIPIO SAN PEDRO DE MACORÍS.</t>
  </si>
  <si>
    <t>15096</t>
  </si>
  <si>
    <t>AMPLIACIÓN ACUEDUCTO EN EL DISTRITO MUNICIPAL DE CAÑAFISTOL,PROVINCIA PERAVIA</t>
  </si>
  <si>
    <t>SEPTIEMBRE 2023</t>
  </si>
  <si>
    <t>6166</t>
  </si>
  <si>
    <t>15143</t>
  </si>
  <si>
    <t>CONSTRUCCIÓN SISTEMA DE SANEAMIENTO  DEL MUNICIPIO DE BOCA CHICA, PROVINCIA SANTO DOMINGO.</t>
  </si>
  <si>
    <t>15307</t>
  </si>
  <si>
    <t>HABILITACIÓN SALA PARA IMPLEMENTACIÓN DEL SISTEMA DE ANÁLISIS Y MONITOREO DE ACUEDUCTOS Y ALCANTARILLADO, EN LA SEDE CENTRAL DEL INAPA, DISTRITO NACIONAL</t>
  </si>
  <si>
    <t>15/10/2024</t>
  </si>
  <si>
    <t>0051-0054, 0056</t>
  </si>
  <si>
    <t>16074</t>
  </si>
  <si>
    <t>AMPLIACIÓN ACUEDUCTO MULTIPLE PERAVIA, EXTENSION A VILLA GUERA, PROVINCIA PERAVIA</t>
  </si>
  <si>
    <t>27</t>
  </si>
  <si>
    <t>0055</t>
  </si>
  <si>
    <t>16301</t>
  </si>
  <si>
    <t>AMPLIACIÓN ACUEDUCTO MUNICIPIO Y PROVINCIA SAN PEDRO DE MACORIS</t>
  </si>
  <si>
    <t>16653</t>
  </si>
  <si>
    <t>CONSTRUCCIÓN DE REDES DE ABASTECIMIENTO DE AGUA POTABLE Y RECOLECCION DE AGUAS RESIDUALES EN EL CENTRO DE PROMOCIÓN DE SALUD INTEGRAL Y ESTANCIA INFANTIL EN EL MUNICIPIO SAN JUAN DE LA MAGUANA, PROVINCIA SAN JUAN</t>
  </si>
  <si>
    <t>16695</t>
  </si>
  <si>
    <t>MEJORAMIENTO ACUEDUCTO MÚLTIPLE  MUNICIPIO SAN FRANCISCO DE MACORÍS,  PROVINCIA DUARTE</t>
  </si>
  <si>
    <t>16747</t>
  </si>
  <si>
    <t>CONSTRUCCIÓN ALCANTARILLADO PLUVIAL  VILLA MARIA  MUNICIPIO SANTIAGO  DE LOS CABALLEROS, PROVINCIA SANTIAGO</t>
  </si>
  <si>
    <r>
      <rPr>
        <sz val="12"/>
        <color rgb="FF111111"/>
        <rFont val="Calibri"/>
        <family val="2"/>
      </rPr>
      <t xml:space="preserve">AI </t>
    </r>
    <r>
      <rPr>
        <sz val="12"/>
        <color rgb="FF1F1F1F"/>
        <rFont val="Calibri"/>
        <family val="2"/>
      </rPr>
      <t xml:space="preserve">30  </t>
    </r>
    <r>
      <rPr>
        <sz val="12"/>
        <rFont val="Calibri"/>
        <family val="2"/>
      </rPr>
      <t xml:space="preserve">de junio del período  fiscal 2025 y al 30 </t>
    </r>
    <r>
      <rPr>
        <sz val="12"/>
        <color rgb="FF0E0E0E"/>
        <rFont val="Calibri"/>
        <family val="2"/>
      </rPr>
      <t>de junio</t>
    </r>
    <r>
      <rPr>
        <sz val="12"/>
        <rFont val="Calibri"/>
        <family val="2"/>
      </rPr>
      <t xml:space="preserve"> del período  fiscal 2024, </t>
    </r>
    <r>
      <rPr>
        <sz val="12"/>
        <color rgb="FF0E0E0E"/>
        <rFont val="Calibri"/>
        <family val="2"/>
      </rPr>
      <t xml:space="preserve">las </t>
    </r>
    <r>
      <rPr>
        <sz val="12"/>
        <rFont val="Calibri"/>
        <family val="2"/>
      </rPr>
      <t xml:space="preserve">Cuentas  </t>
    </r>
    <r>
      <rPr>
        <sz val="12"/>
        <color rgb="FF0E0E0E"/>
        <rFont val="Calibri"/>
        <family val="2"/>
      </rPr>
      <t xml:space="preserve">por </t>
    </r>
    <r>
      <rPr>
        <sz val="12"/>
        <rFont val="Calibri"/>
        <family val="2"/>
      </rPr>
      <t>Pagar  a  Corto  Plazo  ascendieron  a un  total  de  RD$1,248,923,576.11 y  RD$1,659,611,667.52 respectivamente.   Reflejando</t>
    </r>
    <r>
      <rPr>
        <sz val="12"/>
        <color rgb="FFFF0000"/>
        <rFont val="Calibri"/>
        <family val="2"/>
      </rPr>
      <t xml:space="preserve">  </t>
    </r>
    <r>
      <rPr>
        <sz val="12"/>
        <rFont val="Calibri"/>
        <family val="2"/>
      </rPr>
      <t>una  disminución  de  RD$410,688,091.41.  La partidas  con  mayor disminución     la     presentan     las cuentas     por     pagar     contratistas directos a corto plazo con RD$277,869,540.64  y la cuenta de proveedores directos internos presenta con RD$130,409,641.76.  El  balance  final  del  período  presenta  los detalles siguientes:</t>
    </r>
  </si>
  <si>
    <r>
      <rPr>
        <sz val="12"/>
        <rFont val="Calibri"/>
        <family val="2"/>
      </rPr>
      <t xml:space="preserve">Dentro de </t>
    </r>
    <r>
      <rPr>
        <sz val="12"/>
        <color rgb="FF0F0F0F"/>
        <rFont val="Calibri"/>
        <family val="2"/>
      </rPr>
      <t xml:space="preserve">las </t>
    </r>
    <r>
      <rPr>
        <sz val="12"/>
        <rFont val="Calibri"/>
        <family val="2"/>
      </rPr>
      <t xml:space="preserve">cuentas </t>
    </r>
    <r>
      <rPr>
        <sz val="12"/>
        <color rgb="FF0A0A0A"/>
        <rFont val="Calibri"/>
        <family val="2"/>
      </rPr>
      <t xml:space="preserve">por </t>
    </r>
    <r>
      <rPr>
        <sz val="12"/>
        <rFont val="Calibri"/>
        <family val="2"/>
      </rPr>
      <t xml:space="preserve">pagar proveedores directos internos </t>
    </r>
    <r>
      <rPr>
        <sz val="12"/>
        <color rgb="FF0A0A0A"/>
        <rFont val="Calibri"/>
        <family val="2"/>
      </rPr>
      <t xml:space="preserve">a </t>
    </r>
    <r>
      <rPr>
        <sz val="12"/>
        <rFont val="Calibri"/>
        <family val="2"/>
      </rPr>
      <t xml:space="preserve">corto </t>
    </r>
    <r>
      <rPr>
        <sz val="12"/>
        <color rgb="FF030303"/>
        <rFont val="Calibri"/>
        <family val="2"/>
      </rPr>
      <t xml:space="preserve">plazo </t>
    </r>
    <r>
      <rPr>
        <sz val="12"/>
        <rFont val="Calibri"/>
        <family val="2"/>
      </rPr>
      <t xml:space="preserve">están </t>
    </r>
    <r>
      <rPr>
        <sz val="12"/>
        <color rgb="FF111111"/>
        <rFont val="Calibri"/>
        <family val="2"/>
      </rPr>
      <t xml:space="preserve">incluidos </t>
    </r>
    <r>
      <rPr>
        <sz val="12"/>
        <color rgb="FF131313"/>
        <rFont val="Calibri"/>
        <family val="2"/>
      </rPr>
      <t xml:space="preserve">las </t>
    </r>
    <r>
      <rPr>
        <sz val="12"/>
        <rFont val="Calibri"/>
        <family val="2"/>
      </rPr>
      <t xml:space="preserve">cuentas </t>
    </r>
    <r>
      <rPr>
        <sz val="12"/>
        <color rgb="FF181818"/>
        <rFont val="Calibri"/>
        <family val="2"/>
      </rPr>
      <t xml:space="preserve">por </t>
    </r>
    <r>
      <rPr>
        <sz val="12"/>
        <rFont val="Calibri"/>
        <family val="2"/>
      </rPr>
      <t xml:space="preserve">pagar a empresas públicas la cual desglosamos a continuación:
</t>
    </r>
    <r>
      <rPr>
        <b/>
        <sz val="12"/>
        <rFont val="Calibri"/>
        <family val="2"/>
      </rPr>
      <t>EMPRESA</t>
    </r>
  </si>
  <si>
    <t>AUTORIDAD PORTUARIA DOMINICANA</t>
  </si>
  <si>
    <t>AYUNTAMIENTO MUNICIPAL SAN CRISTOBAL</t>
  </si>
  <si>
    <t>AYUNTAMIENTO MUNICIPAL SAN JUAN</t>
  </si>
  <si>
    <t>AYUNTAMIENTO MUNICIPAL NAVARRETE</t>
  </si>
  <si>
    <t>C D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</si>
</sst>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8" formatCode="&quot;$&quot;#,##0.00_);[Red]\(&quot;$&quot;#,##0.00\)"/>
    <numFmt numFmtId="43" formatCode="_(* #,##0.00_);_(* \(#,##0.00\);_(* &quot;-&quot;??_);_(@_)"/>
    <numFmt numFmtId="164" formatCode="#,##0.00;[Red]#,##0.00"/>
    <numFmt numFmtId="165" formatCode="&quot;$&quot;#,##0.00"/>
    <numFmt numFmtId="166" formatCode="dd/mm/yyyy;@"/>
    <numFmt numFmtId="167" formatCode="[$-409]mmm\-yy;@"/>
    <numFmt numFmtId="168" formatCode="[$-10409]#,##0.00;\-#,##0.00"/>
  </numFmts>
  <fonts count="67" x14ac:knownFonts="1">
    <font>
      <sz val="10"/>
      <color rgb="FF000000"/>
      <name val="Times New Roman"/>
      <charset val="204"/>
    </font>
    <font>
      <sz val="12"/>
      <color rgb="FF000000"/>
      <name val="Calibri"/>
      <family val="2"/>
    </font>
    <font>
      <b/>
      <sz val="12"/>
      <name val="Calibri"/>
      <family val="2"/>
    </font>
    <font>
      <b/>
      <sz val="12"/>
      <color rgb="FF0C0C0C"/>
      <name val="Calibri"/>
      <family val="2"/>
    </font>
    <font>
      <sz val="12"/>
      <name val="Calibri"/>
      <family val="2"/>
    </font>
    <font>
      <sz val="12"/>
      <color rgb="FF111111"/>
      <name val="Calibri"/>
      <family val="2"/>
    </font>
    <font>
      <sz val="12"/>
      <color rgb="FF181818"/>
      <name val="Calibri"/>
      <family val="2"/>
    </font>
    <font>
      <sz val="12"/>
      <color rgb="FF1A1A1A"/>
      <name val="Calibri"/>
      <family val="2"/>
    </font>
    <font>
      <sz val="12"/>
      <color rgb="FF0A0A0A"/>
      <name val="Calibri"/>
      <family val="2"/>
    </font>
    <font>
      <sz val="12"/>
      <color rgb="FF161616"/>
      <name val="Calibri"/>
      <family val="2"/>
    </font>
    <font>
      <sz val="12"/>
      <color rgb="FF131313"/>
      <name val="Calibri"/>
      <family val="2"/>
    </font>
    <font>
      <sz val="12"/>
      <color rgb="FF232323"/>
      <name val="Calibri"/>
      <family val="2"/>
    </font>
    <font>
      <sz val="12"/>
      <color rgb="FF0C0C0C"/>
      <name val="Calibri"/>
      <family val="2"/>
    </font>
    <font>
      <sz val="12"/>
      <color rgb="FF2D2D2D"/>
      <name val="Calibri"/>
      <family val="2"/>
    </font>
    <font>
      <sz val="12"/>
      <color rgb="FF151515"/>
      <name val="Calibri"/>
      <family val="2"/>
    </font>
    <font>
      <sz val="12"/>
      <color rgb="FF0E0E0E"/>
      <name val="Calibri"/>
      <family val="2"/>
    </font>
    <font>
      <sz val="12"/>
      <color rgb="FF1C1C1C"/>
      <name val="Calibri"/>
      <family val="2"/>
    </font>
    <font>
      <sz val="12"/>
      <color rgb="FF1F1F1F"/>
      <name val="Calibri"/>
      <family val="2"/>
    </font>
    <font>
      <sz val="12"/>
      <color rgb="FF262626"/>
      <name val="Calibri"/>
      <family val="2"/>
    </font>
    <font>
      <sz val="12"/>
      <color rgb="FF0F0F0F"/>
      <name val="Calibri"/>
      <family val="2"/>
    </font>
    <font>
      <sz val="12"/>
      <color rgb="FF282828"/>
      <name val="Calibri"/>
      <family val="2"/>
    </font>
    <font>
      <sz val="12"/>
      <color rgb="FF2A2A2A"/>
      <name val="Calibri"/>
      <family val="2"/>
    </font>
    <font>
      <sz val="12"/>
      <color rgb="FF242424"/>
      <name val="Calibri"/>
      <family val="2"/>
    </font>
    <font>
      <sz val="12"/>
      <color rgb="FF212121"/>
      <name val="Calibri"/>
      <family val="2"/>
    </font>
    <font>
      <sz val="12"/>
      <color rgb="FF2B2B2B"/>
      <name val="Calibri"/>
      <family val="2"/>
    </font>
    <font>
      <sz val="12"/>
      <color rgb="FF070707"/>
      <name val="Calibri"/>
      <family val="2"/>
    </font>
    <font>
      <sz val="12"/>
      <color rgb="FF080808"/>
      <name val="Calibri"/>
      <family val="2"/>
    </font>
    <font>
      <b/>
      <u/>
      <sz val="12"/>
      <color rgb="FF000000"/>
      <name val="Calibri"/>
      <family val="2"/>
    </font>
    <font>
      <b/>
      <sz val="12"/>
      <color rgb="FF131313"/>
      <name val="Calibri"/>
      <family val="2"/>
    </font>
    <font>
      <b/>
      <sz val="12"/>
      <color rgb="FF000000"/>
      <name val="Calibri"/>
      <family val="2"/>
    </font>
    <font>
      <sz val="12"/>
      <color rgb="FF363636"/>
      <name val="Calibri"/>
      <family val="2"/>
    </font>
    <font>
      <sz val="12"/>
      <color rgb="FF2F2F2F"/>
      <name val="Calibri"/>
      <family val="2"/>
    </font>
    <font>
      <sz val="12"/>
      <color rgb="FF1D1D1D"/>
      <name val="Calibri"/>
      <family val="2"/>
    </font>
    <font>
      <b/>
      <sz val="12"/>
      <color rgb="FF080808"/>
      <name val="Calibri"/>
      <family val="2"/>
    </font>
    <font>
      <b/>
      <sz val="12"/>
      <color rgb="FF111111"/>
      <name val="Calibri"/>
      <family val="2"/>
    </font>
    <font>
      <b/>
      <sz val="12"/>
      <color rgb="FF0F0F0F"/>
      <name val="Calibri"/>
      <family val="2"/>
    </font>
    <font>
      <b/>
      <u/>
      <sz val="12"/>
      <name val="Calibri"/>
      <family val="2"/>
    </font>
    <font>
      <sz val="10"/>
      <color rgb="FF000000"/>
      <name val="Times New Roman"/>
      <family val="1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FF0000"/>
      <name val="Calibri"/>
      <family val="2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sz val="10"/>
      <color rgb="FF000000"/>
      <name val="Arial"/>
      <family val="2"/>
    </font>
    <font>
      <b/>
      <sz val="8"/>
      <color theme="1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theme="1"/>
      <name val="Calibri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8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0"/>
      <name val="Times New Roman"/>
      <family val="1"/>
    </font>
    <font>
      <sz val="12"/>
      <color theme="0"/>
      <name val="Times New Roman"/>
      <family val="1"/>
    </font>
    <font>
      <sz val="12"/>
      <color rgb="FF030303"/>
      <name val="Calibri"/>
      <family val="2"/>
    </font>
    <font>
      <sz val="9"/>
      <color indexed="8"/>
      <name val="Tahoma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37" fillId="0" borderId="0" applyFont="0" applyFill="0" applyBorder="0" applyAlignment="0" applyProtection="0"/>
    <xf numFmtId="0" fontId="45" fillId="0" borderId="0"/>
    <xf numFmtId="43" fontId="45" fillId="0" borderId="0" applyFont="0" applyFill="0" applyBorder="0" applyAlignment="0" applyProtection="0"/>
  </cellStyleXfs>
  <cellXfs count="242">
    <xf numFmtId="0" fontId="0" fillId="0" borderId="0" xfId="0" applyFill="1" applyBorder="1" applyAlignment="1">
      <alignment horizontal="left" vertical="top"/>
    </xf>
    <xf numFmtId="0" fontId="0" fillId="2" borderId="0" xfId="0" applyFill="1" applyBorder="1" applyAlignment="1">
      <alignment horizontal="left" vertical="top"/>
    </xf>
    <xf numFmtId="4" fontId="0" fillId="2" borderId="0" xfId="0" applyNumberFormat="1" applyFill="1" applyBorder="1" applyAlignment="1">
      <alignment horizontal="left" vertical="top"/>
    </xf>
    <xf numFmtId="164" fontId="1" fillId="2" borderId="0" xfId="0" applyNumberFormat="1" applyFont="1" applyFill="1" applyBorder="1" applyAlignment="1">
      <alignment vertical="top" shrinkToFit="1"/>
    </xf>
    <xf numFmtId="0" fontId="1" fillId="0" borderId="0" xfId="0" applyFont="1" applyFill="1" applyBorder="1" applyAlignment="1">
      <alignment vertical="top" wrapText="1"/>
    </xf>
    <xf numFmtId="0" fontId="1" fillId="2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/>
    </xf>
    <xf numFmtId="0" fontId="1" fillId="2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top" wrapText="1"/>
    </xf>
    <xf numFmtId="0" fontId="1" fillId="2" borderId="0" xfId="0" applyFont="1" applyFill="1" applyBorder="1" applyAlignment="1">
      <alignment wrapText="1"/>
    </xf>
    <xf numFmtId="0" fontId="2" fillId="0" borderId="0" xfId="0" applyFont="1" applyFill="1" applyBorder="1" applyAlignment="1">
      <alignment vertical="top" wrapText="1"/>
    </xf>
    <xf numFmtId="4" fontId="4" fillId="0" borderId="0" xfId="0" applyNumberFormat="1" applyFont="1" applyFill="1" applyBorder="1" applyAlignment="1">
      <alignment vertical="top" wrapText="1"/>
    </xf>
    <xf numFmtId="164" fontId="4" fillId="2" borderId="0" xfId="0" applyNumberFormat="1" applyFont="1" applyFill="1" applyBorder="1" applyAlignment="1">
      <alignment horizontal="right" vertical="top" wrapText="1"/>
    </xf>
    <xf numFmtId="4" fontId="2" fillId="0" borderId="0" xfId="0" applyNumberFormat="1" applyFont="1" applyFill="1" applyBorder="1" applyAlignment="1">
      <alignment vertical="top" wrapText="1"/>
    </xf>
    <xf numFmtId="4" fontId="1" fillId="2" borderId="0" xfId="0" applyNumberFormat="1" applyFont="1" applyFill="1" applyBorder="1" applyAlignment="1">
      <alignment vertical="top" shrinkToFit="1"/>
    </xf>
    <xf numFmtId="4" fontId="27" fillId="2" borderId="0" xfId="0" applyNumberFormat="1" applyFont="1" applyFill="1" applyBorder="1" applyAlignment="1">
      <alignment vertical="top" shrinkToFit="1"/>
    </xf>
    <xf numFmtId="1" fontId="29" fillId="2" borderId="0" xfId="0" applyNumberFormat="1" applyFont="1" applyFill="1" applyBorder="1" applyAlignment="1">
      <alignment vertical="top" shrinkToFit="1"/>
    </xf>
    <xf numFmtId="0" fontId="4" fillId="2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29" fillId="0" borderId="0" xfId="0" applyFont="1" applyFill="1" applyBorder="1" applyAlignment="1">
      <alignment vertical="top" wrapText="1"/>
    </xf>
    <xf numFmtId="4" fontId="29" fillId="2" borderId="0" xfId="0" applyNumberFormat="1" applyFont="1" applyFill="1" applyBorder="1" applyAlignment="1">
      <alignment vertical="top" shrinkToFit="1"/>
    </xf>
    <xf numFmtId="4" fontId="4" fillId="2" borderId="0" xfId="0" applyNumberFormat="1" applyFont="1" applyFill="1" applyBorder="1" applyAlignment="1">
      <alignment vertical="top" wrapText="1"/>
    </xf>
    <xf numFmtId="0" fontId="29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horizontal="left" vertical="top" wrapText="1"/>
    </xf>
    <xf numFmtId="4" fontId="2" fillId="0" borderId="1" xfId="0" applyNumberFormat="1" applyFont="1" applyFill="1" applyBorder="1" applyAlignment="1">
      <alignment vertical="top" wrapText="1"/>
    </xf>
    <xf numFmtId="4" fontId="27" fillId="2" borderId="1" xfId="0" applyNumberFormat="1" applyFont="1" applyFill="1" applyBorder="1" applyAlignment="1">
      <alignment vertical="top" shrinkToFit="1"/>
    </xf>
    <xf numFmtId="4" fontId="29" fillId="2" borderId="1" xfId="0" applyNumberFormat="1" applyFont="1" applyFill="1" applyBorder="1" applyAlignment="1">
      <alignment vertical="top" shrinkToFit="1"/>
    </xf>
    <xf numFmtId="4" fontId="1" fillId="2" borderId="2" xfId="0" applyNumberFormat="1" applyFont="1" applyFill="1" applyBorder="1" applyAlignment="1">
      <alignment vertical="top" shrinkToFit="1"/>
    </xf>
    <xf numFmtId="4" fontId="4" fillId="0" borderId="2" xfId="0" applyNumberFormat="1" applyFont="1" applyFill="1" applyBorder="1" applyAlignment="1">
      <alignment vertical="top" wrapText="1"/>
    </xf>
    <xf numFmtId="4" fontId="36" fillId="2" borderId="1" xfId="0" applyNumberFormat="1" applyFont="1" applyFill="1" applyBorder="1" applyAlignment="1">
      <alignment vertical="top" wrapText="1"/>
    </xf>
    <xf numFmtId="4" fontId="29" fillId="0" borderId="0" xfId="0" applyNumberFormat="1" applyFont="1" applyFill="1" applyBorder="1" applyAlignment="1">
      <alignment vertical="top" wrapText="1"/>
    </xf>
    <xf numFmtId="4" fontId="29" fillId="2" borderId="1" xfId="0" applyNumberFormat="1" applyFont="1" applyFill="1" applyBorder="1" applyAlignment="1">
      <alignment vertical="top" wrapText="1"/>
    </xf>
    <xf numFmtId="4" fontId="2" fillId="2" borderId="0" xfId="0" applyNumberFormat="1" applyFont="1" applyFill="1" applyBorder="1" applyAlignment="1">
      <alignment vertical="top" wrapText="1"/>
    </xf>
    <xf numFmtId="4" fontId="2" fillId="2" borderId="1" xfId="0" applyNumberFormat="1" applyFont="1" applyFill="1" applyBorder="1" applyAlignment="1">
      <alignment vertical="top" wrapText="1"/>
    </xf>
    <xf numFmtId="4" fontId="2" fillId="0" borderId="3" xfId="0" applyNumberFormat="1" applyFont="1" applyFill="1" applyBorder="1" applyAlignment="1">
      <alignment vertical="top" wrapText="1"/>
    </xf>
    <xf numFmtId="49" fontId="2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1" fontId="29" fillId="2" borderId="0" xfId="0" applyNumberFormat="1" applyFont="1" applyFill="1" applyBorder="1" applyAlignment="1">
      <alignment horizontal="center" vertical="top" shrinkToFit="1"/>
    </xf>
    <xf numFmtId="39" fontId="4" fillId="0" borderId="2" xfId="0" applyNumberFormat="1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4" fontId="29" fillId="2" borderId="0" xfId="0" applyNumberFormat="1" applyFont="1" applyFill="1" applyBorder="1" applyAlignment="1">
      <alignment vertical="center" shrinkToFit="1"/>
    </xf>
    <xf numFmtId="4" fontId="1" fillId="0" borderId="0" xfId="0" applyNumberFormat="1" applyFont="1" applyFill="1" applyBorder="1" applyAlignment="1">
      <alignment vertical="top"/>
    </xf>
    <xf numFmtId="0" fontId="4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4" fontId="0" fillId="0" borderId="0" xfId="0" applyNumberFormat="1" applyFill="1" applyBorder="1" applyAlignment="1">
      <alignment horizontal="left" vertical="top"/>
    </xf>
    <xf numFmtId="0" fontId="38" fillId="0" borderId="4" xfId="0" applyFont="1" applyBorder="1"/>
    <xf numFmtId="4" fontId="1" fillId="2" borderId="0" xfId="0" applyNumberFormat="1" applyFont="1" applyFill="1" applyBorder="1" applyAlignment="1">
      <alignment vertical="center" wrapText="1"/>
    </xf>
    <xf numFmtId="4" fontId="1" fillId="0" borderId="0" xfId="0" applyNumberFormat="1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43" fontId="0" fillId="0" borderId="0" xfId="0" applyNumberFormat="1" applyFill="1" applyBorder="1" applyAlignment="1">
      <alignment horizontal="left" vertical="top"/>
    </xf>
    <xf numFmtId="0" fontId="4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4" fontId="29" fillId="0" borderId="1" xfId="0" applyNumberFormat="1" applyFont="1" applyFill="1" applyBorder="1" applyAlignment="1">
      <alignment vertical="top"/>
    </xf>
    <xf numFmtId="4" fontId="29" fillId="2" borderId="1" xfId="0" applyNumberFormat="1" applyFont="1" applyFill="1" applyBorder="1" applyAlignment="1">
      <alignment vertical="top"/>
    </xf>
    <xf numFmtId="39" fontId="4" fillId="0" borderId="0" xfId="0" applyNumberFormat="1" applyFont="1" applyFill="1" applyBorder="1" applyAlignment="1">
      <alignment vertical="top" wrapText="1"/>
    </xf>
    <xf numFmtId="4" fontId="0" fillId="0" borderId="0" xfId="0" applyNumberFormat="1" applyFill="1" applyBorder="1" applyAlignment="1">
      <alignment horizontal="right" vertical="top"/>
    </xf>
    <xf numFmtId="43" fontId="0" fillId="0" borderId="0" xfId="1" applyFont="1" applyFill="1" applyBorder="1" applyAlignment="1">
      <alignment horizontal="left" vertical="top"/>
    </xf>
    <xf numFmtId="0" fontId="37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4" fontId="0" fillId="2" borderId="0" xfId="0" applyNumberFormat="1" applyFill="1" applyBorder="1" applyAlignment="1">
      <alignment horizontal="right" vertical="top"/>
    </xf>
    <xf numFmtId="0" fontId="29" fillId="2" borderId="0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vertical="top" wrapText="1"/>
    </xf>
    <xf numFmtId="4" fontId="1" fillId="2" borderId="0" xfId="0" applyNumberFormat="1" applyFont="1" applyFill="1" applyBorder="1" applyAlignment="1">
      <alignment vertical="top" wrapText="1"/>
    </xf>
    <xf numFmtId="0" fontId="4" fillId="2" borderId="0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center" vertical="top" wrapText="1"/>
    </xf>
    <xf numFmtId="4" fontId="2" fillId="2" borderId="0" xfId="0" applyNumberFormat="1" applyFont="1" applyFill="1" applyBorder="1" applyAlignment="1">
      <alignment horizontal="center" vertical="top" wrapText="1"/>
    </xf>
    <xf numFmtId="4" fontId="4" fillId="2" borderId="2" xfId="0" applyNumberFormat="1" applyFont="1" applyFill="1" applyBorder="1" applyAlignment="1">
      <alignment vertical="top" wrapText="1"/>
    </xf>
    <xf numFmtId="4" fontId="2" fillId="2" borderId="3" xfId="0" applyNumberFormat="1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2" borderId="0" xfId="0" applyFont="1" applyFill="1" applyBorder="1" applyAlignment="1">
      <alignment vertical="top" wrapText="1"/>
    </xf>
    <xf numFmtId="165" fontId="0" fillId="0" borderId="0" xfId="0" applyNumberFormat="1" applyFill="1" applyBorder="1" applyAlignment="1">
      <alignment horizontal="left" vertical="top"/>
    </xf>
    <xf numFmtId="0" fontId="41" fillId="0" borderId="0" xfId="0" applyFont="1" applyFill="1" applyBorder="1" applyAlignment="1">
      <alignment horizontal="left" vertical="top"/>
    </xf>
    <xf numFmtId="0" fontId="42" fillId="0" borderId="0" xfId="0" applyFont="1" applyFill="1" applyBorder="1" applyAlignment="1">
      <alignment horizontal="left" vertical="top"/>
    </xf>
    <xf numFmtId="39" fontId="43" fillId="0" borderId="0" xfId="0" applyNumberFormat="1" applyFont="1" applyAlignment="1">
      <alignment horizontal="right"/>
    </xf>
    <xf numFmtId="43" fontId="4" fillId="2" borderId="0" xfId="0" applyNumberFormat="1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vertical="top" wrapText="1"/>
    </xf>
    <xf numFmtId="0" fontId="43" fillId="0" borderId="0" xfId="0" applyFont="1" applyAlignment="1">
      <alignment horizontal="left"/>
    </xf>
    <xf numFmtId="0" fontId="38" fillId="0" borderId="0" xfId="0" applyFont="1" applyBorder="1"/>
    <xf numFmtId="4" fontId="44" fillId="0" borderId="0" xfId="0" applyNumberFormat="1" applyFont="1" applyBorder="1" applyAlignment="1">
      <alignment wrapText="1"/>
    </xf>
    <xf numFmtId="4" fontId="44" fillId="3" borderId="0" xfId="0" applyNumberFormat="1" applyFont="1" applyFill="1" applyBorder="1" applyAlignment="1">
      <alignment wrapText="1"/>
    </xf>
    <xf numFmtId="0" fontId="46" fillId="0" borderId="4" xfId="0" applyFont="1" applyBorder="1"/>
    <xf numFmtId="0" fontId="44" fillId="3" borderId="4" xfId="0" applyFont="1" applyFill="1" applyBorder="1" applyAlignment="1">
      <alignment horizontal="center" wrapText="1"/>
    </xf>
    <xf numFmtId="0" fontId="44" fillId="3" borderId="4" xfId="0" applyFont="1" applyFill="1" applyBorder="1" applyAlignment="1">
      <alignment wrapText="1"/>
    </xf>
    <xf numFmtId="0" fontId="44" fillId="2" borderId="4" xfId="0" applyFont="1" applyFill="1" applyBorder="1" applyAlignment="1">
      <alignment horizontal="center" wrapText="1"/>
    </xf>
    <xf numFmtId="4" fontId="39" fillId="2" borderId="4" xfId="0" applyNumberFormat="1" applyFont="1" applyFill="1" applyBorder="1" applyAlignment="1">
      <alignment horizontal="right" wrapText="1"/>
    </xf>
    <xf numFmtId="43" fontId="47" fillId="2" borderId="0" xfId="1" applyFont="1" applyFill="1" applyAlignment="1">
      <alignment horizontal="right"/>
    </xf>
    <xf numFmtId="4" fontId="39" fillId="0" borderId="4" xfId="0" applyNumberFormat="1" applyFont="1" applyBorder="1" applyAlignment="1">
      <alignment horizontal="right" wrapText="1"/>
    </xf>
    <xf numFmtId="43" fontId="39" fillId="2" borderId="4" xfId="1" applyFont="1" applyFill="1" applyBorder="1" applyAlignment="1">
      <alignment horizontal="right" wrapText="1"/>
    </xf>
    <xf numFmtId="43" fontId="39" fillId="2" borderId="4" xfId="1" applyFont="1" applyFill="1" applyBorder="1" applyAlignment="1">
      <alignment horizontal="right"/>
    </xf>
    <xf numFmtId="43" fontId="47" fillId="2" borderId="0" xfId="0" applyNumberFormat="1" applyFont="1" applyFill="1" applyAlignment="1">
      <alignment horizontal="right"/>
    </xf>
    <xf numFmtId="4" fontId="48" fillId="2" borderId="4" xfId="0" applyNumberFormat="1" applyFont="1" applyFill="1" applyBorder="1" applyAlignment="1">
      <alignment horizontal="right" wrapText="1"/>
    </xf>
    <xf numFmtId="0" fontId="48" fillId="2" borderId="4" xfId="0" applyFont="1" applyFill="1" applyBorder="1" applyAlignment="1">
      <alignment horizontal="right" wrapText="1"/>
    </xf>
    <xf numFmtId="4" fontId="38" fillId="2" borderId="4" xfId="0" applyNumberFormat="1" applyFont="1" applyFill="1" applyBorder="1" applyAlignment="1">
      <alignment horizontal="right" wrapText="1"/>
    </xf>
    <xf numFmtId="43" fontId="49" fillId="2" borderId="4" xfId="1" applyFont="1" applyFill="1" applyBorder="1" applyAlignment="1">
      <alignment horizontal="right" wrapText="1"/>
    </xf>
    <xf numFmtId="43" fontId="50" fillId="2" borderId="4" xfId="1" applyFont="1" applyFill="1" applyBorder="1" applyAlignment="1">
      <alignment horizontal="right" wrapText="1"/>
    </xf>
    <xf numFmtId="43" fontId="47" fillId="2" borderId="4" xfId="1" applyFont="1" applyFill="1" applyBorder="1" applyAlignment="1">
      <alignment horizontal="right" wrapText="1"/>
    </xf>
    <xf numFmtId="0" fontId="51" fillId="2" borderId="4" xfId="0" applyFont="1" applyFill="1" applyBorder="1" applyAlignment="1">
      <alignment horizontal="right" wrapText="1"/>
    </xf>
    <xf numFmtId="8" fontId="47" fillId="0" borderId="0" xfId="0" applyNumberFormat="1" applyFont="1" applyAlignment="1">
      <alignment horizontal="right"/>
    </xf>
    <xf numFmtId="43" fontId="47" fillId="2" borderId="4" xfId="1" applyFont="1" applyFill="1" applyBorder="1" applyAlignment="1">
      <alignment horizontal="right"/>
    </xf>
    <xf numFmtId="40" fontId="47" fillId="0" borderId="0" xfId="0" applyNumberFormat="1" applyFont="1" applyAlignment="1">
      <alignment horizontal="right"/>
    </xf>
    <xf numFmtId="0" fontId="47" fillId="2" borderId="4" xfId="0" applyFont="1" applyFill="1" applyBorder="1" applyAlignment="1">
      <alignment horizontal="right" wrapText="1"/>
    </xf>
    <xf numFmtId="43" fontId="47" fillId="0" borderId="0" xfId="1" applyFont="1" applyAlignment="1">
      <alignment horizontal="right"/>
    </xf>
    <xf numFmtId="4" fontId="48" fillId="0" borderId="4" xfId="0" applyNumberFormat="1" applyFont="1" applyBorder="1" applyAlignment="1">
      <alignment horizontal="right" wrapText="1"/>
    </xf>
    <xf numFmtId="4" fontId="49" fillId="0" borderId="4" xfId="0" applyNumberFormat="1" applyFont="1" applyBorder="1" applyAlignment="1">
      <alignment horizontal="right" wrapText="1"/>
    </xf>
    <xf numFmtId="4" fontId="49" fillId="2" borderId="4" xfId="0" applyNumberFormat="1" applyFont="1" applyFill="1" applyBorder="1" applyAlignment="1">
      <alignment horizontal="right" wrapText="1"/>
    </xf>
    <xf numFmtId="0" fontId="38" fillId="0" borderId="4" xfId="0" applyFont="1" applyBorder="1" applyAlignment="1">
      <alignment horizontal="right" wrapText="1"/>
    </xf>
    <xf numFmtId="0" fontId="48" fillId="0" borderId="4" xfId="0" applyFont="1" applyBorder="1" applyAlignment="1">
      <alignment horizontal="right" wrapText="1"/>
    </xf>
    <xf numFmtId="0" fontId="48" fillId="3" borderId="4" xfId="0" applyFont="1" applyFill="1" applyBorder="1" applyAlignment="1">
      <alignment horizontal="right" wrapText="1"/>
    </xf>
    <xf numFmtId="0" fontId="39" fillId="0" borderId="4" xfId="0" applyFont="1" applyBorder="1" applyAlignment="1">
      <alignment horizontal="right" wrapText="1"/>
    </xf>
    <xf numFmtId="43" fontId="39" fillId="2" borderId="4" xfId="1" applyFont="1" applyFill="1" applyBorder="1" applyAlignment="1">
      <alignment horizontal="right" vertical="top" wrapText="1"/>
    </xf>
    <xf numFmtId="4" fontId="38" fillId="3" borderId="4" xfId="0" applyNumberFormat="1" applyFont="1" applyFill="1" applyBorder="1" applyAlignment="1">
      <alignment horizontal="right" wrapText="1"/>
    </xf>
    <xf numFmtId="4" fontId="38" fillId="0" borderId="4" xfId="0" applyNumberFormat="1" applyFont="1" applyBorder="1" applyAlignment="1">
      <alignment horizontal="right" wrapText="1"/>
    </xf>
    <xf numFmtId="4" fontId="52" fillId="0" borderId="0" xfId="0" applyNumberFormat="1" applyFont="1" applyFill="1" applyBorder="1" applyAlignment="1">
      <alignment vertical="top" wrapText="1"/>
    </xf>
    <xf numFmtId="39" fontId="53" fillId="0" borderId="0" xfId="0" applyNumberFormat="1" applyFont="1" applyAlignment="1">
      <alignment horizontal="right"/>
    </xf>
    <xf numFmtId="4" fontId="38" fillId="3" borderId="0" xfId="0" applyNumberFormat="1" applyFont="1" applyFill="1" applyBorder="1" applyAlignment="1">
      <alignment horizontal="right" wrapText="1"/>
    </xf>
    <xf numFmtId="4" fontId="38" fillId="0" borderId="0" xfId="0" applyNumberFormat="1" applyFont="1" applyBorder="1" applyAlignment="1">
      <alignment horizontal="right" wrapText="1"/>
    </xf>
    <xf numFmtId="0" fontId="54" fillId="0" borderId="4" xfId="0" applyFont="1" applyFill="1" applyBorder="1" applyAlignment="1">
      <alignment horizontal="center" vertical="top"/>
    </xf>
    <xf numFmtId="0" fontId="55" fillId="3" borderId="4" xfId="0" applyFont="1" applyFill="1" applyBorder="1" applyAlignment="1">
      <alignment horizontal="center" wrapText="1"/>
    </xf>
    <xf numFmtId="4" fontId="54" fillId="0" borderId="4" xfId="0" applyNumberFormat="1" applyFont="1" applyFill="1" applyBorder="1" applyAlignment="1">
      <alignment horizontal="left" vertical="top"/>
    </xf>
    <xf numFmtId="4" fontId="54" fillId="0" borderId="4" xfId="0" applyNumberFormat="1" applyFont="1" applyFill="1" applyBorder="1" applyAlignment="1">
      <alignment horizontal="right" vertical="top"/>
    </xf>
    <xf numFmtId="0" fontId="56" fillId="0" borderId="0" xfId="2" applyFont="1" applyFill="1"/>
    <xf numFmtId="49" fontId="56" fillId="0" borderId="0" xfId="2" applyNumberFormat="1" applyFont="1" applyFill="1"/>
    <xf numFmtId="0" fontId="56" fillId="0" borderId="0" xfId="2" applyFont="1" applyFill="1" applyAlignment="1">
      <alignment horizontal="center"/>
    </xf>
    <xf numFmtId="166" fontId="56" fillId="0" borderId="0" xfId="2" applyNumberFormat="1" applyFont="1" applyFill="1" applyAlignment="1">
      <alignment horizontal="center"/>
    </xf>
    <xf numFmtId="43" fontId="56" fillId="0" borderId="0" xfId="1" applyFont="1" applyFill="1" applyAlignment="1">
      <alignment horizontal="center"/>
    </xf>
    <xf numFmtId="43" fontId="57" fillId="0" borderId="0" xfId="1" applyFont="1" applyFill="1" applyAlignment="1">
      <alignment horizontal="center"/>
    </xf>
    <xf numFmtId="43" fontId="57" fillId="0" borderId="0" xfId="1" applyFont="1" applyFill="1"/>
    <xf numFmtId="0" fontId="59" fillId="0" borderId="0" xfId="2" applyFont="1" applyFill="1" applyAlignment="1">
      <alignment horizontal="center"/>
    </xf>
    <xf numFmtId="49" fontId="59" fillId="0" borderId="0" xfId="2" applyNumberFormat="1" applyFont="1" applyFill="1" applyAlignment="1">
      <alignment horizontal="center"/>
    </xf>
    <xf numFmtId="0" fontId="57" fillId="0" borderId="0" xfId="2" applyFont="1" applyFill="1" applyAlignment="1">
      <alignment horizontal="center"/>
    </xf>
    <xf numFmtId="166" fontId="59" fillId="0" borderId="0" xfId="2" applyNumberFormat="1" applyFont="1" applyFill="1" applyAlignment="1">
      <alignment horizontal="center"/>
    </xf>
    <xf numFmtId="43" fontId="59" fillId="0" borderId="0" xfId="1" applyFont="1" applyFill="1" applyAlignment="1">
      <alignment horizontal="center"/>
    </xf>
    <xf numFmtId="0" fontId="59" fillId="0" borderId="5" xfId="2" applyFont="1" applyFill="1" applyBorder="1"/>
    <xf numFmtId="0" fontId="60" fillId="0" borderId="5" xfId="2" applyFont="1" applyFill="1" applyBorder="1"/>
    <xf numFmtId="0" fontId="59" fillId="0" borderId="0" xfId="2" applyFont="1" applyFill="1"/>
    <xf numFmtId="0" fontId="57" fillId="0" borderId="0" xfId="2" applyFont="1" applyFill="1" applyAlignment="1">
      <alignment horizontal="right"/>
    </xf>
    <xf numFmtId="166" fontId="59" fillId="0" borderId="5" xfId="1" applyNumberFormat="1" applyFont="1" applyFill="1" applyBorder="1" applyAlignment="1">
      <alignment horizontal="center"/>
    </xf>
    <xf numFmtId="49" fontId="59" fillId="0" borderId="5" xfId="1" applyNumberFormat="1" applyFont="1" applyFill="1" applyBorder="1" applyAlignment="1">
      <alignment horizontal="center"/>
    </xf>
    <xf numFmtId="43" fontId="60" fillId="0" borderId="5" xfId="1" applyFont="1" applyFill="1" applyBorder="1" applyAlignment="1">
      <alignment horizontal="center"/>
    </xf>
    <xf numFmtId="43" fontId="59" fillId="0" borderId="5" xfId="1" applyFont="1" applyFill="1" applyBorder="1" applyAlignment="1">
      <alignment horizontal="center"/>
    </xf>
    <xf numFmtId="43" fontId="59" fillId="0" borderId="5" xfId="1" applyFont="1" applyFill="1" applyBorder="1"/>
    <xf numFmtId="49" fontId="59" fillId="0" borderId="0" xfId="2" applyNumberFormat="1" applyFont="1" applyFill="1" applyAlignment="1">
      <alignment horizontal="left"/>
    </xf>
    <xf numFmtId="0" fontId="59" fillId="0" borderId="6" xfId="2" applyFont="1" applyFill="1" applyBorder="1"/>
    <xf numFmtId="43" fontId="59" fillId="0" borderId="6" xfId="1" applyFont="1" applyFill="1" applyBorder="1" applyAlignment="1">
      <alignment horizontal="center"/>
    </xf>
    <xf numFmtId="49" fontId="59" fillId="0" borderId="0" xfId="2" applyNumberFormat="1" applyFont="1" applyFill="1"/>
    <xf numFmtId="166" fontId="59" fillId="0" borderId="6" xfId="2" applyNumberFormat="1" applyFont="1" applyFill="1" applyBorder="1" applyAlignment="1">
      <alignment horizontal="center"/>
    </xf>
    <xf numFmtId="49" fontId="59" fillId="0" borderId="6" xfId="2" applyNumberFormat="1" applyFont="1" applyFill="1" applyBorder="1" applyAlignment="1">
      <alignment horizontal="center"/>
    </xf>
    <xf numFmtId="0" fontId="60" fillId="0" borderId="0" xfId="2" applyFont="1" applyFill="1"/>
    <xf numFmtId="0" fontId="59" fillId="0" borderId="0" xfId="2" applyFont="1" applyFill="1" applyAlignment="1">
      <alignment horizontal="right"/>
    </xf>
    <xf numFmtId="0" fontId="56" fillId="0" borderId="0" xfId="2" applyFont="1" applyFill="1" applyAlignment="1">
      <alignment horizontal="right"/>
    </xf>
    <xf numFmtId="0" fontId="56" fillId="0" borderId="0" xfId="2" applyFont="1" applyFill="1" applyProtection="1">
      <protection locked="0"/>
    </xf>
    <xf numFmtId="0" fontId="56" fillId="0" borderId="0" xfId="2" applyFont="1" applyFill="1" applyAlignment="1">
      <alignment horizontal="left"/>
    </xf>
    <xf numFmtId="0" fontId="56" fillId="0" borderId="0" xfId="2" applyFont="1" applyFill="1" applyAlignment="1" applyProtection="1">
      <alignment horizontal="center"/>
      <protection locked="0"/>
    </xf>
    <xf numFmtId="49" fontId="56" fillId="0" borderId="0" xfId="2" applyNumberFormat="1" applyFont="1" applyFill="1" applyAlignment="1">
      <alignment horizontal="center"/>
    </xf>
    <xf numFmtId="0" fontId="61" fillId="4" borderId="4" xfId="2" applyFont="1" applyFill="1" applyBorder="1" applyAlignment="1">
      <alignment horizontal="center" vertical="center"/>
    </xf>
    <xf numFmtId="49" fontId="61" fillId="4" borderId="4" xfId="2" applyNumberFormat="1" applyFont="1" applyFill="1" applyBorder="1" applyAlignment="1">
      <alignment horizontal="left" vertical="center"/>
    </xf>
    <xf numFmtId="0" fontId="61" fillId="4" borderId="4" xfId="2" applyFont="1" applyFill="1" applyBorder="1" applyAlignment="1">
      <alignment horizontal="center" vertical="center" wrapText="1"/>
    </xf>
    <xf numFmtId="49" fontId="60" fillId="0" borderId="4" xfId="2" applyNumberFormat="1" applyFont="1" applyFill="1" applyBorder="1" applyAlignment="1">
      <alignment horizontal="center"/>
    </xf>
    <xf numFmtId="0" fontId="56" fillId="0" borderId="4" xfId="2" applyFont="1" applyFill="1" applyBorder="1" applyAlignment="1">
      <alignment horizontal="center" wrapText="1"/>
    </xf>
    <xf numFmtId="0" fontId="56" fillId="0" borderId="4" xfId="2" applyFont="1" applyFill="1" applyBorder="1" applyAlignment="1">
      <alignment horizontal="center"/>
    </xf>
    <xf numFmtId="49" fontId="56" fillId="0" borderId="4" xfId="2" applyNumberFormat="1" applyFont="1" applyFill="1" applyBorder="1" applyAlignment="1">
      <alignment horizontal="center" wrapText="1"/>
    </xf>
    <xf numFmtId="49" fontId="56" fillId="0" borderId="4" xfId="2" applyNumberFormat="1" applyFont="1" applyFill="1" applyBorder="1" applyAlignment="1" applyProtection="1">
      <alignment horizontal="center"/>
      <protection locked="0"/>
    </xf>
    <xf numFmtId="0" fontId="56" fillId="0" borderId="4" xfId="2" applyFont="1" applyFill="1" applyBorder="1" applyAlignment="1">
      <alignment horizontal="left" wrapText="1"/>
    </xf>
    <xf numFmtId="14" fontId="56" fillId="0" borderId="4" xfId="2" applyNumberFormat="1" applyFont="1" applyFill="1" applyBorder="1" applyAlignment="1">
      <alignment horizontal="center" vertical="center" wrapText="1"/>
    </xf>
    <xf numFmtId="167" fontId="56" fillId="0" borderId="4" xfId="2" applyNumberFormat="1" applyFont="1" applyFill="1" applyBorder="1" applyAlignment="1">
      <alignment horizontal="center" vertical="center" wrapText="1"/>
    </xf>
    <xf numFmtId="43" fontId="56" fillId="0" borderId="4" xfId="1" applyFont="1" applyFill="1" applyBorder="1" applyAlignment="1">
      <alignment horizontal="center" vertical="center" wrapText="1"/>
    </xf>
    <xf numFmtId="43" fontId="57" fillId="0" borderId="4" xfId="1" applyFont="1" applyFill="1" applyBorder="1" applyAlignment="1">
      <alignment horizontal="center" wrapText="1"/>
    </xf>
    <xf numFmtId="49" fontId="60" fillId="0" borderId="4" xfId="2" applyNumberFormat="1" applyFont="1" applyFill="1" applyBorder="1" applyAlignment="1">
      <alignment horizontal="center" wrapText="1"/>
    </xf>
    <xf numFmtId="0" fontId="60" fillId="0" borderId="4" xfId="2" applyFont="1" applyFill="1" applyBorder="1" applyAlignment="1">
      <alignment horizontal="center" wrapText="1"/>
    </xf>
    <xf numFmtId="0" fontId="60" fillId="0" borderId="4" xfId="2" applyFont="1" applyFill="1" applyBorder="1" applyAlignment="1">
      <alignment horizontal="center"/>
    </xf>
    <xf numFmtId="49" fontId="60" fillId="0" borderId="4" xfId="2" applyNumberFormat="1" applyFont="1" applyFill="1" applyBorder="1" applyAlignment="1" applyProtection="1">
      <alignment horizontal="center"/>
      <protection locked="0"/>
    </xf>
    <xf numFmtId="0" fontId="60" fillId="0" borderId="4" xfId="2" applyFont="1" applyFill="1" applyBorder="1" applyAlignment="1">
      <alignment horizontal="left" wrapText="1"/>
    </xf>
    <xf numFmtId="14" fontId="60" fillId="5" borderId="4" xfId="2" applyNumberFormat="1" applyFont="1" applyFill="1" applyBorder="1" applyAlignment="1">
      <alignment horizontal="center" vertical="center" wrapText="1"/>
    </xf>
    <xf numFmtId="167" fontId="60" fillId="5" borderId="4" xfId="2" applyNumberFormat="1" applyFont="1" applyFill="1" applyBorder="1" applyAlignment="1">
      <alignment horizontal="center" vertical="center" wrapText="1"/>
    </xf>
    <xf numFmtId="43" fontId="60" fillId="5" borderId="4" xfId="1" applyFont="1" applyFill="1" applyBorder="1" applyAlignment="1">
      <alignment horizontal="center" vertical="center" wrapText="1"/>
    </xf>
    <xf numFmtId="43" fontId="59" fillId="0" borderId="4" xfId="1" applyFont="1" applyFill="1" applyBorder="1" applyAlignment="1">
      <alignment horizontal="center" wrapText="1"/>
    </xf>
    <xf numFmtId="14" fontId="60" fillId="0" borderId="4" xfId="2" applyNumberFormat="1" applyFont="1" applyFill="1" applyBorder="1" applyAlignment="1">
      <alignment horizontal="center" vertical="center" wrapText="1"/>
    </xf>
    <xf numFmtId="167" fontId="60" fillId="0" borderId="4" xfId="2" applyNumberFormat="1" applyFont="1" applyFill="1" applyBorder="1" applyAlignment="1">
      <alignment horizontal="center" vertical="center" wrapText="1"/>
    </xf>
    <xf numFmtId="43" fontId="60" fillId="0" borderId="4" xfId="1" applyFont="1" applyFill="1" applyBorder="1" applyAlignment="1">
      <alignment horizontal="center" vertical="center" wrapText="1"/>
    </xf>
    <xf numFmtId="14" fontId="56" fillId="0" borderId="4" xfId="2" applyNumberFormat="1" applyFont="1" applyFill="1" applyBorder="1" applyAlignment="1">
      <alignment horizontal="center" wrapText="1"/>
    </xf>
    <xf numFmtId="14" fontId="60" fillId="0" borderId="4" xfId="2" applyNumberFormat="1" applyFont="1" applyFill="1" applyBorder="1" applyAlignment="1">
      <alignment horizontal="center" wrapText="1"/>
    </xf>
    <xf numFmtId="43" fontId="60" fillId="0" borderId="4" xfId="1" applyFont="1" applyFill="1" applyBorder="1" applyAlignment="1">
      <alignment horizontal="center" wrapText="1"/>
    </xf>
    <xf numFmtId="14" fontId="60" fillId="5" borderId="4" xfId="2" applyNumberFormat="1" applyFont="1" applyFill="1" applyBorder="1" applyAlignment="1">
      <alignment horizontal="center" wrapText="1"/>
    </xf>
    <xf numFmtId="0" fontId="60" fillId="5" borderId="4" xfId="2" applyFont="1" applyFill="1" applyBorder="1" applyAlignment="1">
      <alignment horizontal="center" wrapText="1"/>
    </xf>
    <xf numFmtId="43" fontId="60" fillId="5" borderId="4" xfId="1" applyFont="1" applyFill="1" applyBorder="1" applyAlignment="1">
      <alignment horizontal="center" wrapText="1"/>
    </xf>
    <xf numFmtId="166" fontId="60" fillId="0" borderId="4" xfId="2" applyNumberFormat="1" applyFont="1" applyFill="1" applyBorder="1" applyAlignment="1">
      <alignment horizontal="center" wrapText="1"/>
    </xf>
    <xf numFmtId="14" fontId="60" fillId="0" borderId="4" xfId="2" applyNumberFormat="1" applyFont="1" applyFill="1" applyBorder="1" applyAlignment="1" applyProtection="1">
      <alignment horizontal="center"/>
      <protection locked="0"/>
    </xf>
    <xf numFmtId="43" fontId="60" fillId="0" borderId="4" xfId="1" applyFont="1" applyFill="1" applyBorder="1" applyAlignment="1" applyProtection="1">
      <alignment horizontal="center"/>
      <protection locked="0"/>
    </xf>
    <xf numFmtId="43" fontId="60" fillId="0" borderId="0" xfId="1" applyFont="1" applyFill="1" applyBorder="1" applyAlignment="1">
      <alignment horizontal="center" wrapText="1"/>
    </xf>
    <xf numFmtId="14" fontId="60" fillId="5" borderId="4" xfId="2" applyNumberFormat="1" applyFont="1" applyFill="1" applyBorder="1" applyAlignment="1" applyProtection="1">
      <alignment horizontal="center"/>
      <protection locked="0"/>
    </xf>
    <xf numFmtId="43" fontId="60" fillId="5" borderId="4" xfId="1" applyFont="1" applyFill="1" applyBorder="1" applyAlignment="1" applyProtection="1">
      <alignment horizontal="center"/>
      <protection locked="0"/>
    </xf>
    <xf numFmtId="0" fontId="60" fillId="0" borderId="4" xfId="2" applyFont="1" applyFill="1" applyBorder="1"/>
    <xf numFmtId="0" fontId="62" fillId="4" borderId="4" xfId="2" applyFont="1" applyFill="1" applyBorder="1" applyProtection="1">
      <protection locked="0"/>
    </xf>
    <xf numFmtId="49" fontId="62" fillId="4" borderId="4" xfId="2" applyNumberFormat="1" applyFont="1" applyFill="1" applyBorder="1" applyAlignment="1" applyProtection="1">
      <alignment horizontal="center"/>
      <protection locked="0"/>
    </xf>
    <xf numFmtId="0" fontId="62" fillId="4" borderId="4" xfId="2" applyFont="1" applyFill="1" applyBorder="1" applyAlignment="1" applyProtection="1">
      <alignment horizontal="center"/>
      <protection locked="0"/>
    </xf>
    <xf numFmtId="0" fontId="61" fillId="4" borderId="4" xfId="2" applyFont="1" applyFill="1" applyBorder="1" applyProtection="1">
      <protection locked="0"/>
    </xf>
    <xf numFmtId="0" fontId="61" fillId="4" borderId="4" xfId="2" applyFont="1" applyFill="1" applyBorder="1" applyAlignment="1" applyProtection="1">
      <alignment horizontal="center"/>
      <protection locked="0"/>
    </xf>
    <xf numFmtId="166" fontId="61" fillId="4" borderId="4" xfId="2" applyNumberFormat="1" applyFont="1" applyFill="1" applyBorder="1" applyAlignment="1" applyProtection="1">
      <alignment horizontal="center"/>
      <protection locked="0"/>
    </xf>
    <xf numFmtId="43" fontId="61" fillId="4" borderId="4" xfId="1" applyFont="1" applyFill="1" applyBorder="1" applyAlignment="1" applyProtection="1">
      <alignment horizontal="center"/>
      <protection locked="0"/>
    </xf>
    <xf numFmtId="43" fontId="56" fillId="0" borderId="0" xfId="1" applyFont="1" applyFill="1"/>
    <xf numFmtId="168" fontId="64" fillId="0" borderId="0" xfId="0" applyNumberFormat="1" applyFont="1" applyBorder="1" applyAlignment="1" applyProtection="1">
      <alignment wrapText="1" readingOrder="1"/>
      <protection locked="0"/>
    </xf>
    <xf numFmtId="0" fontId="65" fillId="0" borderId="4" xfId="0" applyFont="1" applyFill="1" applyBorder="1" applyAlignment="1">
      <alignment vertical="top" wrapText="1"/>
    </xf>
    <xf numFmtId="168" fontId="66" fillId="0" borderId="4" xfId="0" applyNumberFormat="1" applyFont="1" applyBorder="1" applyAlignment="1" applyProtection="1">
      <alignment wrapText="1" readingOrder="1"/>
      <protection locked="0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 vertical="top" wrapText="1"/>
    </xf>
    <xf numFmtId="0" fontId="29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4" fillId="2" borderId="0" xfId="0" applyFont="1" applyFill="1" applyBorder="1" applyAlignment="1">
      <alignment vertical="top" wrapText="1"/>
    </xf>
    <xf numFmtId="0" fontId="1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29" fillId="0" borderId="0" xfId="0" applyFont="1" applyFill="1" applyBorder="1" applyAlignment="1">
      <alignment vertical="top" wrapText="1"/>
    </xf>
    <xf numFmtId="0" fontId="4" fillId="2" borderId="0" xfId="0" applyFont="1" applyFill="1" applyBorder="1" applyAlignment="1">
      <alignment horizontal="left" wrapText="1"/>
    </xf>
    <xf numFmtId="0" fontId="38" fillId="0" borderId="0" xfId="0" applyFont="1" applyAlignment="1">
      <alignment horizontal="center"/>
    </xf>
    <xf numFmtId="17" fontId="38" fillId="0" borderId="2" xfId="0" applyNumberFormat="1" applyFont="1" applyBorder="1" applyAlignment="1">
      <alignment horizontal="center"/>
    </xf>
    <xf numFmtId="0" fontId="38" fillId="0" borderId="2" xfId="0" applyFont="1" applyBorder="1" applyAlignment="1">
      <alignment horizontal="center"/>
    </xf>
    <xf numFmtId="0" fontId="61" fillId="4" borderId="4" xfId="2" applyFont="1" applyFill="1" applyBorder="1" applyAlignment="1">
      <alignment horizontal="center" vertical="center" wrapText="1"/>
    </xf>
    <xf numFmtId="43" fontId="61" fillId="4" borderId="4" xfId="1" applyFont="1" applyFill="1" applyBorder="1" applyAlignment="1">
      <alignment horizontal="center" vertical="center" wrapText="1"/>
    </xf>
    <xf numFmtId="0" fontId="57" fillId="0" borderId="0" xfId="2" applyFont="1" applyFill="1" applyAlignment="1">
      <alignment horizontal="right"/>
    </xf>
    <xf numFmtId="0" fontId="58" fillId="0" borderId="0" xfId="2" applyFont="1" applyFill="1" applyAlignment="1">
      <alignment horizontal="center"/>
    </xf>
    <xf numFmtId="0" fontId="58" fillId="0" borderId="0" xfId="2" applyFont="1" applyFill="1" applyAlignment="1"/>
    <xf numFmtId="0" fontId="57" fillId="0" borderId="0" xfId="2" applyFont="1" applyFill="1" applyAlignment="1">
      <alignment horizontal="center"/>
    </xf>
    <xf numFmtId="0" fontId="57" fillId="0" borderId="0" xfId="2" applyFont="1" applyFill="1" applyAlignment="1"/>
    <xf numFmtId="0" fontId="59" fillId="0" borderId="0" xfId="2" applyFont="1" applyFill="1" applyAlignment="1">
      <alignment horizontal="center"/>
    </xf>
    <xf numFmtId="14" fontId="59" fillId="0" borderId="6" xfId="2" applyNumberFormat="1" applyFont="1" applyFill="1" applyBorder="1" applyAlignment="1">
      <alignment horizontal="center"/>
    </xf>
  </cellXfs>
  <cellStyles count="4">
    <cellStyle name="Millares" xfId="1" builtinId="3"/>
    <cellStyle name="Millares 2" xfId="3"/>
    <cellStyle name="Normal" xfId="0" builtinId="0"/>
    <cellStyle name="Normal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278</xdr:row>
      <xdr:rowOff>285599</xdr:rowOff>
    </xdr:from>
    <xdr:ext cx="1171575" cy="0"/>
    <xdr:sp macro="" textlink="">
      <xdr:nvSpPr>
        <xdr:cNvPr id="33" name="Shape 27"/>
        <xdr:cNvSpPr/>
      </xdr:nvSpPr>
      <xdr:spPr>
        <a:xfrm>
          <a:off x="4343765" y="6905474"/>
          <a:ext cx="1171575" cy="0"/>
        </a:xfrm>
        <a:custGeom>
          <a:avLst/>
          <a:gdLst/>
          <a:ahLst/>
          <a:cxnLst/>
          <a:rect l="0" t="0" r="0" b="0"/>
          <a:pathLst>
            <a:path w="1171575">
              <a:moveTo>
                <a:pt x="0" y="0"/>
              </a:moveTo>
              <a:lnTo>
                <a:pt x="1171083" y="0"/>
              </a:lnTo>
            </a:path>
          </a:pathLst>
        </a:custGeom>
        <a:ln w="8789">
          <a:solidFill>
            <a:srgbClr val="483F3F"/>
          </a:solidFill>
        </a:ln>
      </xdr:spPr>
    </xdr:sp>
    <xdr:clientData/>
  </xdr:oneCellAnchor>
  <xdr:oneCellAnchor>
    <xdr:from>
      <xdr:col>7</xdr:col>
      <xdr:colOff>95249</xdr:colOff>
      <xdr:row>278</xdr:row>
      <xdr:rowOff>163680</xdr:rowOff>
    </xdr:from>
    <xdr:ext cx="219075" cy="226845"/>
    <xdr:sp macro="" textlink="">
      <xdr:nvSpPr>
        <xdr:cNvPr id="34" name="Shape 28"/>
        <xdr:cNvSpPr/>
      </xdr:nvSpPr>
      <xdr:spPr>
        <a:xfrm flipH="1">
          <a:off x="9286874" y="95604180"/>
          <a:ext cx="219075" cy="226845"/>
        </a:xfrm>
        <a:custGeom>
          <a:avLst/>
          <a:gdLst/>
          <a:ahLst/>
          <a:cxnLst/>
          <a:rect l="0" t="0" r="0" b="0"/>
          <a:pathLst>
            <a:path w="1217930">
              <a:moveTo>
                <a:pt x="0" y="0"/>
              </a:moveTo>
              <a:lnTo>
                <a:pt x="1217926" y="0"/>
              </a:lnTo>
            </a:path>
          </a:pathLst>
        </a:custGeom>
        <a:ln w="8789">
          <a:solidFill>
            <a:srgbClr val="44484B"/>
          </a:solidFill>
        </a:ln>
      </xdr:spPr>
    </xdr:sp>
    <xdr:clientData/>
  </xdr:oneCellAnchor>
  <xdr:oneCellAnchor>
    <xdr:from>
      <xdr:col>6</xdr:col>
      <xdr:colOff>257175</xdr:colOff>
      <xdr:row>268</xdr:row>
      <xdr:rowOff>95250</xdr:rowOff>
    </xdr:from>
    <xdr:ext cx="647700" cy="45719"/>
    <xdr:sp macro="" textlink="">
      <xdr:nvSpPr>
        <xdr:cNvPr id="35" name="Shape 29"/>
        <xdr:cNvSpPr/>
      </xdr:nvSpPr>
      <xdr:spPr>
        <a:xfrm>
          <a:off x="8915400" y="94097475"/>
          <a:ext cx="647700" cy="45719"/>
        </a:xfrm>
        <a:custGeom>
          <a:avLst/>
          <a:gdLst/>
          <a:ahLst/>
          <a:cxnLst/>
          <a:rect l="0" t="0" r="0" b="0"/>
          <a:pathLst>
            <a:path w="1162685">
              <a:moveTo>
                <a:pt x="0" y="0"/>
              </a:moveTo>
              <a:lnTo>
                <a:pt x="1162299" y="0"/>
              </a:lnTo>
            </a:path>
          </a:pathLst>
        </a:custGeom>
        <a:ln w="8789">
          <a:solidFill>
            <a:srgbClr val="4F4F4F"/>
          </a:solidFill>
        </a:ln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406400</xdr:colOff>
      <xdr:row>0</xdr:row>
      <xdr:rowOff>101601</xdr:rowOff>
    </xdr:from>
    <xdr:to>
      <xdr:col>3</xdr:col>
      <xdr:colOff>434975</xdr:colOff>
      <xdr:row>7</xdr:row>
      <xdr:rowOff>8239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9275" y="101601"/>
          <a:ext cx="1400175" cy="10401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13"/>
  <sheetViews>
    <sheetView tabSelected="1" workbookViewId="0">
      <selection activeCell="A153" sqref="A153"/>
    </sheetView>
  </sheetViews>
  <sheetFormatPr baseColWidth="10" defaultColWidth="9.33203125" defaultRowHeight="12.75" x14ac:dyDescent="0.2"/>
  <cols>
    <col min="1" max="1" width="78.1640625" customWidth="1"/>
    <col min="2" max="2" width="23.1640625" customWidth="1"/>
    <col min="3" max="3" width="23" style="1" customWidth="1"/>
    <col min="4" max="5" width="26.5" customWidth="1"/>
    <col min="7" max="7" width="16.1640625" bestFit="1" customWidth="1"/>
  </cols>
  <sheetData>
    <row r="3" spans="1:3" ht="17.25" customHeight="1" x14ac:dyDescent="0.2">
      <c r="A3" s="220" t="s">
        <v>14</v>
      </c>
      <c r="B3" s="220"/>
      <c r="C3" s="220"/>
    </row>
    <row r="4" spans="1:3" ht="17.25" customHeight="1" x14ac:dyDescent="0.25">
      <c r="A4" s="221" t="s">
        <v>130</v>
      </c>
      <c r="B4" s="222"/>
      <c r="C4" s="222"/>
    </row>
    <row r="5" spans="1:3" ht="93" customHeight="1" x14ac:dyDescent="0.2">
      <c r="A5" s="217" t="s">
        <v>73</v>
      </c>
      <c r="B5" s="217"/>
      <c r="C5" s="217"/>
    </row>
    <row r="6" spans="1:3" ht="46.5" customHeight="1" x14ac:dyDescent="0.2">
      <c r="A6" s="219" t="s">
        <v>74</v>
      </c>
      <c r="B6" s="219"/>
      <c r="C6" s="219"/>
    </row>
    <row r="7" spans="1:3" ht="28.5" customHeight="1" x14ac:dyDescent="0.2">
      <c r="A7" s="217" t="s">
        <v>217</v>
      </c>
      <c r="B7" s="217"/>
      <c r="C7" s="217"/>
    </row>
    <row r="8" spans="1:3" ht="19.5" customHeight="1" x14ac:dyDescent="0.2">
      <c r="A8" s="20" t="s">
        <v>131</v>
      </c>
      <c r="B8" s="8"/>
      <c r="C8" s="8"/>
    </row>
    <row r="9" spans="1:3" ht="19.5" customHeight="1" x14ac:dyDescent="0.2">
      <c r="A9" s="8" t="s">
        <v>133</v>
      </c>
      <c r="B9" s="226" t="s">
        <v>132</v>
      </c>
      <c r="C9" s="226"/>
    </row>
    <row r="10" spans="1:3" ht="24" customHeight="1" x14ac:dyDescent="0.2">
      <c r="A10" s="8" t="s">
        <v>134</v>
      </c>
      <c r="B10" s="226" t="s">
        <v>135</v>
      </c>
      <c r="C10" s="226"/>
    </row>
    <row r="11" spans="1:3" ht="22.5" customHeight="1" x14ac:dyDescent="0.2">
      <c r="A11" s="8" t="s">
        <v>136</v>
      </c>
      <c r="B11" s="226" t="s">
        <v>137</v>
      </c>
      <c r="C11" s="226"/>
    </row>
    <row r="12" spans="1:3" ht="20.25" customHeight="1" x14ac:dyDescent="0.2">
      <c r="A12" s="80" t="s">
        <v>206</v>
      </c>
      <c r="B12" s="227" t="s">
        <v>205</v>
      </c>
      <c r="C12" s="227"/>
    </row>
    <row r="13" spans="1:3" ht="21.75" customHeight="1" x14ac:dyDescent="0.2">
      <c r="A13" s="8"/>
      <c r="B13" s="24"/>
      <c r="C13" s="24"/>
    </row>
    <row r="14" spans="1:3" ht="23.25" customHeight="1" x14ac:dyDescent="0.2">
      <c r="A14" s="20" t="s">
        <v>129</v>
      </c>
      <c r="B14" s="4"/>
      <c r="C14" s="5"/>
    </row>
    <row r="15" spans="1:3" ht="75.75" customHeight="1" x14ac:dyDescent="0.2">
      <c r="A15" s="217" t="s">
        <v>75</v>
      </c>
      <c r="B15" s="217"/>
      <c r="C15" s="217"/>
    </row>
    <row r="16" spans="1:3" ht="46.5" customHeight="1" x14ac:dyDescent="0.2">
      <c r="A16" s="217" t="s">
        <v>76</v>
      </c>
      <c r="B16" s="217"/>
      <c r="C16" s="217"/>
    </row>
    <row r="17" spans="1:3" ht="17.25" customHeight="1" x14ac:dyDescent="0.2">
      <c r="A17" s="218" t="s">
        <v>15</v>
      </c>
      <c r="B17" s="218"/>
      <c r="C17" s="218"/>
    </row>
    <row r="18" spans="1:3" ht="17.25" customHeight="1" x14ac:dyDescent="0.2">
      <c r="A18" s="10"/>
      <c r="B18" s="10"/>
      <c r="C18" s="10"/>
    </row>
    <row r="19" spans="1:3" ht="66.75" customHeight="1" x14ac:dyDescent="0.2">
      <c r="A19" s="217" t="s">
        <v>77</v>
      </c>
      <c r="B19" s="217"/>
      <c r="C19" s="217"/>
    </row>
    <row r="20" spans="1:3" ht="21" customHeight="1" x14ac:dyDescent="0.2">
      <c r="A20" s="10" t="s">
        <v>138</v>
      </c>
      <c r="B20" s="8"/>
      <c r="C20" s="8"/>
    </row>
    <row r="21" spans="1:3" ht="45" customHeight="1" x14ac:dyDescent="0.2">
      <c r="A21" s="219" t="s">
        <v>141</v>
      </c>
      <c r="B21" s="219"/>
      <c r="C21" s="219"/>
    </row>
    <row r="22" spans="1:3" ht="27.75" customHeight="1" x14ac:dyDescent="0.2">
      <c r="A22" s="4"/>
      <c r="B22" s="4"/>
      <c r="C22" s="4"/>
    </row>
    <row r="23" spans="1:3" ht="21" customHeight="1" x14ac:dyDescent="0.2">
      <c r="A23" s="20" t="s">
        <v>139</v>
      </c>
      <c r="B23" s="4"/>
      <c r="C23" s="4"/>
    </row>
    <row r="24" spans="1:3" ht="70.5" customHeight="1" x14ac:dyDescent="0.2">
      <c r="A24" s="219" t="s">
        <v>140</v>
      </c>
      <c r="B24" s="219"/>
      <c r="C24" s="219"/>
    </row>
    <row r="25" spans="1:3" ht="39.75" customHeight="1" x14ac:dyDescent="0.2">
      <c r="A25" s="217" t="s">
        <v>78</v>
      </c>
      <c r="B25" s="217"/>
      <c r="C25" s="217"/>
    </row>
    <row r="26" spans="1:3" ht="17.25" customHeight="1" x14ac:dyDescent="0.2">
      <c r="A26" s="218" t="s">
        <v>142</v>
      </c>
      <c r="B26" s="218"/>
      <c r="C26" s="218"/>
    </row>
    <row r="27" spans="1:3" ht="51.75" customHeight="1" x14ac:dyDescent="0.2">
      <c r="A27" s="217" t="s">
        <v>79</v>
      </c>
      <c r="B27" s="217"/>
      <c r="C27" s="217"/>
    </row>
    <row r="28" spans="1:3" ht="42.95" customHeight="1" x14ac:dyDescent="0.2">
      <c r="A28" s="217" t="s">
        <v>80</v>
      </c>
      <c r="B28" s="217"/>
      <c r="C28" s="217"/>
    </row>
    <row r="29" spans="1:3" ht="65.25" customHeight="1" x14ac:dyDescent="0.2">
      <c r="A29" s="217" t="s">
        <v>81</v>
      </c>
      <c r="B29" s="217"/>
      <c r="C29" s="217"/>
    </row>
    <row r="30" spans="1:3" ht="17.25" customHeight="1" x14ac:dyDescent="0.2">
      <c r="A30" s="217" t="s">
        <v>82</v>
      </c>
      <c r="B30" s="217"/>
      <c r="C30" s="217"/>
    </row>
    <row r="31" spans="1:3" ht="24" customHeight="1" x14ac:dyDescent="0.2">
      <c r="A31" s="217" t="s">
        <v>16</v>
      </c>
      <c r="B31" s="217"/>
      <c r="C31" s="217"/>
    </row>
    <row r="32" spans="1:3" ht="52.5" customHeight="1" x14ac:dyDescent="0.2">
      <c r="A32" s="217" t="s">
        <v>83</v>
      </c>
      <c r="B32" s="217"/>
      <c r="C32" s="217"/>
    </row>
    <row r="33" spans="1:3" ht="34.5" customHeight="1" x14ac:dyDescent="0.2">
      <c r="A33" s="219" t="s">
        <v>84</v>
      </c>
      <c r="B33" s="219"/>
      <c r="C33" s="219"/>
    </row>
    <row r="34" spans="1:3" ht="57.2" customHeight="1" x14ac:dyDescent="0.2">
      <c r="A34" s="217" t="s">
        <v>85</v>
      </c>
      <c r="B34" s="217"/>
      <c r="C34" s="217"/>
    </row>
    <row r="35" spans="1:3" ht="42.75" customHeight="1" x14ac:dyDescent="0.2">
      <c r="A35" s="217" t="s">
        <v>86</v>
      </c>
      <c r="B35" s="217"/>
      <c r="C35" s="217"/>
    </row>
    <row r="36" spans="1:3" ht="17.25" customHeight="1" x14ac:dyDescent="0.2">
      <c r="A36" s="218" t="s">
        <v>17</v>
      </c>
      <c r="B36" s="218"/>
      <c r="C36" s="218"/>
    </row>
    <row r="37" spans="1:3" ht="42.2" customHeight="1" x14ac:dyDescent="0.2">
      <c r="A37" s="217" t="s">
        <v>182</v>
      </c>
      <c r="B37" s="217"/>
      <c r="C37" s="217"/>
    </row>
    <row r="38" spans="1:3" ht="17.25" customHeight="1" x14ac:dyDescent="0.2">
      <c r="A38" s="218" t="s">
        <v>18</v>
      </c>
      <c r="B38" s="218"/>
      <c r="C38" s="218"/>
    </row>
    <row r="39" spans="1:3" ht="34.5" customHeight="1" x14ac:dyDescent="0.2">
      <c r="A39" s="219" t="s">
        <v>87</v>
      </c>
      <c r="B39" s="219"/>
      <c r="C39" s="219"/>
    </row>
    <row r="40" spans="1:3" ht="17.25" customHeight="1" x14ac:dyDescent="0.2">
      <c r="A40" s="218" t="s">
        <v>19</v>
      </c>
      <c r="B40" s="218"/>
      <c r="C40" s="218"/>
    </row>
    <row r="41" spans="1:3" ht="69" customHeight="1" x14ac:dyDescent="0.2">
      <c r="A41" s="217" t="s">
        <v>183</v>
      </c>
      <c r="B41" s="217"/>
      <c r="C41" s="217"/>
    </row>
    <row r="42" spans="1:3" ht="34.5" customHeight="1" x14ac:dyDescent="0.2">
      <c r="A42" s="219" t="s">
        <v>88</v>
      </c>
      <c r="B42" s="219"/>
      <c r="C42" s="219"/>
    </row>
    <row r="43" spans="1:3" ht="15.75" x14ac:dyDescent="0.2">
      <c r="A43" s="6"/>
      <c r="B43" s="6"/>
      <c r="C43" s="7"/>
    </row>
    <row r="44" spans="1:3" ht="15.75" x14ac:dyDescent="0.2">
      <c r="A44" s="218" t="s">
        <v>20</v>
      </c>
      <c r="B44" s="218"/>
      <c r="C44" s="218"/>
    </row>
    <row r="45" spans="1:3" ht="32.25" customHeight="1" x14ac:dyDescent="0.2">
      <c r="A45" s="219" t="s">
        <v>89</v>
      </c>
      <c r="B45" s="219"/>
      <c r="C45" s="219"/>
    </row>
    <row r="46" spans="1:3" ht="32.25" customHeight="1" x14ac:dyDescent="0.2">
      <c r="A46" s="4"/>
      <c r="B46" s="4"/>
      <c r="C46" s="4"/>
    </row>
    <row r="47" spans="1:3" ht="15.75" x14ac:dyDescent="0.2">
      <c r="A47" s="218" t="s">
        <v>0</v>
      </c>
      <c r="B47" s="218"/>
      <c r="C47" s="218"/>
    </row>
    <row r="48" spans="1:3" ht="104.25" customHeight="1" x14ac:dyDescent="0.2">
      <c r="A48" s="219" t="s">
        <v>184</v>
      </c>
      <c r="B48" s="219"/>
      <c r="C48" s="219"/>
    </row>
    <row r="49" spans="1:7" ht="126.75" customHeight="1" x14ac:dyDescent="0.2">
      <c r="A49" s="219" t="s">
        <v>185</v>
      </c>
      <c r="B49" s="219"/>
      <c r="C49" s="219"/>
    </row>
    <row r="50" spans="1:7" ht="24.75" customHeight="1" x14ac:dyDescent="0.2">
      <c r="A50" s="47"/>
      <c r="B50" s="47"/>
      <c r="C50" s="47"/>
    </row>
    <row r="51" spans="1:7" ht="28.5" customHeight="1" x14ac:dyDescent="0.2">
      <c r="A51" s="47"/>
      <c r="B51" s="47"/>
      <c r="C51" s="47"/>
    </row>
    <row r="52" spans="1:7" ht="29.25" customHeight="1" x14ac:dyDescent="0.2">
      <c r="A52" s="4"/>
      <c r="B52" s="4"/>
      <c r="C52" s="4"/>
    </row>
    <row r="53" spans="1:7" ht="15" customHeight="1" x14ac:dyDescent="0.2">
      <c r="A53" s="4"/>
      <c r="B53" s="4"/>
      <c r="C53" s="4"/>
    </row>
    <row r="54" spans="1:7" ht="15" customHeight="1" x14ac:dyDescent="0.2">
      <c r="A54" s="56"/>
      <c r="B54" s="56"/>
      <c r="C54" s="56"/>
    </row>
    <row r="55" spans="1:7" ht="30.75" customHeight="1" x14ac:dyDescent="0.2">
      <c r="A55" s="218" t="s">
        <v>21</v>
      </c>
      <c r="B55" s="218"/>
      <c r="C55" s="218"/>
    </row>
    <row r="56" spans="1:7" ht="15.75" x14ac:dyDescent="0.2">
      <c r="A56" s="10"/>
      <c r="B56" s="10"/>
      <c r="C56" s="10"/>
    </row>
    <row r="57" spans="1:7" ht="84" customHeight="1" x14ac:dyDescent="0.2">
      <c r="A57" s="217" t="s">
        <v>220</v>
      </c>
      <c r="B57" s="217"/>
      <c r="C57" s="217"/>
    </row>
    <row r="58" spans="1:7" ht="15.75" x14ac:dyDescent="0.25">
      <c r="A58" s="42" t="s">
        <v>22</v>
      </c>
      <c r="B58" s="8"/>
      <c r="C58" s="9"/>
      <c r="E58" s="81"/>
      <c r="F58" s="81"/>
      <c r="G58" s="81"/>
    </row>
    <row r="59" spans="1:7" ht="15.75" x14ac:dyDescent="0.2">
      <c r="A59" s="10" t="s">
        <v>23</v>
      </c>
      <c r="B59" s="38">
        <v>2025</v>
      </c>
      <c r="C59" s="38">
        <v>2024</v>
      </c>
      <c r="E59" s="81"/>
    </row>
    <row r="60" spans="1:7" ht="19.5" customHeight="1" x14ac:dyDescent="0.2">
      <c r="A60" s="8" t="s">
        <v>24</v>
      </c>
      <c r="B60" s="3">
        <v>7476000</v>
      </c>
      <c r="C60" s="3">
        <v>6701000</v>
      </c>
    </row>
    <row r="61" spans="1:7" ht="15.75" x14ac:dyDescent="0.2">
      <c r="A61" s="8" t="s">
        <v>90</v>
      </c>
      <c r="B61" s="12">
        <v>7162000</v>
      </c>
      <c r="C61" s="12">
        <v>7162000</v>
      </c>
    </row>
    <row r="62" spans="1:7" ht="16.5" thickBot="1" x14ac:dyDescent="0.25">
      <c r="A62" s="10" t="s">
        <v>25</v>
      </c>
      <c r="B62" s="25">
        <f>SUM(B60:B61)</f>
        <v>14638000</v>
      </c>
      <c r="C62" s="25">
        <f>SUM(C60:C61)</f>
        <v>13863000</v>
      </c>
    </row>
    <row r="63" spans="1:7" ht="16.5" thickTop="1" x14ac:dyDescent="0.2">
      <c r="A63" s="10"/>
      <c r="B63" s="13"/>
      <c r="C63" s="5"/>
    </row>
    <row r="64" spans="1:7" ht="15.75" x14ac:dyDescent="0.25">
      <c r="A64" s="10" t="s">
        <v>91</v>
      </c>
      <c r="B64" s="13"/>
      <c r="C64" s="9"/>
    </row>
    <row r="65" spans="1:3" ht="15.75" x14ac:dyDescent="0.2">
      <c r="A65" s="10" t="s">
        <v>23</v>
      </c>
      <c r="B65" s="38">
        <v>2025</v>
      </c>
      <c r="C65" s="38">
        <v>2024</v>
      </c>
    </row>
    <row r="66" spans="1:3" ht="15.75" x14ac:dyDescent="0.2">
      <c r="A66" s="8" t="s">
        <v>92</v>
      </c>
      <c r="B66" s="14">
        <v>14638000</v>
      </c>
      <c r="C66" s="14">
        <v>13863000</v>
      </c>
    </row>
    <row r="67" spans="1:3" ht="15.75" x14ac:dyDescent="0.2">
      <c r="A67" s="8" t="s">
        <v>26</v>
      </c>
      <c r="B67" s="14">
        <v>4586196855.6099997</v>
      </c>
      <c r="C67" s="14">
        <v>3030169507.21</v>
      </c>
    </row>
    <row r="68" spans="1:3" ht="15.75" x14ac:dyDescent="0.2">
      <c r="A68" s="8" t="s">
        <v>93</v>
      </c>
      <c r="B68" s="28">
        <v>11333137.27</v>
      </c>
      <c r="C68" s="28">
        <v>18277053.050000001</v>
      </c>
    </row>
    <row r="69" spans="1:3" ht="16.5" thickBot="1" x14ac:dyDescent="0.25">
      <c r="A69" s="10" t="s">
        <v>27</v>
      </c>
      <c r="B69" s="25">
        <f>SUM(B66:B68)</f>
        <v>4612167992.8800001</v>
      </c>
      <c r="C69" s="27">
        <f>SUM(C66:C68)</f>
        <v>3062309560.2600002</v>
      </c>
    </row>
    <row r="70" spans="1:3" ht="16.5" thickTop="1" x14ac:dyDescent="0.2">
      <c r="A70" s="6"/>
      <c r="B70" s="44"/>
      <c r="C70" s="7"/>
    </row>
    <row r="71" spans="1:3" ht="15.75" x14ac:dyDescent="0.2">
      <c r="A71" s="6"/>
      <c r="B71" s="6"/>
      <c r="C71" s="7"/>
    </row>
    <row r="72" spans="1:3" ht="15.75" x14ac:dyDescent="0.25">
      <c r="A72" s="10" t="s">
        <v>28</v>
      </c>
      <c r="B72" s="10"/>
      <c r="C72" s="9"/>
    </row>
    <row r="73" spans="1:3" ht="15.75" x14ac:dyDescent="0.2">
      <c r="A73" s="10" t="s">
        <v>23</v>
      </c>
      <c r="B73" s="37">
        <v>2025</v>
      </c>
      <c r="C73" s="86">
        <v>2024</v>
      </c>
    </row>
    <row r="74" spans="1:3" ht="15.75" x14ac:dyDescent="0.2">
      <c r="A74" s="8" t="s">
        <v>29</v>
      </c>
      <c r="B74" s="11">
        <v>12919010.300000001</v>
      </c>
      <c r="C74" s="11">
        <v>8045016.9199999999</v>
      </c>
    </row>
    <row r="75" spans="1:3" ht="15.75" x14ac:dyDescent="0.2">
      <c r="A75" s="8" t="s">
        <v>30</v>
      </c>
      <c r="B75" s="11">
        <v>0</v>
      </c>
      <c r="C75" s="11">
        <v>3824698.34</v>
      </c>
    </row>
    <row r="76" spans="1:3" ht="15.75" x14ac:dyDescent="0.2">
      <c r="A76" s="8" t="s">
        <v>221</v>
      </c>
      <c r="B76" s="11">
        <v>5285945.01</v>
      </c>
      <c r="C76" s="11">
        <v>5605307.0300000003</v>
      </c>
    </row>
    <row r="77" spans="1:3" ht="15.75" x14ac:dyDescent="0.2">
      <c r="A77" s="8" t="s">
        <v>31</v>
      </c>
      <c r="B77" s="11">
        <v>4567991900.3000002</v>
      </c>
      <c r="C77" s="11">
        <v>3012694484.9200001</v>
      </c>
    </row>
    <row r="78" spans="1:3" ht="15.75" x14ac:dyDescent="0.2">
      <c r="A78" s="80" t="s">
        <v>94</v>
      </c>
      <c r="B78" s="22">
        <v>11333137.27</v>
      </c>
      <c r="C78" s="22">
        <v>18277053.050000001</v>
      </c>
    </row>
    <row r="79" spans="1:3" ht="16.5" thickBot="1" x14ac:dyDescent="0.25">
      <c r="A79" s="10" t="s">
        <v>32</v>
      </c>
      <c r="B79" s="25">
        <f>SUM(B74:B78)</f>
        <v>4597529992.8800011</v>
      </c>
      <c r="C79" s="27">
        <f>SUM(C74:C78)</f>
        <v>3048446560.2600002</v>
      </c>
    </row>
    <row r="80" spans="1:3" ht="28.5" customHeight="1" thickTop="1" x14ac:dyDescent="0.2">
      <c r="A80" s="18" t="s">
        <v>95</v>
      </c>
      <c r="B80" s="18"/>
      <c r="C80" s="19"/>
    </row>
    <row r="81" spans="1:7" ht="154.5" customHeight="1" x14ac:dyDescent="0.2">
      <c r="A81" s="219" t="s">
        <v>222</v>
      </c>
      <c r="B81" s="219"/>
      <c r="C81" s="219"/>
    </row>
    <row r="82" spans="1:7" ht="15.75" x14ac:dyDescent="0.2">
      <c r="A82" s="10" t="s">
        <v>23</v>
      </c>
      <c r="B82" s="37">
        <v>2025</v>
      </c>
      <c r="C82" s="86">
        <v>2024</v>
      </c>
      <c r="E82" s="65"/>
      <c r="F82" s="65"/>
      <c r="G82" s="65"/>
    </row>
    <row r="83" spans="1:7" ht="18" customHeight="1" x14ac:dyDescent="0.2">
      <c r="A83" s="8" t="s">
        <v>33</v>
      </c>
      <c r="B83" s="11">
        <v>4648757350.4799995</v>
      </c>
      <c r="C83" s="11">
        <v>4133544948.4299998</v>
      </c>
      <c r="E83" s="54"/>
    </row>
    <row r="84" spans="1:7" ht="15.75" x14ac:dyDescent="0.2">
      <c r="A84" s="8" t="s">
        <v>96</v>
      </c>
      <c r="B84" s="11">
        <v>7286208.3799999999</v>
      </c>
      <c r="C84" s="11">
        <v>7203275.0599999996</v>
      </c>
      <c r="E84" s="48"/>
    </row>
    <row r="85" spans="1:7" ht="15.75" x14ac:dyDescent="0.2">
      <c r="A85" s="8" t="s">
        <v>34</v>
      </c>
      <c r="B85" s="11">
        <v>38587282.359999999</v>
      </c>
      <c r="C85" s="11">
        <v>24322271.489999998</v>
      </c>
    </row>
    <row r="86" spans="1:7" ht="16.5" thickBot="1" x14ac:dyDescent="0.25">
      <c r="A86" s="10" t="s">
        <v>35</v>
      </c>
      <c r="B86" s="27">
        <f>SUM(B83:B85)</f>
        <v>4694630841.2199993</v>
      </c>
      <c r="C86" s="27">
        <f>SUM(C83:C85)</f>
        <v>4165070494.9799995</v>
      </c>
    </row>
    <row r="87" spans="1:7" ht="49.5" customHeight="1" thickTop="1" x14ac:dyDescent="0.2">
      <c r="A87" s="217"/>
      <c r="B87" s="217"/>
      <c r="C87" s="217"/>
    </row>
    <row r="88" spans="1:7" ht="49.5" customHeight="1" x14ac:dyDescent="0.2">
      <c r="A88" s="8"/>
      <c r="B88" s="11"/>
      <c r="C88" s="11"/>
    </row>
    <row r="89" spans="1:7" ht="49.5" customHeight="1" x14ac:dyDescent="0.2">
      <c r="A89" s="55"/>
      <c r="B89" s="11"/>
      <c r="C89" s="55"/>
    </row>
    <row r="90" spans="1:7" ht="49.5" customHeight="1" x14ac:dyDescent="0.2">
      <c r="A90" s="69"/>
      <c r="B90" s="11"/>
      <c r="C90" s="69"/>
    </row>
    <row r="91" spans="1:7" ht="49.5" customHeight="1" x14ac:dyDescent="0.2">
      <c r="A91" s="8"/>
      <c r="B91" s="8"/>
      <c r="C91" s="8"/>
    </row>
    <row r="92" spans="1:7" ht="15.75" x14ac:dyDescent="0.2">
      <c r="A92" s="10" t="s">
        <v>36</v>
      </c>
      <c r="B92" s="8"/>
      <c r="C92" s="8"/>
    </row>
    <row r="93" spans="1:7" ht="15.75" x14ac:dyDescent="0.2">
      <c r="A93" s="8"/>
      <c r="B93" s="8"/>
      <c r="C93" s="8"/>
    </row>
    <row r="94" spans="1:7" ht="82.5" customHeight="1" x14ac:dyDescent="0.2">
      <c r="A94" s="219" t="s">
        <v>249</v>
      </c>
      <c r="B94" s="219"/>
      <c r="C94" s="219"/>
    </row>
    <row r="95" spans="1:7" ht="15.75" x14ac:dyDescent="0.2">
      <c r="A95" s="10" t="s">
        <v>23</v>
      </c>
      <c r="B95" s="37">
        <v>2025</v>
      </c>
      <c r="C95" s="86">
        <v>2024</v>
      </c>
    </row>
    <row r="96" spans="1:7" ht="15.75" x14ac:dyDescent="0.25">
      <c r="A96" s="8" t="s">
        <v>37</v>
      </c>
      <c r="B96" s="126">
        <v>250457872.94</v>
      </c>
      <c r="C96" s="11">
        <v>342298925.64999998</v>
      </c>
      <c r="E96" s="65"/>
      <c r="F96" s="65"/>
      <c r="G96" s="65"/>
    </row>
    <row r="97" spans="1:7" ht="15.75" x14ac:dyDescent="0.25">
      <c r="A97" s="45" t="s">
        <v>150</v>
      </c>
      <c r="B97" s="126">
        <v>-4096696.36</v>
      </c>
      <c r="C97" s="85">
        <v>-20271814.91</v>
      </c>
    </row>
    <row r="98" spans="1:7" ht="15.75" x14ac:dyDescent="0.2">
      <c r="A98" s="45" t="s">
        <v>154</v>
      </c>
      <c r="B98" s="125">
        <v>0</v>
      </c>
      <c r="C98" s="11">
        <v>27526996.140000001</v>
      </c>
    </row>
    <row r="99" spans="1:7" ht="16.5" thickBot="1" x14ac:dyDescent="0.25">
      <c r="A99" s="10" t="s">
        <v>97</v>
      </c>
      <c r="B99" s="25">
        <f>SUM(B96:B98)</f>
        <v>246361176.57999998</v>
      </c>
      <c r="C99" s="30">
        <f>SUM(C96:C98)</f>
        <v>349554106.87999994</v>
      </c>
      <c r="E99" s="48"/>
    </row>
    <row r="100" spans="1:7" ht="16.5" thickTop="1" x14ac:dyDescent="0.2">
      <c r="A100" s="6"/>
      <c r="B100" s="44"/>
      <c r="C100" s="7"/>
    </row>
    <row r="101" spans="1:7" ht="28.5" customHeight="1" x14ac:dyDescent="0.2">
      <c r="A101" s="8"/>
      <c r="B101" s="13"/>
      <c r="C101" s="16"/>
    </row>
    <row r="102" spans="1:7" ht="28.5" customHeight="1" x14ac:dyDescent="0.2">
      <c r="A102" s="218" t="s">
        <v>212</v>
      </c>
      <c r="B102" s="219"/>
      <c r="C102" s="219"/>
    </row>
    <row r="103" spans="1:7" ht="144.75" customHeight="1" x14ac:dyDescent="0.2">
      <c r="A103" s="217" t="s">
        <v>223</v>
      </c>
      <c r="B103" s="217"/>
      <c r="C103" s="217"/>
    </row>
    <row r="104" spans="1:7" ht="27.75" customHeight="1" x14ac:dyDescent="0.2">
      <c r="A104" s="10" t="s">
        <v>23</v>
      </c>
      <c r="B104" s="37">
        <v>2025</v>
      </c>
      <c r="C104" s="86">
        <v>2024</v>
      </c>
      <c r="E104" s="65"/>
      <c r="F104" s="65"/>
      <c r="G104" s="65"/>
    </row>
    <row r="105" spans="1:7" ht="15.75" x14ac:dyDescent="0.2">
      <c r="A105" s="8" t="s">
        <v>2</v>
      </c>
      <c r="B105" s="11">
        <v>2951196013</v>
      </c>
      <c r="C105" s="11">
        <v>3433208328.5700002</v>
      </c>
      <c r="G105" s="54"/>
    </row>
    <row r="106" spans="1:7" ht="23.25" customHeight="1" x14ac:dyDescent="0.2">
      <c r="A106" s="8" t="s">
        <v>1</v>
      </c>
      <c r="B106" s="11">
        <v>12923599.130000001</v>
      </c>
      <c r="C106" s="11">
        <v>14122218.58</v>
      </c>
      <c r="G106" s="48"/>
    </row>
    <row r="107" spans="1:7" ht="22.5" customHeight="1" x14ac:dyDescent="0.2">
      <c r="A107" s="8" t="s">
        <v>186</v>
      </c>
      <c r="B107" s="22">
        <v>21067955.199999999</v>
      </c>
      <c r="C107" s="22">
        <v>40656154.979999997</v>
      </c>
      <c r="E107" s="66"/>
      <c r="G107" s="48"/>
    </row>
    <row r="108" spans="1:7" ht="16.5" thickBot="1" x14ac:dyDescent="0.25">
      <c r="A108" s="10" t="s">
        <v>143</v>
      </c>
      <c r="B108" s="25">
        <f>SUM(B105:B107)</f>
        <v>2985187567.3299999</v>
      </c>
      <c r="C108" s="34">
        <f>SUM(C105:C107)</f>
        <v>3487986702.1300001</v>
      </c>
    </row>
    <row r="109" spans="1:7" ht="16.5" thickTop="1" x14ac:dyDescent="0.2">
      <c r="A109" s="10"/>
      <c r="B109" s="13"/>
      <c r="C109" s="33"/>
    </row>
    <row r="110" spans="1:7" ht="15.75" customHeight="1" x14ac:dyDescent="0.2">
      <c r="B110" s="48"/>
    </row>
    <row r="111" spans="1:7" ht="15.75" x14ac:dyDescent="0.2">
      <c r="A111" s="10"/>
      <c r="B111" s="13"/>
      <c r="C111" s="13"/>
    </row>
    <row r="112" spans="1:7" ht="21" customHeight="1" x14ac:dyDescent="0.2">
      <c r="A112" s="223" t="s">
        <v>216</v>
      </c>
      <c r="B112" s="224"/>
      <c r="C112" s="224"/>
    </row>
    <row r="113" spans="1:3" ht="151.5" customHeight="1" x14ac:dyDescent="0.2">
      <c r="A113" s="223" t="s">
        <v>248</v>
      </c>
      <c r="B113" s="223"/>
      <c r="C113" s="223"/>
    </row>
    <row r="114" spans="1:3" ht="15.75" x14ac:dyDescent="0.2">
      <c r="A114" s="225" t="s">
        <v>38</v>
      </c>
      <c r="B114" s="225"/>
      <c r="C114" s="225"/>
    </row>
    <row r="115" spans="1:3" ht="15.75" x14ac:dyDescent="0.2">
      <c r="A115" s="46"/>
      <c r="B115" s="13"/>
      <c r="C115" s="46"/>
    </row>
    <row r="116" spans="1:3" ht="15.75" x14ac:dyDescent="0.2">
      <c r="A116" s="46"/>
      <c r="B116" s="13"/>
      <c r="C116" s="46"/>
    </row>
    <row r="117" spans="1:3" ht="15.75" x14ac:dyDescent="0.2">
      <c r="A117" s="6"/>
      <c r="B117" s="44"/>
      <c r="C117" s="7"/>
    </row>
    <row r="118" spans="1:3" ht="15.75" x14ac:dyDescent="0.2">
      <c r="A118" s="6"/>
      <c r="B118" s="44"/>
      <c r="C118" s="7"/>
    </row>
    <row r="119" spans="1:3" ht="15.75" x14ac:dyDescent="0.2">
      <c r="A119" s="6"/>
      <c r="B119" s="6"/>
      <c r="C119" s="7"/>
    </row>
    <row r="120" spans="1:3" ht="15.75" x14ac:dyDescent="0.2">
      <c r="A120" s="6"/>
      <c r="B120" s="6"/>
      <c r="C120" s="7"/>
    </row>
    <row r="121" spans="1:3" ht="15.75" x14ac:dyDescent="0.2">
      <c r="A121" s="6"/>
      <c r="B121" s="6"/>
      <c r="C121" s="7"/>
    </row>
    <row r="122" spans="1:3" ht="15.75" x14ac:dyDescent="0.2">
      <c r="A122" s="6"/>
      <c r="B122" s="6"/>
      <c r="C122" s="7"/>
    </row>
    <row r="123" spans="1:3" ht="15.75" x14ac:dyDescent="0.2">
      <c r="A123" s="6"/>
      <c r="B123" s="6"/>
      <c r="C123" s="7"/>
    </row>
    <row r="124" spans="1:3" ht="15.75" x14ac:dyDescent="0.2">
      <c r="A124" s="6"/>
      <c r="B124" s="6"/>
      <c r="C124" s="7"/>
    </row>
    <row r="125" spans="1:3" ht="21" customHeight="1" x14ac:dyDescent="0.2">
      <c r="A125" s="218" t="s">
        <v>188</v>
      </c>
      <c r="B125" s="218"/>
      <c r="C125" s="218"/>
    </row>
    <row r="126" spans="1:3" ht="111" customHeight="1" x14ac:dyDescent="0.2">
      <c r="A126" s="217" t="s">
        <v>224</v>
      </c>
      <c r="B126" s="217"/>
      <c r="C126" s="217"/>
    </row>
    <row r="127" spans="1:3" ht="15.75" x14ac:dyDescent="0.2">
      <c r="A127" s="10" t="s">
        <v>23</v>
      </c>
      <c r="B127" s="37">
        <v>2025</v>
      </c>
      <c r="C127" s="86">
        <v>2024</v>
      </c>
    </row>
    <row r="128" spans="1:3" ht="15.75" x14ac:dyDescent="0.2">
      <c r="A128" s="8" t="s">
        <v>98</v>
      </c>
      <c r="B128" s="14">
        <v>85108764.390000001</v>
      </c>
      <c r="C128" s="14">
        <v>85108764.390000001</v>
      </c>
    </row>
    <row r="129" spans="1:8" ht="15.75" x14ac:dyDescent="0.2">
      <c r="A129" s="79" t="s">
        <v>208</v>
      </c>
      <c r="B129" s="14">
        <v>617966.6</v>
      </c>
      <c r="C129" s="14">
        <v>617966.6</v>
      </c>
    </row>
    <row r="130" spans="1:8" ht="15.75" x14ac:dyDescent="0.2">
      <c r="A130" s="67" t="s">
        <v>203</v>
      </c>
      <c r="B130" s="14">
        <v>0</v>
      </c>
      <c r="C130" s="14">
        <v>0</v>
      </c>
      <c r="E130" s="65"/>
      <c r="F130" s="65"/>
      <c r="G130" s="65"/>
    </row>
    <row r="131" spans="1:8" ht="15.75" x14ac:dyDescent="0.2">
      <c r="A131" s="8" t="s">
        <v>99</v>
      </c>
      <c r="B131" s="14">
        <v>311869.84999999998</v>
      </c>
      <c r="C131" s="14">
        <v>311869.84999999998</v>
      </c>
    </row>
    <row r="132" spans="1:8" ht="15.75" x14ac:dyDescent="0.2">
      <c r="A132" s="8" t="s">
        <v>100</v>
      </c>
      <c r="B132" s="14">
        <v>1040608.96</v>
      </c>
      <c r="C132" s="14">
        <v>1040608.96</v>
      </c>
    </row>
    <row r="133" spans="1:8" ht="15.75" x14ac:dyDescent="0.2">
      <c r="A133" s="8" t="s">
        <v>39</v>
      </c>
      <c r="B133" s="14">
        <v>35022644.549999997</v>
      </c>
      <c r="C133" s="14">
        <v>35022644.549999997</v>
      </c>
    </row>
    <row r="134" spans="1:8" ht="15.75" x14ac:dyDescent="0.2">
      <c r="A134" s="79" t="s">
        <v>207</v>
      </c>
      <c r="B134" s="39">
        <v>-74736916.349999994</v>
      </c>
      <c r="C134" s="39">
        <v>-70547625.849999994</v>
      </c>
    </row>
    <row r="135" spans="1:8" ht="16.5" thickBot="1" x14ac:dyDescent="0.25">
      <c r="A135" s="10" t="s">
        <v>40</v>
      </c>
      <c r="B135" s="25">
        <f>SUM(B128:B134)</f>
        <v>47364937.999999985</v>
      </c>
      <c r="C135" s="27">
        <f>SUM(C128:C134)</f>
        <v>51554228.499999985</v>
      </c>
    </row>
    <row r="136" spans="1:8" ht="16.5" thickTop="1" x14ac:dyDescent="0.2">
      <c r="A136" s="10"/>
      <c r="B136" s="13"/>
      <c r="C136" s="21"/>
    </row>
    <row r="137" spans="1:8" ht="15.75" x14ac:dyDescent="0.2">
      <c r="A137" s="218" t="s">
        <v>189</v>
      </c>
      <c r="B137" s="218"/>
      <c r="C137" s="218"/>
    </row>
    <row r="138" spans="1:8" ht="87" customHeight="1" x14ac:dyDescent="0.2">
      <c r="A138" s="217" t="s">
        <v>645</v>
      </c>
      <c r="B138" s="217"/>
      <c r="C138" s="217"/>
      <c r="E138" s="83"/>
      <c r="F138" s="83"/>
      <c r="G138" s="83"/>
      <c r="H138" s="83"/>
    </row>
    <row r="139" spans="1:8" ht="15.75" x14ac:dyDescent="0.2">
      <c r="A139" s="10" t="s">
        <v>23</v>
      </c>
      <c r="B139" s="37">
        <v>2025</v>
      </c>
      <c r="C139" s="87">
        <v>2024</v>
      </c>
    </row>
    <row r="140" spans="1:8" ht="15.75" x14ac:dyDescent="0.2">
      <c r="A140" s="8" t="s">
        <v>101</v>
      </c>
      <c r="B140" s="11">
        <v>0</v>
      </c>
      <c r="C140" s="11">
        <v>498340.73</v>
      </c>
      <c r="E140" s="48"/>
    </row>
    <row r="141" spans="1:8" ht="15.75" x14ac:dyDescent="0.2">
      <c r="A141" s="17" t="s">
        <v>41</v>
      </c>
      <c r="B141" s="22">
        <v>75672875.599999994</v>
      </c>
      <c r="C141" s="22">
        <v>77583443.879999995</v>
      </c>
      <c r="E141" s="48"/>
    </row>
    <row r="142" spans="1:8" ht="15.75" x14ac:dyDescent="0.2">
      <c r="A142" s="17" t="s">
        <v>42</v>
      </c>
      <c r="B142" s="22">
        <v>179173579.09</v>
      </c>
      <c r="C142" s="22">
        <v>309583220.85000002</v>
      </c>
      <c r="E142" s="48"/>
    </row>
    <row r="143" spans="1:8" ht="15.75" x14ac:dyDescent="0.2">
      <c r="A143" s="17" t="s">
        <v>102</v>
      </c>
      <c r="B143" s="77">
        <v>994077121.41999996</v>
      </c>
      <c r="C143" s="77">
        <v>1271946662.0599999</v>
      </c>
      <c r="E143" s="48"/>
    </row>
    <row r="144" spans="1:8" ht="16.5" thickBot="1" x14ac:dyDescent="0.25">
      <c r="A144" s="10" t="s">
        <v>103</v>
      </c>
      <c r="B144" s="25">
        <f>SUM(B140:B143)</f>
        <v>1248923576.1099999</v>
      </c>
      <c r="C144" s="26">
        <f>SUM(C140:C143)</f>
        <v>1659611667.52</v>
      </c>
      <c r="E144" s="48"/>
    </row>
    <row r="145" spans="1:7" ht="16.5" thickTop="1" x14ac:dyDescent="0.2">
      <c r="A145" s="10"/>
      <c r="B145" s="13"/>
      <c r="C145" s="15"/>
      <c r="E145" s="65"/>
      <c r="F145" s="65"/>
      <c r="G145" s="65"/>
    </row>
    <row r="146" spans="1:7" ht="32.25" customHeight="1" x14ac:dyDescent="0.2">
      <c r="A146" s="219" t="s">
        <v>646</v>
      </c>
      <c r="B146" s="219"/>
      <c r="C146" s="219"/>
    </row>
    <row r="147" spans="1:7" ht="15.75" x14ac:dyDescent="0.25">
      <c r="A147" s="214" t="s">
        <v>647</v>
      </c>
      <c r="B147" s="215">
        <v>155275</v>
      </c>
      <c r="C147" s="14"/>
    </row>
    <row r="148" spans="1:7" ht="15.75" x14ac:dyDescent="0.25">
      <c r="A148" s="214" t="s">
        <v>648</v>
      </c>
      <c r="B148" s="215">
        <v>20000</v>
      </c>
      <c r="C148" s="14"/>
    </row>
    <row r="149" spans="1:7" ht="15.75" x14ac:dyDescent="0.25">
      <c r="A149" s="214" t="s">
        <v>649</v>
      </c>
      <c r="B149" s="215">
        <v>21250</v>
      </c>
      <c r="C149" s="14"/>
    </row>
    <row r="150" spans="1:7" ht="15.75" x14ac:dyDescent="0.25">
      <c r="A150" s="214" t="s">
        <v>650</v>
      </c>
      <c r="B150" s="215">
        <v>199</v>
      </c>
      <c r="C150" s="14"/>
    </row>
    <row r="151" spans="1:7" ht="15.75" x14ac:dyDescent="0.25">
      <c r="A151" s="214" t="s">
        <v>651</v>
      </c>
      <c r="B151" s="215">
        <v>8000</v>
      </c>
      <c r="C151" s="14"/>
    </row>
    <row r="152" spans="1:7" ht="15.75" x14ac:dyDescent="0.15">
      <c r="A152" s="216"/>
      <c r="B152" s="213"/>
      <c r="C152" s="14"/>
    </row>
    <row r="153" spans="1:7" ht="15.75" x14ac:dyDescent="0.2">
      <c r="A153" s="23" t="s">
        <v>190</v>
      </c>
      <c r="B153" s="6"/>
      <c r="C153" s="7"/>
    </row>
    <row r="154" spans="1:7" ht="110.25" customHeight="1" x14ac:dyDescent="0.2">
      <c r="A154" s="217" t="s">
        <v>225</v>
      </c>
      <c r="B154" s="217"/>
      <c r="C154" s="217"/>
    </row>
    <row r="155" spans="1:7" ht="15.75" x14ac:dyDescent="0.2">
      <c r="A155" s="10" t="s">
        <v>23</v>
      </c>
      <c r="B155" s="37">
        <v>2025</v>
      </c>
      <c r="C155" s="87">
        <v>2024</v>
      </c>
    </row>
    <row r="156" spans="1:7" ht="15.75" x14ac:dyDescent="0.2">
      <c r="A156" s="8" t="s">
        <v>11</v>
      </c>
      <c r="B156" s="11">
        <v>0</v>
      </c>
      <c r="C156" s="11">
        <v>5115.53</v>
      </c>
    </row>
    <row r="157" spans="1:7" ht="15.75" x14ac:dyDescent="0.2">
      <c r="A157" s="8" t="s">
        <v>10</v>
      </c>
      <c r="B157" s="11">
        <v>0</v>
      </c>
      <c r="C157" s="11">
        <v>24540.77</v>
      </c>
    </row>
    <row r="158" spans="1:7" ht="15.75" x14ac:dyDescent="0.2">
      <c r="A158" s="8" t="s">
        <v>9</v>
      </c>
      <c r="B158" s="11">
        <v>185520.15</v>
      </c>
      <c r="C158" s="11">
        <v>175341.98</v>
      </c>
    </row>
    <row r="159" spans="1:7" ht="15.75" x14ac:dyDescent="0.2">
      <c r="A159" s="8" t="s">
        <v>5</v>
      </c>
      <c r="B159" s="11">
        <v>0</v>
      </c>
      <c r="C159" s="11">
        <v>3364.6</v>
      </c>
    </row>
    <row r="160" spans="1:7" ht="15.75" x14ac:dyDescent="0.2">
      <c r="A160" s="8" t="s">
        <v>4</v>
      </c>
      <c r="B160" s="11">
        <v>112066.78</v>
      </c>
      <c r="C160" s="11">
        <v>98523.45</v>
      </c>
    </row>
    <row r="161" spans="1:7" ht="15.75" x14ac:dyDescent="0.2">
      <c r="A161" s="8" t="s">
        <v>6</v>
      </c>
      <c r="B161" s="22">
        <v>24421729.260000002</v>
      </c>
      <c r="C161" s="22">
        <v>24421729.260000002</v>
      </c>
    </row>
    <row r="162" spans="1:7" ht="15.75" x14ac:dyDescent="0.2">
      <c r="A162" s="8" t="s">
        <v>7</v>
      </c>
      <c r="B162" s="22">
        <v>66786384.189999998</v>
      </c>
      <c r="C162" s="22">
        <v>66786384.189999998</v>
      </c>
    </row>
    <row r="163" spans="1:7" ht="15.75" x14ac:dyDescent="0.2">
      <c r="A163" s="8" t="s">
        <v>144</v>
      </c>
      <c r="B163" s="22">
        <v>597608.94999999995</v>
      </c>
      <c r="C163" s="22">
        <v>597608.94999999995</v>
      </c>
    </row>
    <row r="164" spans="1:7" ht="15.75" x14ac:dyDescent="0.2">
      <c r="A164" s="8" t="s">
        <v>8</v>
      </c>
      <c r="B164" s="22">
        <v>3234715.11</v>
      </c>
      <c r="C164" s="22">
        <v>3234715.11</v>
      </c>
    </row>
    <row r="165" spans="1:7" ht="15.75" x14ac:dyDescent="0.2">
      <c r="A165" s="17" t="s">
        <v>3</v>
      </c>
      <c r="B165" s="77">
        <v>1146640075.71</v>
      </c>
      <c r="C165" s="77">
        <v>1080065640.6900001</v>
      </c>
      <c r="E165" s="48"/>
    </row>
    <row r="166" spans="1:7" ht="14.25" customHeight="1" thickBot="1" x14ac:dyDescent="0.25">
      <c r="A166" s="10" t="s">
        <v>12</v>
      </c>
      <c r="B166" s="35">
        <f>SUM(B156:B165)</f>
        <v>1241978100.1500001</v>
      </c>
      <c r="C166" s="35">
        <f>SUM(C156:C165)</f>
        <v>1175412964.53</v>
      </c>
      <c r="E166" s="48"/>
    </row>
    <row r="167" spans="1:7" ht="14.25" customHeight="1" thickTop="1" x14ac:dyDescent="0.2">
      <c r="A167" s="59"/>
      <c r="B167" s="13"/>
      <c r="C167" s="13"/>
      <c r="E167" s="65"/>
      <c r="F167" s="65"/>
      <c r="G167" s="65"/>
    </row>
    <row r="168" spans="1:7" ht="14.25" customHeight="1" x14ac:dyDescent="0.2">
      <c r="A168" s="8"/>
      <c r="B168" s="11"/>
      <c r="C168" s="5"/>
    </row>
    <row r="169" spans="1:7" ht="94.5" customHeight="1" x14ac:dyDescent="0.2">
      <c r="A169" s="217" t="s">
        <v>227</v>
      </c>
      <c r="B169" s="217"/>
      <c r="C169" s="217"/>
    </row>
    <row r="170" spans="1:7" ht="15.75" x14ac:dyDescent="0.2">
      <c r="A170" s="10" t="s">
        <v>23</v>
      </c>
      <c r="B170" s="36" t="s">
        <v>218</v>
      </c>
      <c r="C170" s="36" t="s">
        <v>202</v>
      </c>
    </row>
    <row r="171" spans="1:7" ht="15.75" x14ac:dyDescent="0.2">
      <c r="A171" s="8" t="s">
        <v>104</v>
      </c>
      <c r="B171" s="11">
        <v>0</v>
      </c>
      <c r="C171" s="11">
        <v>218325</v>
      </c>
    </row>
    <row r="172" spans="1:7" ht="15.75" x14ac:dyDescent="0.2">
      <c r="A172" s="8" t="s">
        <v>43</v>
      </c>
      <c r="B172" s="11">
        <v>0</v>
      </c>
      <c r="C172" s="11">
        <v>16386.04</v>
      </c>
    </row>
    <row r="173" spans="1:7" ht="15.75" x14ac:dyDescent="0.2">
      <c r="A173" s="45" t="s">
        <v>151</v>
      </c>
      <c r="B173" s="11">
        <v>0</v>
      </c>
      <c r="C173" s="11">
        <v>2260</v>
      </c>
    </row>
    <row r="174" spans="1:7" ht="15.75" x14ac:dyDescent="0.2">
      <c r="A174" s="8" t="s">
        <v>44</v>
      </c>
      <c r="B174" s="11">
        <v>0</v>
      </c>
      <c r="C174" s="11">
        <v>300</v>
      </c>
    </row>
    <row r="175" spans="1:7" ht="15.75" x14ac:dyDescent="0.2">
      <c r="A175" s="8" t="s">
        <v>45</v>
      </c>
      <c r="B175" s="11">
        <v>0</v>
      </c>
      <c r="C175" s="11">
        <v>450</v>
      </c>
    </row>
    <row r="176" spans="1:7" ht="15.75" x14ac:dyDescent="0.2">
      <c r="A176" s="8" t="s">
        <v>46</v>
      </c>
      <c r="B176" s="11">
        <v>0</v>
      </c>
      <c r="C176" s="11">
        <v>367376.95</v>
      </c>
    </row>
    <row r="177" spans="1:7" ht="15.75" x14ac:dyDescent="0.2">
      <c r="A177" s="8" t="s">
        <v>47</v>
      </c>
      <c r="B177" s="11">
        <v>0</v>
      </c>
      <c r="C177" s="11">
        <v>2400</v>
      </c>
    </row>
    <row r="178" spans="1:7" ht="15.75" x14ac:dyDescent="0.2">
      <c r="A178" s="8" t="s">
        <v>105</v>
      </c>
      <c r="B178" s="11">
        <v>0</v>
      </c>
      <c r="C178" s="11">
        <v>2823.8</v>
      </c>
    </row>
    <row r="179" spans="1:7" ht="15.75" x14ac:dyDescent="0.2">
      <c r="A179" s="88" t="s">
        <v>226</v>
      </c>
      <c r="B179" s="11">
        <v>5000000</v>
      </c>
      <c r="C179" s="11">
        <v>0</v>
      </c>
    </row>
    <row r="180" spans="1:7" ht="15.75" x14ac:dyDescent="0.2">
      <c r="A180" s="17" t="s">
        <v>145</v>
      </c>
      <c r="B180" s="77">
        <v>601414.04</v>
      </c>
      <c r="C180" s="77">
        <v>636031.56999999995</v>
      </c>
      <c r="E180" s="65"/>
      <c r="F180" s="65"/>
      <c r="G180" s="65"/>
    </row>
    <row r="181" spans="1:7" ht="16.5" thickBot="1" x14ac:dyDescent="0.25">
      <c r="A181" s="23" t="s">
        <v>146</v>
      </c>
      <c r="B181" s="25">
        <f>SUM(B171:B180)</f>
        <v>5601414.04</v>
      </c>
      <c r="C181" s="25">
        <f>SUM(C171:C180)</f>
        <v>1246353.3599999999</v>
      </c>
      <c r="E181" s="48"/>
    </row>
    <row r="182" spans="1:7" ht="13.5" thickTop="1" x14ac:dyDescent="0.2">
      <c r="B182" s="48"/>
    </row>
    <row r="183" spans="1:7" ht="15.75" x14ac:dyDescent="0.2">
      <c r="A183" s="219"/>
      <c r="B183" s="219"/>
      <c r="C183" s="219"/>
    </row>
    <row r="184" spans="1:7" ht="84.75" customHeight="1" x14ac:dyDescent="0.2">
      <c r="A184" s="219" t="s">
        <v>219</v>
      </c>
      <c r="B184" s="219"/>
      <c r="C184" s="219"/>
    </row>
    <row r="185" spans="1:7" ht="15.75" x14ac:dyDescent="0.2">
      <c r="A185" s="6"/>
      <c r="B185" s="6"/>
      <c r="C185" s="7"/>
    </row>
    <row r="186" spans="1:7" ht="15.75" x14ac:dyDescent="0.2">
      <c r="A186" s="10" t="s">
        <v>23</v>
      </c>
      <c r="B186" s="36" t="s">
        <v>218</v>
      </c>
      <c r="C186" s="36" t="s">
        <v>202</v>
      </c>
    </row>
    <row r="187" spans="1:7" ht="20.25" customHeight="1" x14ac:dyDescent="0.2">
      <c r="A187" s="8" t="s">
        <v>106</v>
      </c>
      <c r="B187" s="29">
        <v>49436382.979999997</v>
      </c>
      <c r="C187" s="29">
        <v>49436382.979999997</v>
      </c>
    </row>
    <row r="188" spans="1:7" ht="16.5" thickBot="1" x14ac:dyDescent="0.25">
      <c r="A188" s="10" t="s">
        <v>149</v>
      </c>
      <c r="B188" s="25">
        <f t="shared" ref="B188" si="0">SUM(B187)</f>
        <v>49436382.979999997</v>
      </c>
      <c r="C188" s="27">
        <f t="shared" ref="C188" si="1">SUM(C187)</f>
        <v>49436382.979999997</v>
      </c>
    </row>
    <row r="189" spans="1:7" ht="16.5" thickTop="1" x14ac:dyDescent="0.2">
      <c r="A189" s="10"/>
      <c r="B189" s="13"/>
      <c r="C189" s="15"/>
    </row>
    <row r="190" spans="1:7" ht="15.75" customHeight="1" x14ac:dyDescent="0.2">
      <c r="A190" s="218" t="s">
        <v>191</v>
      </c>
      <c r="B190" s="219"/>
      <c r="C190" s="219"/>
    </row>
    <row r="191" spans="1:7" ht="58.5" customHeight="1" x14ac:dyDescent="0.2">
      <c r="A191" s="217" t="s">
        <v>228</v>
      </c>
      <c r="B191" s="217"/>
      <c r="C191" s="217"/>
    </row>
    <row r="192" spans="1:7" ht="14.1" customHeight="1" x14ac:dyDescent="0.2">
      <c r="A192" s="57" t="s">
        <v>23</v>
      </c>
      <c r="B192" s="36" t="s">
        <v>218</v>
      </c>
      <c r="C192" s="36" t="s">
        <v>202</v>
      </c>
    </row>
    <row r="193" spans="1:5" ht="14.1" customHeight="1" x14ac:dyDescent="0.2">
      <c r="A193" s="58" t="s">
        <v>192</v>
      </c>
      <c r="B193" s="11">
        <v>130676848.84999999</v>
      </c>
      <c r="C193" s="11">
        <v>130676848.84999999</v>
      </c>
    </row>
    <row r="194" spans="1:5" ht="14.1" customHeight="1" x14ac:dyDescent="0.2">
      <c r="A194" s="58" t="s">
        <v>193</v>
      </c>
      <c r="B194" s="11">
        <v>90152654302.630005</v>
      </c>
      <c r="C194" s="11">
        <v>90152654302.630005</v>
      </c>
    </row>
    <row r="195" spans="1:5" ht="14.1" customHeight="1" x14ac:dyDescent="0.2">
      <c r="A195" s="58" t="s">
        <v>194</v>
      </c>
      <c r="B195" s="11">
        <v>133726002.01000001</v>
      </c>
      <c r="C195" s="11">
        <v>133726002.01000001</v>
      </c>
    </row>
    <row r="196" spans="1:5" ht="14.1" customHeight="1" x14ac:dyDescent="0.2">
      <c r="A196" s="58" t="s">
        <v>195</v>
      </c>
      <c r="B196" s="11">
        <v>12728914.42</v>
      </c>
      <c r="C196" s="11">
        <v>12728914.42</v>
      </c>
    </row>
    <row r="197" spans="1:5" ht="14.1" customHeight="1" x14ac:dyDescent="0.2">
      <c r="A197" s="58" t="s">
        <v>196</v>
      </c>
      <c r="B197" s="11">
        <v>4621747.16</v>
      </c>
      <c r="C197" s="11">
        <v>4621747.16</v>
      </c>
    </row>
    <row r="198" spans="1:5" ht="14.1" customHeight="1" x14ac:dyDescent="0.2">
      <c r="A198" s="58" t="s">
        <v>197</v>
      </c>
      <c r="B198" s="11">
        <v>3814563.65</v>
      </c>
      <c r="C198" s="11">
        <v>3814563.65</v>
      </c>
    </row>
    <row r="199" spans="1:5" ht="14.1" customHeight="1" x14ac:dyDescent="0.2">
      <c r="A199" s="58" t="s">
        <v>198</v>
      </c>
      <c r="B199" s="63">
        <v>-1461003.64</v>
      </c>
      <c r="C199" s="63">
        <v>-1461003.64</v>
      </c>
    </row>
    <row r="200" spans="1:5" ht="14.1" customHeight="1" x14ac:dyDescent="0.2">
      <c r="A200" s="58" t="s">
        <v>199</v>
      </c>
      <c r="B200" s="11">
        <v>285554533.31</v>
      </c>
      <c r="C200" s="11">
        <v>285554533.31</v>
      </c>
    </row>
    <row r="201" spans="1:5" ht="15.75" x14ac:dyDescent="0.2">
      <c r="A201" s="79" t="s">
        <v>209</v>
      </c>
      <c r="B201" s="84">
        <v>6590272972.0900002</v>
      </c>
      <c r="C201" s="84">
        <v>-2088652287.72</v>
      </c>
    </row>
    <row r="202" spans="1:5" ht="15.75" x14ac:dyDescent="0.2">
      <c r="A202" s="60" t="s">
        <v>201</v>
      </c>
      <c r="B202" s="11">
        <v>2364499301.6500001</v>
      </c>
      <c r="C202" s="11">
        <v>3152946790.6900001</v>
      </c>
    </row>
    <row r="203" spans="1:5" ht="16.5" thickBot="1" x14ac:dyDescent="0.25">
      <c r="A203" s="57" t="s">
        <v>200</v>
      </c>
      <c r="B203" s="25">
        <f>SUM(B193:B202)</f>
        <v>99677088182.12999</v>
      </c>
      <c r="C203" s="25">
        <f>SUM(C193:C202)</f>
        <v>91786610411.360001</v>
      </c>
      <c r="E203" s="48"/>
    </row>
    <row r="204" spans="1:5" ht="16.5" thickTop="1" x14ac:dyDescent="0.2">
      <c r="A204" s="57"/>
      <c r="B204" s="13"/>
      <c r="C204" s="15"/>
    </row>
    <row r="205" spans="1:5" ht="15.75" x14ac:dyDescent="0.2">
      <c r="A205" s="57"/>
      <c r="B205" s="13"/>
      <c r="C205" s="15"/>
    </row>
    <row r="206" spans="1:5" ht="18.75" customHeight="1" x14ac:dyDescent="0.2">
      <c r="A206" s="218" t="s">
        <v>172</v>
      </c>
      <c r="B206" s="218"/>
      <c r="C206" s="218"/>
    </row>
    <row r="207" spans="1:5" ht="86.25" customHeight="1" x14ac:dyDescent="0.2">
      <c r="A207" s="217" t="s">
        <v>229</v>
      </c>
      <c r="B207" s="217"/>
      <c r="C207" s="217"/>
    </row>
    <row r="208" spans="1:5" ht="15.75" x14ac:dyDescent="0.2">
      <c r="A208" s="10" t="s">
        <v>23</v>
      </c>
      <c r="B208" s="36" t="s">
        <v>218</v>
      </c>
      <c r="C208" s="36" t="s">
        <v>202</v>
      </c>
    </row>
    <row r="209" spans="1:7" ht="23.25" customHeight="1" x14ac:dyDescent="0.2">
      <c r="A209" s="8" t="s">
        <v>48</v>
      </c>
      <c r="B209" s="29">
        <v>906424266.5</v>
      </c>
      <c r="C209" s="29">
        <v>929438174.08000004</v>
      </c>
      <c r="E209" s="65"/>
      <c r="F209" s="65"/>
      <c r="G209" s="65"/>
    </row>
    <row r="210" spans="1:7" ht="16.5" thickBot="1" x14ac:dyDescent="0.25">
      <c r="A210" s="10" t="s">
        <v>49</v>
      </c>
      <c r="B210" s="25">
        <f>SUM(B209)</f>
        <v>906424266.5</v>
      </c>
      <c r="C210" s="25">
        <f>SUM(C209)</f>
        <v>929438174.08000004</v>
      </c>
      <c r="E210" s="48"/>
    </row>
    <row r="211" spans="1:7" ht="16.5" thickTop="1" x14ac:dyDescent="0.2">
      <c r="A211" s="6"/>
      <c r="B211" s="44"/>
      <c r="C211" s="7"/>
    </row>
    <row r="212" spans="1:7" ht="15.75" x14ac:dyDescent="0.2">
      <c r="A212" s="6"/>
      <c r="B212" s="44"/>
      <c r="C212" s="7"/>
    </row>
    <row r="213" spans="1:7" ht="15.75" x14ac:dyDescent="0.2">
      <c r="A213" s="6"/>
      <c r="B213" s="44"/>
      <c r="C213" s="7"/>
    </row>
    <row r="214" spans="1:7" ht="15.75" x14ac:dyDescent="0.2">
      <c r="A214" s="6"/>
      <c r="B214" s="44"/>
      <c r="C214" s="7"/>
    </row>
    <row r="215" spans="1:7" ht="21.75" customHeight="1" x14ac:dyDescent="0.2">
      <c r="A215" s="218" t="s">
        <v>173</v>
      </c>
      <c r="B215" s="218"/>
      <c r="C215" s="218"/>
    </row>
    <row r="216" spans="1:7" ht="126.75" customHeight="1" x14ac:dyDescent="0.2">
      <c r="A216" s="217" t="s">
        <v>230</v>
      </c>
      <c r="B216" s="217"/>
      <c r="C216" s="217"/>
    </row>
    <row r="217" spans="1:7" ht="15.75" x14ac:dyDescent="0.2">
      <c r="A217" s="10" t="s">
        <v>23</v>
      </c>
      <c r="B217" s="37">
        <v>2025</v>
      </c>
      <c r="C217" s="87">
        <v>2024</v>
      </c>
    </row>
    <row r="218" spans="1:7" ht="15.75" x14ac:dyDescent="0.2">
      <c r="A218" s="8" t="s">
        <v>50</v>
      </c>
      <c r="B218" s="22">
        <v>2230650002.6100001</v>
      </c>
      <c r="C218" s="22">
        <v>2149674722.98</v>
      </c>
    </row>
    <row r="219" spans="1:7" ht="15.75" x14ac:dyDescent="0.2">
      <c r="A219" s="80" t="s">
        <v>210</v>
      </c>
      <c r="B219" s="11">
        <v>0</v>
      </c>
      <c r="C219" s="11">
        <v>31533183.75</v>
      </c>
    </row>
    <row r="220" spans="1:7" ht="15.75" x14ac:dyDescent="0.2">
      <c r="A220" s="8" t="s">
        <v>107</v>
      </c>
      <c r="B220" s="11">
        <v>2718016259.3600001</v>
      </c>
      <c r="C220" s="11">
        <v>3322253390.6100001</v>
      </c>
    </row>
    <row r="221" spans="1:7" ht="15.75" x14ac:dyDescent="0.2">
      <c r="A221" s="80" t="s">
        <v>211</v>
      </c>
      <c r="B221" s="11">
        <v>35393849.960000001</v>
      </c>
      <c r="C221" s="11">
        <v>14858709.02</v>
      </c>
    </row>
    <row r="222" spans="1:7" ht="16.5" thickBot="1" x14ac:dyDescent="0.25">
      <c r="A222" s="10" t="s">
        <v>51</v>
      </c>
      <c r="B222" s="25">
        <f>SUM(B218:B221)</f>
        <v>4984060111.9300003</v>
      </c>
      <c r="C222" s="25">
        <f>SUM(C218:C221)</f>
        <v>5518320006.3600006</v>
      </c>
      <c r="E222" s="65"/>
      <c r="F222" s="65"/>
      <c r="G222" s="65"/>
    </row>
    <row r="223" spans="1:7" ht="16.5" thickTop="1" x14ac:dyDescent="0.2">
      <c r="A223" s="10"/>
      <c r="B223" s="13"/>
      <c r="C223" s="50"/>
    </row>
    <row r="224" spans="1:7" ht="15.75" x14ac:dyDescent="0.2">
      <c r="A224" s="218" t="s">
        <v>174</v>
      </c>
      <c r="B224" s="218"/>
      <c r="C224" s="218"/>
    </row>
    <row r="225" spans="1:5" ht="77.25" customHeight="1" x14ac:dyDescent="0.2">
      <c r="A225" s="217" t="s">
        <v>231</v>
      </c>
      <c r="B225" s="217"/>
      <c r="C225" s="217"/>
    </row>
    <row r="226" spans="1:5" ht="15.75" x14ac:dyDescent="0.2">
      <c r="A226" s="10" t="s">
        <v>23</v>
      </c>
      <c r="B226" s="37">
        <v>2025</v>
      </c>
      <c r="C226" s="87">
        <v>2024</v>
      </c>
    </row>
    <row r="227" spans="1:5" ht="15.75" x14ac:dyDescent="0.2">
      <c r="A227" s="8" t="s">
        <v>108</v>
      </c>
      <c r="B227" s="29">
        <v>126271449.5</v>
      </c>
      <c r="C227" s="29">
        <v>158076335.61000001</v>
      </c>
    </row>
    <row r="228" spans="1:5" ht="16.5" thickBot="1" x14ac:dyDescent="0.25">
      <c r="A228" s="10" t="s">
        <v>109</v>
      </c>
      <c r="B228" s="25">
        <f>SUM(B227)</f>
        <v>126271449.5</v>
      </c>
      <c r="C228" s="27">
        <f>SUM(C227)</f>
        <v>158076335.61000001</v>
      </c>
    </row>
    <row r="229" spans="1:5" ht="16.5" thickTop="1" x14ac:dyDescent="0.2">
      <c r="A229" s="6"/>
      <c r="B229" s="44"/>
      <c r="C229" s="7"/>
    </row>
    <row r="230" spans="1:5" ht="114.75" customHeight="1" x14ac:dyDescent="0.2">
      <c r="A230" s="219" t="s">
        <v>233</v>
      </c>
      <c r="B230" s="219"/>
      <c r="C230" s="219"/>
    </row>
    <row r="231" spans="1:5" ht="15.75" x14ac:dyDescent="0.2">
      <c r="A231" s="10" t="s">
        <v>23</v>
      </c>
      <c r="B231" s="37">
        <v>2025</v>
      </c>
      <c r="C231" s="87">
        <v>2024</v>
      </c>
    </row>
    <row r="232" spans="1:5" ht="18" customHeight="1" x14ac:dyDescent="0.2">
      <c r="A232" s="41" t="s">
        <v>175</v>
      </c>
      <c r="B232" s="11"/>
      <c r="C232" s="11"/>
      <c r="E232" s="48"/>
    </row>
    <row r="233" spans="1:5" ht="15.75" x14ac:dyDescent="0.2">
      <c r="A233" s="41" t="s">
        <v>52</v>
      </c>
      <c r="B233" s="13">
        <f>B234+B235+B236+B238+B239+B240+B241+B242+B237</f>
        <v>1095795386.53</v>
      </c>
      <c r="C233" s="13">
        <f>C234+C235+C236+C238+C239+C240+C241+C242</f>
        <v>1058191494.22</v>
      </c>
      <c r="E233" s="48"/>
    </row>
    <row r="234" spans="1:5" ht="15.75" x14ac:dyDescent="0.2">
      <c r="A234" s="8" t="s">
        <v>110</v>
      </c>
      <c r="B234" s="11">
        <v>952598660.98000002</v>
      </c>
      <c r="C234" s="11">
        <v>956324746.07000005</v>
      </c>
      <c r="D234" s="48"/>
      <c r="E234" s="48"/>
    </row>
    <row r="235" spans="1:5" ht="18" customHeight="1" x14ac:dyDescent="0.2">
      <c r="A235" s="8" t="s">
        <v>53</v>
      </c>
      <c r="B235" s="11">
        <v>5832172.4400000004</v>
      </c>
      <c r="C235" s="11">
        <v>7256800.4199999999</v>
      </c>
      <c r="D235" s="48"/>
      <c r="E235" s="48"/>
    </row>
    <row r="236" spans="1:5" ht="19.5" customHeight="1" x14ac:dyDescent="0.2">
      <c r="A236" s="8" t="s">
        <v>111</v>
      </c>
      <c r="B236" s="11">
        <v>104140127.17</v>
      </c>
      <c r="C236" s="11">
        <v>63033137.950000003</v>
      </c>
      <c r="D236" s="48"/>
      <c r="E236" s="48"/>
    </row>
    <row r="237" spans="1:5" ht="15.75" x14ac:dyDescent="0.2">
      <c r="A237" s="89" t="s">
        <v>232</v>
      </c>
      <c r="B237" s="11">
        <v>1028036.87</v>
      </c>
      <c r="C237" s="11">
        <v>0</v>
      </c>
      <c r="D237" s="48"/>
      <c r="E237" s="48"/>
    </row>
    <row r="238" spans="1:5" ht="15.75" x14ac:dyDescent="0.2">
      <c r="A238" s="8" t="s">
        <v>54</v>
      </c>
      <c r="B238" s="11">
        <v>344327.85</v>
      </c>
      <c r="C238" s="11">
        <v>1303097.1599999999</v>
      </c>
      <c r="D238" s="48"/>
    </row>
    <row r="239" spans="1:5" ht="15.75" x14ac:dyDescent="0.2">
      <c r="A239" s="8" t="s">
        <v>112</v>
      </c>
      <c r="B239" s="11">
        <v>29176750.66</v>
      </c>
      <c r="C239" s="11">
        <v>27144284</v>
      </c>
      <c r="D239" s="48"/>
    </row>
    <row r="240" spans="1:5" ht="15.75" x14ac:dyDescent="0.2">
      <c r="A240" s="8" t="s">
        <v>55</v>
      </c>
      <c r="B240" s="11">
        <v>2671854.29</v>
      </c>
      <c r="C240" s="11">
        <v>2561940</v>
      </c>
      <c r="D240" s="48"/>
    </row>
    <row r="241" spans="1:7" ht="15.75" x14ac:dyDescent="0.2">
      <c r="A241" s="8" t="s">
        <v>113</v>
      </c>
      <c r="B241" s="11">
        <v>0</v>
      </c>
      <c r="C241" s="11">
        <v>566400</v>
      </c>
      <c r="D241" s="48"/>
    </row>
    <row r="242" spans="1:7" ht="15.75" x14ac:dyDescent="0.2">
      <c r="A242" s="8" t="s">
        <v>56</v>
      </c>
      <c r="B242" s="11">
        <v>3456.27</v>
      </c>
      <c r="C242" s="11">
        <v>1088.6199999999999</v>
      </c>
      <c r="D242" s="48"/>
    </row>
    <row r="243" spans="1:7" ht="15.75" x14ac:dyDescent="0.2">
      <c r="A243" s="40"/>
      <c r="B243" s="11"/>
      <c r="C243" s="11"/>
    </row>
    <row r="244" spans="1:7" ht="15.75" x14ac:dyDescent="0.2">
      <c r="A244" s="18" t="s">
        <v>176</v>
      </c>
      <c r="B244" s="43">
        <f>B245+B246+B247+B248+B250+B249</f>
        <v>158550295.87</v>
      </c>
      <c r="C244" s="43">
        <f>C245+C246+C247+C248+C250+C249</f>
        <v>166633010.27999997</v>
      </c>
    </row>
    <row r="245" spans="1:7" ht="17.25" customHeight="1" x14ac:dyDescent="0.2">
      <c r="A245" s="8" t="s">
        <v>114</v>
      </c>
      <c r="B245" s="11">
        <v>0</v>
      </c>
      <c r="C245" s="11">
        <v>0</v>
      </c>
    </row>
    <row r="246" spans="1:7" ht="15.75" x14ac:dyDescent="0.2">
      <c r="A246" s="8" t="s">
        <v>57</v>
      </c>
      <c r="B246" s="11">
        <v>89999.99</v>
      </c>
      <c r="C246" s="11">
        <v>108691.34</v>
      </c>
      <c r="D246" s="48"/>
    </row>
    <row r="247" spans="1:7" ht="15.75" x14ac:dyDescent="0.2">
      <c r="A247" s="8" t="s">
        <v>58</v>
      </c>
      <c r="B247" s="11">
        <v>6833827.7199999997</v>
      </c>
      <c r="C247" s="11">
        <v>15125514.91</v>
      </c>
      <c r="D247" s="48"/>
    </row>
    <row r="248" spans="1:7" ht="15.75" x14ac:dyDescent="0.2">
      <c r="A248" s="8" t="s">
        <v>59</v>
      </c>
      <c r="B248" s="11">
        <v>7115991.5499999998</v>
      </c>
      <c r="C248" s="11">
        <v>10048359.83</v>
      </c>
      <c r="D248" s="48"/>
    </row>
    <row r="249" spans="1:7" ht="15.75" x14ac:dyDescent="0.2">
      <c r="A249" s="68" t="s">
        <v>204</v>
      </c>
      <c r="B249" s="11">
        <v>144510476.61000001</v>
      </c>
      <c r="C249" s="11">
        <v>141350444.19999999</v>
      </c>
      <c r="D249" s="48"/>
    </row>
    <row r="250" spans="1:7" ht="15.75" x14ac:dyDescent="0.2">
      <c r="A250" s="8" t="s">
        <v>115</v>
      </c>
      <c r="B250" s="11">
        <v>0</v>
      </c>
      <c r="C250" s="11">
        <v>0</v>
      </c>
      <c r="D250" s="48"/>
    </row>
    <row r="251" spans="1:7" ht="15.75" x14ac:dyDescent="0.2">
      <c r="A251" s="40"/>
      <c r="B251" s="11"/>
      <c r="C251" s="11"/>
    </row>
    <row r="252" spans="1:7" ht="22.5" customHeight="1" x14ac:dyDescent="0.2">
      <c r="A252" s="42" t="s">
        <v>177</v>
      </c>
      <c r="B252" s="31">
        <f>B253+B254+B255</f>
        <v>159276270.45000002</v>
      </c>
      <c r="C252" s="31">
        <f>C253+C254+C255</f>
        <v>156384817.40000001</v>
      </c>
    </row>
    <row r="253" spans="1:7" ht="15.75" x14ac:dyDescent="0.2">
      <c r="A253" s="8" t="s">
        <v>116</v>
      </c>
      <c r="B253" s="11">
        <v>73644688.810000002</v>
      </c>
      <c r="C253" s="11">
        <v>71207829.150000006</v>
      </c>
      <c r="D253" s="48"/>
    </row>
    <row r="254" spans="1:7" ht="15.75" x14ac:dyDescent="0.2">
      <c r="A254" s="8" t="s">
        <v>117</v>
      </c>
      <c r="B254" s="11">
        <v>73852825.730000004</v>
      </c>
      <c r="C254" s="11">
        <v>72566003.849999994</v>
      </c>
      <c r="D254" s="48"/>
    </row>
    <row r="255" spans="1:7" ht="15.75" x14ac:dyDescent="0.2">
      <c r="A255" s="8" t="s">
        <v>60</v>
      </c>
      <c r="B255" s="29">
        <v>11778755.91</v>
      </c>
      <c r="C255" s="29">
        <v>12610984.4</v>
      </c>
      <c r="D255" s="48"/>
    </row>
    <row r="256" spans="1:7" ht="16.5" thickBot="1" x14ac:dyDescent="0.25">
      <c r="A256" s="10" t="s">
        <v>148</v>
      </c>
      <c r="B256" s="34">
        <f>B233+B244+B252</f>
        <v>1413621952.8500001</v>
      </c>
      <c r="C256" s="34">
        <f>C233+C244+C252</f>
        <v>1381209321.9000001</v>
      </c>
      <c r="E256" s="65"/>
      <c r="F256" s="65"/>
      <c r="G256" s="65"/>
    </row>
    <row r="257" spans="1:5" ht="16.5" thickTop="1" x14ac:dyDescent="0.2">
      <c r="A257" s="10"/>
      <c r="B257" s="22"/>
      <c r="C257" s="11"/>
    </row>
    <row r="258" spans="1:5" ht="15.75" x14ac:dyDescent="0.2">
      <c r="A258" s="228" t="s">
        <v>178</v>
      </c>
      <c r="B258" s="228"/>
      <c r="C258" s="228"/>
    </row>
    <row r="259" spans="1:5" ht="97.5" customHeight="1" x14ac:dyDescent="0.2">
      <c r="A259" s="217" t="s">
        <v>244</v>
      </c>
      <c r="B259" s="217"/>
      <c r="C259" s="217"/>
    </row>
    <row r="260" spans="1:5" ht="15.75" x14ac:dyDescent="0.2">
      <c r="A260" s="10" t="s">
        <v>23</v>
      </c>
      <c r="B260" s="37">
        <v>2025</v>
      </c>
      <c r="C260" s="87">
        <v>2024</v>
      </c>
    </row>
    <row r="261" spans="1:5" ht="15.75" x14ac:dyDescent="0.2">
      <c r="A261" s="45" t="s">
        <v>153</v>
      </c>
      <c r="B261" s="11">
        <v>790000</v>
      </c>
      <c r="C261" s="11">
        <v>124250000</v>
      </c>
      <c r="E261" s="82"/>
    </row>
    <row r="262" spans="1:5" ht="15.75" x14ac:dyDescent="0.2">
      <c r="A262" s="45" t="s">
        <v>152</v>
      </c>
      <c r="B262" s="11">
        <v>60000000</v>
      </c>
      <c r="C262" s="11">
        <v>200000</v>
      </c>
    </row>
    <row r="263" spans="1:5" ht="15.75" x14ac:dyDescent="0.2">
      <c r="A263" s="8" t="s">
        <v>118</v>
      </c>
      <c r="B263" s="11">
        <v>300000</v>
      </c>
      <c r="C263" s="11">
        <v>100000</v>
      </c>
    </row>
    <row r="264" spans="1:5" ht="15.75" x14ac:dyDescent="0.2">
      <c r="A264" s="8" t="s">
        <v>119</v>
      </c>
      <c r="B264" s="11">
        <v>955586</v>
      </c>
      <c r="C264" s="11">
        <v>572550.67000000004</v>
      </c>
    </row>
    <row r="265" spans="1:5" ht="17.25" customHeight="1" thickBot="1" x14ac:dyDescent="0.25">
      <c r="A265" s="10" t="s">
        <v>13</v>
      </c>
      <c r="B265" s="25">
        <f>SUM(B261:B264)</f>
        <v>62045586</v>
      </c>
      <c r="C265" s="27">
        <f>SUM(C261:C264)</f>
        <v>125122550.67</v>
      </c>
      <c r="E265" s="48"/>
    </row>
    <row r="266" spans="1:5" ht="17.25" customHeight="1" thickTop="1" x14ac:dyDescent="0.2">
      <c r="A266" s="52"/>
      <c r="B266" s="13"/>
      <c r="C266" s="21"/>
    </row>
    <row r="267" spans="1:5" ht="33.75" customHeight="1" x14ac:dyDescent="0.2">
      <c r="A267" s="72" t="s">
        <v>179</v>
      </c>
      <c r="B267" s="73"/>
      <c r="C267" s="14"/>
    </row>
    <row r="268" spans="1:5" ht="96.75" customHeight="1" x14ac:dyDescent="0.25">
      <c r="A268" s="229" t="s">
        <v>245</v>
      </c>
      <c r="B268" s="229"/>
      <c r="C268" s="229"/>
    </row>
    <row r="269" spans="1:5" ht="10.5" customHeight="1" x14ac:dyDescent="0.25">
      <c r="A269" s="74"/>
      <c r="B269" s="74"/>
      <c r="C269" s="74"/>
    </row>
    <row r="270" spans="1:5" ht="15.75" x14ac:dyDescent="0.2">
      <c r="A270" s="72" t="s">
        <v>23</v>
      </c>
      <c r="B270" s="75">
        <v>2025</v>
      </c>
      <c r="C270" s="75">
        <v>2024</v>
      </c>
    </row>
    <row r="271" spans="1:5" ht="15.75" x14ac:dyDescent="0.2">
      <c r="A271" s="72"/>
      <c r="B271" s="76"/>
      <c r="C271" s="76"/>
    </row>
    <row r="272" spans="1:5" ht="15.75" x14ac:dyDescent="0.2">
      <c r="A272" s="17" t="s">
        <v>120</v>
      </c>
      <c r="B272" s="22">
        <v>4985555.6900000004</v>
      </c>
      <c r="C272" s="22">
        <v>4391305.2300000004</v>
      </c>
      <c r="D272" s="48"/>
    </row>
    <row r="273" spans="1:7" ht="15.75" x14ac:dyDescent="0.2">
      <c r="A273" s="17" t="s">
        <v>61</v>
      </c>
      <c r="B273" s="22">
        <v>3376965.57</v>
      </c>
      <c r="C273" s="22">
        <v>1836094.43</v>
      </c>
      <c r="D273" s="48"/>
    </row>
    <row r="274" spans="1:7" ht="15.75" x14ac:dyDescent="0.2">
      <c r="A274" s="17" t="s">
        <v>121</v>
      </c>
      <c r="B274" s="22">
        <v>2186536.66</v>
      </c>
      <c r="C274" s="22">
        <v>2685305</v>
      </c>
      <c r="D274" s="48"/>
    </row>
    <row r="275" spans="1:7" ht="15.75" x14ac:dyDescent="0.2">
      <c r="A275" s="17" t="s">
        <v>62</v>
      </c>
      <c r="B275" s="22">
        <v>152152649.09999999</v>
      </c>
      <c r="C275" s="22">
        <v>97318507.430000007</v>
      </c>
      <c r="D275" s="48"/>
      <c r="E275" s="48"/>
    </row>
    <row r="276" spans="1:7" ht="15.75" x14ac:dyDescent="0.2">
      <c r="A276" s="17" t="s">
        <v>122</v>
      </c>
      <c r="B276" s="22">
        <v>30340980.329999998</v>
      </c>
      <c r="C276" s="22">
        <v>21057344.640000001</v>
      </c>
      <c r="D276" s="48"/>
      <c r="E276" s="48"/>
    </row>
    <row r="277" spans="1:7" ht="15.75" x14ac:dyDescent="0.2">
      <c r="A277" s="80" t="s">
        <v>213</v>
      </c>
      <c r="B277" s="22">
        <v>23013572.809999999</v>
      </c>
      <c r="C277" s="22">
        <v>28041081.489999998</v>
      </c>
      <c r="D277" s="48"/>
    </row>
    <row r="278" spans="1:7" ht="15.75" x14ac:dyDescent="0.2">
      <c r="A278" s="17" t="s">
        <v>123</v>
      </c>
      <c r="B278" s="77">
        <v>23870929.09</v>
      </c>
      <c r="C278" s="77">
        <v>9178216.0700000003</v>
      </c>
      <c r="D278" s="48"/>
    </row>
    <row r="279" spans="1:7" ht="16.5" thickBot="1" x14ac:dyDescent="0.25">
      <c r="A279" s="72" t="s">
        <v>214</v>
      </c>
      <c r="B279" s="78">
        <f>SUM(B272:B278)</f>
        <v>239927189.24999997</v>
      </c>
      <c r="C279" s="78">
        <f>SUM(C272:C278)</f>
        <v>164507854.28999999</v>
      </c>
      <c r="E279" s="65"/>
      <c r="F279" s="65"/>
      <c r="G279" s="65"/>
    </row>
    <row r="280" spans="1:7" ht="16.5" thickTop="1" x14ac:dyDescent="0.2">
      <c r="A280" s="72"/>
      <c r="B280" s="33"/>
      <c r="C280" s="21"/>
    </row>
    <row r="281" spans="1:7" ht="102" customHeight="1" x14ac:dyDescent="0.2">
      <c r="A281" s="52"/>
      <c r="B281" s="13"/>
      <c r="C281" s="21"/>
    </row>
    <row r="282" spans="1:7" ht="58.5" customHeight="1" x14ac:dyDescent="0.2">
      <c r="A282" s="6"/>
      <c r="B282" s="44"/>
      <c r="C282" s="7"/>
    </row>
    <row r="283" spans="1:7" ht="24.75" customHeight="1" x14ac:dyDescent="0.2">
      <c r="A283" s="218" t="s">
        <v>180</v>
      </c>
      <c r="B283" s="218"/>
      <c r="C283" s="218"/>
    </row>
    <row r="284" spans="1:7" ht="81" customHeight="1" x14ac:dyDescent="0.2">
      <c r="A284" s="217" t="s">
        <v>246</v>
      </c>
      <c r="B284" s="217"/>
      <c r="C284" s="217"/>
    </row>
    <row r="285" spans="1:7" ht="15.75" x14ac:dyDescent="0.2">
      <c r="A285" s="10" t="s">
        <v>23</v>
      </c>
      <c r="B285" s="37">
        <v>2025</v>
      </c>
      <c r="C285" s="87">
        <v>2024</v>
      </c>
    </row>
    <row r="286" spans="1:7" ht="15.75" x14ac:dyDescent="0.2">
      <c r="A286" s="8" t="s">
        <v>124</v>
      </c>
      <c r="B286" s="14">
        <v>114973543.79000001</v>
      </c>
      <c r="C286" s="14">
        <v>112737224.22</v>
      </c>
      <c r="D286" s="51"/>
    </row>
    <row r="287" spans="1:7" ht="15.75" x14ac:dyDescent="0.2">
      <c r="A287" s="8" t="s">
        <v>64</v>
      </c>
      <c r="B287" s="14">
        <v>545140786.55999994</v>
      </c>
      <c r="C287" s="14">
        <v>526020695.79000002</v>
      </c>
      <c r="D287" s="51"/>
      <c r="E287" s="48"/>
    </row>
    <row r="288" spans="1:7" ht="15.75" x14ac:dyDescent="0.2">
      <c r="A288" s="8" t="s">
        <v>63</v>
      </c>
      <c r="B288" s="14">
        <v>2079077.46</v>
      </c>
      <c r="C288" s="14">
        <v>2222094.44</v>
      </c>
      <c r="D288" s="51"/>
    </row>
    <row r="289" spans="1:5" ht="15.75" x14ac:dyDescent="0.2">
      <c r="A289" s="8" t="s">
        <v>65</v>
      </c>
      <c r="B289" s="28">
        <v>11009658.43</v>
      </c>
      <c r="C289" s="28">
        <v>11174180.9</v>
      </c>
      <c r="D289" s="51"/>
    </row>
    <row r="290" spans="1:5" ht="16.5" thickBot="1" x14ac:dyDescent="0.25">
      <c r="A290" s="23" t="s">
        <v>147</v>
      </c>
      <c r="B290" s="61">
        <f>SUM(B286:B289)</f>
        <v>673203066.23999989</v>
      </c>
      <c r="C290" s="62">
        <f>SUM(C286:C289)</f>
        <v>652154195.35000002</v>
      </c>
      <c r="E290" s="48"/>
    </row>
    <row r="291" spans="1:5" ht="16.5" thickTop="1" x14ac:dyDescent="0.2">
      <c r="A291" s="4"/>
      <c r="B291" s="51"/>
      <c r="C291" s="5"/>
    </row>
    <row r="292" spans="1:5" ht="15.75" x14ac:dyDescent="0.2">
      <c r="A292" s="53"/>
      <c r="B292" s="51"/>
      <c r="C292" s="5"/>
    </row>
    <row r="293" spans="1:5" ht="15.75" x14ac:dyDescent="0.2">
      <c r="A293" s="53"/>
      <c r="B293" s="51"/>
      <c r="C293" s="5"/>
    </row>
    <row r="294" spans="1:5" ht="33.75" customHeight="1" x14ac:dyDescent="0.2">
      <c r="A294" s="52"/>
      <c r="B294" s="52"/>
      <c r="C294" s="52"/>
    </row>
    <row r="295" spans="1:5" ht="21.75" customHeight="1" x14ac:dyDescent="0.2">
      <c r="A295" s="218" t="s">
        <v>181</v>
      </c>
      <c r="B295" s="218"/>
      <c r="C295" s="218"/>
    </row>
    <row r="296" spans="1:5" ht="111" customHeight="1" x14ac:dyDescent="0.2">
      <c r="A296" s="223" t="s">
        <v>247</v>
      </c>
      <c r="B296" s="223"/>
      <c r="C296" s="223"/>
    </row>
    <row r="297" spans="1:5" ht="15" customHeight="1" x14ac:dyDescent="0.2">
      <c r="A297" s="5" t="s">
        <v>125</v>
      </c>
      <c r="B297" s="71">
        <v>2025</v>
      </c>
      <c r="C297" s="71">
        <v>2024</v>
      </c>
    </row>
    <row r="298" spans="1:5" ht="15.75" x14ac:dyDescent="0.2">
      <c r="A298" s="17" t="s">
        <v>126</v>
      </c>
      <c r="B298" s="14">
        <v>25227034.98</v>
      </c>
      <c r="C298" s="14">
        <v>17301487.77</v>
      </c>
      <c r="D298" s="48"/>
    </row>
    <row r="299" spans="1:5" ht="15.75" x14ac:dyDescent="0.2">
      <c r="A299" s="17" t="s">
        <v>66</v>
      </c>
      <c r="B299" s="14">
        <v>759976366.51999998</v>
      </c>
      <c r="C299" s="14">
        <v>673257418.10000002</v>
      </c>
      <c r="D299" s="48"/>
      <c r="E299" s="48"/>
    </row>
    <row r="300" spans="1:5" ht="15.75" x14ac:dyDescent="0.2">
      <c r="A300" s="17" t="s">
        <v>67</v>
      </c>
      <c r="B300" s="22">
        <v>23408300.309999999</v>
      </c>
      <c r="C300" s="22">
        <v>21723273.43</v>
      </c>
      <c r="D300" s="48"/>
      <c r="E300" s="48"/>
    </row>
    <row r="301" spans="1:5" ht="15.75" x14ac:dyDescent="0.2">
      <c r="A301" s="17" t="s">
        <v>68</v>
      </c>
      <c r="B301" s="14">
        <v>39528485.039999999</v>
      </c>
      <c r="C301" s="14">
        <v>44980464.380000003</v>
      </c>
      <c r="D301" s="48"/>
      <c r="E301" s="48"/>
    </row>
    <row r="302" spans="1:5" ht="15.75" x14ac:dyDescent="0.2">
      <c r="A302" s="17" t="s">
        <v>69</v>
      </c>
      <c r="B302" s="14">
        <v>77353199.489999995</v>
      </c>
      <c r="C302" s="14">
        <v>73733575.790000007</v>
      </c>
      <c r="D302" s="48"/>
      <c r="E302" s="48"/>
    </row>
    <row r="303" spans="1:5" ht="15.75" x14ac:dyDescent="0.2">
      <c r="A303" s="17" t="s">
        <v>127</v>
      </c>
      <c r="B303" s="14">
        <v>16837169.960000001</v>
      </c>
      <c r="C303" s="14">
        <v>15994995.029999999</v>
      </c>
      <c r="D303" s="48"/>
      <c r="E303" s="48"/>
    </row>
    <row r="304" spans="1:5" ht="15.75" x14ac:dyDescent="0.2">
      <c r="A304" s="17" t="s">
        <v>70</v>
      </c>
      <c r="B304" s="14">
        <v>197421998.22999999</v>
      </c>
      <c r="C304" s="14">
        <v>161829255.94999999</v>
      </c>
      <c r="D304" s="48"/>
      <c r="E304" s="48"/>
    </row>
    <row r="305" spans="1:5" ht="15" customHeight="1" x14ac:dyDescent="0.2">
      <c r="A305" s="17" t="s">
        <v>128</v>
      </c>
      <c r="B305" s="14">
        <v>30546804.300000001</v>
      </c>
      <c r="C305" s="14">
        <v>27126632.359999999</v>
      </c>
      <c r="D305" s="48"/>
      <c r="E305" s="48"/>
    </row>
    <row r="306" spans="1:5" ht="15.75" x14ac:dyDescent="0.2">
      <c r="A306" s="17" t="s">
        <v>71</v>
      </c>
      <c r="B306" s="28">
        <v>93159373.209999993</v>
      </c>
      <c r="C306" s="28">
        <v>93946700.340000004</v>
      </c>
      <c r="D306" s="48"/>
      <c r="E306" s="48"/>
    </row>
    <row r="307" spans="1:5" ht="16.5" thickBot="1" x14ac:dyDescent="0.25">
      <c r="A307" s="72" t="s">
        <v>72</v>
      </c>
      <c r="B307" s="34">
        <f>SUM(B298:B306)</f>
        <v>1263458732.04</v>
      </c>
      <c r="C307" s="32">
        <f>SUM(C298:C306)</f>
        <v>1129893803.1499999</v>
      </c>
      <c r="E307" s="48"/>
    </row>
    <row r="308" spans="1:5" ht="13.5" thickTop="1" x14ac:dyDescent="0.2">
      <c r="B308" s="64"/>
      <c r="C308" s="2"/>
    </row>
    <row r="309" spans="1:5" x14ac:dyDescent="0.2">
      <c r="B309" s="70"/>
      <c r="C309" s="2"/>
    </row>
    <row r="310" spans="1:5" x14ac:dyDescent="0.2">
      <c r="B310" s="48"/>
    </row>
    <row r="312" spans="1:5" ht="22.5" customHeight="1" x14ac:dyDescent="0.2">
      <c r="A312" s="218" t="s">
        <v>187</v>
      </c>
      <c r="B312" s="217"/>
      <c r="C312" s="217"/>
    </row>
    <row r="313" spans="1:5" ht="53.25" customHeight="1" x14ac:dyDescent="0.2">
      <c r="A313" s="217" t="s">
        <v>215</v>
      </c>
      <c r="B313" s="217"/>
      <c r="C313" s="217"/>
    </row>
  </sheetData>
  <mergeCells count="75">
    <mergeCell ref="A312:C312"/>
    <mergeCell ref="A313:C313"/>
    <mergeCell ref="A296:C296"/>
    <mergeCell ref="A284:C284"/>
    <mergeCell ref="A7:C7"/>
    <mergeCell ref="B11:C11"/>
    <mergeCell ref="B10:C10"/>
    <mergeCell ref="B9:C9"/>
    <mergeCell ref="B12:C12"/>
    <mergeCell ref="A258:C258"/>
    <mergeCell ref="A259:C259"/>
    <mergeCell ref="A268:C268"/>
    <mergeCell ref="A283:C283"/>
    <mergeCell ref="A295:C295"/>
    <mergeCell ref="A207:C207"/>
    <mergeCell ref="A215:C215"/>
    <mergeCell ref="A216:C216"/>
    <mergeCell ref="A224:C224"/>
    <mergeCell ref="A230:C230"/>
    <mergeCell ref="A225:C225"/>
    <mergeCell ref="A169:C169"/>
    <mergeCell ref="A183:C183"/>
    <mergeCell ref="A184:C184"/>
    <mergeCell ref="A206:C206"/>
    <mergeCell ref="A190:C190"/>
    <mergeCell ref="A191:C191"/>
    <mergeCell ref="A154:C154"/>
    <mergeCell ref="A137:C137"/>
    <mergeCell ref="A138:C138"/>
    <mergeCell ref="A112:C112"/>
    <mergeCell ref="A113:C113"/>
    <mergeCell ref="A114:C114"/>
    <mergeCell ref="A125:C125"/>
    <mergeCell ref="A126:C126"/>
    <mergeCell ref="A146:C146"/>
    <mergeCell ref="A87:C87"/>
    <mergeCell ref="A94:C94"/>
    <mergeCell ref="A81:C81"/>
    <mergeCell ref="A102:C102"/>
    <mergeCell ref="A103:C103"/>
    <mergeCell ref="A57:C57"/>
    <mergeCell ref="A45:C45"/>
    <mergeCell ref="A47:C47"/>
    <mergeCell ref="A48:C48"/>
    <mergeCell ref="A49:C49"/>
    <mergeCell ref="A55:C55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4:C44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16:C16"/>
    <mergeCell ref="A17:C17"/>
    <mergeCell ref="A19:C19"/>
    <mergeCell ref="A21:C21"/>
    <mergeCell ref="A3:C3"/>
    <mergeCell ref="A4:C4"/>
    <mergeCell ref="A5:C5"/>
    <mergeCell ref="A6:C6"/>
    <mergeCell ref="A15:C15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B21" sqref="B21"/>
    </sheetView>
  </sheetViews>
  <sheetFormatPr baseColWidth="10" defaultRowHeight="12.75" x14ac:dyDescent="0.2"/>
  <cols>
    <col min="1" max="1" width="28" customWidth="1"/>
    <col min="2" max="2" width="15.33203125" customWidth="1"/>
    <col min="3" max="3" width="16.6640625" customWidth="1"/>
    <col min="4" max="4" width="14.83203125" customWidth="1"/>
    <col min="5" max="5" width="15.6640625" customWidth="1"/>
    <col min="6" max="7" width="13.33203125" customWidth="1"/>
    <col min="8" max="9" width="14.33203125" customWidth="1"/>
    <col min="10" max="10" width="13" customWidth="1"/>
    <col min="11" max="11" width="15.33203125" customWidth="1"/>
    <col min="12" max="12" width="14.83203125" customWidth="1"/>
    <col min="13" max="13" width="14.6640625" customWidth="1"/>
    <col min="14" max="15" width="17.6640625" customWidth="1"/>
  </cols>
  <sheetData>
    <row r="1" spans="1:15" x14ac:dyDescent="0.2">
      <c r="A1" s="230" t="s">
        <v>234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</row>
    <row r="2" spans="1:15" x14ac:dyDescent="0.2">
      <c r="A2" s="231" t="s">
        <v>235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</row>
    <row r="3" spans="1:15" ht="34.5" x14ac:dyDescent="0.25">
      <c r="A3" s="93"/>
      <c r="B3" s="94" t="s">
        <v>155</v>
      </c>
      <c r="C3" s="95" t="s">
        <v>156</v>
      </c>
      <c r="D3" s="94" t="s">
        <v>157</v>
      </c>
      <c r="E3" s="94" t="s">
        <v>158</v>
      </c>
      <c r="F3" s="94" t="s">
        <v>236</v>
      </c>
      <c r="G3" s="94" t="s">
        <v>237</v>
      </c>
      <c r="H3" s="94" t="s">
        <v>238</v>
      </c>
      <c r="I3" s="94" t="s">
        <v>239</v>
      </c>
      <c r="J3" s="94" t="s">
        <v>240</v>
      </c>
      <c r="K3" s="94" t="s">
        <v>159</v>
      </c>
      <c r="L3" s="94" t="s">
        <v>241</v>
      </c>
      <c r="M3" s="96" t="s">
        <v>160</v>
      </c>
      <c r="N3" s="94" t="s">
        <v>161</v>
      </c>
      <c r="O3" s="94" t="s">
        <v>162</v>
      </c>
    </row>
    <row r="4" spans="1:15" x14ac:dyDescent="0.2">
      <c r="A4" s="49" t="s">
        <v>242</v>
      </c>
      <c r="B4" s="97">
        <v>764398033.72000003</v>
      </c>
      <c r="C4" s="97">
        <v>53139849943.980003</v>
      </c>
      <c r="D4" s="97">
        <v>545906237.29999995</v>
      </c>
      <c r="E4" s="97">
        <v>1732196688.8</v>
      </c>
      <c r="F4" s="97">
        <v>46304440.259999998</v>
      </c>
      <c r="G4" s="97">
        <v>903745.69</v>
      </c>
      <c r="H4" s="97">
        <v>68618730.780000001</v>
      </c>
      <c r="I4" s="97">
        <v>40167304.310000002</v>
      </c>
      <c r="J4" s="97">
        <v>3687950.94</v>
      </c>
      <c r="K4" s="97">
        <v>203875329.03999999</v>
      </c>
      <c r="L4" s="97">
        <v>180726803.31</v>
      </c>
      <c r="M4" s="97">
        <v>874793719.13</v>
      </c>
      <c r="N4" s="98">
        <v>52035296132.839996</v>
      </c>
      <c r="O4" s="99">
        <f>SUM(B4:N4)</f>
        <v>109636725060.10001</v>
      </c>
    </row>
    <row r="5" spans="1:15" x14ac:dyDescent="0.2">
      <c r="A5" s="49" t="s">
        <v>163</v>
      </c>
      <c r="B5" s="97">
        <v>3255798</v>
      </c>
      <c r="C5" s="100"/>
      <c r="D5" s="97"/>
      <c r="E5" s="97">
        <v>62881677.579999998</v>
      </c>
      <c r="F5" s="97">
        <v>520900.62</v>
      </c>
      <c r="G5" s="97"/>
      <c r="H5" s="97">
        <v>5212296.74</v>
      </c>
      <c r="I5" s="97">
        <v>7656387.8499999996</v>
      </c>
      <c r="J5" s="97"/>
      <c r="K5" s="101">
        <v>4510678.24</v>
      </c>
      <c r="L5" s="101">
        <v>13859952.67</v>
      </c>
      <c r="M5" s="97">
        <v>50216347.340000004</v>
      </c>
      <c r="N5" s="102">
        <v>2551704295.7399998</v>
      </c>
      <c r="O5" s="99">
        <f t="shared" ref="O5:O8" si="0">SUM(B5:N5)</f>
        <v>2699818334.7799997</v>
      </c>
    </row>
    <row r="6" spans="1:15" x14ac:dyDescent="0.2">
      <c r="A6" s="49" t="s">
        <v>164</v>
      </c>
      <c r="B6" s="103"/>
      <c r="C6" s="104"/>
      <c r="D6" s="104"/>
      <c r="E6" s="105"/>
      <c r="F6" s="105"/>
      <c r="G6" s="105"/>
      <c r="H6" s="105"/>
      <c r="I6" s="105"/>
      <c r="J6" s="105"/>
      <c r="K6" s="105"/>
      <c r="L6" s="105"/>
      <c r="M6" s="105"/>
      <c r="N6" s="104"/>
      <c r="O6" s="99">
        <f t="shared" si="0"/>
        <v>0</v>
      </c>
    </row>
    <row r="7" spans="1:15" x14ac:dyDescent="0.2">
      <c r="A7" s="49" t="s">
        <v>165</v>
      </c>
      <c r="B7" s="104"/>
      <c r="C7" s="104"/>
      <c r="D7" s="103"/>
      <c r="E7" s="106"/>
      <c r="F7" s="106"/>
      <c r="G7" s="106"/>
      <c r="H7" s="106"/>
      <c r="I7" s="106"/>
      <c r="J7" s="106"/>
      <c r="K7" s="106"/>
      <c r="L7" s="106"/>
      <c r="M7" s="107"/>
      <c r="N7" s="104"/>
      <c r="O7" s="99">
        <f t="shared" si="0"/>
        <v>0</v>
      </c>
    </row>
    <row r="8" spans="1:15" x14ac:dyDescent="0.2">
      <c r="A8" s="49" t="s">
        <v>166</v>
      </c>
      <c r="B8" s="104"/>
      <c r="C8" s="108">
        <v>2264411628.96</v>
      </c>
      <c r="D8" s="109"/>
      <c r="E8" s="110">
        <v>48109008.399999999</v>
      </c>
      <c r="F8" s="111"/>
      <c r="G8" s="111"/>
      <c r="H8" s="111"/>
      <c r="I8" s="110">
        <v>1568666.63</v>
      </c>
      <c r="J8" s="112">
        <v>2977172.6</v>
      </c>
      <c r="K8" s="111"/>
      <c r="L8" s="110">
        <v>117984.62</v>
      </c>
      <c r="M8" s="113"/>
      <c r="N8" s="114">
        <v>-2332901683.5300002</v>
      </c>
      <c r="O8" s="99">
        <f t="shared" si="0"/>
        <v>-15717222.320000172</v>
      </c>
    </row>
    <row r="9" spans="1:15" x14ac:dyDescent="0.2">
      <c r="A9" s="49" t="s">
        <v>167</v>
      </c>
      <c r="B9" s="105">
        <f>B4+B5</f>
        <v>767653831.72000003</v>
      </c>
      <c r="C9" s="105">
        <f>SUM(C4:C8)</f>
        <v>55404261572.940002</v>
      </c>
      <c r="D9" s="105">
        <v>545906237.29999995</v>
      </c>
      <c r="E9" s="105">
        <f t="shared" ref="E9:O9" si="1">SUM(E4:E8)</f>
        <v>1843187374.78</v>
      </c>
      <c r="F9" s="105">
        <f t="shared" si="1"/>
        <v>46825340.879999995</v>
      </c>
      <c r="G9" s="105">
        <f t="shared" si="1"/>
        <v>903745.69</v>
      </c>
      <c r="H9" s="105">
        <f t="shared" si="1"/>
        <v>73831027.519999996</v>
      </c>
      <c r="I9" s="105">
        <f t="shared" si="1"/>
        <v>49392358.790000007</v>
      </c>
      <c r="J9" s="105">
        <f t="shared" si="1"/>
        <v>6665123.54</v>
      </c>
      <c r="K9" s="105">
        <f t="shared" si="1"/>
        <v>208386007.28</v>
      </c>
      <c r="L9" s="105">
        <f t="shared" si="1"/>
        <v>194704740.59999999</v>
      </c>
      <c r="M9" s="105">
        <f t="shared" si="1"/>
        <v>925010066.47000003</v>
      </c>
      <c r="N9" s="105">
        <f t="shared" si="1"/>
        <v>52254098745.049995</v>
      </c>
      <c r="O9" s="105">
        <f t="shared" si="1"/>
        <v>112320826172.56</v>
      </c>
    </row>
    <row r="10" spans="1:15" x14ac:dyDescent="0.2">
      <c r="A10" s="49"/>
      <c r="B10" s="115"/>
      <c r="C10" s="115"/>
      <c r="D10" s="115"/>
      <c r="E10" s="116"/>
      <c r="F10" s="116"/>
      <c r="G10" s="116"/>
      <c r="H10" s="116"/>
      <c r="I10" s="116"/>
      <c r="J10" s="116"/>
      <c r="K10" s="115"/>
      <c r="L10" s="115"/>
      <c r="M10" s="117"/>
      <c r="N10" s="103"/>
      <c r="O10" s="97"/>
    </row>
    <row r="11" spans="1:15" x14ac:dyDescent="0.2">
      <c r="A11" s="49"/>
      <c r="B11" s="119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</row>
    <row r="12" spans="1:15" x14ac:dyDescent="0.2">
      <c r="A12" s="49" t="s">
        <v>168</v>
      </c>
      <c r="B12" s="120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</row>
    <row r="13" spans="1:15" x14ac:dyDescent="0.2">
      <c r="A13" s="49" t="s">
        <v>169</v>
      </c>
      <c r="B13" s="121">
        <v>0</v>
      </c>
      <c r="C13" s="105">
        <v>-20050578944.16</v>
      </c>
      <c r="D13" s="105">
        <v>-143494427.15000001</v>
      </c>
      <c r="E13" s="105">
        <v>-848072597.88</v>
      </c>
      <c r="F13" s="105">
        <v>-27149573.27</v>
      </c>
      <c r="G13" s="105">
        <v>-1116994.6299999999</v>
      </c>
      <c r="H13" s="105">
        <v>-29869835.460000001</v>
      </c>
      <c r="I13" s="105">
        <v>-24346980.879999999</v>
      </c>
      <c r="J13" s="105">
        <v>-281698.3</v>
      </c>
      <c r="K13" s="105">
        <v>-164795161.88999999</v>
      </c>
      <c r="L13" s="105">
        <v>-114228687.17</v>
      </c>
      <c r="M13" s="105">
        <v>-619461702.01999998</v>
      </c>
      <c r="N13" s="97">
        <v>0</v>
      </c>
      <c r="O13" s="105">
        <f>SUM(B13:N13)</f>
        <v>-22023396602.810001</v>
      </c>
    </row>
    <row r="14" spans="1:15" x14ac:dyDescent="0.2">
      <c r="A14" s="49" t="s">
        <v>170</v>
      </c>
      <c r="B14" s="121">
        <v>0</v>
      </c>
      <c r="C14" s="122">
        <v>-545140786.55999994</v>
      </c>
      <c r="D14" s="122">
        <v>-4516987.74</v>
      </c>
      <c r="E14" s="97">
        <v>-45330631.439999998</v>
      </c>
      <c r="F14" s="97">
        <v>-1568673.46</v>
      </c>
      <c r="G14" s="97">
        <v>327442.82</v>
      </c>
      <c r="H14" s="97">
        <v>-2692113.89</v>
      </c>
      <c r="I14" s="97">
        <v>-1568096.67</v>
      </c>
      <c r="J14" s="97">
        <v>-261374.06</v>
      </c>
      <c r="K14" s="97">
        <v>-5141105.38</v>
      </c>
      <c r="L14" s="97">
        <v>-9598373.1500000004</v>
      </c>
      <c r="M14" s="122">
        <v>-44623730.82</v>
      </c>
      <c r="N14" s="97">
        <v>0</v>
      </c>
      <c r="O14" s="105">
        <f>SUM(B14:N14)</f>
        <v>-660114430.3499999</v>
      </c>
    </row>
    <row r="15" spans="1:15" x14ac:dyDescent="0.2">
      <c r="A15" s="49" t="s">
        <v>171</v>
      </c>
      <c r="B15" s="118">
        <v>0</v>
      </c>
      <c r="C15" s="123">
        <f t="shared" ref="C15:M15" si="2">SUM(C13:C14)</f>
        <v>-20595719730.720001</v>
      </c>
      <c r="D15" s="123">
        <f t="shared" si="2"/>
        <v>-148011414.89000002</v>
      </c>
      <c r="E15" s="123">
        <f t="shared" si="2"/>
        <v>-893403229.31999993</v>
      </c>
      <c r="F15" s="123">
        <f t="shared" si="2"/>
        <v>-28718246.73</v>
      </c>
      <c r="G15" s="123">
        <f t="shared" si="2"/>
        <v>-789551.80999999982</v>
      </c>
      <c r="H15" s="123">
        <f t="shared" si="2"/>
        <v>-32561949.350000001</v>
      </c>
      <c r="I15" s="123">
        <f t="shared" si="2"/>
        <v>-25915077.549999997</v>
      </c>
      <c r="J15" s="123">
        <f t="shared" si="2"/>
        <v>-543072.36</v>
      </c>
      <c r="K15" s="123">
        <f t="shared" si="2"/>
        <v>-169936267.26999998</v>
      </c>
      <c r="L15" s="123">
        <f t="shared" si="2"/>
        <v>-123827060.32000001</v>
      </c>
      <c r="M15" s="123">
        <f t="shared" si="2"/>
        <v>-664085432.84000003</v>
      </c>
      <c r="N15" s="124">
        <v>0</v>
      </c>
      <c r="O15" s="124">
        <f>SUM(B15:N15)</f>
        <v>-22683511033.16</v>
      </c>
    </row>
    <row r="16" spans="1:15" x14ac:dyDescent="0.2">
      <c r="A16" s="49" t="s">
        <v>243</v>
      </c>
      <c r="B16" s="123">
        <f>B9+0</f>
        <v>767653831.72000003</v>
      </c>
      <c r="C16" s="123">
        <f t="shared" ref="C16:M16" si="3">C9+C15</f>
        <v>34808541842.220001</v>
      </c>
      <c r="D16" s="123">
        <f t="shared" si="3"/>
        <v>397894822.40999997</v>
      </c>
      <c r="E16" s="123">
        <f t="shared" si="3"/>
        <v>949784145.46000004</v>
      </c>
      <c r="F16" s="123">
        <f t="shared" si="3"/>
        <v>18107094.149999995</v>
      </c>
      <c r="G16" s="123">
        <f t="shared" si="3"/>
        <v>114193.88000000012</v>
      </c>
      <c r="H16" s="123">
        <f t="shared" si="3"/>
        <v>41269078.169999994</v>
      </c>
      <c r="I16" s="123">
        <f t="shared" si="3"/>
        <v>23477281.24000001</v>
      </c>
      <c r="J16" s="123">
        <f t="shared" si="3"/>
        <v>6122051.1799999997</v>
      </c>
      <c r="K16" s="123">
        <f t="shared" si="3"/>
        <v>38449740.01000002</v>
      </c>
      <c r="L16" s="123">
        <f t="shared" si="3"/>
        <v>70877680.279999986</v>
      </c>
      <c r="M16" s="123">
        <f t="shared" si="3"/>
        <v>260924633.63</v>
      </c>
      <c r="N16" s="123">
        <f>SUM(N9:N15)</f>
        <v>52254098745.049995</v>
      </c>
      <c r="O16" s="124">
        <f>O9+O15</f>
        <v>89637315139.399994</v>
      </c>
    </row>
    <row r="17" spans="1:15" x14ac:dyDescent="0.2">
      <c r="A17" s="90"/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8"/>
    </row>
    <row r="18" spans="1:15" x14ac:dyDescent="0.2">
      <c r="A18" s="232" t="s">
        <v>250</v>
      </c>
      <c r="B18" s="232"/>
      <c r="C18" s="92"/>
      <c r="D18" s="92"/>
      <c r="E18" s="92"/>
      <c r="F18" s="92"/>
      <c r="G18" s="92"/>
      <c r="H18" s="92"/>
      <c r="I18" s="91"/>
    </row>
    <row r="19" spans="1:15" x14ac:dyDescent="0.2">
      <c r="A19" s="130" t="s">
        <v>158</v>
      </c>
      <c r="B19" s="97">
        <v>1732196688.8</v>
      </c>
      <c r="G19" s="48"/>
      <c r="H19" s="54"/>
    </row>
    <row r="20" spans="1:15" x14ac:dyDescent="0.2">
      <c r="A20" s="130" t="s">
        <v>236</v>
      </c>
      <c r="B20" s="97">
        <v>46304440.259999998</v>
      </c>
      <c r="E20" s="64"/>
      <c r="F20" s="64"/>
      <c r="G20" s="64"/>
      <c r="I20" s="65"/>
      <c r="N20" s="54"/>
    </row>
    <row r="21" spans="1:15" x14ac:dyDescent="0.2">
      <c r="A21" s="130" t="s">
        <v>237</v>
      </c>
      <c r="B21" s="97">
        <v>903745.69</v>
      </c>
      <c r="E21" s="64"/>
      <c r="F21" s="64"/>
      <c r="I21" s="65"/>
    </row>
    <row r="22" spans="1:15" x14ac:dyDescent="0.2">
      <c r="A22" s="130" t="s">
        <v>238</v>
      </c>
      <c r="B22" s="97">
        <v>68618730.780000001</v>
      </c>
    </row>
    <row r="23" spans="1:15" x14ac:dyDescent="0.2">
      <c r="A23" s="130" t="s">
        <v>239</v>
      </c>
      <c r="B23" s="97">
        <v>40167304.310000002</v>
      </c>
    </row>
    <row r="24" spans="1:15" x14ac:dyDescent="0.2">
      <c r="A24" s="130" t="s">
        <v>240</v>
      </c>
      <c r="B24" s="97">
        <v>3687950.94</v>
      </c>
    </row>
    <row r="25" spans="1:15" x14ac:dyDescent="0.2">
      <c r="A25" s="129" t="s">
        <v>162</v>
      </c>
      <c r="B25" s="131">
        <f>SUM(B19:B24)</f>
        <v>1891878860.78</v>
      </c>
    </row>
    <row r="26" spans="1:15" ht="22.5" x14ac:dyDescent="0.2">
      <c r="A26" s="130" t="s">
        <v>159</v>
      </c>
      <c r="B26" s="97">
        <v>203875329.03999999</v>
      </c>
    </row>
    <row r="27" spans="1:15" x14ac:dyDescent="0.2">
      <c r="A27" s="130" t="s">
        <v>241</v>
      </c>
      <c r="B27" s="97">
        <v>180726803.31</v>
      </c>
    </row>
    <row r="28" spans="1:15" x14ac:dyDescent="0.2">
      <c r="A28" s="129" t="s">
        <v>162</v>
      </c>
      <c r="B28" s="132">
        <f>SUM(B26:B27)</f>
        <v>384602132.35000002</v>
      </c>
    </row>
  </sheetData>
  <mergeCells count="3">
    <mergeCell ref="A1:O1"/>
    <mergeCell ref="A2:O2"/>
    <mergeCell ref="A18:B18"/>
  </mergeCells>
  <pageMargins left="0.9055118110236221" right="0.70866141732283472" top="0.74803149606299213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137"/>
  <sheetViews>
    <sheetView topLeftCell="A136" workbookViewId="0">
      <selection activeCell="H163" sqref="H163"/>
    </sheetView>
  </sheetViews>
  <sheetFormatPr baseColWidth="10" defaultRowHeight="12.75" x14ac:dyDescent="0.2"/>
  <cols>
    <col min="13" max="13" width="68.83203125" customWidth="1"/>
    <col min="14" max="14" width="21.83203125" customWidth="1"/>
    <col min="15" max="15" width="20.6640625" customWidth="1"/>
    <col min="16" max="16" width="22.6640625" customWidth="1"/>
    <col min="17" max="17" width="22.83203125" customWidth="1"/>
    <col min="18" max="18" width="21.6640625" customWidth="1"/>
    <col min="19" max="19" width="24" customWidth="1"/>
  </cols>
  <sheetData>
    <row r="1" spans="2:19" s="133" customFormat="1" ht="15.75" x14ac:dyDescent="0.25">
      <c r="C1" s="134"/>
      <c r="F1" s="135"/>
      <c r="G1" s="135"/>
      <c r="N1" s="136"/>
      <c r="O1" s="135"/>
      <c r="P1" s="137"/>
      <c r="Q1" s="137"/>
      <c r="R1" s="138"/>
      <c r="S1" s="139"/>
    </row>
    <row r="2" spans="2:19" s="133" customFormat="1" ht="15.75" x14ac:dyDescent="0.25">
      <c r="C2" s="134"/>
      <c r="F2" s="135"/>
      <c r="G2" s="135"/>
      <c r="N2" s="136"/>
      <c r="O2" s="135"/>
      <c r="P2" s="137"/>
      <c r="Q2" s="137"/>
      <c r="R2" s="138"/>
      <c r="S2" s="139"/>
    </row>
    <row r="3" spans="2:19" s="133" customFormat="1" ht="15.75" x14ac:dyDescent="0.25">
      <c r="C3" s="134"/>
      <c r="F3" s="135"/>
      <c r="G3" s="135"/>
      <c r="N3" s="136"/>
      <c r="O3" s="135"/>
      <c r="P3" s="137"/>
      <c r="Q3" s="137"/>
      <c r="R3" s="138"/>
      <c r="S3" s="139"/>
    </row>
    <row r="4" spans="2:19" s="133" customFormat="1" ht="15.75" x14ac:dyDescent="0.25">
      <c r="C4" s="134"/>
      <c r="F4" s="135"/>
      <c r="G4" s="135"/>
      <c r="N4" s="136"/>
      <c r="O4" s="135"/>
      <c r="P4" s="137"/>
      <c r="Q4" s="137"/>
      <c r="R4" s="138"/>
      <c r="S4" s="139"/>
    </row>
    <row r="5" spans="2:19" s="133" customFormat="1" ht="22.5" x14ac:dyDescent="0.3">
      <c r="B5" s="236" t="s">
        <v>251</v>
      </c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7"/>
      <c r="O5" s="237"/>
      <c r="P5" s="237"/>
      <c r="Q5" s="237"/>
      <c r="R5" s="236"/>
      <c r="S5" s="236"/>
    </row>
    <row r="6" spans="2:19" s="133" customFormat="1" ht="22.5" x14ac:dyDescent="0.3">
      <c r="B6" s="236" t="s">
        <v>252</v>
      </c>
      <c r="C6" s="236"/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37"/>
      <c r="O6" s="237"/>
      <c r="P6" s="237"/>
      <c r="Q6" s="237"/>
      <c r="R6" s="236"/>
      <c r="S6" s="236"/>
    </row>
    <row r="7" spans="2:19" s="133" customFormat="1" ht="15.75" x14ac:dyDescent="0.25">
      <c r="B7" s="238" t="s">
        <v>253</v>
      </c>
      <c r="C7" s="238"/>
      <c r="D7" s="238"/>
      <c r="E7" s="238"/>
      <c r="F7" s="238"/>
      <c r="G7" s="238"/>
      <c r="H7" s="238"/>
      <c r="I7" s="238"/>
      <c r="J7" s="238"/>
      <c r="K7" s="238"/>
      <c r="L7" s="238"/>
      <c r="M7" s="238"/>
      <c r="N7" s="239"/>
      <c r="O7" s="239"/>
      <c r="P7" s="239"/>
      <c r="Q7" s="239"/>
      <c r="R7" s="238"/>
      <c r="S7" s="238"/>
    </row>
    <row r="8" spans="2:19" s="133" customFormat="1" ht="15.75" x14ac:dyDescent="0.25">
      <c r="B8" s="140"/>
      <c r="C8" s="141"/>
      <c r="D8" s="140"/>
      <c r="E8" s="140"/>
      <c r="F8" s="140"/>
      <c r="G8" s="140"/>
      <c r="H8" s="140"/>
      <c r="I8" s="140"/>
      <c r="J8" s="140"/>
      <c r="K8" s="140"/>
      <c r="L8" s="142"/>
      <c r="M8" s="140"/>
      <c r="N8" s="143"/>
      <c r="O8" s="140"/>
      <c r="P8" s="144"/>
      <c r="Q8" s="144"/>
      <c r="R8" s="144"/>
      <c r="S8" s="144"/>
    </row>
    <row r="9" spans="2:19" s="133" customFormat="1" ht="16.5" thickBot="1" x14ac:dyDescent="0.3">
      <c r="B9" s="240" t="s">
        <v>254</v>
      </c>
      <c r="C9" s="240"/>
      <c r="D9" s="240"/>
      <c r="E9" s="145" t="s">
        <v>255</v>
      </c>
      <c r="F9" s="146"/>
      <c r="G9" s="146"/>
      <c r="H9" s="146"/>
      <c r="I9" s="146"/>
      <c r="J9" s="146"/>
      <c r="K9" s="147"/>
      <c r="M9" s="148" t="s">
        <v>256</v>
      </c>
      <c r="N9" s="149" t="s">
        <v>257</v>
      </c>
      <c r="O9" s="150"/>
      <c r="P9" s="151"/>
      <c r="Q9" s="151"/>
      <c r="R9" s="152"/>
      <c r="S9" s="153"/>
    </row>
    <row r="10" spans="2:19" s="133" customFormat="1" ht="16.5" thickBot="1" x14ac:dyDescent="0.3">
      <c r="C10" s="154" t="s">
        <v>258</v>
      </c>
      <c r="D10" s="147"/>
      <c r="E10" s="241">
        <v>45838</v>
      </c>
      <c r="F10" s="241"/>
      <c r="G10" s="155"/>
      <c r="H10" s="155"/>
      <c r="I10" s="155"/>
      <c r="J10" s="155"/>
      <c r="K10" s="147"/>
      <c r="M10" s="148" t="s">
        <v>259</v>
      </c>
      <c r="N10" s="149" t="s">
        <v>257</v>
      </c>
      <c r="O10" s="150"/>
      <c r="P10" s="156"/>
      <c r="Q10" s="156"/>
      <c r="R10" s="156"/>
      <c r="S10" s="156"/>
    </row>
    <row r="11" spans="2:19" s="133" customFormat="1" ht="16.5" thickBot="1" x14ac:dyDescent="0.3">
      <c r="B11" s="147"/>
      <c r="C11" s="157" t="s">
        <v>260</v>
      </c>
      <c r="D11" s="147"/>
      <c r="E11" s="145">
        <v>6112</v>
      </c>
      <c r="F11" s="146"/>
      <c r="G11" s="146"/>
      <c r="H11" s="146"/>
      <c r="I11" s="146"/>
      <c r="J11" s="146"/>
      <c r="K11" s="147"/>
      <c r="M11" s="148" t="s">
        <v>261</v>
      </c>
      <c r="N11" s="158" t="s">
        <v>262</v>
      </c>
      <c r="O11" s="159"/>
      <c r="P11" s="156"/>
      <c r="Q11" s="156"/>
      <c r="R11" s="156"/>
      <c r="S11" s="156"/>
    </row>
    <row r="12" spans="2:19" s="133" customFormat="1" ht="15.75" x14ac:dyDescent="0.25">
      <c r="B12" s="140"/>
      <c r="C12" s="141"/>
      <c r="D12" s="140"/>
      <c r="E12" s="140"/>
      <c r="F12" s="140"/>
      <c r="G12" s="140"/>
      <c r="H12" s="140"/>
      <c r="I12" s="140"/>
      <c r="J12" s="140"/>
      <c r="K12" s="160"/>
      <c r="M12" s="161"/>
      <c r="N12" s="143"/>
      <c r="O12" s="140"/>
      <c r="P12" s="144"/>
      <c r="Q12" s="144"/>
      <c r="R12" s="144"/>
      <c r="S12" s="144"/>
    </row>
    <row r="13" spans="2:19" s="133" customFormat="1" ht="15.75" x14ac:dyDescent="0.25">
      <c r="C13" s="134"/>
      <c r="F13" s="162"/>
      <c r="G13" s="163"/>
      <c r="J13" s="164"/>
      <c r="K13" s="165"/>
      <c r="L13" s="165"/>
      <c r="M13" s="135"/>
      <c r="N13" s="136"/>
      <c r="O13" s="135"/>
      <c r="P13" s="137"/>
      <c r="Q13" s="137"/>
      <c r="R13" s="138"/>
      <c r="S13" s="139"/>
    </row>
    <row r="14" spans="2:19" s="133" customFormat="1" ht="15.75" x14ac:dyDescent="0.25">
      <c r="B14" s="135"/>
      <c r="C14" s="166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235" t="s">
        <v>263</v>
      </c>
      <c r="O14" s="235"/>
      <c r="P14" s="235"/>
      <c r="Q14" s="235"/>
      <c r="R14" s="235"/>
      <c r="S14" s="235"/>
    </row>
    <row r="15" spans="2:19" s="133" customFormat="1" ht="15.75" customHeight="1" x14ac:dyDescent="0.25">
      <c r="B15" s="233" t="s">
        <v>264</v>
      </c>
      <c r="C15" s="233"/>
      <c r="D15" s="233"/>
      <c r="E15" s="233"/>
      <c r="F15" s="233"/>
      <c r="G15" s="233"/>
      <c r="H15" s="233"/>
      <c r="I15" s="233"/>
      <c r="J15" s="233"/>
      <c r="K15" s="233"/>
      <c r="L15" s="233" t="s">
        <v>265</v>
      </c>
      <c r="M15" s="233" t="s">
        <v>266</v>
      </c>
      <c r="N15" s="233" t="s">
        <v>267</v>
      </c>
      <c r="O15" s="233" t="s">
        <v>268</v>
      </c>
      <c r="P15" s="233" t="s">
        <v>269</v>
      </c>
      <c r="Q15" s="233" t="s">
        <v>270</v>
      </c>
      <c r="R15" s="234" t="s">
        <v>271</v>
      </c>
      <c r="S15" s="234" t="s">
        <v>272</v>
      </c>
    </row>
    <row r="16" spans="2:19" s="133" customFormat="1" ht="63" x14ac:dyDescent="0.25">
      <c r="B16" s="167" t="s">
        <v>273</v>
      </c>
      <c r="C16" s="168" t="s">
        <v>274</v>
      </c>
      <c r="D16" s="167" t="s">
        <v>275</v>
      </c>
      <c r="E16" s="167" t="s">
        <v>276</v>
      </c>
      <c r="F16" s="169" t="s">
        <v>277</v>
      </c>
      <c r="G16" s="167" t="s">
        <v>278</v>
      </c>
      <c r="H16" s="169" t="s">
        <v>279</v>
      </c>
      <c r="I16" s="169" t="s">
        <v>280</v>
      </c>
      <c r="J16" s="169" t="s">
        <v>281</v>
      </c>
      <c r="K16" s="169" t="s">
        <v>282</v>
      </c>
      <c r="L16" s="233"/>
      <c r="M16" s="233"/>
      <c r="N16" s="233"/>
      <c r="O16" s="233"/>
      <c r="P16" s="233"/>
      <c r="Q16" s="233"/>
      <c r="R16" s="234"/>
      <c r="S16" s="234"/>
    </row>
    <row r="17" spans="2:20" s="133" customFormat="1" ht="48.75" customHeight="1" x14ac:dyDescent="0.25">
      <c r="B17" s="170" t="s">
        <v>283</v>
      </c>
      <c r="C17" s="170" t="s">
        <v>284</v>
      </c>
      <c r="D17" s="170" t="s">
        <v>285</v>
      </c>
      <c r="E17" s="170" t="s">
        <v>286</v>
      </c>
      <c r="F17" s="171" t="s">
        <v>287</v>
      </c>
      <c r="G17" s="172">
        <v>10</v>
      </c>
      <c r="H17" s="173" t="s">
        <v>288</v>
      </c>
      <c r="I17" s="171" t="s">
        <v>289</v>
      </c>
      <c r="J17" s="173" t="s">
        <v>257</v>
      </c>
      <c r="K17" s="174" t="s">
        <v>290</v>
      </c>
      <c r="L17" s="171" t="s">
        <v>291</v>
      </c>
      <c r="M17" s="175" t="s">
        <v>292</v>
      </c>
      <c r="N17" s="176">
        <v>43952</v>
      </c>
      <c r="O17" s="177" t="s">
        <v>293</v>
      </c>
      <c r="P17" s="178">
        <v>507341214.80000001</v>
      </c>
      <c r="Q17" s="178">
        <v>105704800.28</v>
      </c>
      <c r="R17" s="179">
        <v>13767088</v>
      </c>
      <c r="S17" s="179">
        <v>11689526.57</v>
      </c>
    </row>
    <row r="18" spans="2:20" s="160" customFormat="1" ht="48.75" customHeight="1" x14ac:dyDescent="0.25">
      <c r="B18" s="170" t="s">
        <v>294</v>
      </c>
      <c r="C18" s="170" t="s">
        <v>284</v>
      </c>
      <c r="D18" s="170" t="s">
        <v>295</v>
      </c>
      <c r="E18" s="180" t="s">
        <v>296</v>
      </c>
      <c r="F18" s="171" t="s">
        <v>287</v>
      </c>
      <c r="G18" s="172">
        <v>10</v>
      </c>
      <c r="H18" s="173" t="s">
        <v>288</v>
      </c>
      <c r="I18" s="171" t="s">
        <v>289</v>
      </c>
      <c r="J18" s="173" t="s">
        <v>257</v>
      </c>
      <c r="K18" s="174" t="s">
        <v>290</v>
      </c>
      <c r="L18" s="171" t="s">
        <v>297</v>
      </c>
      <c r="M18" s="175" t="s">
        <v>298</v>
      </c>
      <c r="N18" s="176">
        <v>44652</v>
      </c>
      <c r="O18" s="177" t="s">
        <v>299</v>
      </c>
      <c r="P18" s="178">
        <v>804404026.14999998</v>
      </c>
      <c r="Q18" s="178">
        <v>247511854.69</v>
      </c>
      <c r="R18" s="179">
        <v>262913568.84</v>
      </c>
      <c r="S18" s="179">
        <v>161606218.22</v>
      </c>
      <c r="T18" s="133"/>
    </row>
    <row r="19" spans="2:20" s="133" customFormat="1" ht="48.75" customHeight="1" x14ac:dyDescent="0.25">
      <c r="B19" s="170" t="s">
        <v>283</v>
      </c>
      <c r="C19" s="170" t="s">
        <v>284</v>
      </c>
      <c r="D19" s="170" t="s">
        <v>300</v>
      </c>
      <c r="E19" s="180" t="s">
        <v>301</v>
      </c>
      <c r="F19" s="181" t="s">
        <v>287</v>
      </c>
      <c r="G19" s="182">
        <v>10</v>
      </c>
      <c r="H19" s="180" t="s">
        <v>288</v>
      </c>
      <c r="I19" s="181" t="s">
        <v>289</v>
      </c>
      <c r="J19" s="180" t="s">
        <v>257</v>
      </c>
      <c r="K19" s="183" t="s">
        <v>290</v>
      </c>
      <c r="L19" s="181">
        <v>13913</v>
      </c>
      <c r="M19" s="184" t="s">
        <v>302</v>
      </c>
      <c r="N19" s="185"/>
      <c r="O19" s="186" t="s">
        <v>303</v>
      </c>
      <c r="P19" s="187"/>
      <c r="Q19" s="187"/>
      <c r="R19" s="188">
        <v>88535276</v>
      </c>
      <c r="S19" s="188">
        <v>15242355.67</v>
      </c>
      <c r="T19" s="160"/>
    </row>
    <row r="20" spans="2:20" s="160" customFormat="1" ht="48.75" customHeight="1" x14ac:dyDescent="0.25">
      <c r="B20" s="170" t="s">
        <v>294</v>
      </c>
      <c r="C20" s="170" t="s">
        <v>284</v>
      </c>
      <c r="D20" s="170" t="s">
        <v>304</v>
      </c>
      <c r="E20" s="180" t="s">
        <v>305</v>
      </c>
      <c r="F20" s="181" t="s">
        <v>306</v>
      </c>
      <c r="G20" s="182">
        <v>50</v>
      </c>
      <c r="H20" s="180" t="s">
        <v>307</v>
      </c>
      <c r="I20" s="181" t="s">
        <v>289</v>
      </c>
      <c r="J20" s="180" t="s">
        <v>257</v>
      </c>
      <c r="K20" s="183" t="s">
        <v>290</v>
      </c>
      <c r="L20" s="171" t="s">
        <v>308</v>
      </c>
      <c r="M20" s="184" t="s">
        <v>309</v>
      </c>
      <c r="N20" s="189">
        <v>43739</v>
      </c>
      <c r="O20" s="190" t="s">
        <v>310</v>
      </c>
      <c r="P20" s="191">
        <v>40725526.700000003</v>
      </c>
      <c r="Q20" s="191">
        <v>0</v>
      </c>
      <c r="R20" s="188">
        <v>13633732</v>
      </c>
      <c r="S20" s="188"/>
    </row>
    <row r="21" spans="2:20" s="160" customFormat="1" ht="48.75" customHeight="1" x14ac:dyDescent="0.25">
      <c r="B21" s="170" t="s">
        <v>283</v>
      </c>
      <c r="C21" s="170" t="s">
        <v>311</v>
      </c>
      <c r="D21" s="170" t="s">
        <v>312</v>
      </c>
      <c r="E21" s="170" t="s">
        <v>313</v>
      </c>
      <c r="F21" s="181" t="s">
        <v>306</v>
      </c>
      <c r="G21" s="182">
        <v>50</v>
      </c>
      <c r="H21" s="180" t="s">
        <v>307</v>
      </c>
      <c r="I21" s="181" t="s">
        <v>289</v>
      </c>
      <c r="J21" s="180" t="s">
        <v>257</v>
      </c>
      <c r="K21" s="183" t="s">
        <v>290</v>
      </c>
      <c r="L21" s="181" t="s">
        <v>314</v>
      </c>
      <c r="M21" s="184" t="s">
        <v>315</v>
      </c>
      <c r="N21" s="189">
        <v>44105</v>
      </c>
      <c r="O21" s="190" t="s">
        <v>310</v>
      </c>
      <c r="P21" s="191">
        <v>248718723.46000001</v>
      </c>
      <c r="Q21" s="191">
        <v>106698289.8</v>
      </c>
      <c r="R21" s="188">
        <v>12685317</v>
      </c>
      <c r="S21" s="188"/>
    </row>
    <row r="22" spans="2:20" s="160" customFormat="1" ht="48.75" customHeight="1" x14ac:dyDescent="0.25">
      <c r="B22" s="170" t="s">
        <v>294</v>
      </c>
      <c r="C22" s="170" t="s">
        <v>311</v>
      </c>
      <c r="D22" s="170" t="s">
        <v>316</v>
      </c>
      <c r="E22" s="180" t="s">
        <v>317</v>
      </c>
      <c r="F22" s="171" t="s">
        <v>287</v>
      </c>
      <c r="G22" s="172">
        <v>10</v>
      </c>
      <c r="H22" s="173" t="s">
        <v>288</v>
      </c>
      <c r="I22" s="171" t="s">
        <v>289</v>
      </c>
      <c r="J22" s="173" t="s">
        <v>257</v>
      </c>
      <c r="K22" s="174" t="s">
        <v>290</v>
      </c>
      <c r="L22" s="171" t="s">
        <v>318</v>
      </c>
      <c r="M22" s="175" t="s">
        <v>319</v>
      </c>
      <c r="N22" s="192" t="s">
        <v>320</v>
      </c>
      <c r="O22" s="177" t="s">
        <v>299</v>
      </c>
      <c r="P22" s="178">
        <v>363356545.63999999</v>
      </c>
      <c r="Q22" s="178">
        <v>86024702.800000012</v>
      </c>
      <c r="R22" s="179">
        <v>56406047.460000001</v>
      </c>
      <c r="S22" s="179">
        <v>24605450.460000001</v>
      </c>
      <c r="T22" s="133"/>
    </row>
    <row r="23" spans="2:20" s="133" customFormat="1" ht="48.75" customHeight="1" x14ac:dyDescent="0.25">
      <c r="B23" s="170" t="s">
        <v>294</v>
      </c>
      <c r="C23" s="170" t="s">
        <v>284</v>
      </c>
      <c r="D23" s="170" t="s">
        <v>321</v>
      </c>
      <c r="E23" s="180" t="s">
        <v>322</v>
      </c>
      <c r="F23" s="181" t="s">
        <v>306</v>
      </c>
      <c r="G23" s="182">
        <v>50</v>
      </c>
      <c r="H23" s="180" t="s">
        <v>307</v>
      </c>
      <c r="I23" s="181" t="s">
        <v>289</v>
      </c>
      <c r="J23" s="180" t="s">
        <v>257</v>
      </c>
      <c r="K23" s="183" t="s">
        <v>290</v>
      </c>
      <c r="L23" s="181">
        <v>14142</v>
      </c>
      <c r="M23" s="184" t="s">
        <v>323</v>
      </c>
      <c r="N23" s="189" t="s">
        <v>324</v>
      </c>
      <c r="O23" s="190" t="s">
        <v>310</v>
      </c>
      <c r="P23" s="191">
        <v>352589820.51999998</v>
      </c>
      <c r="Q23" s="191">
        <v>21189037.560000002</v>
      </c>
      <c r="R23" s="188">
        <v>5667180</v>
      </c>
      <c r="S23" s="188"/>
      <c r="T23" s="160"/>
    </row>
    <row r="24" spans="2:20" s="133" customFormat="1" ht="48.75" customHeight="1" x14ac:dyDescent="0.25">
      <c r="B24" s="170" t="s">
        <v>294</v>
      </c>
      <c r="C24" s="170" t="s">
        <v>284</v>
      </c>
      <c r="D24" s="170" t="s">
        <v>300</v>
      </c>
      <c r="E24" s="180" t="s">
        <v>262</v>
      </c>
      <c r="F24" s="181" t="s">
        <v>287</v>
      </c>
      <c r="G24" s="182">
        <v>10</v>
      </c>
      <c r="H24" s="180" t="s">
        <v>288</v>
      </c>
      <c r="I24" s="181" t="s">
        <v>289</v>
      </c>
      <c r="J24" s="180" t="s">
        <v>257</v>
      </c>
      <c r="K24" s="183" t="s">
        <v>290</v>
      </c>
      <c r="L24" s="181">
        <v>14136</v>
      </c>
      <c r="M24" s="184" t="s">
        <v>325</v>
      </c>
      <c r="N24" s="193" t="s">
        <v>326</v>
      </c>
      <c r="O24" s="181" t="s">
        <v>327</v>
      </c>
      <c r="P24" s="194">
        <v>102796421.84999999</v>
      </c>
      <c r="Q24" s="194">
        <v>24526690.711350009</v>
      </c>
      <c r="R24" s="188">
        <v>21000000</v>
      </c>
      <c r="S24" s="188"/>
      <c r="T24" s="160"/>
    </row>
    <row r="25" spans="2:20" s="160" customFormat="1" ht="48.75" customHeight="1" x14ac:dyDescent="0.25">
      <c r="B25" s="170" t="s">
        <v>294</v>
      </c>
      <c r="C25" s="170" t="s">
        <v>284</v>
      </c>
      <c r="D25" s="170" t="s">
        <v>294</v>
      </c>
      <c r="E25" s="170" t="s">
        <v>313</v>
      </c>
      <c r="F25" s="181" t="s">
        <v>306</v>
      </c>
      <c r="G25" s="182">
        <v>50</v>
      </c>
      <c r="H25" s="180" t="s">
        <v>307</v>
      </c>
      <c r="I25" s="181" t="s">
        <v>289</v>
      </c>
      <c r="J25" s="180" t="s">
        <v>257</v>
      </c>
      <c r="K25" s="183" t="s">
        <v>290</v>
      </c>
      <c r="L25" s="181">
        <v>14475</v>
      </c>
      <c r="M25" s="184" t="s">
        <v>328</v>
      </c>
      <c r="N25" s="185"/>
      <c r="O25" s="186"/>
      <c r="P25" s="187"/>
      <c r="Q25" s="187"/>
      <c r="R25" s="188">
        <v>3885</v>
      </c>
      <c r="S25" s="188"/>
    </row>
    <row r="26" spans="2:20" s="160" customFormat="1" ht="48.75" customHeight="1" x14ac:dyDescent="0.25">
      <c r="B26" s="170" t="s">
        <v>294</v>
      </c>
      <c r="C26" s="170" t="s">
        <v>284</v>
      </c>
      <c r="D26" s="170" t="s">
        <v>294</v>
      </c>
      <c r="E26" s="170" t="s">
        <v>313</v>
      </c>
      <c r="F26" s="181" t="s">
        <v>306</v>
      </c>
      <c r="G26" s="182">
        <v>50</v>
      </c>
      <c r="H26" s="180" t="s">
        <v>307</v>
      </c>
      <c r="I26" s="181" t="s">
        <v>289</v>
      </c>
      <c r="J26" s="180" t="s">
        <v>257</v>
      </c>
      <c r="K26" s="183" t="s">
        <v>290</v>
      </c>
      <c r="L26" s="181">
        <v>14476</v>
      </c>
      <c r="M26" s="184" t="s">
        <v>329</v>
      </c>
      <c r="N26" s="185"/>
      <c r="O26" s="186"/>
      <c r="P26" s="187"/>
      <c r="Q26" s="187"/>
      <c r="R26" s="188">
        <v>8110242</v>
      </c>
      <c r="S26" s="188"/>
    </row>
    <row r="27" spans="2:20" s="160" customFormat="1" ht="48.75" customHeight="1" x14ac:dyDescent="0.25">
      <c r="B27" s="170" t="s">
        <v>294</v>
      </c>
      <c r="C27" s="170" t="s">
        <v>284</v>
      </c>
      <c r="D27" s="170" t="s">
        <v>294</v>
      </c>
      <c r="E27" s="170" t="s">
        <v>313</v>
      </c>
      <c r="F27" s="181" t="s">
        <v>306</v>
      </c>
      <c r="G27" s="182">
        <v>50</v>
      </c>
      <c r="H27" s="180" t="s">
        <v>307</v>
      </c>
      <c r="I27" s="181" t="s">
        <v>289</v>
      </c>
      <c r="J27" s="180" t="s">
        <v>257</v>
      </c>
      <c r="K27" s="183" t="s">
        <v>290</v>
      </c>
      <c r="L27" s="181">
        <v>14477</v>
      </c>
      <c r="M27" s="184" t="s">
        <v>330</v>
      </c>
      <c r="N27" s="185"/>
      <c r="O27" s="186"/>
      <c r="P27" s="187"/>
      <c r="Q27" s="187"/>
      <c r="R27" s="188">
        <v>8634937</v>
      </c>
      <c r="S27" s="188"/>
    </row>
    <row r="28" spans="2:20" s="160" customFormat="1" ht="48.75" customHeight="1" x14ac:dyDescent="0.25">
      <c r="B28" s="170" t="s">
        <v>294</v>
      </c>
      <c r="C28" s="170" t="s">
        <v>284</v>
      </c>
      <c r="D28" s="170" t="s">
        <v>331</v>
      </c>
      <c r="E28" s="170" t="s">
        <v>313</v>
      </c>
      <c r="F28" s="181" t="s">
        <v>306</v>
      </c>
      <c r="G28" s="182">
        <v>50</v>
      </c>
      <c r="H28" s="180" t="s">
        <v>307</v>
      </c>
      <c r="I28" s="181" t="s">
        <v>289</v>
      </c>
      <c r="J28" s="180" t="s">
        <v>257</v>
      </c>
      <c r="K28" s="183" t="s">
        <v>290</v>
      </c>
      <c r="L28" s="181">
        <v>14478</v>
      </c>
      <c r="M28" s="184" t="s">
        <v>332</v>
      </c>
      <c r="N28" s="193">
        <v>44298</v>
      </c>
      <c r="O28" s="181" t="s">
        <v>333</v>
      </c>
      <c r="P28" s="194">
        <v>95971506</v>
      </c>
      <c r="Q28" s="194">
        <v>94398077.829999998</v>
      </c>
      <c r="R28" s="188">
        <v>28848890</v>
      </c>
      <c r="S28" s="188">
        <v>24240009.23</v>
      </c>
    </row>
    <row r="29" spans="2:20" s="160" customFormat="1" ht="48.75" customHeight="1" x14ac:dyDescent="0.25">
      <c r="B29" s="170" t="s">
        <v>294</v>
      </c>
      <c r="C29" s="170" t="s">
        <v>284</v>
      </c>
      <c r="D29" s="170" t="s">
        <v>312</v>
      </c>
      <c r="E29" s="170" t="s">
        <v>313</v>
      </c>
      <c r="F29" s="181" t="s">
        <v>334</v>
      </c>
      <c r="G29" s="182">
        <v>10</v>
      </c>
      <c r="H29" s="180" t="s">
        <v>288</v>
      </c>
      <c r="I29" s="181" t="s">
        <v>289</v>
      </c>
      <c r="J29" s="180" t="s">
        <v>257</v>
      </c>
      <c r="K29" s="183" t="s">
        <v>290</v>
      </c>
      <c r="L29" s="181">
        <v>14479</v>
      </c>
      <c r="M29" s="184" t="s">
        <v>335</v>
      </c>
      <c r="N29" s="189" t="s">
        <v>336</v>
      </c>
      <c r="O29" s="190" t="s">
        <v>333</v>
      </c>
      <c r="P29" s="194">
        <v>59376336.950000003</v>
      </c>
      <c r="Q29" s="194">
        <v>47734289.009999998</v>
      </c>
      <c r="R29" s="188">
        <v>5789605</v>
      </c>
      <c r="S29" s="188"/>
    </row>
    <row r="30" spans="2:20" s="160" customFormat="1" ht="48.75" customHeight="1" x14ac:dyDescent="0.25">
      <c r="B30" s="170" t="s">
        <v>283</v>
      </c>
      <c r="C30" s="170" t="s">
        <v>284</v>
      </c>
      <c r="D30" s="170" t="s">
        <v>337</v>
      </c>
      <c r="E30" s="170" t="s">
        <v>313</v>
      </c>
      <c r="F30" s="181" t="s">
        <v>306</v>
      </c>
      <c r="G30" s="182">
        <v>50</v>
      </c>
      <c r="H30" s="180" t="s">
        <v>307</v>
      </c>
      <c r="I30" s="181" t="s">
        <v>289</v>
      </c>
      <c r="J30" s="180" t="s">
        <v>257</v>
      </c>
      <c r="K30" s="183" t="s">
        <v>290</v>
      </c>
      <c r="L30" s="181">
        <v>14502</v>
      </c>
      <c r="M30" s="184" t="s">
        <v>338</v>
      </c>
      <c r="N30" s="195"/>
      <c r="O30" s="196"/>
      <c r="P30" s="197"/>
      <c r="Q30" s="197"/>
      <c r="R30" s="188">
        <v>26493491.789999999</v>
      </c>
      <c r="S30" s="188">
        <v>24550067.98</v>
      </c>
    </row>
    <row r="31" spans="2:20" s="160" customFormat="1" ht="48.75" customHeight="1" x14ac:dyDescent="0.25">
      <c r="B31" s="170" t="s">
        <v>294</v>
      </c>
      <c r="C31" s="170" t="s">
        <v>284</v>
      </c>
      <c r="D31" s="170" t="s">
        <v>339</v>
      </c>
      <c r="E31" s="170" t="s">
        <v>313</v>
      </c>
      <c r="F31" s="181" t="s">
        <v>287</v>
      </c>
      <c r="G31" s="182">
        <v>10</v>
      </c>
      <c r="H31" s="180" t="s">
        <v>288</v>
      </c>
      <c r="I31" s="181" t="s">
        <v>289</v>
      </c>
      <c r="J31" s="180" t="s">
        <v>257</v>
      </c>
      <c r="K31" s="183" t="s">
        <v>290</v>
      </c>
      <c r="L31" s="181">
        <v>14514</v>
      </c>
      <c r="M31" s="184" t="s">
        <v>340</v>
      </c>
      <c r="N31" s="195"/>
      <c r="O31" s="196"/>
      <c r="P31" s="197"/>
      <c r="Q31" s="197"/>
      <c r="R31" s="188">
        <v>5399942.7199999997</v>
      </c>
      <c r="S31" s="188"/>
    </row>
    <row r="32" spans="2:20" s="160" customFormat="1" ht="48.75" customHeight="1" x14ac:dyDescent="0.25">
      <c r="B32" s="170" t="s">
        <v>294</v>
      </c>
      <c r="C32" s="170" t="s">
        <v>284</v>
      </c>
      <c r="D32" s="170" t="s">
        <v>341</v>
      </c>
      <c r="E32" s="170" t="s">
        <v>313</v>
      </c>
      <c r="F32" s="181" t="s">
        <v>287</v>
      </c>
      <c r="G32" s="182">
        <v>10</v>
      </c>
      <c r="H32" s="180" t="s">
        <v>288</v>
      </c>
      <c r="I32" s="181" t="s">
        <v>289</v>
      </c>
      <c r="J32" s="180" t="s">
        <v>257</v>
      </c>
      <c r="K32" s="183" t="s">
        <v>290</v>
      </c>
      <c r="L32" s="181">
        <v>14517</v>
      </c>
      <c r="M32" s="184" t="s">
        <v>342</v>
      </c>
      <c r="N32" s="195"/>
      <c r="O32" s="196"/>
      <c r="P32" s="197"/>
      <c r="Q32" s="197"/>
      <c r="R32" s="188">
        <v>96690</v>
      </c>
      <c r="S32" s="188"/>
    </row>
    <row r="33" spans="2:20" s="160" customFormat="1" ht="48.75" customHeight="1" x14ac:dyDescent="0.25">
      <c r="B33" s="170" t="s">
        <v>294</v>
      </c>
      <c r="C33" s="170" t="s">
        <v>284</v>
      </c>
      <c r="D33" s="170" t="s">
        <v>343</v>
      </c>
      <c r="E33" s="170" t="s">
        <v>317</v>
      </c>
      <c r="F33" s="181" t="s">
        <v>287</v>
      </c>
      <c r="G33" s="182">
        <v>10</v>
      </c>
      <c r="H33" s="180" t="s">
        <v>288</v>
      </c>
      <c r="I33" s="181" t="s">
        <v>289</v>
      </c>
      <c r="J33" s="180" t="s">
        <v>257</v>
      </c>
      <c r="K33" s="183" t="s">
        <v>290</v>
      </c>
      <c r="L33" s="181">
        <v>14519</v>
      </c>
      <c r="M33" s="184" t="s">
        <v>344</v>
      </c>
      <c r="N33" s="195"/>
      <c r="O33" s="196"/>
      <c r="P33" s="197"/>
      <c r="Q33" s="197"/>
      <c r="R33" s="188">
        <v>3480123</v>
      </c>
      <c r="S33" s="188"/>
    </row>
    <row r="34" spans="2:20" s="160" customFormat="1" ht="48.75" customHeight="1" x14ac:dyDescent="0.25">
      <c r="B34" s="170" t="s">
        <v>294</v>
      </c>
      <c r="C34" s="170" t="s">
        <v>284</v>
      </c>
      <c r="D34" s="170" t="s">
        <v>345</v>
      </c>
      <c r="E34" s="170" t="s">
        <v>313</v>
      </c>
      <c r="F34" s="181" t="s">
        <v>287</v>
      </c>
      <c r="G34" s="182">
        <v>10</v>
      </c>
      <c r="H34" s="180" t="s">
        <v>288</v>
      </c>
      <c r="I34" s="181" t="s">
        <v>289</v>
      </c>
      <c r="J34" s="180" t="s">
        <v>257</v>
      </c>
      <c r="K34" s="183" t="s">
        <v>290</v>
      </c>
      <c r="L34" s="181">
        <v>14530</v>
      </c>
      <c r="M34" s="184" t="s">
        <v>346</v>
      </c>
      <c r="N34" s="195"/>
      <c r="O34" s="196"/>
      <c r="P34" s="197"/>
      <c r="Q34" s="197"/>
      <c r="R34" s="188">
        <v>51533332.200000003</v>
      </c>
      <c r="S34" s="188">
        <v>30239074.199999999</v>
      </c>
    </row>
    <row r="35" spans="2:20" s="160" customFormat="1" ht="48.75" customHeight="1" x14ac:dyDescent="0.25">
      <c r="B35" s="170" t="s">
        <v>294</v>
      </c>
      <c r="C35" s="170" t="s">
        <v>284</v>
      </c>
      <c r="D35" s="170" t="s">
        <v>347</v>
      </c>
      <c r="E35" s="170" t="s">
        <v>313</v>
      </c>
      <c r="F35" s="181" t="s">
        <v>287</v>
      </c>
      <c r="G35" s="182">
        <v>10</v>
      </c>
      <c r="H35" s="180" t="s">
        <v>288</v>
      </c>
      <c r="I35" s="181" t="s">
        <v>289</v>
      </c>
      <c r="J35" s="180" t="s">
        <v>257</v>
      </c>
      <c r="K35" s="183" t="s">
        <v>290</v>
      </c>
      <c r="L35" s="181">
        <v>14535</v>
      </c>
      <c r="M35" s="184" t="s">
        <v>348</v>
      </c>
      <c r="N35" s="193">
        <v>44564</v>
      </c>
      <c r="O35" s="181" t="s">
        <v>349</v>
      </c>
      <c r="P35" s="194">
        <v>182567008.03</v>
      </c>
      <c r="Q35" s="194">
        <v>66148768.549999997</v>
      </c>
      <c r="R35" s="188">
        <v>12013330</v>
      </c>
      <c r="S35" s="188">
        <v>12013330</v>
      </c>
    </row>
    <row r="36" spans="2:20" s="160" customFormat="1" ht="48.75" customHeight="1" x14ac:dyDescent="0.25">
      <c r="B36" s="170" t="s">
        <v>294</v>
      </c>
      <c r="C36" s="170" t="s">
        <v>284</v>
      </c>
      <c r="D36" s="170" t="s">
        <v>350</v>
      </c>
      <c r="E36" s="170" t="s">
        <v>313</v>
      </c>
      <c r="F36" s="181" t="s">
        <v>287</v>
      </c>
      <c r="G36" s="182">
        <v>10</v>
      </c>
      <c r="H36" s="180" t="s">
        <v>288</v>
      </c>
      <c r="I36" s="181" t="s">
        <v>289</v>
      </c>
      <c r="J36" s="180" t="s">
        <v>257</v>
      </c>
      <c r="K36" s="183" t="s">
        <v>290</v>
      </c>
      <c r="L36" s="181">
        <v>14538</v>
      </c>
      <c r="M36" s="184" t="s">
        <v>351</v>
      </c>
      <c r="N36" s="193" t="s">
        <v>352</v>
      </c>
      <c r="O36" s="198" t="s">
        <v>310</v>
      </c>
      <c r="P36" s="194">
        <v>182567008.03</v>
      </c>
      <c r="Q36" s="194">
        <v>50084876.850000001</v>
      </c>
      <c r="R36" s="188">
        <v>15258797</v>
      </c>
      <c r="S36" s="188">
        <v>13258764.73</v>
      </c>
    </row>
    <row r="37" spans="2:20" s="160" customFormat="1" ht="48.75" customHeight="1" x14ac:dyDescent="0.25">
      <c r="B37" s="170" t="s">
        <v>294</v>
      </c>
      <c r="C37" s="170" t="s">
        <v>284</v>
      </c>
      <c r="D37" s="170" t="s">
        <v>353</v>
      </c>
      <c r="E37" s="170" t="s">
        <v>313</v>
      </c>
      <c r="F37" s="181" t="s">
        <v>287</v>
      </c>
      <c r="G37" s="182">
        <v>10</v>
      </c>
      <c r="H37" s="180" t="s">
        <v>288</v>
      </c>
      <c r="I37" s="181" t="s">
        <v>289</v>
      </c>
      <c r="J37" s="180" t="s">
        <v>257</v>
      </c>
      <c r="K37" s="183" t="s">
        <v>290</v>
      </c>
      <c r="L37" s="181">
        <v>14553</v>
      </c>
      <c r="M37" s="184" t="s">
        <v>354</v>
      </c>
      <c r="N37" s="195"/>
      <c r="O37" s="196"/>
      <c r="P37" s="197"/>
      <c r="Q37" s="197"/>
      <c r="R37" s="188">
        <v>14725537</v>
      </c>
      <c r="S37" s="188"/>
    </row>
    <row r="38" spans="2:20" s="160" customFormat="1" ht="48.75" customHeight="1" x14ac:dyDescent="0.25">
      <c r="B38" s="170" t="s">
        <v>294</v>
      </c>
      <c r="C38" s="170" t="s">
        <v>284</v>
      </c>
      <c r="D38" s="170" t="s">
        <v>355</v>
      </c>
      <c r="E38" s="170" t="s">
        <v>313</v>
      </c>
      <c r="F38" s="181" t="s">
        <v>306</v>
      </c>
      <c r="G38" s="182">
        <v>50</v>
      </c>
      <c r="H38" s="180" t="s">
        <v>307</v>
      </c>
      <c r="I38" s="181" t="s">
        <v>289</v>
      </c>
      <c r="J38" s="180" t="s">
        <v>257</v>
      </c>
      <c r="K38" s="183" t="s">
        <v>290</v>
      </c>
      <c r="L38" s="181">
        <v>14560</v>
      </c>
      <c r="M38" s="184" t="s">
        <v>356</v>
      </c>
      <c r="N38" s="193" t="s">
        <v>357</v>
      </c>
      <c r="O38" s="181" t="s">
        <v>358</v>
      </c>
      <c r="P38" s="194">
        <v>225575619.31</v>
      </c>
      <c r="Q38" s="194"/>
      <c r="R38" s="188">
        <v>73711769.790000007</v>
      </c>
      <c r="S38" s="188">
        <v>21388612.789999999</v>
      </c>
    </row>
    <row r="39" spans="2:20" s="160" customFormat="1" ht="48.75" customHeight="1" x14ac:dyDescent="0.25">
      <c r="B39" s="170" t="s">
        <v>294</v>
      </c>
      <c r="C39" s="170" t="s">
        <v>284</v>
      </c>
      <c r="D39" s="170" t="s">
        <v>359</v>
      </c>
      <c r="E39" s="170" t="s">
        <v>313</v>
      </c>
      <c r="F39" s="181" t="s">
        <v>306</v>
      </c>
      <c r="G39" s="182">
        <v>50</v>
      </c>
      <c r="H39" s="180" t="s">
        <v>307</v>
      </c>
      <c r="I39" s="181" t="s">
        <v>289</v>
      </c>
      <c r="J39" s="180" t="s">
        <v>257</v>
      </c>
      <c r="K39" s="183" t="s">
        <v>290</v>
      </c>
      <c r="L39" s="181">
        <v>14562</v>
      </c>
      <c r="M39" s="184" t="s">
        <v>360</v>
      </c>
      <c r="N39" s="195"/>
      <c r="O39" s="196"/>
      <c r="P39" s="197"/>
      <c r="Q39" s="197"/>
      <c r="R39" s="188">
        <v>5533493</v>
      </c>
      <c r="S39" s="188"/>
    </row>
    <row r="40" spans="2:20" s="160" customFormat="1" ht="48.75" customHeight="1" x14ac:dyDescent="0.25">
      <c r="B40" s="170" t="s">
        <v>294</v>
      </c>
      <c r="C40" s="170" t="s">
        <v>284</v>
      </c>
      <c r="D40" s="170" t="s">
        <v>361</v>
      </c>
      <c r="E40" s="170" t="s">
        <v>313</v>
      </c>
      <c r="F40" s="181" t="s">
        <v>334</v>
      </c>
      <c r="G40" s="182">
        <v>10</v>
      </c>
      <c r="H40" s="180" t="s">
        <v>288</v>
      </c>
      <c r="I40" s="181" t="s">
        <v>289</v>
      </c>
      <c r="J40" s="180" t="s">
        <v>257</v>
      </c>
      <c r="K40" s="183" t="s">
        <v>290</v>
      </c>
      <c r="L40" s="181">
        <v>14581</v>
      </c>
      <c r="M40" s="184" t="s">
        <v>362</v>
      </c>
      <c r="N40" s="193" t="s">
        <v>363</v>
      </c>
      <c r="O40" s="181" t="s">
        <v>364</v>
      </c>
      <c r="P40" s="194">
        <v>32667789.760000002</v>
      </c>
      <c r="Q40" s="194">
        <v>0</v>
      </c>
      <c r="R40" s="188">
        <v>6012455</v>
      </c>
      <c r="S40" s="188"/>
    </row>
    <row r="41" spans="2:20" s="160" customFormat="1" ht="48.75" customHeight="1" x14ac:dyDescent="0.25">
      <c r="B41" s="170" t="s">
        <v>294</v>
      </c>
      <c r="C41" s="170" t="s">
        <v>284</v>
      </c>
      <c r="D41" s="170" t="s">
        <v>365</v>
      </c>
      <c r="E41" s="170" t="s">
        <v>317</v>
      </c>
      <c r="F41" s="181" t="s">
        <v>287</v>
      </c>
      <c r="G41" s="182">
        <v>10</v>
      </c>
      <c r="H41" s="180" t="s">
        <v>288</v>
      </c>
      <c r="I41" s="181" t="s">
        <v>289</v>
      </c>
      <c r="J41" s="180" t="s">
        <v>257</v>
      </c>
      <c r="K41" s="183" t="s">
        <v>290</v>
      </c>
      <c r="L41" s="181">
        <v>14661</v>
      </c>
      <c r="M41" s="184" t="s">
        <v>366</v>
      </c>
      <c r="N41" s="195"/>
      <c r="O41" s="196"/>
      <c r="P41" s="197"/>
      <c r="Q41" s="197"/>
      <c r="R41" s="188">
        <v>8432803</v>
      </c>
      <c r="S41" s="188">
        <v>6762769.0899999999</v>
      </c>
    </row>
    <row r="42" spans="2:20" s="160" customFormat="1" ht="48.75" customHeight="1" x14ac:dyDescent="0.25">
      <c r="B42" s="170" t="s">
        <v>294</v>
      </c>
      <c r="C42" s="170" t="s">
        <v>284</v>
      </c>
      <c r="D42" s="170" t="s">
        <v>367</v>
      </c>
      <c r="E42" s="170" t="s">
        <v>313</v>
      </c>
      <c r="F42" s="181" t="s">
        <v>334</v>
      </c>
      <c r="G42" s="182">
        <v>10</v>
      </c>
      <c r="H42" s="180" t="s">
        <v>288</v>
      </c>
      <c r="I42" s="181" t="s">
        <v>289</v>
      </c>
      <c r="J42" s="180" t="s">
        <v>257</v>
      </c>
      <c r="K42" s="183" t="s">
        <v>290</v>
      </c>
      <c r="L42" s="181">
        <v>14667</v>
      </c>
      <c r="M42" s="184" t="s">
        <v>368</v>
      </c>
      <c r="N42" s="189">
        <v>44562</v>
      </c>
      <c r="O42" s="190" t="s">
        <v>333</v>
      </c>
      <c r="P42" s="191">
        <v>143077661.97999999</v>
      </c>
      <c r="Q42" s="191"/>
      <c r="R42" s="188">
        <v>28893477</v>
      </c>
      <c r="S42" s="188"/>
    </row>
    <row r="43" spans="2:20" s="160" customFormat="1" ht="48.75" customHeight="1" x14ac:dyDescent="0.25">
      <c r="B43" s="170" t="s">
        <v>283</v>
      </c>
      <c r="C43" s="170" t="s">
        <v>311</v>
      </c>
      <c r="D43" s="170" t="s">
        <v>294</v>
      </c>
      <c r="E43" s="170" t="s">
        <v>313</v>
      </c>
      <c r="F43" s="181" t="s">
        <v>287</v>
      </c>
      <c r="G43" s="182">
        <v>10</v>
      </c>
      <c r="H43" s="180" t="s">
        <v>288</v>
      </c>
      <c r="I43" s="181" t="s">
        <v>289</v>
      </c>
      <c r="J43" s="180" t="s">
        <v>257</v>
      </c>
      <c r="K43" s="183" t="s">
        <v>290</v>
      </c>
      <c r="L43" s="181">
        <v>14811</v>
      </c>
      <c r="M43" s="184" t="s">
        <v>369</v>
      </c>
      <c r="N43" s="193" t="s">
        <v>370</v>
      </c>
      <c r="O43" s="198" t="s">
        <v>364</v>
      </c>
      <c r="P43" s="194">
        <v>13500000.01</v>
      </c>
      <c r="Q43" s="194">
        <v>0</v>
      </c>
      <c r="R43" s="188">
        <v>3275026</v>
      </c>
      <c r="S43" s="188">
        <v>759162.95</v>
      </c>
    </row>
    <row r="44" spans="2:20" s="160" customFormat="1" ht="48.75" customHeight="1" x14ac:dyDescent="0.25">
      <c r="B44" s="170" t="s">
        <v>294</v>
      </c>
      <c r="C44" s="170" t="s">
        <v>284</v>
      </c>
      <c r="D44" s="170" t="s">
        <v>284</v>
      </c>
      <c r="E44" s="170" t="s">
        <v>313</v>
      </c>
      <c r="F44" s="181" t="s">
        <v>306</v>
      </c>
      <c r="G44" s="182">
        <v>50</v>
      </c>
      <c r="H44" s="180" t="s">
        <v>307</v>
      </c>
      <c r="I44" s="181" t="s">
        <v>289</v>
      </c>
      <c r="J44" s="180" t="s">
        <v>257</v>
      </c>
      <c r="K44" s="183" t="s">
        <v>290</v>
      </c>
      <c r="L44" s="181" t="s">
        <v>371</v>
      </c>
      <c r="M44" s="184" t="s">
        <v>372</v>
      </c>
      <c r="N44" s="193">
        <v>44563</v>
      </c>
      <c r="O44" s="181" t="s">
        <v>349</v>
      </c>
      <c r="P44" s="194">
        <v>14214659.9</v>
      </c>
      <c r="Q44" s="194">
        <v>399654.96</v>
      </c>
      <c r="R44" s="188">
        <v>25428</v>
      </c>
      <c r="S44" s="188"/>
    </row>
    <row r="45" spans="2:20" s="160" customFormat="1" ht="48.75" customHeight="1" x14ac:dyDescent="0.25">
      <c r="B45" s="170" t="s">
        <v>294</v>
      </c>
      <c r="C45" s="170" t="s">
        <v>284</v>
      </c>
      <c r="D45" s="170" t="s">
        <v>311</v>
      </c>
      <c r="E45" s="170" t="s">
        <v>373</v>
      </c>
      <c r="F45" s="181" t="s">
        <v>306</v>
      </c>
      <c r="G45" s="182">
        <v>50</v>
      </c>
      <c r="H45" s="180" t="s">
        <v>307</v>
      </c>
      <c r="I45" s="181" t="s">
        <v>289</v>
      </c>
      <c r="J45" s="180" t="s">
        <v>257</v>
      </c>
      <c r="K45" s="183" t="s">
        <v>290</v>
      </c>
      <c r="L45" s="181" t="s">
        <v>374</v>
      </c>
      <c r="M45" s="184" t="s">
        <v>375</v>
      </c>
      <c r="N45" s="193" t="s">
        <v>352</v>
      </c>
      <c r="O45" s="181" t="s">
        <v>299</v>
      </c>
      <c r="P45" s="194">
        <v>37591426.649999999</v>
      </c>
      <c r="Q45" s="194">
        <v>16384532.99</v>
      </c>
      <c r="R45" s="188">
        <v>17259757</v>
      </c>
      <c r="S45" s="188"/>
    </row>
    <row r="46" spans="2:20" s="160" customFormat="1" ht="48.75" customHeight="1" x14ac:dyDescent="0.25">
      <c r="B46" s="170" t="s">
        <v>294</v>
      </c>
      <c r="C46" s="170" t="s">
        <v>284</v>
      </c>
      <c r="D46" s="170" t="s">
        <v>376</v>
      </c>
      <c r="E46" s="180" t="s">
        <v>313</v>
      </c>
      <c r="F46" s="171" t="s">
        <v>287</v>
      </c>
      <c r="G46" s="172">
        <v>10</v>
      </c>
      <c r="H46" s="173" t="s">
        <v>288</v>
      </c>
      <c r="I46" s="171" t="s">
        <v>289</v>
      </c>
      <c r="J46" s="173" t="s">
        <v>257</v>
      </c>
      <c r="K46" s="174" t="s">
        <v>290</v>
      </c>
      <c r="L46" s="171" t="s">
        <v>377</v>
      </c>
      <c r="M46" s="175" t="s">
        <v>378</v>
      </c>
      <c r="N46" s="192">
        <v>44652</v>
      </c>
      <c r="O46" s="177" t="s">
        <v>379</v>
      </c>
      <c r="P46" s="178">
        <v>55321679.359999999</v>
      </c>
      <c r="Q46" s="178">
        <v>29524063</v>
      </c>
      <c r="R46" s="179">
        <v>22059283</v>
      </c>
      <c r="S46" s="179"/>
      <c r="T46" s="133"/>
    </row>
    <row r="47" spans="2:20" s="160" customFormat="1" ht="48.75" customHeight="1" x14ac:dyDescent="0.25">
      <c r="B47" s="170" t="s">
        <v>294</v>
      </c>
      <c r="C47" s="170" t="s">
        <v>284</v>
      </c>
      <c r="D47" s="170" t="s">
        <v>380</v>
      </c>
      <c r="E47" s="170" t="s">
        <v>313</v>
      </c>
      <c r="F47" s="181" t="s">
        <v>287</v>
      </c>
      <c r="G47" s="182">
        <v>10</v>
      </c>
      <c r="H47" s="180" t="s">
        <v>288</v>
      </c>
      <c r="I47" s="181" t="s">
        <v>289</v>
      </c>
      <c r="J47" s="180" t="s">
        <v>257</v>
      </c>
      <c r="K47" s="183" t="s">
        <v>290</v>
      </c>
      <c r="L47" s="181" t="s">
        <v>381</v>
      </c>
      <c r="M47" s="184" t="s">
        <v>382</v>
      </c>
      <c r="N47" s="189">
        <v>44317</v>
      </c>
      <c r="O47" s="190" t="s">
        <v>349</v>
      </c>
      <c r="P47" s="191">
        <v>42471096.349999994</v>
      </c>
      <c r="Q47" s="191">
        <v>95971506</v>
      </c>
      <c r="R47" s="188">
        <v>6809895.2699999996</v>
      </c>
      <c r="S47" s="188"/>
    </row>
    <row r="48" spans="2:20" s="160" customFormat="1" ht="48.75" customHeight="1" x14ac:dyDescent="0.25">
      <c r="B48" s="170" t="s">
        <v>294</v>
      </c>
      <c r="C48" s="170" t="s">
        <v>284</v>
      </c>
      <c r="D48" s="170" t="s">
        <v>337</v>
      </c>
      <c r="E48" s="170" t="s">
        <v>313</v>
      </c>
      <c r="F48" s="181" t="s">
        <v>287</v>
      </c>
      <c r="G48" s="182">
        <v>10</v>
      </c>
      <c r="H48" s="180" t="s">
        <v>288</v>
      </c>
      <c r="I48" s="181" t="s">
        <v>289</v>
      </c>
      <c r="J48" s="180" t="s">
        <v>257</v>
      </c>
      <c r="K48" s="183" t="s">
        <v>290</v>
      </c>
      <c r="L48" s="181" t="s">
        <v>383</v>
      </c>
      <c r="M48" s="184" t="s">
        <v>384</v>
      </c>
      <c r="N48" s="189" t="s">
        <v>385</v>
      </c>
      <c r="O48" s="190" t="s">
        <v>386</v>
      </c>
      <c r="P48" s="191">
        <v>73710132.900000006</v>
      </c>
      <c r="Q48" s="191">
        <v>8744384.5600000005</v>
      </c>
      <c r="R48" s="188">
        <v>12149521</v>
      </c>
      <c r="S48" s="188"/>
    </row>
    <row r="49" spans="2:19" s="160" customFormat="1" ht="48.75" customHeight="1" x14ac:dyDescent="0.25">
      <c r="B49" s="170" t="s">
        <v>294</v>
      </c>
      <c r="C49" s="170" t="s">
        <v>284</v>
      </c>
      <c r="D49" s="170" t="s">
        <v>294</v>
      </c>
      <c r="E49" s="170" t="s">
        <v>313</v>
      </c>
      <c r="F49" s="181" t="s">
        <v>306</v>
      </c>
      <c r="G49" s="182">
        <v>50</v>
      </c>
      <c r="H49" s="180" t="s">
        <v>307</v>
      </c>
      <c r="I49" s="181" t="s">
        <v>289</v>
      </c>
      <c r="J49" s="180" t="s">
        <v>257</v>
      </c>
      <c r="K49" s="183" t="s">
        <v>290</v>
      </c>
      <c r="L49" s="181" t="s">
        <v>387</v>
      </c>
      <c r="M49" s="184" t="s">
        <v>388</v>
      </c>
      <c r="N49" s="189">
        <v>44348</v>
      </c>
      <c r="O49" s="190" t="s">
        <v>310</v>
      </c>
      <c r="P49" s="191">
        <v>39738787.159999996</v>
      </c>
      <c r="Q49" s="187"/>
      <c r="R49" s="188">
        <v>1648243</v>
      </c>
      <c r="S49" s="188"/>
    </row>
    <row r="50" spans="2:19" s="160" customFormat="1" ht="48.75" customHeight="1" x14ac:dyDescent="0.25">
      <c r="B50" s="170" t="s">
        <v>294</v>
      </c>
      <c r="C50" s="170" t="s">
        <v>284</v>
      </c>
      <c r="D50" s="170" t="s">
        <v>389</v>
      </c>
      <c r="E50" s="170" t="s">
        <v>313</v>
      </c>
      <c r="F50" s="181" t="s">
        <v>390</v>
      </c>
      <c r="G50" s="182">
        <v>60</v>
      </c>
      <c r="H50" s="180" t="s">
        <v>391</v>
      </c>
      <c r="I50" s="181" t="s">
        <v>289</v>
      </c>
      <c r="J50" s="180" t="s">
        <v>257</v>
      </c>
      <c r="K50" s="183" t="s">
        <v>392</v>
      </c>
      <c r="L50" s="181" t="s">
        <v>393</v>
      </c>
      <c r="M50" s="184" t="s">
        <v>394</v>
      </c>
      <c r="N50" s="199">
        <v>44621</v>
      </c>
      <c r="O50" s="199" t="s">
        <v>395</v>
      </c>
      <c r="P50" s="200">
        <v>2610000000</v>
      </c>
      <c r="Q50" s="194"/>
      <c r="R50" s="188">
        <v>378660000</v>
      </c>
      <c r="S50" s="188">
        <v>60360412.170000002</v>
      </c>
    </row>
    <row r="51" spans="2:19" s="160" customFormat="1" ht="48.75" customHeight="1" x14ac:dyDescent="0.25">
      <c r="B51" s="170" t="s">
        <v>294</v>
      </c>
      <c r="C51" s="170" t="s">
        <v>284</v>
      </c>
      <c r="D51" s="170" t="s">
        <v>396</v>
      </c>
      <c r="E51" s="170" t="s">
        <v>313</v>
      </c>
      <c r="F51" s="181" t="s">
        <v>306</v>
      </c>
      <c r="G51" s="182">
        <v>50</v>
      </c>
      <c r="H51" s="180" t="s">
        <v>307</v>
      </c>
      <c r="I51" s="181" t="s">
        <v>289</v>
      </c>
      <c r="J51" s="180" t="s">
        <v>257</v>
      </c>
      <c r="K51" s="183" t="s">
        <v>290</v>
      </c>
      <c r="L51" s="181" t="s">
        <v>397</v>
      </c>
      <c r="M51" s="184" t="s">
        <v>398</v>
      </c>
      <c r="N51" s="193">
        <v>44563</v>
      </c>
      <c r="O51" s="181" t="s">
        <v>349</v>
      </c>
      <c r="P51" s="194">
        <v>18413637.52</v>
      </c>
      <c r="Q51" s="194">
        <v>8922205.8399999999</v>
      </c>
      <c r="R51" s="188">
        <v>6333784</v>
      </c>
      <c r="S51" s="188">
        <v>6332064.1399999997</v>
      </c>
    </row>
    <row r="52" spans="2:19" s="160" customFormat="1" ht="48.75" customHeight="1" x14ac:dyDescent="0.25">
      <c r="B52" s="170" t="s">
        <v>283</v>
      </c>
      <c r="C52" s="170" t="s">
        <v>284</v>
      </c>
      <c r="D52" s="170" t="s">
        <v>337</v>
      </c>
      <c r="E52" s="170" t="s">
        <v>313</v>
      </c>
      <c r="F52" s="181" t="s">
        <v>287</v>
      </c>
      <c r="G52" s="182">
        <v>10</v>
      </c>
      <c r="H52" s="180" t="s">
        <v>288</v>
      </c>
      <c r="I52" s="181" t="s">
        <v>289</v>
      </c>
      <c r="J52" s="180" t="s">
        <v>257</v>
      </c>
      <c r="K52" s="183" t="s">
        <v>290</v>
      </c>
      <c r="L52" s="181" t="s">
        <v>399</v>
      </c>
      <c r="M52" s="184" t="s">
        <v>400</v>
      </c>
      <c r="N52" s="189">
        <v>44625</v>
      </c>
      <c r="O52" s="190" t="s">
        <v>364</v>
      </c>
      <c r="P52" s="191">
        <v>39755749.740000002</v>
      </c>
      <c r="Q52" s="191">
        <v>19240192.309999999</v>
      </c>
      <c r="R52" s="188">
        <v>9802482</v>
      </c>
      <c r="S52" s="188"/>
    </row>
    <row r="53" spans="2:19" s="160" customFormat="1" ht="48.75" customHeight="1" x14ac:dyDescent="0.25">
      <c r="B53" s="170" t="s">
        <v>294</v>
      </c>
      <c r="C53" s="170" t="s">
        <v>284</v>
      </c>
      <c r="D53" s="170" t="s">
        <v>401</v>
      </c>
      <c r="E53" s="170" t="s">
        <v>313</v>
      </c>
      <c r="F53" s="181" t="s">
        <v>287</v>
      </c>
      <c r="G53" s="182">
        <v>10</v>
      </c>
      <c r="H53" s="180" t="s">
        <v>288</v>
      </c>
      <c r="I53" s="181" t="s">
        <v>289</v>
      </c>
      <c r="J53" s="180" t="s">
        <v>257</v>
      </c>
      <c r="K53" s="183" t="s">
        <v>290</v>
      </c>
      <c r="L53" s="181" t="s">
        <v>402</v>
      </c>
      <c r="M53" s="184" t="s">
        <v>403</v>
      </c>
      <c r="N53" s="193">
        <v>44630</v>
      </c>
      <c r="O53" s="181" t="s">
        <v>299</v>
      </c>
      <c r="P53" s="194">
        <v>158355227.59</v>
      </c>
      <c r="Q53" s="194" t="s">
        <v>404</v>
      </c>
      <c r="R53" s="188">
        <v>12526475</v>
      </c>
      <c r="S53" s="188">
        <v>10641884.6</v>
      </c>
    </row>
    <row r="54" spans="2:19" s="160" customFormat="1" ht="48.75" customHeight="1" x14ac:dyDescent="0.25">
      <c r="B54" s="170" t="s">
        <v>283</v>
      </c>
      <c r="C54" s="170" t="s">
        <v>284</v>
      </c>
      <c r="D54" s="170" t="s">
        <v>405</v>
      </c>
      <c r="E54" s="170" t="s">
        <v>313</v>
      </c>
      <c r="F54" s="181" t="s">
        <v>287</v>
      </c>
      <c r="G54" s="182">
        <v>10</v>
      </c>
      <c r="H54" s="180" t="s">
        <v>288</v>
      </c>
      <c r="I54" s="181" t="s">
        <v>289</v>
      </c>
      <c r="J54" s="180" t="s">
        <v>257</v>
      </c>
      <c r="K54" s="183" t="s">
        <v>290</v>
      </c>
      <c r="L54" s="181" t="s">
        <v>406</v>
      </c>
      <c r="M54" s="184" t="s">
        <v>407</v>
      </c>
      <c r="N54" s="193">
        <v>44806</v>
      </c>
      <c r="O54" s="181" t="s">
        <v>408</v>
      </c>
      <c r="P54" s="194">
        <v>169005928.47999999</v>
      </c>
      <c r="Q54" s="194">
        <v>119296417.59</v>
      </c>
      <c r="R54" s="188">
        <v>19227958</v>
      </c>
      <c r="S54" s="188">
        <v>13654834.720000001</v>
      </c>
    </row>
    <row r="55" spans="2:19" s="160" customFormat="1" ht="48.75" customHeight="1" x14ac:dyDescent="0.25">
      <c r="B55" s="170" t="s">
        <v>294</v>
      </c>
      <c r="C55" s="170" t="s">
        <v>284</v>
      </c>
      <c r="D55" s="170" t="s">
        <v>409</v>
      </c>
      <c r="E55" s="170" t="s">
        <v>313</v>
      </c>
      <c r="F55" s="181" t="s">
        <v>306</v>
      </c>
      <c r="G55" s="182">
        <v>50</v>
      </c>
      <c r="H55" s="180" t="s">
        <v>307</v>
      </c>
      <c r="I55" s="181" t="s">
        <v>289</v>
      </c>
      <c r="J55" s="180" t="s">
        <v>257</v>
      </c>
      <c r="K55" s="183" t="s">
        <v>290</v>
      </c>
      <c r="L55" s="181" t="s">
        <v>410</v>
      </c>
      <c r="M55" s="184" t="s">
        <v>411</v>
      </c>
      <c r="N55" s="193">
        <v>44743</v>
      </c>
      <c r="O55" s="181" t="s">
        <v>299</v>
      </c>
      <c r="P55" s="194">
        <v>11808624.57</v>
      </c>
      <c r="Q55" s="194">
        <v>2838911.93</v>
      </c>
      <c r="R55" s="188">
        <v>1386076</v>
      </c>
      <c r="S55" s="188"/>
    </row>
    <row r="56" spans="2:19" s="160" customFormat="1" ht="48.75" customHeight="1" x14ac:dyDescent="0.25">
      <c r="B56" s="170" t="s">
        <v>294</v>
      </c>
      <c r="C56" s="170" t="s">
        <v>284</v>
      </c>
      <c r="D56" s="170" t="s">
        <v>412</v>
      </c>
      <c r="E56" s="170" t="s">
        <v>313</v>
      </c>
      <c r="F56" s="181" t="s">
        <v>306</v>
      </c>
      <c r="G56" s="182">
        <v>50</v>
      </c>
      <c r="H56" s="180" t="s">
        <v>307</v>
      </c>
      <c r="I56" s="181" t="s">
        <v>289</v>
      </c>
      <c r="J56" s="180" t="s">
        <v>257</v>
      </c>
      <c r="K56" s="183" t="s">
        <v>290</v>
      </c>
      <c r="L56" s="181" t="s">
        <v>413</v>
      </c>
      <c r="M56" s="184" t="s">
        <v>414</v>
      </c>
      <c r="N56" s="193">
        <v>44744</v>
      </c>
      <c r="O56" s="181" t="s">
        <v>415</v>
      </c>
      <c r="P56" s="194">
        <v>11842743.24</v>
      </c>
      <c r="Q56" s="194">
        <v>1897794.97</v>
      </c>
      <c r="R56" s="188">
        <v>171778</v>
      </c>
      <c r="S56" s="188"/>
    </row>
    <row r="57" spans="2:19" s="160" customFormat="1" ht="48.75" customHeight="1" x14ac:dyDescent="0.25">
      <c r="B57" s="170" t="s">
        <v>294</v>
      </c>
      <c r="C57" s="170" t="s">
        <v>284</v>
      </c>
      <c r="D57" s="170" t="s">
        <v>339</v>
      </c>
      <c r="E57" s="170" t="s">
        <v>313</v>
      </c>
      <c r="F57" s="181" t="s">
        <v>287</v>
      </c>
      <c r="G57" s="182">
        <v>10</v>
      </c>
      <c r="H57" s="180" t="s">
        <v>288</v>
      </c>
      <c r="I57" s="181" t="s">
        <v>289</v>
      </c>
      <c r="J57" s="180" t="s">
        <v>257</v>
      </c>
      <c r="K57" s="183" t="s">
        <v>290</v>
      </c>
      <c r="L57" s="181" t="s">
        <v>416</v>
      </c>
      <c r="M57" s="184" t="s">
        <v>417</v>
      </c>
      <c r="N57" s="193">
        <v>44806</v>
      </c>
      <c r="O57" s="181" t="s">
        <v>333</v>
      </c>
      <c r="P57" s="194">
        <v>32625304.829999998</v>
      </c>
      <c r="Q57" s="194">
        <v>21517973.170000002</v>
      </c>
      <c r="R57" s="188">
        <v>20176457</v>
      </c>
      <c r="S57" s="188"/>
    </row>
    <row r="58" spans="2:19" s="160" customFormat="1" ht="48.75" customHeight="1" x14ac:dyDescent="0.25">
      <c r="B58" s="170" t="s">
        <v>283</v>
      </c>
      <c r="C58" s="170" t="s">
        <v>311</v>
      </c>
      <c r="D58" s="170" t="s">
        <v>284</v>
      </c>
      <c r="E58" s="170" t="s">
        <v>313</v>
      </c>
      <c r="F58" s="181" t="s">
        <v>287</v>
      </c>
      <c r="G58" s="182">
        <v>10</v>
      </c>
      <c r="H58" s="180" t="s">
        <v>288</v>
      </c>
      <c r="I58" s="181" t="s">
        <v>289</v>
      </c>
      <c r="J58" s="180" t="s">
        <v>257</v>
      </c>
      <c r="K58" s="183" t="s">
        <v>290</v>
      </c>
      <c r="L58" s="181" t="s">
        <v>418</v>
      </c>
      <c r="M58" s="184" t="s">
        <v>419</v>
      </c>
      <c r="N58" s="193" t="s">
        <v>420</v>
      </c>
      <c r="O58" s="181" t="s">
        <v>379</v>
      </c>
      <c r="P58" s="194">
        <v>28409508.489999998</v>
      </c>
      <c r="Q58" s="194">
        <v>9941310.3000000007</v>
      </c>
      <c r="R58" s="188">
        <v>2326069</v>
      </c>
      <c r="S58" s="188"/>
    </row>
    <row r="59" spans="2:19" s="160" customFormat="1" ht="48.75" customHeight="1" x14ac:dyDescent="0.25">
      <c r="B59" s="170" t="s">
        <v>294</v>
      </c>
      <c r="C59" s="170" t="s">
        <v>284</v>
      </c>
      <c r="D59" s="170" t="s">
        <v>341</v>
      </c>
      <c r="E59" s="170" t="s">
        <v>313</v>
      </c>
      <c r="F59" s="181" t="s">
        <v>287</v>
      </c>
      <c r="G59" s="182">
        <v>10</v>
      </c>
      <c r="H59" s="180" t="s">
        <v>288</v>
      </c>
      <c r="I59" s="181" t="s">
        <v>289</v>
      </c>
      <c r="J59" s="180" t="s">
        <v>257</v>
      </c>
      <c r="K59" s="183" t="s">
        <v>290</v>
      </c>
      <c r="L59" s="181" t="s">
        <v>421</v>
      </c>
      <c r="M59" s="184" t="s">
        <v>422</v>
      </c>
      <c r="N59" s="193">
        <v>44927</v>
      </c>
      <c r="O59" s="181" t="s">
        <v>379</v>
      </c>
      <c r="P59" s="194">
        <v>71779866.609999999</v>
      </c>
      <c r="Q59" s="194">
        <v>23219586.300000001</v>
      </c>
      <c r="R59" s="188">
        <v>30750116</v>
      </c>
      <c r="S59" s="188">
        <v>30094500.84</v>
      </c>
    </row>
    <row r="60" spans="2:19" s="160" customFormat="1" ht="48.75" customHeight="1" x14ac:dyDescent="0.25">
      <c r="B60" s="170" t="s">
        <v>294</v>
      </c>
      <c r="C60" s="170" t="s">
        <v>284</v>
      </c>
      <c r="D60" s="170" t="s">
        <v>343</v>
      </c>
      <c r="E60" s="170" t="s">
        <v>317</v>
      </c>
      <c r="F60" s="181" t="s">
        <v>287</v>
      </c>
      <c r="G60" s="182">
        <v>10</v>
      </c>
      <c r="H60" s="180" t="s">
        <v>288</v>
      </c>
      <c r="I60" s="181" t="s">
        <v>289</v>
      </c>
      <c r="J60" s="180" t="s">
        <v>257</v>
      </c>
      <c r="K60" s="183" t="s">
        <v>290</v>
      </c>
      <c r="L60" s="181" t="s">
        <v>423</v>
      </c>
      <c r="M60" s="184" t="s">
        <v>424</v>
      </c>
      <c r="N60" s="193">
        <v>44576</v>
      </c>
      <c r="O60" s="181" t="s">
        <v>333</v>
      </c>
      <c r="P60" s="194">
        <v>173744825.09999999</v>
      </c>
      <c r="Q60" s="194">
        <v>136466040.74000001</v>
      </c>
      <c r="R60" s="188">
        <v>20915786</v>
      </c>
      <c r="S60" s="188"/>
    </row>
    <row r="61" spans="2:19" s="160" customFormat="1" ht="48.75" customHeight="1" x14ac:dyDescent="0.25">
      <c r="B61" s="170" t="s">
        <v>294</v>
      </c>
      <c r="C61" s="170" t="s">
        <v>284</v>
      </c>
      <c r="D61" s="170" t="s">
        <v>425</v>
      </c>
      <c r="E61" s="170" t="s">
        <v>313</v>
      </c>
      <c r="F61" s="181" t="s">
        <v>306</v>
      </c>
      <c r="G61" s="182">
        <v>50</v>
      </c>
      <c r="H61" s="180" t="s">
        <v>307</v>
      </c>
      <c r="I61" s="181" t="s">
        <v>289</v>
      </c>
      <c r="J61" s="180" t="s">
        <v>257</v>
      </c>
      <c r="K61" s="183" t="s">
        <v>290</v>
      </c>
      <c r="L61" s="181" t="s">
        <v>426</v>
      </c>
      <c r="M61" s="184" t="s">
        <v>427</v>
      </c>
      <c r="N61" s="193">
        <v>44763</v>
      </c>
      <c r="O61" s="181" t="s">
        <v>310</v>
      </c>
      <c r="P61" s="194">
        <v>22071151.359999999</v>
      </c>
      <c r="Q61" s="194">
        <v>14832373.76</v>
      </c>
      <c r="R61" s="188">
        <v>4895533</v>
      </c>
      <c r="S61" s="188"/>
    </row>
    <row r="62" spans="2:19" s="160" customFormat="1" ht="48.75" customHeight="1" x14ac:dyDescent="0.25">
      <c r="B62" s="170" t="s">
        <v>294</v>
      </c>
      <c r="C62" s="170" t="s">
        <v>284</v>
      </c>
      <c r="D62" s="170" t="s">
        <v>345</v>
      </c>
      <c r="E62" s="170" t="s">
        <v>313</v>
      </c>
      <c r="F62" s="181" t="s">
        <v>287</v>
      </c>
      <c r="G62" s="182">
        <v>10</v>
      </c>
      <c r="H62" s="180" t="s">
        <v>288</v>
      </c>
      <c r="I62" s="181" t="s">
        <v>289</v>
      </c>
      <c r="J62" s="180" t="s">
        <v>257</v>
      </c>
      <c r="K62" s="183" t="s">
        <v>290</v>
      </c>
      <c r="L62" s="181" t="s">
        <v>428</v>
      </c>
      <c r="M62" s="184" t="s">
        <v>429</v>
      </c>
      <c r="N62" s="193" t="s">
        <v>430</v>
      </c>
      <c r="O62" s="181" t="s">
        <v>431</v>
      </c>
      <c r="P62" s="194">
        <v>48454318.209999993</v>
      </c>
      <c r="Q62" s="194">
        <v>25788436.43</v>
      </c>
      <c r="R62" s="188">
        <v>5343506</v>
      </c>
      <c r="S62" s="188"/>
    </row>
    <row r="63" spans="2:19" s="160" customFormat="1" ht="48.75" customHeight="1" x14ac:dyDescent="0.25">
      <c r="B63" s="170" t="s">
        <v>294</v>
      </c>
      <c r="C63" s="170" t="s">
        <v>284</v>
      </c>
      <c r="D63" s="170" t="s">
        <v>432</v>
      </c>
      <c r="E63" s="170" t="s">
        <v>313</v>
      </c>
      <c r="F63" s="181" t="s">
        <v>306</v>
      </c>
      <c r="G63" s="182">
        <v>50</v>
      </c>
      <c r="H63" s="180" t="s">
        <v>307</v>
      </c>
      <c r="I63" s="181" t="s">
        <v>289</v>
      </c>
      <c r="J63" s="180" t="s">
        <v>257</v>
      </c>
      <c r="K63" s="183" t="s">
        <v>290</v>
      </c>
      <c r="L63" s="181" t="s">
        <v>433</v>
      </c>
      <c r="M63" s="184" t="s">
        <v>434</v>
      </c>
      <c r="N63" s="193">
        <v>44811</v>
      </c>
      <c r="O63" s="181" t="s">
        <v>358</v>
      </c>
      <c r="P63" s="194">
        <v>18920382.359999999</v>
      </c>
      <c r="Q63" s="194">
        <v>5371254.6100000003</v>
      </c>
      <c r="R63" s="188">
        <v>17309473</v>
      </c>
      <c r="S63" s="188"/>
    </row>
    <row r="64" spans="2:19" s="160" customFormat="1" ht="48.75" customHeight="1" x14ac:dyDescent="0.25">
      <c r="B64" s="170" t="s">
        <v>294</v>
      </c>
      <c r="C64" s="170" t="s">
        <v>284</v>
      </c>
      <c r="D64" s="170" t="s">
        <v>435</v>
      </c>
      <c r="E64" s="170" t="s">
        <v>313</v>
      </c>
      <c r="F64" s="181" t="s">
        <v>306</v>
      </c>
      <c r="G64" s="182">
        <v>50</v>
      </c>
      <c r="H64" s="180" t="s">
        <v>307</v>
      </c>
      <c r="I64" s="181" t="s">
        <v>289</v>
      </c>
      <c r="J64" s="180" t="s">
        <v>257</v>
      </c>
      <c r="K64" s="183" t="s">
        <v>290</v>
      </c>
      <c r="L64" s="181" t="s">
        <v>436</v>
      </c>
      <c r="M64" s="184" t="s">
        <v>437</v>
      </c>
      <c r="N64" s="193">
        <v>44760</v>
      </c>
      <c r="O64" s="181" t="s">
        <v>310</v>
      </c>
      <c r="P64" s="194">
        <v>52139917.509999998</v>
      </c>
      <c r="Q64" s="194">
        <v>19666481.010000002</v>
      </c>
      <c r="R64" s="188">
        <v>6581377</v>
      </c>
      <c r="S64" s="188"/>
    </row>
    <row r="65" spans="2:19" s="160" customFormat="1" ht="48.75" customHeight="1" x14ac:dyDescent="0.25">
      <c r="B65" s="170" t="s">
        <v>294</v>
      </c>
      <c r="C65" s="170" t="s">
        <v>284</v>
      </c>
      <c r="D65" s="170" t="s">
        <v>438</v>
      </c>
      <c r="E65" s="170" t="s">
        <v>313</v>
      </c>
      <c r="F65" s="181" t="s">
        <v>306</v>
      </c>
      <c r="G65" s="182">
        <v>50</v>
      </c>
      <c r="H65" s="180" t="s">
        <v>307</v>
      </c>
      <c r="I65" s="181" t="s">
        <v>289</v>
      </c>
      <c r="J65" s="180" t="s">
        <v>257</v>
      </c>
      <c r="K65" s="183" t="s">
        <v>290</v>
      </c>
      <c r="L65" s="181" t="s">
        <v>439</v>
      </c>
      <c r="M65" s="184" t="s">
        <v>440</v>
      </c>
      <c r="N65" s="193">
        <v>45056</v>
      </c>
      <c r="O65" s="181" t="s">
        <v>310</v>
      </c>
      <c r="P65" s="194">
        <v>32831733.510000002</v>
      </c>
      <c r="Q65" s="197"/>
      <c r="R65" s="188">
        <v>3648139</v>
      </c>
      <c r="S65" s="188"/>
    </row>
    <row r="66" spans="2:19" s="160" customFormat="1" ht="48.75" customHeight="1" x14ac:dyDescent="0.25">
      <c r="B66" s="170" t="s">
        <v>294</v>
      </c>
      <c r="C66" s="170" t="s">
        <v>284</v>
      </c>
      <c r="D66" s="170" t="s">
        <v>441</v>
      </c>
      <c r="E66" s="170" t="s">
        <v>313</v>
      </c>
      <c r="F66" s="181" t="s">
        <v>287</v>
      </c>
      <c r="G66" s="182">
        <v>10</v>
      </c>
      <c r="H66" s="180" t="s">
        <v>288</v>
      </c>
      <c r="I66" s="181" t="s">
        <v>289</v>
      </c>
      <c r="J66" s="180" t="s">
        <v>257</v>
      </c>
      <c r="K66" s="183" t="s">
        <v>290</v>
      </c>
      <c r="L66" s="181" t="s">
        <v>442</v>
      </c>
      <c r="M66" s="184" t="s">
        <v>443</v>
      </c>
      <c r="N66" s="193">
        <v>44988</v>
      </c>
      <c r="O66" s="181" t="s">
        <v>444</v>
      </c>
      <c r="P66" s="194">
        <v>16948950.5</v>
      </c>
      <c r="Q66" s="194">
        <v>9538860.5199999996</v>
      </c>
      <c r="R66" s="188">
        <v>18511204.920000002</v>
      </c>
      <c r="S66" s="188">
        <v>12190146.26</v>
      </c>
    </row>
    <row r="67" spans="2:19" s="160" customFormat="1" ht="48.75" customHeight="1" x14ac:dyDescent="0.25">
      <c r="B67" s="170" t="s">
        <v>283</v>
      </c>
      <c r="C67" s="170" t="s">
        <v>311</v>
      </c>
      <c r="D67" s="170" t="s">
        <v>311</v>
      </c>
      <c r="E67" s="170" t="s">
        <v>313</v>
      </c>
      <c r="F67" s="181" t="s">
        <v>306</v>
      </c>
      <c r="G67" s="182">
        <v>50</v>
      </c>
      <c r="H67" s="180" t="s">
        <v>307</v>
      </c>
      <c r="I67" s="181" t="s">
        <v>289</v>
      </c>
      <c r="J67" s="180" t="s">
        <v>257</v>
      </c>
      <c r="K67" s="183" t="s">
        <v>290</v>
      </c>
      <c r="L67" s="181" t="s">
        <v>445</v>
      </c>
      <c r="M67" s="184" t="s">
        <v>446</v>
      </c>
      <c r="N67" s="193">
        <v>45179</v>
      </c>
      <c r="O67" s="181" t="s">
        <v>408</v>
      </c>
      <c r="P67" s="194">
        <v>11356863.689999999</v>
      </c>
      <c r="Q67" s="194"/>
      <c r="R67" s="188">
        <v>1403494</v>
      </c>
      <c r="S67" s="188"/>
    </row>
    <row r="68" spans="2:19" s="160" customFormat="1" ht="48.75" customHeight="1" x14ac:dyDescent="0.25">
      <c r="B68" s="170" t="s">
        <v>294</v>
      </c>
      <c r="C68" s="170" t="s">
        <v>284</v>
      </c>
      <c r="D68" s="170" t="s">
        <v>447</v>
      </c>
      <c r="E68" s="170" t="s">
        <v>313</v>
      </c>
      <c r="F68" s="181" t="s">
        <v>306</v>
      </c>
      <c r="G68" s="182">
        <v>50</v>
      </c>
      <c r="H68" s="180" t="s">
        <v>307</v>
      </c>
      <c r="I68" s="181" t="s">
        <v>289</v>
      </c>
      <c r="J68" s="180" t="s">
        <v>257</v>
      </c>
      <c r="K68" s="183" t="s">
        <v>290</v>
      </c>
      <c r="L68" s="181" t="s">
        <v>448</v>
      </c>
      <c r="M68" s="184" t="s">
        <v>449</v>
      </c>
      <c r="N68" s="193">
        <v>45053</v>
      </c>
      <c r="O68" s="181" t="s">
        <v>310</v>
      </c>
      <c r="P68" s="194">
        <v>12679699.810000001</v>
      </c>
      <c r="Q68" s="194"/>
      <c r="R68" s="188">
        <v>7342701</v>
      </c>
      <c r="S68" s="188"/>
    </row>
    <row r="69" spans="2:19" s="160" customFormat="1" ht="48.75" customHeight="1" x14ac:dyDescent="0.25">
      <c r="B69" s="170" t="s">
        <v>283</v>
      </c>
      <c r="C69" s="170" t="s">
        <v>284</v>
      </c>
      <c r="D69" s="170" t="s">
        <v>450</v>
      </c>
      <c r="E69" s="170" t="s">
        <v>313</v>
      </c>
      <c r="F69" s="181" t="s">
        <v>287</v>
      </c>
      <c r="G69" s="182">
        <v>10</v>
      </c>
      <c r="H69" s="180" t="s">
        <v>288</v>
      </c>
      <c r="I69" s="181" t="s">
        <v>289</v>
      </c>
      <c r="J69" s="180" t="s">
        <v>257</v>
      </c>
      <c r="K69" s="183" t="s">
        <v>290</v>
      </c>
      <c r="L69" s="181" t="s">
        <v>451</v>
      </c>
      <c r="M69" s="184" t="s">
        <v>452</v>
      </c>
      <c r="N69" s="193">
        <v>44661</v>
      </c>
      <c r="O69" s="181" t="s">
        <v>349</v>
      </c>
      <c r="P69" s="194">
        <v>126234035.31</v>
      </c>
      <c r="Q69" s="194">
        <v>93215455.879999995</v>
      </c>
      <c r="R69" s="188">
        <v>65177427</v>
      </c>
      <c r="S69" s="188"/>
    </row>
    <row r="70" spans="2:19" s="160" customFormat="1" ht="48.75" customHeight="1" x14ac:dyDescent="0.25">
      <c r="B70" s="170" t="s">
        <v>294</v>
      </c>
      <c r="C70" s="170" t="s">
        <v>284</v>
      </c>
      <c r="D70" s="170" t="s">
        <v>453</v>
      </c>
      <c r="E70" s="170" t="s">
        <v>313</v>
      </c>
      <c r="F70" s="181" t="s">
        <v>287</v>
      </c>
      <c r="G70" s="182">
        <v>10</v>
      </c>
      <c r="H70" s="180" t="s">
        <v>288</v>
      </c>
      <c r="I70" s="181" t="s">
        <v>289</v>
      </c>
      <c r="J70" s="180" t="s">
        <v>257</v>
      </c>
      <c r="K70" s="183" t="s">
        <v>290</v>
      </c>
      <c r="L70" s="181" t="s">
        <v>454</v>
      </c>
      <c r="M70" s="184" t="s">
        <v>455</v>
      </c>
      <c r="N70" s="193">
        <v>44631</v>
      </c>
      <c r="O70" s="181" t="s">
        <v>299</v>
      </c>
      <c r="P70" s="194">
        <v>6309885.4699999997</v>
      </c>
      <c r="Q70" s="194">
        <v>0</v>
      </c>
      <c r="R70" s="188">
        <v>912169</v>
      </c>
      <c r="S70" s="188"/>
    </row>
    <row r="71" spans="2:19" s="160" customFormat="1" ht="48.75" customHeight="1" x14ac:dyDescent="0.25">
      <c r="B71" s="170" t="s">
        <v>294</v>
      </c>
      <c r="C71" s="170" t="s">
        <v>284</v>
      </c>
      <c r="D71" s="170" t="s">
        <v>353</v>
      </c>
      <c r="E71" s="170" t="s">
        <v>313</v>
      </c>
      <c r="F71" s="181" t="s">
        <v>287</v>
      </c>
      <c r="G71" s="182">
        <v>10</v>
      </c>
      <c r="H71" s="180" t="s">
        <v>288</v>
      </c>
      <c r="I71" s="181" t="s">
        <v>289</v>
      </c>
      <c r="J71" s="180" t="s">
        <v>257</v>
      </c>
      <c r="K71" s="183" t="s">
        <v>290</v>
      </c>
      <c r="L71" s="181" t="s">
        <v>456</v>
      </c>
      <c r="M71" s="184" t="s">
        <v>457</v>
      </c>
      <c r="N71" s="193">
        <v>44904</v>
      </c>
      <c r="O71" s="181" t="s">
        <v>364</v>
      </c>
      <c r="P71" s="194">
        <v>331787341.89999998</v>
      </c>
      <c r="Q71" s="194">
        <v>0</v>
      </c>
      <c r="R71" s="188">
        <v>48580854</v>
      </c>
      <c r="S71" s="188"/>
    </row>
    <row r="72" spans="2:19" s="160" customFormat="1" ht="48.75" customHeight="1" x14ac:dyDescent="0.25">
      <c r="B72" s="170" t="s">
        <v>294</v>
      </c>
      <c r="C72" s="170" t="s">
        <v>284</v>
      </c>
      <c r="D72" s="170" t="s">
        <v>359</v>
      </c>
      <c r="E72" s="170" t="s">
        <v>313</v>
      </c>
      <c r="F72" s="181" t="s">
        <v>306</v>
      </c>
      <c r="G72" s="182">
        <v>50</v>
      </c>
      <c r="H72" s="180" t="s">
        <v>307</v>
      </c>
      <c r="I72" s="181" t="s">
        <v>289</v>
      </c>
      <c r="J72" s="180" t="s">
        <v>257</v>
      </c>
      <c r="K72" s="183" t="s">
        <v>290</v>
      </c>
      <c r="L72" s="181" t="s">
        <v>458</v>
      </c>
      <c r="M72" s="184" t="s">
        <v>459</v>
      </c>
      <c r="N72" s="193">
        <v>44972</v>
      </c>
      <c r="O72" s="181" t="s">
        <v>310</v>
      </c>
      <c r="P72" s="194">
        <v>36090985.079999998</v>
      </c>
      <c r="Q72" s="194">
        <v>10867303.189999999</v>
      </c>
      <c r="R72" s="188">
        <v>21064241</v>
      </c>
      <c r="S72" s="188"/>
    </row>
    <row r="73" spans="2:19" s="160" customFormat="1" ht="48.75" customHeight="1" x14ac:dyDescent="0.25">
      <c r="B73" s="170" t="s">
        <v>294</v>
      </c>
      <c r="C73" s="170" t="s">
        <v>284</v>
      </c>
      <c r="D73" s="170" t="s">
        <v>460</v>
      </c>
      <c r="E73" s="170" t="s">
        <v>313</v>
      </c>
      <c r="F73" s="181" t="s">
        <v>287</v>
      </c>
      <c r="G73" s="182">
        <v>10</v>
      </c>
      <c r="H73" s="180" t="s">
        <v>288</v>
      </c>
      <c r="I73" s="181" t="s">
        <v>289</v>
      </c>
      <c r="J73" s="180" t="s">
        <v>257</v>
      </c>
      <c r="K73" s="183" t="s">
        <v>290</v>
      </c>
      <c r="L73" s="181" t="s">
        <v>461</v>
      </c>
      <c r="M73" s="184" t="s">
        <v>462</v>
      </c>
      <c r="N73" s="193">
        <v>44931</v>
      </c>
      <c r="O73" s="181" t="s">
        <v>431</v>
      </c>
      <c r="P73" s="194">
        <v>4979585.74</v>
      </c>
      <c r="Q73" s="194">
        <v>4280789.9800000004</v>
      </c>
      <c r="R73" s="188">
        <v>399056</v>
      </c>
      <c r="S73" s="188"/>
    </row>
    <row r="74" spans="2:19" s="160" customFormat="1" ht="48.75" customHeight="1" x14ac:dyDescent="0.25">
      <c r="B74" s="170" t="s">
        <v>294</v>
      </c>
      <c r="C74" s="170" t="s">
        <v>284</v>
      </c>
      <c r="D74" s="170" t="s">
        <v>463</v>
      </c>
      <c r="E74" s="170" t="s">
        <v>313</v>
      </c>
      <c r="F74" s="181" t="s">
        <v>306</v>
      </c>
      <c r="G74" s="182">
        <v>50</v>
      </c>
      <c r="H74" s="180" t="s">
        <v>307</v>
      </c>
      <c r="I74" s="181" t="s">
        <v>289</v>
      </c>
      <c r="J74" s="180" t="s">
        <v>257</v>
      </c>
      <c r="K74" s="183" t="s">
        <v>290</v>
      </c>
      <c r="L74" s="181" t="s">
        <v>464</v>
      </c>
      <c r="M74" s="184" t="s">
        <v>465</v>
      </c>
      <c r="N74" s="193">
        <v>44712</v>
      </c>
      <c r="O74" s="181" t="s">
        <v>310</v>
      </c>
      <c r="P74" s="194">
        <v>3273072</v>
      </c>
      <c r="Q74" s="194">
        <v>2425151.35</v>
      </c>
      <c r="R74" s="188">
        <v>777187</v>
      </c>
      <c r="S74" s="188"/>
    </row>
    <row r="75" spans="2:19" s="160" customFormat="1" ht="48.75" customHeight="1" x14ac:dyDescent="0.25">
      <c r="B75" s="170" t="s">
        <v>294</v>
      </c>
      <c r="C75" s="170" t="s">
        <v>284</v>
      </c>
      <c r="D75" s="170" t="s">
        <v>466</v>
      </c>
      <c r="E75" s="170" t="s">
        <v>313</v>
      </c>
      <c r="F75" s="181" t="s">
        <v>306</v>
      </c>
      <c r="G75" s="182">
        <v>50</v>
      </c>
      <c r="H75" s="180" t="s">
        <v>307</v>
      </c>
      <c r="I75" s="181" t="s">
        <v>289</v>
      </c>
      <c r="J75" s="180" t="s">
        <v>257</v>
      </c>
      <c r="K75" s="183" t="s">
        <v>290</v>
      </c>
      <c r="L75" s="181" t="s">
        <v>467</v>
      </c>
      <c r="M75" s="184" t="s">
        <v>468</v>
      </c>
      <c r="N75" s="193" t="s">
        <v>363</v>
      </c>
      <c r="O75" s="193" t="s">
        <v>293</v>
      </c>
      <c r="P75" s="194">
        <v>64181399.090000004</v>
      </c>
      <c r="Q75" s="194"/>
      <c r="R75" s="188">
        <v>34136839.590000004</v>
      </c>
      <c r="S75" s="188">
        <v>16877995.59</v>
      </c>
    </row>
    <row r="76" spans="2:19" s="160" customFormat="1" ht="48.75" customHeight="1" x14ac:dyDescent="0.25">
      <c r="B76" s="170" t="s">
        <v>294</v>
      </c>
      <c r="C76" s="170" t="s">
        <v>284</v>
      </c>
      <c r="D76" s="170" t="s">
        <v>469</v>
      </c>
      <c r="E76" s="170" t="s">
        <v>313</v>
      </c>
      <c r="F76" s="181" t="s">
        <v>287</v>
      </c>
      <c r="G76" s="182">
        <v>10</v>
      </c>
      <c r="H76" s="180" t="s">
        <v>288</v>
      </c>
      <c r="I76" s="181" t="s">
        <v>289</v>
      </c>
      <c r="J76" s="180" t="s">
        <v>257</v>
      </c>
      <c r="K76" s="183" t="s">
        <v>290</v>
      </c>
      <c r="L76" s="181" t="s">
        <v>470</v>
      </c>
      <c r="M76" s="184" t="s">
        <v>471</v>
      </c>
      <c r="N76" s="193">
        <v>44931</v>
      </c>
      <c r="O76" s="181" t="s">
        <v>299</v>
      </c>
      <c r="P76" s="194">
        <v>61650301.950000003</v>
      </c>
      <c r="Q76" s="194">
        <v>3897672.61</v>
      </c>
      <c r="R76" s="188">
        <v>31990045</v>
      </c>
      <c r="S76" s="188">
        <v>8284435.4400000004</v>
      </c>
    </row>
    <row r="77" spans="2:19" s="160" customFormat="1" ht="48.75" customHeight="1" x14ac:dyDescent="0.25">
      <c r="B77" s="170" t="s">
        <v>294</v>
      </c>
      <c r="C77" s="170" t="s">
        <v>284</v>
      </c>
      <c r="D77" s="170" t="s">
        <v>472</v>
      </c>
      <c r="E77" s="170" t="s">
        <v>313</v>
      </c>
      <c r="F77" s="181" t="s">
        <v>287</v>
      </c>
      <c r="G77" s="182">
        <v>10</v>
      </c>
      <c r="H77" s="180" t="s">
        <v>288</v>
      </c>
      <c r="I77" s="181" t="s">
        <v>289</v>
      </c>
      <c r="J77" s="180" t="s">
        <v>257</v>
      </c>
      <c r="K77" s="183" t="s">
        <v>290</v>
      </c>
      <c r="L77" s="181" t="s">
        <v>473</v>
      </c>
      <c r="M77" s="184" t="s">
        <v>474</v>
      </c>
      <c r="N77" s="193" t="s">
        <v>475</v>
      </c>
      <c r="O77" s="181" t="s">
        <v>476</v>
      </c>
      <c r="P77" s="194">
        <v>25823265.789999999</v>
      </c>
      <c r="Q77" s="194">
        <v>5597645.5599999996</v>
      </c>
      <c r="R77" s="188">
        <v>2010178</v>
      </c>
      <c r="S77" s="188"/>
    </row>
    <row r="78" spans="2:19" s="160" customFormat="1" ht="48.75" customHeight="1" x14ac:dyDescent="0.25">
      <c r="B78" s="170" t="s">
        <v>294</v>
      </c>
      <c r="C78" s="170" t="s">
        <v>284</v>
      </c>
      <c r="D78" s="170" t="s">
        <v>477</v>
      </c>
      <c r="E78" s="170" t="s">
        <v>313</v>
      </c>
      <c r="F78" s="181" t="s">
        <v>287</v>
      </c>
      <c r="G78" s="182">
        <v>10</v>
      </c>
      <c r="H78" s="180" t="s">
        <v>288</v>
      </c>
      <c r="I78" s="181" t="s">
        <v>289</v>
      </c>
      <c r="J78" s="180" t="s">
        <v>257</v>
      </c>
      <c r="K78" s="183" t="s">
        <v>290</v>
      </c>
      <c r="L78" s="181" t="s">
        <v>478</v>
      </c>
      <c r="M78" s="184" t="s">
        <v>479</v>
      </c>
      <c r="N78" s="189">
        <v>44652</v>
      </c>
      <c r="O78" s="190" t="s">
        <v>333</v>
      </c>
      <c r="P78" s="191">
        <v>1175450605.22</v>
      </c>
      <c r="Q78" s="191">
        <v>498735330.93000007</v>
      </c>
      <c r="R78" s="188">
        <v>317238412</v>
      </c>
      <c r="S78" s="188"/>
    </row>
    <row r="79" spans="2:19" s="160" customFormat="1" ht="48.75" customHeight="1" x14ac:dyDescent="0.25">
      <c r="B79" s="170" t="s">
        <v>294</v>
      </c>
      <c r="C79" s="170" t="s">
        <v>284</v>
      </c>
      <c r="D79" s="170" t="s">
        <v>480</v>
      </c>
      <c r="E79" s="170" t="s">
        <v>313</v>
      </c>
      <c r="F79" s="181" t="s">
        <v>306</v>
      </c>
      <c r="G79" s="182">
        <v>50</v>
      </c>
      <c r="H79" s="180" t="s">
        <v>307</v>
      </c>
      <c r="I79" s="181" t="s">
        <v>289</v>
      </c>
      <c r="J79" s="180" t="s">
        <v>257</v>
      </c>
      <c r="K79" s="183" t="s">
        <v>290</v>
      </c>
      <c r="L79" s="181" t="s">
        <v>481</v>
      </c>
      <c r="M79" s="184" t="s">
        <v>482</v>
      </c>
      <c r="N79" s="193">
        <v>44700</v>
      </c>
      <c r="O79" s="181" t="s">
        <v>483</v>
      </c>
      <c r="P79" s="194">
        <v>92357757.459999993</v>
      </c>
      <c r="Q79" s="194">
        <v>45115411.539999999</v>
      </c>
      <c r="R79" s="188">
        <v>30035052</v>
      </c>
      <c r="S79" s="188">
        <v>20217250.809999999</v>
      </c>
    </row>
    <row r="80" spans="2:19" s="160" customFormat="1" ht="48.75" customHeight="1" x14ac:dyDescent="0.25">
      <c r="B80" s="170" t="s">
        <v>294</v>
      </c>
      <c r="C80" s="170" t="s">
        <v>284</v>
      </c>
      <c r="D80" s="170" t="s">
        <v>484</v>
      </c>
      <c r="E80" s="170" t="s">
        <v>313</v>
      </c>
      <c r="F80" s="181" t="s">
        <v>306</v>
      </c>
      <c r="G80" s="182">
        <v>50</v>
      </c>
      <c r="H80" s="180" t="s">
        <v>307</v>
      </c>
      <c r="I80" s="181" t="s">
        <v>289</v>
      </c>
      <c r="J80" s="180" t="s">
        <v>257</v>
      </c>
      <c r="K80" s="183" t="s">
        <v>290</v>
      </c>
      <c r="L80" s="181" t="s">
        <v>485</v>
      </c>
      <c r="M80" s="184" t="s">
        <v>486</v>
      </c>
      <c r="N80" s="193">
        <v>44942</v>
      </c>
      <c r="O80" s="181" t="s">
        <v>310</v>
      </c>
      <c r="P80" s="194">
        <v>296706376.33999997</v>
      </c>
      <c r="Q80" s="194"/>
      <c r="R80" s="188">
        <v>36639766.899999999</v>
      </c>
      <c r="S80" s="188">
        <v>33249334.699999999</v>
      </c>
    </row>
    <row r="81" spans="2:19" s="160" customFormat="1" ht="48.75" customHeight="1" x14ac:dyDescent="0.25">
      <c r="B81" s="170" t="s">
        <v>283</v>
      </c>
      <c r="C81" s="170" t="s">
        <v>311</v>
      </c>
      <c r="D81" s="170" t="s">
        <v>450</v>
      </c>
      <c r="E81" s="170" t="s">
        <v>313</v>
      </c>
      <c r="F81" s="181" t="s">
        <v>287</v>
      </c>
      <c r="G81" s="182">
        <v>10</v>
      </c>
      <c r="H81" s="180" t="s">
        <v>288</v>
      </c>
      <c r="I81" s="181" t="s">
        <v>289</v>
      </c>
      <c r="J81" s="180" t="s">
        <v>257</v>
      </c>
      <c r="K81" s="183" t="s">
        <v>290</v>
      </c>
      <c r="L81" s="181" t="s">
        <v>487</v>
      </c>
      <c r="M81" s="184" t="s">
        <v>488</v>
      </c>
      <c r="N81" s="193">
        <v>44677</v>
      </c>
      <c r="O81" s="181" t="s">
        <v>489</v>
      </c>
      <c r="P81" s="194">
        <v>1392412574.75</v>
      </c>
      <c r="Q81" s="194">
        <v>471560518.83999997</v>
      </c>
      <c r="R81" s="188">
        <v>586401696.14999998</v>
      </c>
      <c r="S81" s="188">
        <v>586401696.14999998</v>
      </c>
    </row>
    <row r="82" spans="2:19" s="160" customFormat="1" ht="48.75" customHeight="1" x14ac:dyDescent="0.25">
      <c r="B82" s="170" t="s">
        <v>294</v>
      </c>
      <c r="C82" s="170" t="s">
        <v>284</v>
      </c>
      <c r="D82" s="170" t="s">
        <v>490</v>
      </c>
      <c r="E82" s="170" t="s">
        <v>313</v>
      </c>
      <c r="F82" s="181" t="s">
        <v>334</v>
      </c>
      <c r="G82" s="182">
        <v>10</v>
      </c>
      <c r="H82" s="180" t="s">
        <v>288</v>
      </c>
      <c r="I82" s="181" t="s">
        <v>289</v>
      </c>
      <c r="J82" s="180" t="s">
        <v>257</v>
      </c>
      <c r="K82" s="183" t="s">
        <v>290</v>
      </c>
      <c r="L82" s="181" t="s">
        <v>491</v>
      </c>
      <c r="M82" s="184" t="s">
        <v>492</v>
      </c>
      <c r="N82" s="193">
        <v>44661</v>
      </c>
      <c r="O82" s="181" t="s">
        <v>310</v>
      </c>
      <c r="P82" s="194">
        <v>166296361.55000001</v>
      </c>
      <c r="Q82" s="194">
        <v>102857325.09</v>
      </c>
      <c r="R82" s="188">
        <v>16651967</v>
      </c>
      <c r="S82" s="188"/>
    </row>
    <row r="83" spans="2:19" s="160" customFormat="1" ht="48.75" customHeight="1" x14ac:dyDescent="0.25">
      <c r="B83" s="170" t="s">
        <v>294</v>
      </c>
      <c r="C83" s="170" t="s">
        <v>284</v>
      </c>
      <c r="D83" s="170" t="s">
        <v>493</v>
      </c>
      <c r="E83" s="170" t="s">
        <v>313</v>
      </c>
      <c r="F83" s="181" t="s">
        <v>287</v>
      </c>
      <c r="G83" s="182">
        <v>10</v>
      </c>
      <c r="H83" s="180" t="s">
        <v>288</v>
      </c>
      <c r="I83" s="181" t="s">
        <v>289</v>
      </c>
      <c r="J83" s="180" t="s">
        <v>257</v>
      </c>
      <c r="K83" s="183" t="s">
        <v>290</v>
      </c>
      <c r="L83" s="181" t="s">
        <v>494</v>
      </c>
      <c r="M83" s="184" t="s">
        <v>495</v>
      </c>
      <c r="N83" s="193">
        <v>44806</v>
      </c>
      <c r="O83" s="181" t="s">
        <v>349</v>
      </c>
      <c r="P83" s="194">
        <v>132629571.64</v>
      </c>
      <c r="Q83" s="194">
        <v>76025529.019999996</v>
      </c>
      <c r="R83" s="188">
        <v>4712827</v>
      </c>
      <c r="S83" s="188"/>
    </row>
    <row r="84" spans="2:19" s="160" customFormat="1" ht="48.75" customHeight="1" x14ac:dyDescent="0.25">
      <c r="B84" s="170" t="s">
        <v>294</v>
      </c>
      <c r="C84" s="170" t="s">
        <v>284</v>
      </c>
      <c r="D84" s="170" t="s">
        <v>496</v>
      </c>
      <c r="E84" s="170" t="s">
        <v>313</v>
      </c>
      <c r="F84" s="181" t="s">
        <v>287</v>
      </c>
      <c r="G84" s="182">
        <v>10</v>
      </c>
      <c r="H84" s="180" t="s">
        <v>288</v>
      </c>
      <c r="I84" s="181" t="s">
        <v>289</v>
      </c>
      <c r="J84" s="180" t="s">
        <v>257</v>
      </c>
      <c r="K84" s="183" t="s">
        <v>290</v>
      </c>
      <c r="L84" s="181" t="s">
        <v>497</v>
      </c>
      <c r="M84" s="184" t="s">
        <v>498</v>
      </c>
      <c r="N84" s="193">
        <v>44762</v>
      </c>
      <c r="O84" s="181" t="s">
        <v>333</v>
      </c>
      <c r="P84" s="194">
        <v>338402657.63999999</v>
      </c>
      <c r="Q84" s="194">
        <v>213450989.68000001</v>
      </c>
      <c r="R84" s="188">
        <v>44335420</v>
      </c>
      <c r="S84" s="188">
        <v>16818255.41</v>
      </c>
    </row>
    <row r="85" spans="2:19" s="160" customFormat="1" ht="48.75" customHeight="1" x14ac:dyDescent="0.25">
      <c r="B85" s="170" t="s">
        <v>283</v>
      </c>
      <c r="C85" s="170" t="s">
        <v>284</v>
      </c>
      <c r="D85" s="170" t="s">
        <v>283</v>
      </c>
      <c r="E85" s="170" t="s">
        <v>313</v>
      </c>
      <c r="F85" s="181" t="s">
        <v>287</v>
      </c>
      <c r="G85" s="182">
        <v>10</v>
      </c>
      <c r="H85" s="180" t="s">
        <v>288</v>
      </c>
      <c r="I85" s="181" t="s">
        <v>289</v>
      </c>
      <c r="J85" s="180" t="s">
        <v>257</v>
      </c>
      <c r="K85" s="183" t="s">
        <v>290</v>
      </c>
      <c r="L85" s="181" t="s">
        <v>499</v>
      </c>
      <c r="M85" s="184" t="s">
        <v>500</v>
      </c>
      <c r="N85" s="189">
        <v>44564</v>
      </c>
      <c r="O85" s="190" t="s">
        <v>327</v>
      </c>
      <c r="P85" s="191">
        <v>528438466.87</v>
      </c>
      <c r="Q85" s="191">
        <v>894085045.52999997</v>
      </c>
      <c r="R85" s="188">
        <v>252112820.28999999</v>
      </c>
      <c r="S85" s="188">
        <v>191281648.28999999</v>
      </c>
    </row>
    <row r="86" spans="2:19" s="160" customFormat="1" ht="48.75" customHeight="1" x14ac:dyDescent="0.25">
      <c r="B86" s="170" t="s">
        <v>283</v>
      </c>
      <c r="C86" s="170" t="s">
        <v>284</v>
      </c>
      <c r="D86" s="170" t="s">
        <v>284</v>
      </c>
      <c r="E86" s="170" t="s">
        <v>313</v>
      </c>
      <c r="F86" s="181" t="s">
        <v>287</v>
      </c>
      <c r="G86" s="182">
        <v>10</v>
      </c>
      <c r="H86" s="180" t="s">
        <v>288</v>
      </c>
      <c r="I86" s="181" t="s">
        <v>289</v>
      </c>
      <c r="J86" s="180" t="s">
        <v>257</v>
      </c>
      <c r="K86" s="183" t="s">
        <v>290</v>
      </c>
      <c r="L86" s="181" t="s">
        <v>501</v>
      </c>
      <c r="M86" s="184" t="s">
        <v>502</v>
      </c>
      <c r="N86" s="193">
        <v>44562</v>
      </c>
      <c r="O86" s="190" t="s">
        <v>327</v>
      </c>
      <c r="P86" s="191">
        <v>83909391.569999993</v>
      </c>
      <c r="Q86" s="191">
        <v>823838542.99000001</v>
      </c>
      <c r="R86" s="188">
        <v>264865553.63</v>
      </c>
      <c r="S86" s="188">
        <v>225885686.5</v>
      </c>
    </row>
    <row r="87" spans="2:19" s="160" customFormat="1" ht="48.75" customHeight="1" x14ac:dyDescent="0.25">
      <c r="B87" s="170" t="s">
        <v>294</v>
      </c>
      <c r="C87" s="170" t="s">
        <v>284</v>
      </c>
      <c r="D87" s="170" t="s">
        <v>257</v>
      </c>
      <c r="E87" s="170" t="s">
        <v>313</v>
      </c>
      <c r="F87" s="181" t="s">
        <v>287</v>
      </c>
      <c r="G87" s="182">
        <v>10</v>
      </c>
      <c r="H87" s="180" t="s">
        <v>288</v>
      </c>
      <c r="I87" s="181" t="s">
        <v>289</v>
      </c>
      <c r="J87" s="180" t="s">
        <v>257</v>
      </c>
      <c r="K87" s="183" t="s">
        <v>290</v>
      </c>
      <c r="L87" s="181" t="s">
        <v>503</v>
      </c>
      <c r="M87" s="184" t="s">
        <v>504</v>
      </c>
      <c r="N87" s="193" t="s">
        <v>505</v>
      </c>
      <c r="O87" s="190" t="s">
        <v>293</v>
      </c>
      <c r="P87" s="191">
        <v>183006068.68000001</v>
      </c>
      <c r="Q87" s="191">
        <v>22407471.18</v>
      </c>
      <c r="R87" s="188">
        <v>11000000</v>
      </c>
      <c r="S87" s="188">
        <v>7972339.9400000004</v>
      </c>
    </row>
    <row r="88" spans="2:19" s="160" customFormat="1" ht="48.75" customHeight="1" x14ac:dyDescent="0.25">
      <c r="B88" s="170" t="s">
        <v>294</v>
      </c>
      <c r="C88" s="170" t="s">
        <v>284</v>
      </c>
      <c r="D88" s="170" t="s">
        <v>506</v>
      </c>
      <c r="E88" s="170" t="s">
        <v>317</v>
      </c>
      <c r="F88" s="181" t="s">
        <v>287</v>
      </c>
      <c r="G88" s="182">
        <v>10</v>
      </c>
      <c r="H88" s="180" t="s">
        <v>288</v>
      </c>
      <c r="I88" s="181" t="s">
        <v>289</v>
      </c>
      <c r="J88" s="180" t="s">
        <v>257</v>
      </c>
      <c r="K88" s="183" t="s">
        <v>290</v>
      </c>
      <c r="L88" s="181" t="s">
        <v>507</v>
      </c>
      <c r="M88" s="184" t="s">
        <v>508</v>
      </c>
      <c r="N88" s="193" t="s">
        <v>509</v>
      </c>
      <c r="O88" s="190" t="s">
        <v>333</v>
      </c>
      <c r="P88" s="191">
        <v>70282602</v>
      </c>
      <c r="Q88" s="191">
        <v>136411805</v>
      </c>
      <c r="R88" s="188">
        <v>36184026.719999999</v>
      </c>
      <c r="S88" s="188">
        <v>14846632.460000001</v>
      </c>
    </row>
    <row r="89" spans="2:19" s="160" customFormat="1" ht="48.75" customHeight="1" x14ac:dyDescent="0.25">
      <c r="B89" s="170" t="s">
        <v>294</v>
      </c>
      <c r="C89" s="170" t="s">
        <v>284</v>
      </c>
      <c r="D89" s="170" t="s">
        <v>510</v>
      </c>
      <c r="E89" s="170" t="s">
        <v>511</v>
      </c>
      <c r="F89" s="181" t="s">
        <v>287</v>
      </c>
      <c r="G89" s="182">
        <v>10</v>
      </c>
      <c r="H89" s="180" t="s">
        <v>288</v>
      </c>
      <c r="I89" s="181" t="s">
        <v>289</v>
      </c>
      <c r="J89" s="180" t="s">
        <v>257</v>
      </c>
      <c r="K89" s="183" t="s">
        <v>290</v>
      </c>
      <c r="L89" s="181" t="s">
        <v>512</v>
      </c>
      <c r="M89" s="184" t="s">
        <v>513</v>
      </c>
      <c r="N89" s="189">
        <v>44621</v>
      </c>
      <c r="O89" s="190" t="s">
        <v>514</v>
      </c>
      <c r="P89" s="191">
        <v>118551966</v>
      </c>
      <c r="Q89" s="191">
        <v>151392473</v>
      </c>
      <c r="R89" s="188">
        <v>42974017</v>
      </c>
      <c r="S89" s="188"/>
    </row>
    <row r="90" spans="2:19" s="160" customFormat="1" ht="48.75" customHeight="1" x14ac:dyDescent="0.25">
      <c r="B90" s="170" t="s">
        <v>294</v>
      </c>
      <c r="C90" s="170" t="s">
        <v>284</v>
      </c>
      <c r="D90" s="170" t="s">
        <v>515</v>
      </c>
      <c r="E90" s="170" t="s">
        <v>313</v>
      </c>
      <c r="F90" s="181" t="s">
        <v>306</v>
      </c>
      <c r="G90" s="182">
        <v>50</v>
      </c>
      <c r="H90" s="180" t="s">
        <v>307</v>
      </c>
      <c r="I90" s="181" t="s">
        <v>289</v>
      </c>
      <c r="J90" s="180" t="s">
        <v>257</v>
      </c>
      <c r="K90" s="183" t="s">
        <v>290</v>
      </c>
      <c r="L90" s="181" t="s">
        <v>516</v>
      </c>
      <c r="M90" s="184" t="s">
        <v>517</v>
      </c>
      <c r="N90" s="189" t="s">
        <v>518</v>
      </c>
      <c r="O90" s="190" t="s">
        <v>310</v>
      </c>
      <c r="P90" s="191">
        <v>320760372.19</v>
      </c>
      <c r="Q90" s="191">
        <v>36986743.659999996</v>
      </c>
      <c r="R90" s="188">
        <v>22571885</v>
      </c>
      <c r="S90" s="188"/>
    </row>
    <row r="91" spans="2:19" s="160" customFormat="1" ht="48.75" customHeight="1" x14ac:dyDescent="0.25">
      <c r="B91" s="170" t="s">
        <v>294</v>
      </c>
      <c r="C91" s="170" t="s">
        <v>284</v>
      </c>
      <c r="D91" s="170" t="s">
        <v>519</v>
      </c>
      <c r="E91" s="170" t="s">
        <v>313</v>
      </c>
      <c r="F91" s="181" t="s">
        <v>287</v>
      </c>
      <c r="G91" s="182">
        <v>10</v>
      </c>
      <c r="H91" s="180" t="s">
        <v>288</v>
      </c>
      <c r="I91" s="181" t="s">
        <v>289</v>
      </c>
      <c r="J91" s="180" t="s">
        <v>257</v>
      </c>
      <c r="K91" s="183" t="s">
        <v>290</v>
      </c>
      <c r="L91" s="181" t="s">
        <v>520</v>
      </c>
      <c r="M91" s="184" t="s">
        <v>521</v>
      </c>
      <c r="N91" s="193" t="s">
        <v>522</v>
      </c>
      <c r="O91" s="190" t="s">
        <v>299</v>
      </c>
      <c r="P91" s="191">
        <v>36970338.25</v>
      </c>
      <c r="Q91" s="191">
        <v>64066209.280000001</v>
      </c>
      <c r="R91" s="188">
        <v>37552359.689999998</v>
      </c>
      <c r="S91" s="188"/>
    </row>
    <row r="92" spans="2:19" s="160" customFormat="1" ht="48.75" customHeight="1" x14ac:dyDescent="0.25">
      <c r="B92" s="170" t="s">
        <v>294</v>
      </c>
      <c r="C92" s="170" t="s">
        <v>284</v>
      </c>
      <c r="D92" s="170" t="s">
        <v>523</v>
      </c>
      <c r="E92" s="170" t="s">
        <v>524</v>
      </c>
      <c r="F92" s="181" t="s">
        <v>287</v>
      </c>
      <c r="G92" s="182">
        <v>10</v>
      </c>
      <c r="H92" s="180" t="s">
        <v>288</v>
      </c>
      <c r="I92" s="181" t="s">
        <v>289</v>
      </c>
      <c r="J92" s="180" t="s">
        <v>257</v>
      </c>
      <c r="K92" s="183" t="s">
        <v>290</v>
      </c>
      <c r="L92" s="181" t="s">
        <v>525</v>
      </c>
      <c r="M92" s="184" t="s">
        <v>526</v>
      </c>
      <c r="N92" s="189">
        <v>44562</v>
      </c>
      <c r="O92" s="190" t="s">
        <v>333</v>
      </c>
      <c r="P92" s="191">
        <v>225164167.66</v>
      </c>
      <c r="Q92" s="191">
        <v>0</v>
      </c>
      <c r="R92" s="188">
        <v>14619727</v>
      </c>
      <c r="S92" s="188"/>
    </row>
    <row r="93" spans="2:19" s="160" customFormat="1" ht="48.75" customHeight="1" x14ac:dyDescent="0.25">
      <c r="B93" s="170" t="s">
        <v>294</v>
      </c>
      <c r="C93" s="170" t="s">
        <v>284</v>
      </c>
      <c r="D93" s="170" t="s">
        <v>527</v>
      </c>
      <c r="E93" s="170" t="s">
        <v>528</v>
      </c>
      <c r="F93" s="181" t="s">
        <v>306</v>
      </c>
      <c r="G93" s="182">
        <v>50</v>
      </c>
      <c r="H93" s="180" t="s">
        <v>307</v>
      </c>
      <c r="I93" s="181" t="s">
        <v>289</v>
      </c>
      <c r="J93" s="180" t="s">
        <v>257</v>
      </c>
      <c r="K93" s="183" t="s">
        <v>290</v>
      </c>
      <c r="L93" s="181" t="s">
        <v>529</v>
      </c>
      <c r="M93" s="184" t="s">
        <v>530</v>
      </c>
      <c r="N93" s="189">
        <v>44621</v>
      </c>
      <c r="O93" s="190" t="s">
        <v>531</v>
      </c>
      <c r="P93" s="191"/>
      <c r="Q93" s="191"/>
      <c r="R93" s="188">
        <v>84069059</v>
      </c>
      <c r="S93" s="188"/>
    </row>
    <row r="94" spans="2:19" s="160" customFormat="1" ht="48.75" customHeight="1" x14ac:dyDescent="0.25">
      <c r="B94" s="170" t="s">
        <v>294</v>
      </c>
      <c r="C94" s="170" t="s">
        <v>284</v>
      </c>
      <c r="D94" s="170" t="s">
        <v>365</v>
      </c>
      <c r="E94" s="170" t="s">
        <v>317</v>
      </c>
      <c r="F94" s="181" t="s">
        <v>287</v>
      </c>
      <c r="G94" s="182">
        <v>10</v>
      </c>
      <c r="H94" s="180" t="s">
        <v>288</v>
      </c>
      <c r="I94" s="181" t="s">
        <v>289</v>
      </c>
      <c r="J94" s="180" t="s">
        <v>257</v>
      </c>
      <c r="K94" s="183" t="s">
        <v>290</v>
      </c>
      <c r="L94" s="181" t="s">
        <v>532</v>
      </c>
      <c r="M94" s="184" t="s">
        <v>533</v>
      </c>
      <c r="N94" s="193">
        <v>44820</v>
      </c>
      <c r="O94" s="181" t="s">
        <v>444</v>
      </c>
      <c r="P94" s="194">
        <v>339993574.14999998</v>
      </c>
      <c r="Q94" s="194">
        <v>109792064.33</v>
      </c>
      <c r="R94" s="188">
        <v>50036337</v>
      </c>
      <c r="S94" s="188">
        <v>27412256.289999999</v>
      </c>
    </row>
    <row r="95" spans="2:19" s="160" customFormat="1" ht="48.75" customHeight="1" x14ac:dyDescent="0.25">
      <c r="B95" s="170" t="s">
        <v>283</v>
      </c>
      <c r="C95" s="170" t="s">
        <v>311</v>
      </c>
      <c r="D95" s="170" t="s">
        <v>257</v>
      </c>
      <c r="E95" s="170" t="s">
        <v>534</v>
      </c>
      <c r="F95" s="181" t="s">
        <v>287</v>
      </c>
      <c r="G95" s="182">
        <v>10</v>
      </c>
      <c r="H95" s="180" t="s">
        <v>288</v>
      </c>
      <c r="I95" s="181" t="s">
        <v>289</v>
      </c>
      <c r="J95" s="180" t="s">
        <v>257</v>
      </c>
      <c r="K95" s="183" t="s">
        <v>290</v>
      </c>
      <c r="L95" s="181" t="s">
        <v>535</v>
      </c>
      <c r="M95" s="184" t="s">
        <v>536</v>
      </c>
      <c r="N95" s="189">
        <v>44593</v>
      </c>
      <c r="O95" s="190" t="s">
        <v>379</v>
      </c>
      <c r="P95" s="191">
        <v>500387853.41000003</v>
      </c>
      <c r="Q95" s="191">
        <v>1540837429.98</v>
      </c>
      <c r="R95" s="188">
        <v>702968221.07000005</v>
      </c>
      <c r="S95" s="188">
        <v>197268598.93000001</v>
      </c>
    </row>
    <row r="96" spans="2:19" s="160" customFormat="1" ht="48.75" customHeight="1" x14ac:dyDescent="0.25">
      <c r="B96" s="170" t="s">
        <v>294</v>
      </c>
      <c r="C96" s="170" t="s">
        <v>284</v>
      </c>
      <c r="D96" s="170" t="s">
        <v>537</v>
      </c>
      <c r="E96" s="170" t="s">
        <v>524</v>
      </c>
      <c r="F96" s="181" t="s">
        <v>287</v>
      </c>
      <c r="G96" s="182">
        <v>10</v>
      </c>
      <c r="H96" s="180" t="s">
        <v>288</v>
      </c>
      <c r="I96" s="181" t="s">
        <v>289</v>
      </c>
      <c r="J96" s="180" t="s">
        <v>257</v>
      </c>
      <c r="K96" s="183" t="s">
        <v>290</v>
      </c>
      <c r="L96" s="181" t="s">
        <v>538</v>
      </c>
      <c r="M96" s="184" t="s">
        <v>539</v>
      </c>
      <c r="N96" s="189">
        <v>44774</v>
      </c>
      <c r="O96" s="190" t="s">
        <v>333</v>
      </c>
      <c r="P96" s="191">
        <v>1012500000</v>
      </c>
      <c r="Q96" s="191"/>
      <c r="R96" s="188">
        <v>233924608.94</v>
      </c>
      <c r="S96" s="188">
        <v>100385637.23</v>
      </c>
    </row>
    <row r="97" spans="2:19" s="160" customFormat="1" ht="48.75" customHeight="1" x14ac:dyDescent="0.25">
      <c r="B97" s="170" t="s">
        <v>294</v>
      </c>
      <c r="C97" s="170" t="s">
        <v>284</v>
      </c>
      <c r="D97" s="170" t="s">
        <v>540</v>
      </c>
      <c r="E97" s="170" t="s">
        <v>528</v>
      </c>
      <c r="F97" s="181" t="s">
        <v>306</v>
      </c>
      <c r="G97" s="182">
        <v>50</v>
      </c>
      <c r="H97" s="180" t="s">
        <v>307</v>
      </c>
      <c r="I97" s="181" t="s">
        <v>289</v>
      </c>
      <c r="J97" s="180" t="s">
        <v>257</v>
      </c>
      <c r="K97" s="183" t="s">
        <v>290</v>
      </c>
      <c r="L97" s="181" t="s">
        <v>541</v>
      </c>
      <c r="M97" s="184" t="s">
        <v>542</v>
      </c>
      <c r="N97" s="189">
        <v>44774</v>
      </c>
      <c r="O97" s="190" t="s">
        <v>310</v>
      </c>
      <c r="P97" s="191">
        <v>34385214.119999997</v>
      </c>
      <c r="Q97" s="191"/>
      <c r="R97" s="188">
        <v>10407671</v>
      </c>
      <c r="S97" s="188"/>
    </row>
    <row r="98" spans="2:19" s="160" customFormat="1" ht="48.75" customHeight="1" x14ac:dyDescent="0.25">
      <c r="B98" s="170" t="s">
        <v>294</v>
      </c>
      <c r="C98" s="170" t="s">
        <v>284</v>
      </c>
      <c r="D98" s="170" t="s">
        <v>543</v>
      </c>
      <c r="E98" s="170" t="s">
        <v>544</v>
      </c>
      <c r="F98" s="181" t="s">
        <v>306</v>
      </c>
      <c r="G98" s="182">
        <v>50</v>
      </c>
      <c r="H98" s="180" t="s">
        <v>307</v>
      </c>
      <c r="I98" s="181" t="s">
        <v>289</v>
      </c>
      <c r="J98" s="180" t="s">
        <v>257</v>
      </c>
      <c r="K98" s="183" t="s">
        <v>290</v>
      </c>
      <c r="L98" s="181" t="s">
        <v>545</v>
      </c>
      <c r="M98" s="184" t="s">
        <v>546</v>
      </c>
      <c r="N98" s="189">
        <v>44774</v>
      </c>
      <c r="O98" s="190" t="s">
        <v>531</v>
      </c>
      <c r="P98" s="191">
        <v>36345956.130000003</v>
      </c>
      <c r="Q98" s="191"/>
      <c r="R98" s="188">
        <v>28989535</v>
      </c>
      <c r="S98" s="188"/>
    </row>
    <row r="99" spans="2:19" s="160" customFormat="1" ht="48.75" customHeight="1" x14ac:dyDescent="0.25">
      <c r="B99" s="170" t="s">
        <v>294</v>
      </c>
      <c r="C99" s="170" t="s">
        <v>284</v>
      </c>
      <c r="D99" s="170" t="s">
        <v>547</v>
      </c>
      <c r="E99" s="170" t="s">
        <v>313</v>
      </c>
      <c r="F99" s="181" t="s">
        <v>306</v>
      </c>
      <c r="G99" s="182">
        <v>50</v>
      </c>
      <c r="H99" s="180" t="s">
        <v>307</v>
      </c>
      <c r="I99" s="181" t="s">
        <v>289</v>
      </c>
      <c r="J99" s="180" t="s">
        <v>257</v>
      </c>
      <c r="K99" s="183" t="s">
        <v>290</v>
      </c>
      <c r="L99" s="181" t="s">
        <v>548</v>
      </c>
      <c r="M99" s="184" t="s">
        <v>549</v>
      </c>
      <c r="N99" s="189">
        <v>44774</v>
      </c>
      <c r="O99" s="190" t="s">
        <v>514</v>
      </c>
      <c r="P99" s="191">
        <v>31532318.73</v>
      </c>
      <c r="Q99" s="191">
        <v>70931115.810000002</v>
      </c>
      <c r="R99" s="188">
        <v>10707234.16</v>
      </c>
      <c r="S99" s="188">
        <v>10707234.16</v>
      </c>
    </row>
    <row r="100" spans="2:19" s="160" customFormat="1" ht="48.75" customHeight="1" x14ac:dyDescent="0.25">
      <c r="B100" s="170" t="s">
        <v>283</v>
      </c>
      <c r="C100" s="170" t="s">
        <v>284</v>
      </c>
      <c r="D100" s="170" t="s">
        <v>257</v>
      </c>
      <c r="E100" s="170" t="s">
        <v>313</v>
      </c>
      <c r="F100" s="181" t="s">
        <v>306</v>
      </c>
      <c r="G100" s="182">
        <v>50</v>
      </c>
      <c r="H100" s="180" t="s">
        <v>307</v>
      </c>
      <c r="I100" s="181" t="s">
        <v>289</v>
      </c>
      <c r="J100" s="180" t="s">
        <v>257</v>
      </c>
      <c r="K100" s="183" t="s">
        <v>290</v>
      </c>
      <c r="L100" s="181" t="s">
        <v>550</v>
      </c>
      <c r="M100" s="184" t="s">
        <v>551</v>
      </c>
      <c r="N100" s="189">
        <v>44774</v>
      </c>
      <c r="O100" s="190" t="s">
        <v>310</v>
      </c>
      <c r="P100" s="191">
        <v>85880007.060000002</v>
      </c>
      <c r="Q100" s="191"/>
      <c r="R100" s="188">
        <v>21665995</v>
      </c>
      <c r="S100" s="188"/>
    </row>
    <row r="101" spans="2:19" s="160" customFormat="1" ht="48.75" customHeight="1" x14ac:dyDescent="0.25">
      <c r="B101" s="170" t="s">
        <v>294</v>
      </c>
      <c r="C101" s="170" t="s">
        <v>284</v>
      </c>
      <c r="D101" s="170" t="s">
        <v>552</v>
      </c>
      <c r="E101" s="170" t="s">
        <v>373</v>
      </c>
      <c r="F101" s="181" t="s">
        <v>306</v>
      </c>
      <c r="G101" s="182">
        <v>50</v>
      </c>
      <c r="H101" s="180" t="s">
        <v>307</v>
      </c>
      <c r="I101" s="181" t="s">
        <v>289</v>
      </c>
      <c r="J101" s="180" t="s">
        <v>257</v>
      </c>
      <c r="K101" s="183" t="s">
        <v>290</v>
      </c>
      <c r="L101" s="181" t="s">
        <v>553</v>
      </c>
      <c r="M101" s="184" t="s">
        <v>554</v>
      </c>
      <c r="N101" s="189">
        <v>44774</v>
      </c>
      <c r="O101" s="190" t="s">
        <v>514</v>
      </c>
      <c r="P101" s="191">
        <v>17699338.039999999</v>
      </c>
      <c r="Q101" s="191"/>
      <c r="R101" s="188">
        <v>14088674</v>
      </c>
      <c r="S101" s="188"/>
    </row>
    <row r="102" spans="2:19" s="160" customFormat="1" ht="48.75" customHeight="1" x14ac:dyDescent="0.25">
      <c r="B102" s="170" t="s">
        <v>294</v>
      </c>
      <c r="C102" s="170" t="s">
        <v>284</v>
      </c>
      <c r="D102" s="170" t="s">
        <v>555</v>
      </c>
      <c r="E102" s="180" t="s">
        <v>556</v>
      </c>
      <c r="F102" s="181" t="s">
        <v>306</v>
      </c>
      <c r="G102" s="182">
        <v>50</v>
      </c>
      <c r="H102" s="180" t="s">
        <v>307</v>
      </c>
      <c r="I102" s="181" t="s">
        <v>289</v>
      </c>
      <c r="J102" s="180" t="s">
        <v>257</v>
      </c>
      <c r="K102" s="183" t="s">
        <v>290</v>
      </c>
      <c r="L102" s="181" t="s">
        <v>557</v>
      </c>
      <c r="M102" s="184" t="s">
        <v>558</v>
      </c>
      <c r="N102" s="189">
        <v>44774</v>
      </c>
      <c r="O102" s="190" t="s">
        <v>299</v>
      </c>
      <c r="P102" s="191">
        <v>41340618</v>
      </c>
      <c r="Q102" s="191"/>
      <c r="R102" s="188">
        <v>32002292</v>
      </c>
      <c r="S102" s="188"/>
    </row>
    <row r="103" spans="2:19" s="160" customFormat="1" ht="48.75" customHeight="1" x14ac:dyDescent="0.25">
      <c r="B103" s="170" t="s">
        <v>294</v>
      </c>
      <c r="C103" s="170" t="s">
        <v>284</v>
      </c>
      <c r="D103" s="170" t="s">
        <v>559</v>
      </c>
      <c r="E103" s="170" t="s">
        <v>560</v>
      </c>
      <c r="F103" s="181" t="s">
        <v>306</v>
      </c>
      <c r="G103" s="182">
        <v>50</v>
      </c>
      <c r="H103" s="180" t="s">
        <v>307</v>
      </c>
      <c r="I103" s="181" t="s">
        <v>289</v>
      </c>
      <c r="J103" s="180" t="s">
        <v>257</v>
      </c>
      <c r="K103" s="183" t="s">
        <v>290</v>
      </c>
      <c r="L103" s="181" t="s">
        <v>561</v>
      </c>
      <c r="M103" s="184" t="s">
        <v>562</v>
      </c>
      <c r="N103" s="193" t="s">
        <v>563</v>
      </c>
      <c r="O103" s="181" t="s">
        <v>531</v>
      </c>
      <c r="P103" s="194">
        <v>54537613.439999998</v>
      </c>
      <c r="Q103" s="194">
        <v>0</v>
      </c>
      <c r="R103" s="188">
        <v>20980500.48</v>
      </c>
      <c r="S103" s="188">
        <v>7456990.5700000003</v>
      </c>
    </row>
    <row r="104" spans="2:19" s="160" customFormat="1" ht="48.75" customHeight="1" x14ac:dyDescent="0.25">
      <c r="B104" s="170" t="s">
        <v>283</v>
      </c>
      <c r="C104" s="170" t="s">
        <v>311</v>
      </c>
      <c r="D104" s="170" t="s">
        <v>564</v>
      </c>
      <c r="E104" s="170" t="s">
        <v>313</v>
      </c>
      <c r="F104" s="181" t="s">
        <v>306</v>
      </c>
      <c r="G104" s="182">
        <v>50</v>
      </c>
      <c r="H104" s="180" t="s">
        <v>307</v>
      </c>
      <c r="I104" s="181" t="s">
        <v>289</v>
      </c>
      <c r="J104" s="180" t="s">
        <v>257</v>
      </c>
      <c r="K104" s="183" t="s">
        <v>290</v>
      </c>
      <c r="L104" s="181" t="s">
        <v>565</v>
      </c>
      <c r="M104" s="184" t="s">
        <v>566</v>
      </c>
      <c r="N104" s="193">
        <v>45033</v>
      </c>
      <c r="O104" s="181" t="s">
        <v>310</v>
      </c>
      <c r="P104" s="194">
        <v>72021774.939999998</v>
      </c>
      <c r="Q104" s="194">
        <v>6657071.6100000003</v>
      </c>
      <c r="R104" s="188">
        <v>20614136</v>
      </c>
      <c r="S104" s="188">
        <v>19156155.640000001</v>
      </c>
    </row>
    <row r="105" spans="2:19" s="160" customFormat="1" ht="48.75" customHeight="1" x14ac:dyDescent="0.25">
      <c r="B105" s="170" t="s">
        <v>294</v>
      </c>
      <c r="C105" s="170" t="s">
        <v>311</v>
      </c>
      <c r="D105" s="170" t="s">
        <v>257</v>
      </c>
      <c r="E105" s="170" t="s">
        <v>567</v>
      </c>
      <c r="F105" s="181" t="s">
        <v>287</v>
      </c>
      <c r="G105" s="182">
        <v>10</v>
      </c>
      <c r="H105" s="180" t="s">
        <v>288</v>
      </c>
      <c r="I105" s="181" t="s">
        <v>289</v>
      </c>
      <c r="J105" s="180" t="s">
        <v>257</v>
      </c>
      <c r="K105" s="183" t="s">
        <v>290</v>
      </c>
      <c r="L105" s="181" t="s">
        <v>568</v>
      </c>
      <c r="M105" s="184" t="s">
        <v>569</v>
      </c>
      <c r="N105" s="189">
        <v>44805</v>
      </c>
      <c r="O105" s="190" t="s">
        <v>299</v>
      </c>
      <c r="P105" s="191">
        <v>1252288594.4200001</v>
      </c>
      <c r="Q105" s="191">
        <v>35865427.390000001</v>
      </c>
      <c r="R105" s="188">
        <v>298893200.66000003</v>
      </c>
      <c r="S105" s="188">
        <v>163853462.19</v>
      </c>
    </row>
    <row r="106" spans="2:19" s="160" customFormat="1" ht="48.75" customHeight="1" x14ac:dyDescent="0.25">
      <c r="B106" s="170" t="s">
        <v>294</v>
      </c>
      <c r="C106" s="170" t="s">
        <v>311</v>
      </c>
      <c r="D106" s="170" t="s">
        <v>570</v>
      </c>
      <c r="E106" s="170" t="s">
        <v>313</v>
      </c>
      <c r="F106" s="181" t="s">
        <v>287</v>
      </c>
      <c r="G106" s="182">
        <v>10</v>
      </c>
      <c r="H106" s="180" t="s">
        <v>288</v>
      </c>
      <c r="I106" s="181" t="s">
        <v>289</v>
      </c>
      <c r="J106" s="180" t="s">
        <v>257</v>
      </c>
      <c r="K106" s="183" t="s">
        <v>290</v>
      </c>
      <c r="L106" s="181" t="s">
        <v>571</v>
      </c>
      <c r="M106" s="184" t="s">
        <v>572</v>
      </c>
      <c r="N106" s="193" t="s">
        <v>573</v>
      </c>
      <c r="O106" s="190" t="s">
        <v>364</v>
      </c>
      <c r="P106" s="191">
        <v>81125039.709999993</v>
      </c>
      <c r="Q106" s="191">
        <v>0</v>
      </c>
      <c r="R106" s="188">
        <v>32999653.809999999</v>
      </c>
      <c r="S106" s="188">
        <v>9658712.8100000005</v>
      </c>
    </row>
    <row r="107" spans="2:19" s="160" customFormat="1" ht="48.75" customHeight="1" x14ac:dyDescent="0.25">
      <c r="B107" s="170" t="s">
        <v>294</v>
      </c>
      <c r="C107" s="170" t="s">
        <v>311</v>
      </c>
      <c r="D107" s="170" t="s">
        <v>450</v>
      </c>
      <c r="E107" s="170" t="s">
        <v>313</v>
      </c>
      <c r="F107" s="181" t="s">
        <v>287</v>
      </c>
      <c r="G107" s="182">
        <v>10</v>
      </c>
      <c r="H107" s="180" t="s">
        <v>288</v>
      </c>
      <c r="I107" s="181" t="s">
        <v>289</v>
      </c>
      <c r="J107" s="180" t="s">
        <v>257</v>
      </c>
      <c r="K107" s="183" t="s">
        <v>290</v>
      </c>
      <c r="L107" s="181" t="s">
        <v>574</v>
      </c>
      <c r="M107" s="184" t="s">
        <v>575</v>
      </c>
      <c r="N107" s="193">
        <v>44928</v>
      </c>
      <c r="O107" s="190" t="s">
        <v>444</v>
      </c>
      <c r="P107" s="191">
        <v>100399519.77000001</v>
      </c>
      <c r="Q107" s="191">
        <v>26794478.599999998</v>
      </c>
      <c r="R107" s="188">
        <v>115669497.09</v>
      </c>
      <c r="S107" s="188"/>
    </row>
    <row r="108" spans="2:19" s="160" customFormat="1" ht="48.75" customHeight="1" x14ac:dyDescent="0.25">
      <c r="B108" s="170" t="s">
        <v>294</v>
      </c>
      <c r="C108" s="170" t="s">
        <v>311</v>
      </c>
      <c r="D108" s="170" t="s">
        <v>284</v>
      </c>
      <c r="E108" s="170" t="s">
        <v>373</v>
      </c>
      <c r="F108" s="181" t="s">
        <v>287</v>
      </c>
      <c r="G108" s="182">
        <v>10</v>
      </c>
      <c r="H108" s="180" t="s">
        <v>288</v>
      </c>
      <c r="I108" s="181" t="s">
        <v>289</v>
      </c>
      <c r="J108" s="180" t="s">
        <v>257</v>
      </c>
      <c r="K108" s="183" t="s">
        <v>290</v>
      </c>
      <c r="L108" s="181" t="s">
        <v>576</v>
      </c>
      <c r="M108" s="184" t="s">
        <v>577</v>
      </c>
      <c r="N108" s="193">
        <v>44958</v>
      </c>
      <c r="O108" s="181" t="s">
        <v>364</v>
      </c>
      <c r="P108" s="194">
        <v>380531932.57999998</v>
      </c>
      <c r="Q108" s="194">
        <v>53716177.420000002</v>
      </c>
      <c r="R108" s="188">
        <v>66489591.740000002</v>
      </c>
      <c r="S108" s="188">
        <v>50570307.090000004</v>
      </c>
    </row>
    <row r="109" spans="2:19" s="160" customFormat="1" ht="48.75" customHeight="1" x14ac:dyDescent="0.25">
      <c r="B109" s="170" t="s">
        <v>294</v>
      </c>
      <c r="C109" s="170" t="s">
        <v>311</v>
      </c>
      <c r="D109" s="170" t="s">
        <v>311</v>
      </c>
      <c r="E109" s="180" t="s">
        <v>578</v>
      </c>
      <c r="F109" s="181" t="s">
        <v>306</v>
      </c>
      <c r="G109" s="182">
        <v>50</v>
      </c>
      <c r="H109" s="180" t="s">
        <v>307</v>
      </c>
      <c r="I109" s="181" t="s">
        <v>289</v>
      </c>
      <c r="J109" s="180" t="s">
        <v>257</v>
      </c>
      <c r="K109" s="183" t="s">
        <v>290</v>
      </c>
      <c r="L109" s="181" t="s">
        <v>579</v>
      </c>
      <c r="M109" s="184" t="s">
        <v>580</v>
      </c>
      <c r="N109" s="189">
        <v>44774</v>
      </c>
      <c r="O109" s="190" t="s">
        <v>531</v>
      </c>
      <c r="P109" s="191">
        <v>118273245.59</v>
      </c>
      <c r="Q109" s="191">
        <v>10844010.48</v>
      </c>
      <c r="R109" s="188">
        <v>30533095</v>
      </c>
      <c r="S109" s="188"/>
    </row>
    <row r="110" spans="2:19" s="160" customFormat="1" ht="48.75" customHeight="1" x14ac:dyDescent="0.25">
      <c r="B110" s="170" t="s">
        <v>283</v>
      </c>
      <c r="C110" s="170" t="s">
        <v>311</v>
      </c>
      <c r="D110" s="170" t="s">
        <v>405</v>
      </c>
      <c r="E110" s="170" t="s">
        <v>313</v>
      </c>
      <c r="F110" s="181" t="s">
        <v>306</v>
      </c>
      <c r="G110" s="182">
        <v>50</v>
      </c>
      <c r="H110" s="180" t="s">
        <v>307</v>
      </c>
      <c r="I110" s="181" t="s">
        <v>289</v>
      </c>
      <c r="J110" s="180" t="s">
        <v>257</v>
      </c>
      <c r="K110" s="183" t="s">
        <v>290</v>
      </c>
      <c r="L110" s="181" t="s">
        <v>581</v>
      </c>
      <c r="M110" s="184" t="s">
        <v>582</v>
      </c>
      <c r="N110" s="193" t="s">
        <v>583</v>
      </c>
      <c r="O110" s="181" t="s">
        <v>358</v>
      </c>
      <c r="P110" s="194">
        <v>6650000.1299999999</v>
      </c>
      <c r="Q110" s="194"/>
      <c r="R110" s="188">
        <v>699817</v>
      </c>
      <c r="S110" s="188"/>
    </row>
    <row r="111" spans="2:19" s="160" customFormat="1" ht="48.75" customHeight="1" x14ac:dyDescent="0.25">
      <c r="B111" s="170" t="s">
        <v>294</v>
      </c>
      <c r="C111" s="170" t="s">
        <v>311</v>
      </c>
      <c r="D111" s="170" t="s">
        <v>584</v>
      </c>
      <c r="E111" s="170" t="s">
        <v>313</v>
      </c>
      <c r="F111" s="181" t="s">
        <v>287</v>
      </c>
      <c r="G111" s="182">
        <v>10</v>
      </c>
      <c r="H111" s="180" t="s">
        <v>288</v>
      </c>
      <c r="I111" s="181" t="s">
        <v>289</v>
      </c>
      <c r="J111" s="180" t="s">
        <v>257</v>
      </c>
      <c r="K111" s="183" t="s">
        <v>290</v>
      </c>
      <c r="L111" s="181" t="s">
        <v>585</v>
      </c>
      <c r="M111" s="184" t="s">
        <v>586</v>
      </c>
      <c r="N111" s="193" t="s">
        <v>587</v>
      </c>
      <c r="O111" s="181" t="s">
        <v>364</v>
      </c>
      <c r="P111" s="194">
        <v>108971795.42</v>
      </c>
      <c r="Q111" s="194">
        <v>28110295.100000001</v>
      </c>
      <c r="R111" s="188">
        <v>17542945</v>
      </c>
      <c r="S111" s="188">
        <v>8372360.1900000004</v>
      </c>
    </row>
    <row r="112" spans="2:19" s="160" customFormat="1" ht="48.75" customHeight="1" x14ac:dyDescent="0.25">
      <c r="B112" s="170" t="s">
        <v>294</v>
      </c>
      <c r="C112" s="170" t="s">
        <v>311</v>
      </c>
      <c r="D112" s="170" t="s">
        <v>564</v>
      </c>
      <c r="E112" s="170" t="s">
        <v>313</v>
      </c>
      <c r="F112" s="181" t="s">
        <v>287</v>
      </c>
      <c r="G112" s="182">
        <v>10</v>
      </c>
      <c r="H112" s="180" t="s">
        <v>288</v>
      </c>
      <c r="I112" s="181" t="s">
        <v>289</v>
      </c>
      <c r="J112" s="180" t="s">
        <v>257</v>
      </c>
      <c r="K112" s="183" t="s">
        <v>290</v>
      </c>
      <c r="L112" s="181" t="s">
        <v>588</v>
      </c>
      <c r="M112" s="184" t="s">
        <v>589</v>
      </c>
      <c r="N112" s="193">
        <v>45047</v>
      </c>
      <c r="O112" s="181" t="s">
        <v>333</v>
      </c>
      <c r="P112" s="194">
        <v>57056823.530000001</v>
      </c>
      <c r="Q112" s="194">
        <v>0</v>
      </c>
      <c r="R112" s="188">
        <v>11623337</v>
      </c>
      <c r="S112" s="188">
        <v>2860480.63</v>
      </c>
    </row>
    <row r="113" spans="2:19" s="160" customFormat="1" ht="48.75" customHeight="1" x14ac:dyDescent="0.25">
      <c r="B113" s="170" t="s">
        <v>283</v>
      </c>
      <c r="C113" s="170" t="s">
        <v>311</v>
      </c>
      <c r="D113" s="170" t="s">
        <v>590</v>
      </c>
      <c r="E113" s="170" t="s">
        <v>313</v>
      </c>
      <c r="F113" s="181" t="s">
        <v>306</v>
      </c>
      <c r="G113" s="182">
        <v>50</v>
      </c>
      <c r="H113" s="180" t="s">
        <v>307</v>
      </c>
      <c r="I113" s="181" t="s">
        <v>289</v>
      </c>
      <c r="J113" s="180" t="s">
        <v>257</v>
      </c>
      <c r="K113" s="183" t="s">
        <v>290</v>
      </c>
      <c r="L113" s="181" t="s">
        <v>591</v>
      </c>
      <c r="M113" s="184" t="s">
        <v>592</v>
      </c>
      <c r="N113" s="193">
        <v>44988</v>
      </c>
      <c r="O113" s="181" t="s">
        <v>293</v>
      </c>
      <c r="P113" s="194">
        <v>121012733.26000001</v>
      </c>
      <c r="Q113" s="194"/>
      <c r="R113" s="188">
        <v>41868783.93</v>
      </c>
      <c r="S113" s="188"/>
    </row>
    <row r="114" spans="2:19" s="160" customFormat="1" ht="48.75" customHeight="1" x14ac:dyDescent="0.25">
      <c r="B114" s="170" t="s">
        <v>294</v>
      </c>
      <c r="C114" s="170" t="s">
        <v>311</v>
      </c>
      <c r="D114" s="170" t="s">
        <v>380</v>
      </c>
      <c r="E114" s="170" t="s">
        <v>313</v>
      </c>
      <c r="F114" s="181" t="s">
        <v>287</v>
      </c>
      <c r="G114" s="182">
        <v>10</v>
      </c>
      <c r="H114" s="180" t="s">
        <v>288</v>
      </c>
      <c r="I114" s="181" t="s">
        <v>289</v>
      </c>
      <c r="J114" s="180" t="s">
        <v>257</v>
      </c>
      <c r="K114" s="183" t="s">
        <v>290</v>
      </c>
      <c r="L114" s="181" t="s">
        <v>593</v>
      </c>
      <c r="M114" s="184" t="s">
        <v>594</v>
      </c>
      <c r="N114" s="193">
        <v>44972</v>
      </c>
      <c r="O114" s="181" t="s">
        <v>364</v>
      </c>
      <c r="P114" s="194">
        <v>510385704.91000003</v>
      </c>
      <c r="Q114" s="194">
        <v>0</v>
      </c>
      <c r="R114" s="188">
        <v>80000000</v>
      </c>
      <c r="S114" s="188">
        <v>79998849.239999995</v>
      </c>
    </row>
    <row r="115" spans="2:19" s="160" customFormat="1" ht="48.75" customHeight="1" x14ac:dyDescent="0.25">
      <c r="B115" s="170" t="s">
        <v>283</v>
      </c>
      <c r="C115" s="170" t="s">
        <v>284</v>
      </c>
      <c r="D115" s="170" t="s">
        <v>595</v>
      </c>
      <c r="E115" s="170" t="s">
        <v>313</v>
      </c>
      <c r="F115" s="181" t="s">
        <v>287</v>
      </c>
      <c r="G115" s="182">
        <v>10</v>
      </c>
      <c r="H115" s="180" t="s">
        <v>288</v>
      </c>
      <c r="I115" s="181" t="s">
        <v>289</v>
      </c>
      <c r="J115" s="180" t="s">
        <v>257</v>
      </c>
      <c r="K115" s="183" t="s">
        <v>290</v>
      </c>
      <c r="L115" s="181" t="s">
        <v>596</v>
      </c>
      <c r="M115" s="184" t="s">
        <v>597</v>
      </c>
      <c r="N115" s="193" t="s">
        <v>598</v>
      </c>
      <c r="O115" s="181" t="s">
        <v>431</v>
      </c>
      <c r="P115" s="194">
        <v>95429624.670000002</v>
      </c>
      <c r="Q115" s="201">
        <v>12627143.380000001</v>
      </c>
      <c r="R115" s="188">
        <v>2910621</v>
      </c>
      <c r="S115" s="188"/>
    </row>
    <row r="116" spans="2:19" s="160" customFormat="1" ht="48.75" customHeight="1" x14ac:dyDescent="0.25">
      <c r="B116" s="170" t="s">
        <v>294</v>
      </c>
      <c r="C116" s="170" t="s">
        <v>311</v>
      </c>
      <c r="D116" s="170" t="s">
        <v>595</v>
      </c>
      <c r="E116" s="170" t="s">
        <v>534</v>
      </c>
      <c r="F116" s="181" t="s">
        <v>287</v>
      </c>
      <c r="G116" s="182">
        <v>10</v>
      </c>
      <c r="H116" s="180" t="s">
        <v>288</v>
      </c>
      <c r="I116" s="181" t="s">
        <v>289</v>
      </c>
      <c r="J116" s="180" t="s">
        <v>257</v>
      </c>
      <c r="K116" s="183" t="s">
        <v>290</v>
      </c>
      <c r="L116" s="181">
        <v>15095</v>
      </c>
      <c r="M116" s="184" t="s">
        <v>599</v>
      </c>
      <c r="N116" s="193" t="s">
        <v>600</v>
      </c>
      <c r="O116" s="181" t="s">
        <v>299</v>
      </c>
      <c r="P116" s="194">
        <v>547696839.5</v>
      </c>
      <c r="Q116" s="194">
        <v>0</v>
      </c>
      <c r="R116" s="188">
        <v>303387468.41000003</v>
      </c>
      <c r="S116" s="188">
        <v>119812553.04000001</v>
      </c>
    </row>
    <row r="117" spans="2:19" s="160" customFormat="1" ht="48.75" customHeight="1" x14ac:dyDescent="0.25">
      <c r="B117" s="170" t="s">
        <v>294</v>
      </c>
      <c r="C117" s="170" t="s">
        <v>311</v>
      </c>
      <c r="D117" s="170" t="s">
        <v>601</v>
      </c>
      <c r="E117" s="170" t="s">
        <v>373</v>
      </c>
      <c r="F117" s="181" t="s">
        <v>287</v>
      </c>
      <c r="G117" s="182">
        <v>10</v>
      </c>
      <c r="H117" s="180" t="s">
        <v>288</v>
      </c>
      <c r="I117" s="181" t="s">
        <v>289</v>
      </c>
      <c r="J117" s="180" t="s">
        <v>257</v>
      </c>
      <c r="K117" s="183" t="s">
        <v>290</v>
      </c>
      <c r="L117" s="181">
        <v>15134</v>
      </c>
      <c r="M117" s="184" t="s">
        <v>602</v>
      </c>
      <c r="N117" s="195"/>
      <c r="O117" s="196" t="s">
        <v>303</v>
      </c>
      <c r="P117" s="197"/>
      <c r="Q117" s="197"/>
      <c r="R117" s="188">
        <v>69461196.989999995</v>
      </c>
      <c r="S117" s="188"/>
    </row>
    <row r="118" spans="2:19" s="160" customFormat="1" ht="48.75" customHeight="1" x14ac:dyDescent="0.25">
      <c r="B118" s="170" t="s">
        <v>283</v>
      </c>
      <c r="C118" s="170" t="s">
        <v>284</v>
      </c>
      <c r="D118" s="170" t="s">
        <v>603</v>
      </c>
      <c r="E118" s="170" t="s">
        <v>373</v>
      </c>
      <c r="F118" s="181" t="s">
        <v>287</v>
      </c>
      <c r="G118" s="182">
        <v>10</v>
      </c>
      <c r="H118" s="180" t="s">
        <v>288</v>
      </c>
      <c r="I118" s="181" t="s">
        <v>289</v>
      </c>
      <c r="J118" s="180" t="s">
        <v>257</v>
      </c>
      <c r="K118" s="183" t="s">
        <v>290</v>
      </c>
      <c r="L118" s="181">
        <v>15399</v>
      </c>
      <c r="M118" s="184" t="s">
        <v>604</v>
      </c>
      <c r="N118" s="193" t="s">
        <v>600</v>
      </c>
      <c r="O118" s="181" t="s">
        <v>408</v>
      </c>
      <c r="P118" s="194">
        <v>1178360158.1700001</v>
      </c>
      <c r="Q118" s="194">
        <v>0</v>
      </c>
      <c r="R118" s="188">
        <v>381790150.76999998</v>
      </c>
      <c r="S118" s="188">
        <v>335714751</v>
      </c>
    </row>
    <row r="119" spans="2:19" s="160" customFormat="1" ht="48.75" customHeight="1" x14ac:dyDescent="0.25">
      <c r="B119" s="170" t="s">
        <v>294</v>
      </c>
      <c r="C119" s="170" t="s">
        <v>311</v>
      </c>
      <c r="D119" s="170" t="s">
        <v>285</v>
      </c>
      <c r="E119" s="180" t="s">
        <v>605</v>
      </c>
      <c r="F119" s="181" t="s">
        <v>287</v>
      </c>
      <c r="G119" s="182">
        <v>10</v>
      </c>
      <c r="H119" s="180" t="s">
        <v>288</v>
      </c>
      <c r="I119" s="181" t="s">
        <v>289</v>
      </c>
      <c r="J119" s="180" t="s">
        <v>257</v>
      </c>
      <c r="K119" s="183" t="s">
        <v>290</v>
      </c>
      <c r="L119" s="181">
        <v>15412</v>
      </c>
      <c r="M119" s="184" t="s">
        <v>606</v>
      </c>
      <c r="N119" s="193" t="s">
        <v>357</v>
      </c>
      <c r="O119" s="181" t="s">
        <v>408</v>
      </c>
      <c r="P119" s="194">
        <v>1104480451.1500001</v>
      </c>
      <c r="Q119" s="194">
        <v>0</v>
      </c>
      <c r="R119" s="188">
        <v>384196236.48000002</v>
      </c>
      <c r="S119" s="188">
        <v>379160336.20999998</v>
      </c>
    </row>
    <row r="120" spans="2:19" s="160" customFormat="1" ht="48.75" customHeight="1" x14ac:dyDescent="0.25">
      <c r="B120" s="170" t="s">
        <v>294</v>
      </c>
      <c r="C120" s="170" t="s">
        <v>311</v>
      </c>
      <c r="D120" s="170" t="s">
        <v>607</v>
      </c>
      <c r="E120" s="170" t="s">
        <v>317</v>
      </c>
      <c r="F120" s="181" t="s">
        <v>306</v>
      </c>
      <c r="G120" s="182">
        <v>50</v>
      </c>
      <c r="H120" s="180" t="s">
        <v>307</v>
      </c>
      <c r="I120" s="181" t="s">
        <v>289</v>
      </c>
      <c r="J120" s="180" t="s">
        <v>257</v>
      </c>
      <c r="K120" s="183" t="s">
        <v>290</v>
      </c>
      <c r="L120" s="181">
        <v>16650</v>
      </c>
      <c r="M120" s="184" t="s">
        <v>608</v>
      </c>
      <c r="N120" s="195"/>
      <c r="O120" s="196"/>
      <c r="P120" s="197"/>
      <c r="Q120" s="197"/>
      <c r="R120" s="188">
        <v>16492100</v>
      </c>
      <c r="S120" s="188"/>
    </row>
    <row r="121" spans="2:19" s="160" customFormat="1" ht="48.75" customHeight="1" x14ac:dyDescent="0.25">
      <c r="B121" s="170" t="s">
        <v>283</v>
      </c>
      <c r="C121" s="170" t="s">
        <v>284</v>
      </c>
      <c r="D121" s="170" t="s">
        <v>409</v>
      </c>
      <c r="E121" s="170" t="s">
        <v>313</v>
      </c>
      <c r="F121" s="181" t="s">
        <v>306</v>
      </c>
      <c r="G121" s="182">
        <v>50</v>
      </c>
      <c r="H121" s="180" t="s">
        <v>307</v>
      </c>
      <c r="I121" s="181" t="s">
        <v>289</v>
      </c>
      <c r="J121" s="180" t="s">
        <v>257</v>
      </c>
      <c r="K121" s="183" t="s">
        <v>290</v>
      </c>
      <c r="L121" s="181">
        <v>16756</v>
      </c>
      <c r="M121" s="184" t="s">
        <v>609</v>
      </c>
      <c r="N121" s="195"/>
      <c r="O121" s="196"/>
      <c r="P121" s="197"/>
      <c r="Q121" s="197"/>
      <c r="R121" s="188">
        <v>92217457</v>
      </c>
      <c r="S121" s="188"/>
    </row>
    <row r="122" spans="2:19" s="160" customFormat="1" ht="48.75" customHeight="1" x14ac:dyDescent="0.25">
      <c r="B122" s="170" t="s">
        <v>283</v>
      </c>
      <c r="C122" s="170" t="s">
        <v>284</v>
      </c>
      <c r="D122" s="170" t="s">
        <v>409</v>
      </c>
      <c r="E122" s="170" t="s">
        <v>313</v>
      </c>
      <c r="F122" s="181" t="s">
        <v>306</v>
      </c>
      <c r="G122" s="182">
        <v>50</v>
      </c>
      <c r="H122" s="180" t="s">
        <v>307</v>
      </c>
      <c r="I122" s="181" t="s">
        <v>289</v>
      </c>
      <c r="J122" s="180" t="s">
        <v>257</v>
      </c>
      <c r="K122" s="183" t="s">
        <v>290</v>
      </c>
      <c r="L122" s="181">
        <v>16761</v>
      </c>
      <c r="M122" s="184" t="s">
        <v>610</v>
      </c>
      <c r="N122" s="195"/>
      <c r="O122" s="196"/>
      <c r="P122" s="197"/>
      <c r="Q122" s="197"/>
      <c r="R122" s="188">
        <v>49751790</v>
      </c>
      <c r="S122" s="188"/>
    </row>
    <row r="123" spans="2:19" s="160" customFormat="1" ht="48.75" customHeight="1" x14ac:dyDescent="0.25">
      <c r="B123" s="170" t="s">
        <v>294</v>
      </c>
      <c r="C123" s="170" t="s">
        <v>284</v>
      </c>
      <c r="D123" s="170" t="s">
        <v>611</v>
      </c>
      <c r="E123" s="170" t="s">
        <v>313</v>
      </c>
      <c r="F123" s="181" t="s">
        <v>612</v>
      </c>
      <c r="G123" s="182">
        <v>50</v>
      </c>
      <c r="H123" s="180" t="s">
        <v>307</v>
      </c>
      <c r="I123" s="181" t="s">
        <v>289</v>
      </c>
      <c r="J123" s="180" t="s">
        <v>257</v>
      </c>
      <c r="K123" s="183" t="s">
        <v>290</v>
      </c>
      <c r="L123" s="181">
        <v>16763</v>
      </c>
      <c r="M123" s="184" t="s">
        <v>613</v>
      </c>
      <c r="N123" s="195"/>
      <c r="O123" s="196"/>
      <c r="P123" s="197"/>
      <c r="Q123" s="197"/>
      <c r="R123" s="188">
        <v>91357839</v>
      </c>
      <c r="S123" s="188"/>
    </row>
    <row r="124" spans="2:19" s="160" customFormat="1" ht="48.75" customHeight="1" x14ac:dyDescent="0.25">
      <c r="B124" s="170" t="s">
        <v>283</v>
      </c>
      <c r="C124" s="170" t="s">
        <v>284</v>
      </c>
      <c r="D124" s="170" t="s">
        <v>409</v>
      </c>
      <c r="E124" s="170" t="s">
        <v>313</v>
      </c>
      <c r="F124" s="181" t="s">
        <v>306</v>
      </c>
      <c r="G124" s="182">
        <v>50</v>
      </c>
      <c r="H124" s="180" t="s">
        <v>307</v>
      </c>
      <c r="I124" s="181" t="s">
        <v>289</v>
      </c>
      <c r="J124" s="180" t="s">
        <v>257</v>
      </c>
      <c r="K124" s="183" t="s">
        <v>290</v>
      </c>
      <c r="L124" s="181">
        <v>16764</v>
      </c>
      <c r="M124" s="184" t="s">
        <v>614</v>
      </c>
      <c r="N124" s="195"/>
      <c r="O124" s="196"/>
      <c r="P124" s="197"/>
      <c r="Q124" s="197"/>
      <c r="R124" s="188">
        <v>81158684</v>
      </c>
      <c r="S124" s="188"/>
    </row>
    <row r="125" spans="2:19" s="160" customFormat="1" ht="48.75" customHeight="1" x14ac:dyDescent="0.25">
      <c r="B125" s="170" t="s">
        <v>294</v>
      </c>
      <c r="C125" s="170" t="s">
        <v>284</v>
      </c>
      <c r="D125" s="170" t="s">
        <v>611</v>
      </c>
      <c r="E125" s="170" t="s">
        <v>313</v>
      </c>
      <c r="F125" s="181" t="s">
        <v>612</v>
      </c>
      <c r="G125" s="182">
        <v>50</v>
      </c>
      <c r="H125" s="180" t="s">
        <v>307</v>
      </c>
      <c r="I125" s="181" t="s">
        <v>289</v>
      </c>
      <c r="J125" s="180" t="s">
        <v>257</v>
      </c>
      <c r="K125" s="183" t="s">
        <v>290</v>
      </c>
      <c r="L125" s="181">
        <v>16774</v>
      </c>
      <c r="M125" s="184" t="s">
        <v>615</v>
      </c>
      <c r="N125" s="193" t="s">
        <v>616</v>
      </c>
      <c r="O125" s="181" t="s">
        <v>293</v>
      </c>
      <c r="P125" s="194">
        <v>291710096.85000002</v>
      </c>
      <c r="Q125" s="194">
        <v>103698687.7</v>
      </c>
      <c r="R125" s="188">
        <v>46608084</v>
      </c>
      <c r="S125" s="188"/>
    </row>
    <row r="126" spans="2:19" s="160" customFormat="1" ht="48.75" customHeight="1" x14ac:dyDescent="0.25">
      <c r="B126" s="170" t="s">
        <v>283</v>
      </c>
      <c r="C126" s="170" t="s">
        <v>284</v>
      </c>
      <c r="D126" s="170" t="s">
        <v>312</v>
      </c>
      <c r="E126" s="170" t="s">
        <v>317</v>
      </c>
      <c r="F126" s="181" t="s">
        <v>287</v>
      </c>
      <c r="G126" s="182">
        <v>10</v>
      </c>
      <c r="H126" s="180" t="s">
        <v>288</v>
      </c>
      <c r="I126" s="181" t="s">
        <v>289</v>
      </c>
      <c r="J126" s="180" t="s">
        <v>257</v>
      </c>
      <c r="K126" s="183" t="s">
        <v>290</v>
      </c>
      <c r="L126" s="181" t="s">
        <v>617</v>
      </c>
      <c r="M126" s="184" t="s">
        <v>618</v>
      </c>
      <c r="N126" s="193">
        <v>44601</v>
      </c>
      <c r="O126" s="181" t="s">
        <v>293</v>
      </c>
      <c r="P126" s="194">
        <v>931943814.72000003</v>
      </c>
      <c r="Q126" s="194">
        <v>0</v>
      </c>
      <c r="R126" s="188">
        <v>158772067.78</v>
      </c>
      <c r="S126" s="188">
        <v>128772067.78</v>
      </c>
    </row>
    <row r="127" spans="2:19" s="160" customFormat="1" ht="48.75" customHeight="1" x14ac:dyDescent="0.25">
      <c r="B127" s="170" t="s">
        <v>294</v>
      </c>
      <c r="C127" s="170" t="s">
        <v>311</v>
      </c>
      <c r="D127" s="170" t="s">
        <v>294</v>
      </c>
      <c r="E127" s="170" t="s">
        <v>313</v>
      </c>
      <c r="F127" s="181" t="s">
        <v>287</v>
      </c>
      <c r="G127" s="182">
        <v>10</v>
      </c>
      <c r="H127" s="180" t="s">
        <v>288</v>
      </c>
      <c r="I127" s="181" t="s">
        <v>289</v>
      </c>
      <c r="J127" s="180" t="s">
        <v>257</v>
      </c>
      <c r="K127" s="183" t="s">
        <v>290</v>
      </c>
      <c r="L127" s="181" t="s">
        <v>619</v>
      </c>
      <c r="M127" s="184" t="s">
        <v>620</v>
      </c>
      <c r="N127" s="193" t="s">
        <v>600</v>
      </c>
      <c r="O127" s="181" t="s">
        <v>386</v>
      </c>
      <c r="P127" s="194">
        <v>620902509.37000024</v>
      </c>
      <c r="Q127" s="194">
        <v>0</v>
      </c>
      <c r="R127" s="188">
        <v>128701036</v>
      </c>
      <c r="S127" s="188">
        <v>56534292.369999997</v>
      </c>
    </row>
    <row r="128" spans="2:19" s="160" customFormat="1" ht="48.75" customHeight="1" x14ac:dyDescent="0.25">
      <c r="B128" s="170" t="s">
        <v>294</v>
      </c>
      <c r="C128" s="170" t="s">
        <v>311</v>
      </c>
      <c r="D128" s="170" t="s">
        <v>283</v>
      </c>
      <c r="E128" s="170" t="s">
        <v>313</v>
      </c>
      <c r="F128" s="181" t="s">
        <v>287</v>
      </c>
      <c r="G128" s="182">
        <v>10</v>
      </c>
      <c r="H128" s="180" t="s">
        <v>288</v>
      </c>
      <c r="I128" s="181" t="s">
        <v>289</v>
      </c>
      <c r="J128" s="180" t="s">
        <v>257</v>
      </c>
      <c r="K128" s="183" t="s">
        <v>290</v>
      </c>
      <c r="L128" s="181" t="s">
        <v>621</v>
      </c>
      <c r="M128" s="184" t="s">
        <v>622</v>
      </c>
      <c r="N128" s="195"/>
      <c r="O128" s="196" t="s">
        <v>303</v>
      </c>
      <c r="P128" s="197"/>
      <c r="Q128" s="197"/>
      <c r="R128" s="188">
        <v>53420769</v>
      </c>
      <c r="S128" s="188"/>
    </row>
    <row r="129" spans="2:20" s="160" customFormat="1" ht="48.75" customHeight="1" x14ac:dyDescent="0.25">
      <c r="B129" s="170" t="s">
        <v>294</v>
      </c>
      <c r="C129" s="170" t="s">
        <v>311</v>
      </c>
      <c r="D129" s="170" t="s">
        <v>590</v>
      </c>
      <c r="E129" s="170" t="s">
        <v>534</v>
      </c>
      <c r="F129" s="181" t="s">
        <v>306</v>
      </c>
      <c r="G129" s="182">
        <v>50</v>
      </c>
      <c r="H129" s="180" t="s">
        <v>307</v>
      </c>
      <c r="I129" s="181" t="s">
        <v>289</v>
      </c>
      <c r="J129" s="180" t="s">
        <v>257</v>
      </c>
      <c r="K129" s="183" t="s">
        <v>290</v>
      </c>
      <c r="L129" s="181" t="s">
        <v>623</v>
      </c>
      <c r="M129" s="184" t="s">
        <v>624</v>
      </c>
      <c r="N129" s="193" t="s">
        <v>625</v>
      </c>
      <c r="O129" s="181" t="s">
        <v>310</v>
      </c>
      <c r="P129" s="194">
        <v>24998804.350000001</v>
      </c>
      <c r="Q129" s="194"/>
      <c r="R129" s="188">
        <v>6919246</v>
      </c>
      <c r="S129" s="188"/>
    </row>
    <row r="130" spans="2:20" s="160" customFormat="1" ht="48.75" customHeight="1" x14ac:dyDescent="0.25">
      <c r="B130" s="170" t="s">
        <v>283</v>
      </c>
      <c r="C130" s="170" t="s">
        <v>284</v>
      </c>
      <c r="D130" s="170" t="s">
        <v>389</v>
      </c>
      <c r="E130" s="170" t="s">
        <v>313</v>
      </c>
      <c r="F130" s="181">
        <v>300</v>
      </c>
      <c r="G130" s="182">
        <v>60</v>
      </c>
      <c r="H130" s="180" t="s">
        <v>626</v>
      </c>
      <c r="I130" s="181" t="s">
        <v>289</v>
      </c>
      <c r="J130" s="180" t="s">
        <v>257</v>
      </c>
      <c r="K130" s="183" t="s">
        <v>392</v>
      </c>
      <c r="L130" s="181" t="s">
        <v>627</v>
      </c>
      <c r="M130" s="184" t="s">
        <v>628</v>
      </c>
      <c r="N130" s="202"/>
      <c r="O130" s="202" t="s">
        <v>303</v>
      </c>
      <c r="P130" s="203"/>
      <c r="Q130" s="197"/>
      <c r="R130" s="188">
        <v>1388420000</v>
      </c>
      <c r="S130" s="188">
        <v>16035332.039999999</v>
      </c>
    </row>
    <row r="131" spans="2:20" s="160" customFormat="1" ht="48.75" customHeight="1" x14ac:dyDescent="0.25">
      <c r="B131" s="170" t="s">
        <v>570</v>
      </c>
      <c r="C131" s="170" t="s">
        <v>300</v>
      </c>
      <c r="D131" s="170" t="s">
        <v>257</v>
      </c>
      <c r="E131" s="170" t="s">
        <v>534</v>
      </c>
      <c r="F131" s="181" t="s">
        <v>306</v>
      </c>
      <c r="G131" s="182">
        <v>50</v>
      </c>
      <c r="H131" s="180" t="s">
        <v>307</v>
      </c>
      <c r="I131" s="181" t="s">
        <v>289</v>
      </c>
      <c r="J131" s="180" t="s">
        <v>257</v>
      </c>
      <c r="K131" s="183" t="s">
        <v>290</v>
      </c>
      <c r="L131" s="181" t="s">
        <v>629</v>
      </c>
      <c r="M131" s="184" t="s">
        <v>630</v>
      </c>
      <c r="N131" s="193" t="s">
        <v>631</v>
      </c>
      <c r="O131" s="181" t="s">
        <v>444</v>
      </c>
      <c r="P131" s="194">
        <v>123500166.39999996</v>
      </c>
      <c r="Q131" s="204"/>
      <c r="R131" s="188">
        <v>85246069</v>
      </c>
      <c r="S131" s="188">
        <v>39966575.780000001</v>
      </c>
    </row>
    <row r="132" spans="2:20" s="160" customFormat="1" ht="48.75" customHeight="1" x14ac:dyDescent="0.25">
      <c r="B132" s="170" t="s">
        <v>294</v>
      </c>
      <c r="C132" s="170" t="s">
        <v>311</v>
      </c>
      <c r="D132" s="170" t="s">
        <v>304</v>
      </c>
      <c r="E132" s="180" t="s">
        <v>632</v>
      </c>
      <c r="F132" s="181" t="s">
        <v>306</v>
      </c>
      <c r="G132" s="182">
        <v>50</v>
      </c>
      <c r="H132" s="180" t="s">
        <v>307</v>
      </c>
      <c r="I132" s="181" t="s">
        <v>289</v>
      </c>
      <c r="J132" s="180" t="s">
        <v>257</v>
      </c>
      <c r="K132" s="183" t="s">
        <v>290</v>
      </c>
      <c r="L132" s="181" t="s">
        <v>633</v>
      </c>
      <c r="M132" s="184" t="s">
        <v>634</v>
      </c>
      <c r="N132" s="195"/>
      <c r="O132" s="196" t="s">
        <v>303</v>
      </c>
      <c r="P132" s="197"/>
      <c r="Q132" s="197"/>
      <c r="R132" s="188">
        <v>7556566</v>
      </c>
      <c r="S132" s="188"/>
    </row>
    <row r="133" spans="2:20" s="160" customFormat="1" ht="48.75" customHeight="1" x14ac:dyDescent="0.25">
      <c r="B133" s="170" t="s">
        <v>294</v>
      </c>
      <c r="C133" s="170" t="s">
        <v>311</v>
      </c>
      <c r="D133" s="170" t="s">
        <v>635</v>
      </c>
      <c r="E133" s="170" t="s">
        <v>636</v>
      </c>
      <c r="F133" s="181" t="s">
        <v>306</v>
      </c>
      <c r="G133" s="182">
        <v>50</v>
      </c>
      <c r="H133" s="180" t="s">
        <v>307</v>
      </c>
      <c r="I133" s="181" t="s">
        <v>289</v>
      </c>
      <c r="J133" s="180" t="s">
        <v>257</v>
      </c>
      <c r="K133" s="183" t="s">
        <v>290</v>
      </c>
      <c r="L133" s="181" t="s">
        <v>637</v>
      </c>
      <c r="M133" s="184" t="s">
        <v>638</v>
      </c>
      <c r="N133" s="195"/>
      <c r="O133" s="196" t="s">
        <v>303</v>
      </c>
      <c r="P133" s="197"/>
      <c r="Q133" s="197"/>
      <c r="R133" s="188">
        <v>53735224.280000001</v>
      </c>
      <c r="S133" s="188">
        <v>10747044.859999999</v>
      </c>
    </row>
    <row r="134" spans="2:20" s="160" customFormat="1" ht="48.75" customHeight="1" x14ac:dyDescent="0.25">
      <c r="B134" s="170" t="s">
        <v>294</v>
      </c>
      <c r="C134" s="170" t="s">
        <v>311</v>
      </c>
      <c r="D134" s="170" t="s">
        <v>607</v>
      </c>
      <c r="E134" s="170" t="s">
        <v>317</v>
      </c>
      <c r="F134" s="181" t="s">
        <v>306</v>
      </c>
      <c r="G134" s="182">
        <v>50</v>
      </c>
      <c r="H134" s="180" t="s">
        <v>307</v>
      </c>
      <c r="I134" s="181" t="s">
        <v>289</v>
      </c>
      <c r="J134" s="180" t="s">
        <v>257</v>
      </c>
      <c r="K134" s="183" t="s">
        <v>290</v>
      </c>
      <c r="L134" s="181" t="s">
        <v>639</v>
      </c>
      <c r="M134" s="184" t="s">
        <v>640</v>
      </c>
      <c r="N134" s="195"/>
      <c r="O134" s="181" t="s">
        <v>386</v>
      </c>
      <c r="P134" s="194">
        <v>6967019.1100000003</v>
      </c>
      <c r="Q134" s="194"/>
      <c r="R134" s="188">
        <v>5430074</v>
      </c>
      <c r="S134" s="188"/>
    </row>
    <row r="135" spans="2:20" s="160" customFormat="1" ht="48.75" customHeight="1" x14ac:dyDescent="0.25">
      <c r="B135" s="170" t="s">
        <v>294</v>
      </c>
      <c r="C135" s="170" t="s">
        <v>311</v>
      </c>
      <c r="D135" s="170" t="s">
        <v>607</v>
      </c>
      <c r="E135" s="170" t="s">
        <v>317</v>
      </c>
      <c r="F135" s="181" t="s">
        <v>306</v>
      </c>
      <c r="G135" s="182">
        <v>50</v>
      </c>
      <c r="H135" s="180" t="s">
        <v>307</v>
      </c>
      <c r="I135" s="181" t="s">
        <v>289</v>
      </c>
      <c r="J135" s="180" t="s">
        <v>257</v>
      </c>
      <c r="K135" s="183" t="s">
        <v>290</v>
      </c>
      <c r="L135" s="181" t="s">
        <v>641</v>
      </c>
      <c r="M135" s="184" t="s">
        <v>642</v>
      </c>
      <c r="N135" s="195"/>
      <c r="O135" s="196"/>
      <c r="P135" s="197"/>
      <c r="Q135" s="197"/>
      <c r="R135" s="188">
        <v>103741133.81999999</v>
      </c>
      <c r="S135" s="188"/>
    </row>
    <row r="136" spans="2:20" s="160" customFormat="1" ht="48.75" customHeight="1" x14ac:dyDescent="0.25">
      <c r="B136" s="170" t="s">
        <v>283</v>
      </c>
      <c r="C136" s="170" t="s">
        <v>284</v>
      </c>
      <c r="D136" s="170" t="s">
        <v>409</v>
      </c>
      <c r="E136" s="170" t="s">
        <v>313</v>
      </c>
      <c r="F136" s="181" t="s">
        <v>306</v>
      </c>
      <c r="G136" s="182">
        <v>50</v>
      </c>
      <c r="H136" s="180" t="s">
        <v>307</v>
      </c>
      <c r="I136" s="181" t="s">
        <v>289</v>
      </c>
      <c r="J136" s="180" t="s">
        <v>257</v>
      </c>
      <c r="K136" s="183" t="s">
        <v>290</v>
      </c>
      <c r="L136" s="181" t="s">
        <v>643</v>
      </c>
      <c r="M136" s="184" t="s">
        <v>644</v>
      </c>
      <c r="N136" s="195"/>
      <c r="O136" s="196" t="s">
        <v>303</v>
      </c>
      <c r="P136" s="197"/>
      <c r="Q136" s="197"/>
      <c r="R136" s="188">
        <v>35015282</v>
      </c>
      <c r="S136" s="188"/>
    </row>
    <row r="137" spans="2:20" s="133" customFormat="1" ht="15.75" x14ac:dyDescent="0.25">
      <c r="B137" s="205"/>
      <c r="C137" s="206"/>
      <c r="D137" s="207"/>
      <c r="E137" s="208"/>
      <c r="F137" s="207"/>
      <c r="G137" s="205"/>
      <c r="H137" s="205"/>
      <c r="I137" s="205"/>
      <c r="J137" s="208"/>
      <c r="K137" s="209"/>
      <c r="L137" s="209"/>
      <c r="M137" s="209"/>
      <c r="N137" s="210"/>
      <c r="O137" s="209" t="s">
        <v>303</v>
      </c>
      <c r="P137" s="211">
        <v>22870405716.409992</v>
      </c>
      <c r="Q137" s="211">
        <v>7076674685.1813498</v>
      </c>
      <c r="R137" s="211">
        <v>8804127379.3700008</v>
      </c>
      <c r="S137" s="211">
        <v>3365908457.9600005</v>
      </c>
      <c r="T137" s="212"/>
    </row>
  </sheetData>
  <mergeCells count="15">
    <mergeCell ref="N14:S14"/>
    <mergeCell ref="B5:S5"/>
    <mergeCell ref="B6:S6"/>
    <mergeCell ref="B7:S7"/>
    <mergeCell ref="B9:D9"/>
    <mergeCell ref="E10:F10"/>
    <mergeCell ref="Q15:Q16"/>
    <mergeCell ref="R15:R16"/>
    <mergeCell ref="S15:S16"/>
    <mergeCell ref="B15:K15"/>
    <mergeCell ref="L15:L16"/>
    <mergeCell ref="M15:M16"/>
    <mergeCell ref="N15:N16"/>
    <mergeCell ref="O15:O16"/>
    <mergeCell ref="P15:P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Notas a los estados financieros</vt:lpstr>
      <vt:lpstr>MOVIMIENTOS DE LOS ACTIVOS</vt:lpstr>
      <vt:lpstr>PROYECTOS EN PROCESO</vt:lpstr>
      <vt:lpstr>'Notas a los estados financieros'!Área_de_impresión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Eliseo Ramírez Peña</dc:creator>
  <cp:lastModifiedBy>Rafael Eliseo Ramírez Peña</cp:lastModifiedBy>
  <cp:lastPrinted>2025-07-22T12:39:48Z</cp:lastPrinted>
  <dcterms:created xsi:type="dcterms:W3CDTF">2023-08-18T18:56:20Z</dcterms:created>
  <dcterms:modified xsi:type="dcterms:W3CDTF">2025-07-22T13:03:19Z</dcterms:modified>
</cp:coreProperties>
</file>