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YECTO AFD CIF ALINO INAPA\PROCESO LPI DETECCION FUGAS 2025\DOCUMENTO A PUBLICAR\"/>
    </mc:Choice>
  </mc:AlternateContent>
  <bookViews>
    <workbookView xWindow="0" yWindow="0" windowWidth="28800" windowHeight="11880"/>
  </bookViews>
  <sheets>
    <sheet name="FORMATO" sheetId="7" r:id="rId1"/>
  </sheets>
  <definedNames>
    <definedName name="_xlnm.Print_Area" localSheetId="0">FORMATO!$A$1:$H$62</definedName>
    <definedName name="_xlnm.Print_Titles" localSheetId="0">FORMATO!$1:$9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7" l="1"/>
  <c r="F54" i="7"/>
  <c r="G53" i="7"/>
  <c r="G55" i="7" s="1"/>
  <c r="F53" i="7"/>
  <c r="G49" i="7"/>
  <c r="F49" i="7"/>
  <c r="G48" i="7"/>
  <c r="H48" i="7" s="1"/>
  <c r="F48" i="7"/>
  <c r="G45" i="7"/>
  <c r="F45" i="7"/>
  <c r="G44" i="7"/>
  <c r="F44" i="7"/>
  <c r="G43" i="7"/>
  <c r="F43" i="7"/>
  <c r="G42" i="7"/>
  <c r="F42" i="7"/>
  <c r="G41" i="7"/>
  <c r="F41" i="7"/>
  <c r="G40" i="7"/>
  <c r="F40" i="7"/>
  <c r="G38" i="7"/>
  <c r="F38" i="7"/>
  <c r="H38" i="7" s="1"/>
  <c r="G37" i="7"/>
  <c r="F37" i="7"/>
  <c r="G36" i="7"/>
  <c r="F36" i="7"/>
  <c r="G35" i="7"/>
  <c r="F35" i="7"/>
  <c r="G34" i="7"/>
  <c r="F34" i="7"/>
  <c r="H34" i="7" s="1"/>
  <c r="G33" i="7"/>
  <c r="F33" i="7"/>
  <c r="G32" i="7"/>
  <c r="F32" i="7"/>
  <c r="G31" i="7"/>
  <c r="F31" i="7"/>
  <c r="G30" i="7"/>
  <c r="F30" i="7"/>
  <c r="H30" i="7" s="1"/>
  <c r="G29" i="7"/>
  <c r="F29" i="7"/>
  <c r="G28" i="7"/>
  <c r="F28" i="7"/>
  <c r="G27" i="7"/>
  <c r="F27" i="7"/>
  <c r="F13" i="7"/>
  <c r="F14" i="7"/>
  <c r="F15" i="7"/>
  <c r="F16" i="7"/>
  <c r="F17" i="7"/>
  <c r="F18" i="7"/>
  <c r="F19" i="7"/>
  <c r="F20" i="7"/>
  <c r="F21" i="7"/>
  <c r="F22" i="7"/>
  <c r="F23" i="7"/>
  <c r="F24" i="7"/>
  <c r="F12" i="7"/>
  <c r="G12" i="7"/>
  <c r="H12" i="7" s="1"/>
  <c r="A41" i="7"/>
  <c r="A42" i="7" s="1"/>
  <c r="A43" i="7" s="1"/>
  <c r="A44" i="7" s="1"/>
  <c r="A45" i="7" s="1"/>
  <c r="A28" i="7"/>
  <c r="A29" i="7" s="1"/>
  <c r="A30" i="7" s="1"/>
  <c r="A31" i="7" s="1"/>
  <c r="A32" i="7" s="1"/>
  <c r="A38" i="7" s="1"/>
  <c r="G24" i="7"/>
  <c r="G23" i="7"/>
  <c r="G21" i="7"/>
  <c r="G20" i="7"/>
  <c r="G19" i="7"/>
  <c r="G17" i="7"/>
  <c r="H17" i="7" s="1"/>
  <c r="A17" i="7"/>
  <c r="A18" i="7" s="1"/>
  <c r="A19" i="7" s="1"/>
  <c r="A20" i="7" s="1"/>
  <c r="A21" i="7" s="1"/>
  <c r="A22" i="7" s="1"/>
  <c r="A23" i="7" s="1"/>
  <c r="A24" i="7" s="1"/>
  <c r="G16" i="7"/>
  <c r="G15" i="7"/>
  <c r="G13" i="7"/>
  <c r="A13" i="7"/>
  <c r="A14" i="7" s="1"/>
  <c r="A15" i="7" s="1"/>
  <c r="H24" i="7" l="1"/>
  <c r="H42" i="7"/>
  <c r="H13" i="7"/>
  <c r="H33" i="7"/>
  <c r="H15" i="7"/>
  <c r="H41" i="7"/>
  <c r="H19" i="7"/>
  <c r="H20" i="7"/>
  <c r="H16" i="7"/>
  <c r="H21" i="7"/>
  <c r="H23" i="7"/>
  <c r="H45" i="7"/>
  <c r="H29" i="7"/>
  <c r="H35" i="7"/>
  <c r="H31" i="7"/>
  <c r="H49" i="7"/>
  <c r="H27" i="7"/>
  <c r="H40" i="7"/>
  <c r="H44" i="7"/>
  <c r="H28" i="7"/>
  <c r="H36" i="7"/>
  <c r="H37" i="7"/>
  <c r="H32" i="7"/>
  <c r="H54" i="7"/>
  <c r="H53" i="7"/>
  <c r="H55" i="7" s="1"/>
  <c r="H43" i="7"/>
  <c r="G18" i="7"/>
  <c r="H18" i="7" s="1"/>
  <c r="G22" i="7"/>
  <c r="H22" i="7" s="1"/>
  <c r="G14" i="7"/>
  <c r="H14" i="7" s="1"/>
  <c r="H50" i="7" l="1"/>
  <c r="G50" i="7"/>
  <c r="G57" i="7" s="1"/>
  <c r="F58" i="7"/>
  <c r="H59" i="7" l="1"/>
</calcChain>
</file>

<file path=xl/sharedStrings.xml><?xml version="1.0" encoding="utf-8"?>
<sst xmlns="http://schemas.openxmlformats.org/spreadsheetml/2006/main" count="108" uniqueCount="74">
  <si>
    <t>TOTAL INCLUYE ITBIS e INDIRECTOS</t>
  </si>
  <si>
    <t xml:space="preserve">SUB-TOTAL DE ITBIS </t>
  </si>
  <si>
    <t>Prestación de servicios (Línea Matriz ALINO y red Mao)</t>
  </si>
  <si>
    <t>Unidad</t>
  </si>
  <si>
    <t>Equipos para localización de redes</t>
  </si>
  <si>
    <t>Equipos para localización de fugas</t>
  </si>
  <si>
    <t>Medidor espesor de tuberías</t>
  </si>
  <si>
    <t>I.2</t>
  </si>
  <si>
    <t>UD</t>
  </si>
  <si>
    <t>Medidor digital de pinza, CA/CC, multímetro, Resolución de hasta 0,01 A y 0,1 V,Medidas de corriente alterna a 1000 A</t>
  </si>
  <si>
    <t xml:space="preserve">Medidor de Resistencia de Puesta a Tierra </t>
  </si>
  <si>
    <t>Megger Probador de aislamiento, resistencia de 100 Gigaohms, 50V, 100V, 250V, 500V, 1000V prueba con un certificado de calibración rastreable NIST con datos</t>
  </si>
  <si>
    <t>Termómetro IRT industrial </t>
  </si>
  <si>
    <t>Tacómetro industrial</t>
  </si>
  <si>
    <t> Multímetro para electricista</t>
  </si>
  <si>
    <t xml:space="preserve">Power &amp; Energy Logger </t>
  </si>
  <si>
    <t>Cámara termográfica</t>
  </si>
  <si>
    <t>Micrómetro de 1 pulgada con acabado de cromo satinado, rango de medición 0–6 pulgadas, intervalo de graduación de 0.001 pulgadas, juego de 6</t>
  </si>
  <si>
    <t>Micrómetro de diagnóstico 0-1",  rango: 0-1"/0-25.4 mm, IP65</t>
  </si>
  <si>
    <t>Juego de medidores de calibre de esfera con rango de medición de 0.7-1.5 pulgadas</t>
  </si>
  <si>
    <t>Medidor digital de pinza, CA/CC, multímetro, Resolución de hasta 0,01 A y 0,1 V,Medidas de corriente alterna a 400 A</t>
  </si>
  <si>
    <t>I.1</t>
  </si>
  <si>
    <t>Itbis - 18%</t>
  </si>
  <si>
    <t>P.U.</t>
  </si>
  <si>
    <t>CANTIDAD</t>
  </si>
  <si>
    <t>P A R T I D A S</t>
  </si>
  <si>
    <t>No</t>
  </si>
  <si>
    <t>PROYECTO: Aumento de la Eficiencia en la Gestión de Agua y Saneamiento de INAPA</t>
  </si>
  <si>
    <t xml:space="preserve">INSTITUTO NACIONAL DE AGUAS POTABLES Y ALCANTARILLADOS </t>
  </si>
  <si>
    <t>I.3</t>
  </si>
  <si>
    <t>I.4</t>
  </si>
  <si>
    <t>I.5</t>
  </si>
  <si>
    <t xml:space="preserve">Equipos de medición de caudal y presión </t>
  </si>
  <si>
    <t>Roscadora de tubos bajo presión (rosca de 1")</t>
  </si>
  <si>
    <t>Repuestos: (cables, sondas, etc.)</t>
  </si>
  <si>
    <t>Caudalímetro ultrasónico portátil equipado con sondas (transmisores/receptores), sistema tipo clamp-on para instalación de las sondas, cables y mangueras, kit de instalación (incluyendo sensor de espesor de tuberías) y carcasa + Datalogger para medición de presión y almacenamiento de datos de presiones y caudales equipado con batería de litio, antena (permitiendo transmisión de datos por GPRS), cable analogico tipo Rilsan (10 m), cables digitales y conectores.</t>
  </si>
  <si>
    <t>Caudalímetro electromagnético de inserción (sonda de inserción) , con cables, mangueras y carcasa, incluyendo también varilla calibradora de acero inoxidable para tuberías de hasta 1,400 mm de diámetro + Datalogger para medición de presión y almacenamiento de datos de presiones y caudales, equipado con batería de litio, antena (permitiendo transmisión de datos por GPRS),  cable analogico tipo Rilsan (2 m), cables digitales y conectores.</t>
  </si>
  <si>
    <t>Cables digitales de entrada</t>
  </si>
  <si>
    <t>Cables digitales de salida</t>
  </si>
  <si>
    <t>Cables de comunicación datalogger a laptop/PDA equipados con USB</t>
  </si>
  <si>
    <t>Cables analógicos de tipo Rilsan</t>
  </si>
  <si>
    <t>Conectores rápidos roscados</t>
  </si>
  <si>
    <t>Varas (varillas mecánicas de escucha)</t>
  </si>
  <si>
    <t>Correlador acústico y detector acústico de fugas con accesorios: 3 transmisores y sensores/micrófonos piezoeléctricos magnéticos, receptor (con pantalla digital), varillas con extensiones, microfono de escucha (para escucha a nivel de accessorios de la red), auriculares, tripie y microfono de suelo, cables y conectores alojados en un estuche de transporte resistente</t>
  </si>
  <si>
    <t>Equipo de detección acústica de fugas (Geófono) incluyendo receptor (con pantalla digital), varillas con extensiones, microfono de escucha (para escucha a nivel de accessorios de la red), auriculares, tripie y microfono de suelo, cables y conectores alojados en un estuche de transporte resistente</t>
  </si>
  <si>
    <t>Sistema con Loggers de ruido (sonido) incluyendo una unidad Receptor, 10 loggers de sonido equipados con adaptador magnético, microfono y correlador integrado y antena integrada permitiendo una conexión inalámbrica con la unidad receptora y una geolocalizadición de las fugas detectadas</t>
  </si>
  <si>
    <t>Repuestos equipos acústicos: auriculares, cables, microfono de escucha y microfono de suelo</t>
  </si>
  <si>
    <t>Equipo portátil de detección de fugas con gas Helio incluyendo sistema de inyección de helio, sistela de extracción de aire, detector de fugas de helio y regulador de gas helio</t>
  </si>
  <si>
    <t>Localizador de tuberías y fugas consistiendo en cable metálico o plástico de 80 m equipado con sonda</t>
  </si>
  <si>
    <t>Detector de metal</t>
  </si>
  <si>
    <t>Datalogger de presión para Reguladora de Presión</t>
  </si>
  <si>
    <t>Datalogger para medición y almacenamiento de datos de presión (0 a 20 bares) equipado con batería de litio, antena (permitiendo transmisión de datos por GPRS), pantalla de lectura digital, cableado y conectores</t>
  </si>
  <si>
    <t>6.1</t>
  </si>
  <si>
    <t>6.2</t>
  </si>
  <si>
    <t>6.3</t>
  </si>
  <si>
    <t>6.4</t>
  </si>
  <si>
    <t>6.5</t>
  </si>
  <si>
    <t xml:space="preserve">SUB-TOTAL I.5  SERVICIOS CONEXOS </t>
  </si>
  <si>
    <t>SUMINISTRO DE EQUIPAMIENTO</t>
  </si>
  <si>
    <t>TOTAL DE OFERTA</t>
  </si>
  <si>
    <t>Capacitación en el uso de los equipos - 5 días - 10 participantes</t>
  </si>
  <si>
    <t>EUROS</t>
  </si>
  <si>
    <t>PESOS DOMINICANOS</t>
  </si>
  <si>
    <t>DIRECCIÓN DE EJECUCIÓN PROGRAMAS Y PROYECTOS DE INVERSIÓN</t>
  </si>
  <si>
    <t xml:space="preserve">SUB-TOTAL NO INCLUYE ITBIS </t>
  </si>
  <si>
    <r>
      <t xml:space="preserve">Nota: Precios deben incluir todos los impuestos, tasas y derechos debidos, fuera del país de entrega, para aquellos Bienes </t>
    </r>
    <r>
      <rPr>
        <sz val="11"/>
        <color rgb="FF222222"/>
        <rFont val="Arial"/>
        <family val="2"/>
      </rPr>
      <t>procedentes de un país distinto del País de Entrega.</t>
    </r>
  </si>
  <si>
    <t>(i) Un software de sistema, compatible con Windows 10 o 
versión posterior, para transferir los datos del datalogger a 
la computadora del Usuario o para configurar el datalogger 
desde la computadora. - hasta cinco (5) Usuarios. 
Incluyendo soporte técnico On-line durante un año</t>
  </si>
  <si>
    <t>Suministro de Equipos de Medición eléctrica</t>
  </si>
  <si>
    <t>PRESUPUESTO:LPI-B-001-2025, Suministro de Equipo de Medición y Detección Fugas más servicios conexos</t>
  </si>
  <si>
    <t>(INAPA)</t>
  </si>
  <si>
    <t>(DEPPI)</t>
  </si>
  <si>
    <t xml:space="preserve"> VALOR
con  ITBIS</t>
  </si>
  <si>
    <r>
      <rPr>
        <b/>
        <sz val="11"/>
        <color theme="1"/>
        <rFont val="Aptos Narrow"/>
        <family val="2"/>
        <scheme val="minor"/>
      </rPr>
      <t>Nota</t>
    </r>
    <r>
      <rPr>
        <sz val="11"/>
        <color theme="1"/>
        <rFont val="Aptos Narrow"/>
        <family val="2"/>
        <scheme val="minor"/>
      </rPr>
      <t>: El Oferente suministrará Software de sistema para configuración de datos de datalogers</t>
    </r>
  </si>
  <si>
    <t xml:space="preserve"> VALOR
sin ITBIS
CANT X 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</si>
</sst>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&quot;vinci sans&quot;"/>
    </font>
    <font>
      <sz val="12"/>
      <name val="&quot;vinci sans&quot;"/>
    </font>
    <font>
      <b/>
      <i/>
      <sz val="12"/>
      <name val="&quot;vinci sans&quot;"/>
    </font>
    <font>
      <b/>
      <i/>
      <sz val="12"/>
      <color theme="1"/>
      <name val="&quot;vinci sans&quot;"/>
    </font>
    <font>
      <b/>
      <sz val="11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u/>
      <sz val="11"/>
      <color rgb="FF222222"/>
      <name val="Arial"/>
      <family val="2"/>
    </font>
    <font>
      <sz val="11"/>
      <color rgb="FF222222"/>
      <name val="Arial"/>
      <family val="2"/>
    </font>
    <font>
      <b/>
      <sz val="11"/>
      <color rgb="FF2222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4" fontId="6" fillId="0" borderId="7" xfId="0" applyNumberFormat="1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44" fontId="3" fillId="0" borderId="7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44" fontId="3" fillId="0" borderId="11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43" fontId="0" fillId="0" borderId="0" xfId="1" applyFont="1" applyAlignment="1">
      <alignment vertical="center"/>
    </xf>
    <xf numFmtId="44" fontId="4" fillId="5" borderId="19" xfId="0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2" fontId="4" fillId="5" borderId="19" xfId="0" applyNumberFormat="1" applyFont="1" applyFill="1" applyBorder="1" applyAlignment="1">
      <alignment horizontal="center" vertical="center"/>
    </xf>
    <xf numFmtId="165" fontId="4" fillId="5" borderId="1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4" fontId="3" fillId="3" borderId="21" xfId="0" applyNumberFormat="1" applyFont="1" applyFill="1" applyBorder="1" applyAlignment="1">
      <alignment horizontal="center" vertical="center"/>
    </xf>
    <xf numFmtId="44" fontId="4" fillId="4" borderId="4" xfId="0" applyNumberFormat="1" applyFont="1" applyFill="1" applyBorder="1" applyAlignment="1">
      <alignment horizontal="center" vertical="center"/>
    </xf>
    <xf numFmtId="44" fontId="4" fillId="5" borderId="18" xfId="0" applyNumberFormat="1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left" vertical="center"/>
    </xf>
    <xf numFmtId="2" fontId="3" fillId="7" borderId="22" xfId="0" applyNumberFormat="1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44" fontId="3" fillId="7" borderId="22" xfId="0" applyNumberFormat="1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44" fontId="3" fillId="8" borderId="15" xfId="0" applyNumberFormat="1" applyFont="1" applyFill="1" applyBorder="1" applyAlignment="1">
      <alignment horizontal="center" vertical="center"/>
    </xf>
    <xf numFmtId="44" fontId="3" fillId="8" borderId="14" xfId="0" applyNumberFormat="1" applyFont="1" applyFill="1" applyBorder="1" applyAlignment="1">
      <alignment horizontal="center" vertical="center"/>
    </xf>
    <xf numFmtId="4" fontId="13" fillId="8" borderId="8" xfId="0" applyNumberFormat="1" applyFont="1" applyFill="1" applyBorder="1" applyAlignment="1">
      <alignment vertical="center" wrapText="1"/>
    </xf>
    <xf numFmtId="2" fontId="3" fillId="8" borderId="8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44" fontId="3" fillId="8" borderId="8" xfId="0" applyNumberFormat="1" applyFont="1" applyFill="1" applyBorder="1" applyAlignment="1">
      <alignment horizontal="center" vertical="center"/>
    </xf>
    <xf numFmtId="44" fontId="3" fillId="8" borderId="7" xfId="0" applyNumberFormat="1" applyFont="1" applyFill="1" applyBorder="1" applyAlignment="1">
      <alignment horizontal="center" vertical="center"/>
    </xf>
    <xf numFmtId="4" fontId="12" fillId="8" borderId="8" xfId="0" applyNumberFormat="1" applyFont="1" applyFill="1" applyBorder="1" applyAlignment="1">
      <alignment vertical="center" wrapText="1"/>
    </xf>
    <xf numFmtId="2" fontId="6" fillId="8" borderId="8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44" fontId="6" fillId="8" borderId="8" xfId="0" applyNumberFormat="1" applyFont="1" applyFill="1" applyBorder="1" applyAlignment="1">
      <alignment horizontal="center" vertical="center"/>
    </xf>
    <xf numFmtId="2" fontId="6" fillId="8" borderId="7" xfId="0" applyNumberFormat="1" applyFont="1" applyFill="1" applyBorder="1" applyAlignment="1">
      <alignment horizontal="center" vertical="center"/>
    </xf>
    <xf numFmtId="4" fontId="10" fillId="3" borderId="8" xfId="0" applyNumberFormat="1" applyFont="1" applyFill="1" applyBorder="1" applyAlignment="1">
      <alignment vertical="center" wrapText="1"/>
    </xf>
    <xf numFmtId="43" fontId="1" fillId="0" borderId="0" xfId="1" applyFont="1" applyAlignment="1">
      <alignment vertical="center"/>
    </xf>
    <xf numFmtId="43" fontId="8" fillId="0" borderId="0" xfId="1" applyFont="1" applyAlignment="1">
      <alignment vertical="center"/>
    </xf>
    <xf numFmtId="43" fontId="8" fillId="6" borderId="0" xfId="1" applyFont="1" applyFill="1" applyAlignment="1">
      <alignment horizontal="center" vertical="center"/>
    </xf>
    <xf numFmtId="43" fontId="17" fillId="6" borderId="0" xfId="1" applyFont="1" applyFill="1" applyAlignment="1">
      <alignment horizontal="center" vertical="center"/>
    </xf>
    <xf numFmtId="0" fontId="14" fillId="8" borderId="16" xfId="0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4" fontId="3" fillId="3" borderId="8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43" fontId="8" fillId="3" borderId="0" xfId="1" applyFont="1" applyFill="1" applyAlignment="1">
      <alignment vertical="center"/>
    </xf>
    <xf numFmtId="44" fontId="4" fillId="7" borderId="22" xfId="0" applyNumberFormat="1" applyFont="1" applyFill="1" applyBorder="1" applyAlignment="1">
      <alignment horizontal="center" vertical="center"/>
    </xf>
    <xf numFmtId="44" fontId="4" fillId="7" borderId="24" xfId="0" applyNumberFormat="1" applyFont="1" applyFill="1" applyBorder="1" applyAlignment="1">
      <alignment horizontal="center" vertical="center"/>
    </xf>
    <xf numFmtId="164" fontId="15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164" fontId="4" fillId="5" borderId="20" xfId="1" applyNumberFormat="1" applyFont="1" applyFill="1" applyBorder="1" applyAlignment="1">
      <alignment horizontal="right" vertical="center"/>
    </xf>
    <xf numFmtId="164" fontId="4" fillId="8" borderId="17" xfId="1" applyNumberFormat="1" applyFont="1" applyFill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3" fillId="0" borderId="13" xfId="1" applyNumberFormat="1" applyFont="1" applyBorder="1" applyAlignment="1">
      <alignment horizontal="right" vertical="center"/>
    </xf>
    <xf numFmtId="164" fontId="4" fillId="8" borderId="10" xfId="1" applyNumberFormat="1" applyFont="1" applyFill="1" applyBorder="1" applyAlignment="1">
      <alignment horizontal="right" vertical="center"/>
    </xf>
    <xf numFmtId="164" fontId="3" fillId="0" borderId="10" xfId="1" applyNumberFormat="1" applyFont="1" applyBorder="1" applyAlignment="1">
      <alignment horizontal="right" vertical="center"/>
    </xf>
    <xf numFmtId="164" fontId="3" fillId="3" borderId="10" xfId="1" applyNumberFormat="1" applyFont="1" applyFill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164" fontId="7" fillId="8" borderId="10" xfId="1" applyNumberFormat="1" applyFont="1" applyFill="1" applyBorder="1" applyAlignment="1">
      <alignment horizontal="right" vertical="center"/>
    </xf>
    <xf numFmtId="164" fontId="3" fillId="9" borderId="3" xfId="1" applyNumberFormat="1" applyFont="1" applyFill="1" applyBorder="1" applyAlignment="1">
      <alignment horizontal="right" vertical="center"/>
    </xf>
    <xf numFmtId="164" fontId="3" fillId="7" borderId="23" xfId="1" applyNumberFormat="1" applyFont="1" applyFill="1" applyBorder="1" applyAlignment="1">
      <alignment horizontal="right" vertical="center"/>
    </xf>
    <xf numFmtId="164" fontId="0" fillId="0" borderId="3" xfId="1" applyNumberFormat="1" applyFont="1" applyBorder="1" applyAlignment="1">
      <alignment horizontal="right" vertical="center"/>
    </xf>
    <xf numFmtId="43" fontId="0" fillId="0" borderId="0" xfId="1" applyFont="1" applyBorder="1" applyAlignment="1">
      <alignment vertical="center"/>
    </xf>
    <xf numFmtId="0" fontId="0" fillId="9" borderId="0" xfId="0" applyFill="1" applyAlignment="1">
      <alignment vertical="center"/>
    </xf>
    <xf numFmtId="2" fontId="3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6" fillId="3" borderId="25" xfId="1" applyNumberFormat="1" applyFont="1" applyFill="1" applyBorder="1" applyAlignment="1">
      <alignment horizontal="right" vertical="center" wrapText="1"/>
    </xf>
    <xf numFmtId="4" fontId="11" fillId="3" borderId="26" xfId="0" applyNumberFormat="1" applyFont="1" applyFill="1" applyBorder="1" applyAlignment="1">
      <alignment vertical="center" wrapText="1"/>
    </xf>
    <xf numFmtId="2" fontId="6" fillId="3" borderId="26" xfId="0" applyNumberFormat="1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43" fontId="6" fillId="3" borderId="26" xfId="1" applyFont="1" applyFill="1" applyBorder="1" applyAlignment="1">
      <alignment horizontal="center" vertical="center"/>
    </xf>
    <xf numFmtId="0" fontId="6" fillId="3" borderId="9" xfId="1" applyNumberFormat="1" applyFont="1" applyFill="1" applyBorder="1" applyAlignment="1">
      <alignment horizontal="right" vertical="center" wrapText="1"/>
    </xf>
    <xf numFmtId="4" fontId="11" fillId="3" borderId="8" xfId="0" applyNumberFormat="1" applyFont="1" applyFill="1" applyBorder="1" applyAlignment="1">
      <alignment vertical="center" wrapText="1"/>
    </xf>
    <xf numFmtId="2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/>
    </xf>
    <xf numFmtId="44" fontId="4" fillId="5" borderId="19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2" fontId="3" fillId="3" borderId="29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44" fontId="3" fillId="3" borderId="29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44" fontId="3" fillId="3" borderId="30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44" fontId="3" fillId="3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10" borderId="5" xfId="1" applyNumberFormat="1" applyFont="1" applyFill="1" applyBorder="1" applyAlignment="1">
      <alignment horizontal="center" vertical="center" wrapText="1"/>
    </xf>
    <xf numFmtId="0" fontId="5" fillId="10" borderId="3" xfId="1" applyNumberFormat="1" applyFont="1" applyFill="1" applyBorder="1" applyAlignment="1">
      <alignment horizontal="center" vertical="center" wrapText="1"/>
    </xf>
    <xf numFmtId="0" fontId="5" fillId="10" borderId="2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16" fillId="0" borderId="2" xfId="1" applyNumberFormat="1" applyFont="1" applyBorder="1" applyAlignment="1">
      <alignment horizontal="center" vertical="center"/>
    </xf>
    <xf numFmtId="164" fontId="16" fillId="0" borderId="21" xfId="1" applyNumberFormat="1" applyFont="1" applyBorder="1" applyAlignment="1">
      <alignment horizontal="center" vertical="center"/>
    </xf>
    <xf numFmtId="164" fontId="16" fillId="0" borderId="27" xfId="1" applyNumberFormat="1" applyFont="1" applyBorder="1" applyAlignment="1">
      <alignment horizontal="center" vertical="center"/>
    </xf>
    <xf numFmtId="164" fontId="4" fillId="8" borderId="31" xfId="1" applyNumberFormat="1" applyFont="1" applyFill="1" applyBorder="1" applyAlignment="1">
      <alignment horizontal="right" vertical="center"/>
    </xf>
    <xf numFmtId="4" fontId="13" fillId="8" borderId="32" xfId="0" applyNumberFormat="1" applyFont="1" applyFill="1" applyBorder="1" applyAlignment="1">
      <alignment vertical="center" wrapText="1"/>
    </xf>
    <xf numFmtId="2" fontId="3" fillId="8" borderId="32" xfId="0" applyNumberFormat="1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44" fontId="3" fillId="8" borderId="32" xfId="0" applyNumberFormat="1" applyFont="1" applyFill="1" applyBorder="1" applyAlignment="1">
      <alignment horizontal="center" vertical="center"/>
    </xf>
    <xf numFmtId="44" fontId="3" fillId="8" borderId="33" xfId="0" applyNumberFormat="1" applyFont="1" applyFill="1" applyBorder="1" applyAlignment="1">
      <alignment horizontal="center" vertical="center"/>
    </xf>
    <xf numFmtId="164" fontId="3" fillId="0" borderId="34" xfId="1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vertical="center" wrapText="1"/>
    </xf>
    <xf numFmtId="44" fontId="3" fillId="0" borderId="6" xfId="0" applyNumberFormat="1" applyFont="1" applyBorder="1" applyAlignment="1">
      <alignment horizontal="center" vertical="center"/>
    </xf>
    <xf numFmtId="44" fontId="3" fillId="0" borderId="35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110690</xdr:colOff>
      <xdr:row>0</xdr:row>
      <xdr:rowOff>70076</xdr:rowOff>
    </xdr:from>
    <xdr:ext cx="510704" cy="482374"/>
    <xdr:pic>
      <xdr:nvPicPr>
        <xdr:cNvPr id="2" name="Imagen 1">
          <a:extLst>
            <a:ext uri="{FF2B5EF4-FFF2-40B4-BE49-F238E27FC236}">
              <a16:creationId xmlns:a16="http://schemas.microsoft.com/office/drawing/2014/main" id="{2EC7DAB1-EA0A-4163-A390-E5DE77742B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90" y="70076"/>
          <a:ext cx="510704" cy="4823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55403</xdr:colOff>
      <xdr:row>5</xdr:row>
      <xdr:rowOff>145137</xdr:rowOff>
    </xdr:from>
    <xdr:ext cx="511142" cy="343162"/>
    <xdr:pic>
      <xdr:nvPicPr>
        <xdr:cNvPr id="3" name="Imagen 2" descr="http://www.google.fr/url?source=imglanding&amp;ct=img&amp;q=http://www.europe-haute-normandie.fr/useruploads/files/EuropeFlagCMYKcopie.jpg&amp;sa=X&amp;ved=0CAkQ8wdqFQoTCOPy26ejksYCFYFp2wod258ABw&amp;usg=AFQjCNGcnhMb3mGXVZKcgLwJ4qgHllgVRQ">
          <a:extLst>
            <a:ext uri="{FF2B5EF4-FFF2-40B4-BE49-F238E27FC236}">
              <a16:creationId xmlns:a16="http://schemas.microsoft.com/office/drawing/2014/main" id="{CC26E1C8-C9CE-482B-8ACA-6DAD50948A1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03" y="1084937"/>
          <a:ext cx="511142" cy="34316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38100</xdr:colOff>
      <xdr:row>2</xdr:row>
      <xdr:rowOff>74803</xdr:rowOff>
    </xdr:from>
    <xdr:ext cx="800100" cy="503903"/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29DE7C8B-AC0F-4112-9135-30D7F5BDE55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44703"/>
          <a:ext cx="800100" cy="503903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249977111117893"/>
  </sheetPr>
  <dimension ref="A1:M62"/>
  <sheetViews>
    <sheetView tabSelected="1" zoomScale="80" zoomScaleNormal="80" workbookViewId="0">
      <selection activeCell="B40" sqref="B40"/>
    </sheetView>
  </sheetViews>
  <sheetFormatPr baseColWidth="10" defaultColWidth="12.25" defaultRowHeight="14.25"/>
  <cols>
    <col min="1" max="1" width="10.875" style="67" customWidth="1"/>
    <col min="2" max="2" width="59.5" style="1" customWidth="1"/>
    <col min="3" max="3" width="16.125" style="1" customWidth="1"/>
    <col min="4" max="4" width="10.75" style="1" customWidth="1"/>
    <col min="5" max="7" width="19.75" style="1" customWidth="1"/>
    <col min="8" max="8" width="18.25" style="1" customWidth="1"/>
    <col min="9" max="9" width="14.75" style="26" bestFit="1" customWidth="1"/>
    <col min="10" max="10" width="27.5" style="26" hidden="1" customWidth="1"/>
    <col min="11" max="11" width="12.25" style="1"/>
    <col min="12" max="12" width="16.75" style="1" bestFit="1" customWidth="1"/>
    <col min="13" max="15" width="12.25" style="1"/>
    <col min="16" max="16" width="62.25" style="1" customWidth="1"/>
    <col min="17" max="16384" width="12.25" style="1"/>
  </cols>
  <sheetData>
    <row r="1" spans="1:13" ht="18">
      <c r="A1" s="113" t="s">
        <v>28</v>
      </c>
      <c r="B1" s="113"/>
      <c r="C1" s="113"/>
      <c r="D1" s="113"/>
      <c r="E1" s="113"/>
      <c r="F1" s="113"/>
      <c r="G1" s="113"/>
      <c r="H1" s="113"/>
    </row>
    <row r="2" spans="1:13" ht="18">
      <c r="A2" s="113" t="s">
        <v>69</v>
      </c>
      <c r="B2" s="113"/>
      <c r="C2" s="113"/>
      <c r="D2" s="113"/>
      <c r="E2" s="113"/>
      <c r="F2" s="113"/>
      <c r="G2" s="113"/>
      <c r="H2" s="113"/>
    </row>
    <row r="3" spans="1:13" ht="18">
      <c r="A3" s="113" t="s">
        <v>63</v>
      </c>
      <c r="B3" s="113"/>
      <c r="C3" s="113"/>
      <c r="D3" s="113"/>
      <c r="E3" s="113"/>
      <c r="F3" s="113"/>
      <c r="G3" s="113"/>
      <c r="H3" s="113"/>
    </row>
    <row r="4" spans="1:13" ht="18">
      <c r="A4" s="113" t="s">
        <v>70</v>
      </c>
      <c r="B4" s="113"/>
      <c r="C4" s="113"/>
      <c r="D4" s="113"/>
      <c r="E4" s="113"/>
      <c r="F4" s="113"/>
      <c r="G4" s="113"/>
      <c r="H4" s="113"/>
    </row>
    <row r="5" spans="1:13" ht="18">
      <c r="A5" s="66"/>
      <c r="B5" s="31"/>
      <c r="C5" s="31"/>
      <c r="D5" s="31"/>
      <c r="E5" s="31"/>
      <c r="F5" s="31"/>
      <c r="G5" s="31"/>
      <c r="H5" s="31"/>
    </row>
    <row r="6" spans="1:13" ht="18">
      <c r="A6" s="113" t="s">
        <v>27</v>
      </c>
      <c r="B6" s="113"/>
      <c r="C6" s="113"/>
      <c r="D6" s="113"/>
      <c r="E6" s="113"/>
      <c r="F6" s="113"/>
      <c r="G6" s="113"/>
      <c r="H6" s="113"/>
    </row>
    <row r="7" spans="1:13" ht="21.75" customHeight="1">
      <c r="A7" s="113" t="s">
        <v>68</v>
      </c>
      <c r="B7" s="113"/>
      <c r="C7" s="113"/>
      <c r="D7" s="113"/>
      <c r="E7" s="113"/>
      <c r="F7" s="113"/>
      <c r="G7" s="113"/>
      <c r="H7" s="113"/>
    </row>
    <row r="8" spans="1:13" ht="15" thickBot="1"/>
    <row r="9" spans="1:13" ht="45.75" thickBot="1">
      <c r="A9" s="68" t="s">
        <v>26</v>
      </c>
      <c r="B9" s="30" t="s">
        <v>25</v>
      </c>
      <c r="C9" s="29" t="s">
        <v>24</v>
      </c>
      <c r="D9" s="28" t="s">
        <v>8</v>
      </c>
      <c r="E9" s="27" t="s">
        <v>23</v>
      </c>
      <c r="F9" s="94" t="s">
        <v>73</v>
      </c>
      <c r="G9" s="27" t="s">
        <v>22</v>
      </c>
      <c r="H9" s="34" t="s">
        <v>71</v>
      </c>
    </row>
    <row r="10" spans="1:13" ht="21.75" customHeight="1" thickBot="1">
      <c r="A10" s="114" t="s">
        <v>58</v>
      </c>
      <c r="B10" s="115"/>
      <c r="C10" s="115"/>
      <c r="D10" s="115"/>
      <c r="E10" s="115"/>
      <c r="F10" s="115"/>
      <c r="G10" s="115"/>
      <c r="H10" s="116"/>
      <c r="J10" s="55"/>
      <c r="K10" s="5"/>
      <c r="L10" s="5"/>
      <c r="M10" s="5"/>
    </row>
    <row r="11" spans="1:13" s="4" customFormat="1" ht="23.25" customHeight="1">
      <c r="A11" s="69" t="s">
        <v>21</v>
      </c>
      <c r="B11" s="58" t="s">
        <v>67</v>
      </c>
      <c r="C11" s="39"/>
      <c r="D11" s="40"/>
      <c r="E11" s="41"/>
      <c r="F11" s="41"/>
      <c r="G11" s="41"/>
      <c r="H11" s="42"/>
      <c r="I11" s="54"/>
      <c r="J11" s="57" t="s">
        <v>62</v>
      </c>
      <c r="K11" s="5"/>
      <c r="L11" s="5"/>
      <c r="M11" s="5"/>
    </row>
    <row r="12" spans="1:13" s="4" customFormat="1" ht="42.75">
      <c r="A12" s="70">
        <v>1</v>
      </c>
      <c r="B12" s="19" t="s">
        <v>11</v>
      </c>
      <c r="C12" s="18">
        <v>1</v>
      </c>
      <c r="D12" s="17" t="s">
        <v>8</v>
      </c>
      <c r="E12" s="16"/>
      <c r="F12" s="16">
        <f>ROUND(+C12*E12,2)</f>
        <v>0</v>
      </c>
      <c r="G12" s="16">
        <f>+C12*E12*0.18</f>
        <v>0</v>
      </c>
      <c r="H12" s="15">
        <f>+G12+F12</f>
        <v>0</v>
      </c>
      <c r="I12" s="54"/>
      <c r="J12" s="54">
        <v>110000</v>
      </c>
    </row>
    <row r="13" spans="1:13" s="4" customFormat="1" ht="28.5">
      <c r="A13" s="70">
        <f t="shared" ref="A13:A24" si="0">1+A12</f>
        <v>2</v>
      </c>
      <c r="B13" s="19" t="s">
        <v>20</v>
      </c>
      <c r="C13" s="18">
        <v>1</v>
      </c>
      <c r="D13" s="17" t="s">
        <v>8</v>
      </c>
      <c r="E13" s="16"/>
      <c r="F13" s="16">
        <f t="shared" ref="F13:F24" si="1">ROUND(+C13*E13,2)</f>
        <v>0</v>
      </c>
      <c r="G13" s="16">
        <f t="shared" ref="G13:G24" si="2">+C13*E13*0.18</f>
        <v>0</v>
      </c>
      <c r="H13" s="15">
        <f t="shared" ref="H13:H24" si="3">+G13+F13</f>
        <v>0</v>
      </c>
      <c r="I13" s="54"/>
      <c r="J13" s="54">
        <v>25000</v>
      </c>
    </row>
    <row r="14" spans="1:13" s="4" customFormat="1" ht="28.5">
      <c r="A14" s="70">
        <f t="shared" si="0"/>
        <v>3</v>
      </c>
      <c r="B14" s="13" t="s">
        <v>19</v>
      </c>
      <c r="C14" s="11">
        <v>1</v>
      </c>
      <c r="D14" s="17" t="s">
        <v>8</v>
      </c>
      <c r="E14" s="16"/>
      <c r="F14" s="16">
        <f t="shared" si="1"/>
        <v>0</v>
      </c>
      <c r="G14" s="16">
        <f t="shared" si="2"/>
        <v>0</v>
      </c>
      <c r="H14" s="15">
        <f t="shared" si="3"/>
        <v>0</v>
      </c>
      <c r="I14" s="54"/>
      <c r="J14" s="54">
        <v>21500</v>
      </c>
    </row>
    <row r="15" spans="1:13" s="4" customFormat="1" ht="25.5" customHeight="1">
      <c r="A15" s="70">
        <f t="shared" si="0"/>
        <v>4</v>
      </c>
      <c r="B15" s="13" t="s">
        <v>18</v>
      </c>
      <c r="C15" s="11">
        <v>1</v>
      </c>
      <c r="D15" s="17" t="s">
        <v>8</v>
      </c>
      <c r="E15" s="16"/>
      <c r="F15" s="16">
        <f t="shared" si="1"/>
        <v>0</v>
      </c>
      <c r="G15" s="16">
        <f t="shared" si="2"/>
        <v>0</v>
      </c>
      <c r="H15" s="15">
        <f t="shared" si="3"/>
        <v>0</v>
      </c>
      <c r="I15" s="54"/>
      <c r="J15" s="54">
        <v>26580</v>
      </c>
    </row>
    <row r="16" spans="1:13" s="4" customFormat="1" ht="42.75">
      <c r="A16" s="70">
        <v>5</v>
      </c>
      <c r="B16" s="13" t="s">
        <v>17</v>
      </c>
      <c r="C16" s="11">
        <v>1</v>
      </c>
      <c r="D16" s="17" t="s">
        <v>8</v>
      </c>
      <c r="E16" s="16"/>
      <c r="F16" s="16">
        <f t="shared" si="1"/>
        <v>0</v>
      </c>
      <c r="G16" s="16">
        <f t="shared" si="2"/>
        <v>0</v>
      </c>
      <c r="H16" s="15">
        <f t="shared" si="3"/>
        <v>0</v>
      </c>
      <c r="I16" s="54"/>
      <c r="J16" s="54">
        <v>20000</v>
      </c>
    </row>
    <row r="17" spans="1:10" s="5" customFormat="1">
      <c r="A17" s="70">
        <f t="shared" si="0"/>
        <v>6</v>
      </c>
      <c r="B17" s="13" t="s">
        <v>16</v>
      </c>
      <c r="C17" s="18">
        <v>2</v>
      </c>
      <c r="D17" s="17" t="s">
        <v>8</v>
      </c>
      <c r="E17" s="16"/>
      <c r="F17" s="16">
        <f t="shared" si="1"/>
        <v>0</v>
      </c>
      <c r="G17" s="16">
        <f t="shared" si="2"/>
        <v>0</v>
      </c>
      <c r="H17" s="15">
        <f t="shared" si="3"/>
        <v>0</v>
      </c>
      <c r="I17" s="55"/>
      <c r="J17" s="55">
        <v>615000</v>
      </c>
    </row>
    <row r="18" spans="1:10" s="5" customFormat="1">
      <c r="A18" s="70">
        <f t="shared" si="0"/>
        <v>7</v>
      </c>
      <c r="B18" s="13" t="s">
        <v>15</v>
      </c>
      <c r="C18" s="18">
        <v>2</v>
      </c>
      <c r="D18" s="17" t="s">
        <v>8</v>
      </c>
      <c r="E18" s="16"/>
      <c r="F18" s="16">
        <f t="shared" si="1"/>
        <v>0</v>
      </c>
      <c r="G18" s="16">
        <f t="shared" si="2"/>
        <v>0</v>
      </c>
      <c r="H18" s="15">
        <f t="shared" si="3"/>
        <v>0</v>
      </c>
      <c r="I18" s="55"/>
      <c r="J18" s="55">
        <v>190000</v>
      </c>
    </row>
    <row r="19" spans="1:10" s="5" customFormat="1">
      <c r="A19" s="70">
        <f t="shared" si="0"/>
        <v>8</v>
      </c>
      <c r="B19" s="13" t="s">
        <v>14</v>
      </c>
      <c r="C19" s="18">
        <v>2</v>
      </c>
      <c r="D19" s="17" t="s">
        <v>8</v>
      </c>
      <c r="E19" s="16"/>
      <c r="F19" s="16">
        <f t="shared" si="1"/>
        <v>0</v>
      </c>
      <c r="G19" s="16">
        <f t="shared" si="2"/>
        <v>0</v>
      </c>
      <c r="H19" s="15">
        <f t="shared" si="3"/>
        <v>0</v>
      </c>
      <c r="I19" s="55"/>
      <c r="J19" s="55">
        <v>25750</v>
      </c>
    </row>
    <row r="20" spans="1:10" s="5" customFormat="1">
      <c r="A20" s="70">
        <f t="shared" si="0"/>
        <v>9</v>
      </c>
      <c r="B20" s="19" t="s">
        <v>13</v>
      </c>
      <c r="C20" s="18">
        <v>2</v>
      </c>
      <c r="D20" s="17" t="s">
        <v>8</v>
      </c>
      <c r="E20" s="16"/>
      <c r="F20" s="16">
        <f t="shared" si="1"/>
        <v>0</v>
      </c>
      <c r="G20" s="16">
        <f t="shared" si="2"/>
        <v>0</v>
      </c>
      <c r="H20" s="15">
        <f t="shared" si="3"/>
        <v>0</v>
      </c>
      <c r="I20" s="55"/>
      <c r="J20" s="55">
        <v>21300</v>
      </c>
    </row>
    <row r="21" spans="1:10" s="5" customFormat="1">
      <c r="A21" s="70">
        <f t="shared" si="0"/>
        <v>10</v>
      </c>
      <c r="B21" s="13" t="s">
        <v>12</v>
      </c>
      <c r="C21" s="18">
        <v>2</v>
      </c>
      <c r="D21" s="17" t="s">
        <v>8</v>
      </c>
      <c r="E21" s="16"/>
      <c r="F21" s="16">
        <f t="shared" si="1"/>
        <v>0</v>
      </c>
      <c r="G21" s="16">
        <f t="shared" si="2"/>
        <v>0</v>
      </c>
      <c r="H21" s="15">
        <f t="shared" si="3"/>
        <v>0</v>
      </c>
      <c r="I21" s="55"/>
      <c r="J21" s="55">
        <v>17500</v>
      </c>
    </row>
    <row r="22" spans="1:10" s="5" customFormat="1" ht="42.75">
      <c r="A22" s="70">
        <f t="shared" si="0"/>
        <v>11</v>
      </c>
      <c r="B22" s="19" t="s">
        <v>11</v>
      </c>
      <c r="C22" s="18">
        <v>2</v>
      </c>
      <c r="D22" s="17" t="s">
        <v>8</v>
      </c>
      <c r="E22" s="16"/>
      <c r="F22" s="16">
        <f t="shared" si="1"/>
        <v>0</v>
      </c>
      <c r="G22" s="16">
        <f t="shared" si="2"/>
        <v>0</v>
      </c>
      <c r="H22" s="15">
        <f t="shared" si="3"/>
        <v>0</v>
      </c>
      <c r="I22" s="55"/>
      <c r="J22" s="55">
        <v>110000</v>
      </c>
    </row>
    <row r="23" spans="1:10" s="5" customFormat="1" ht="23.25" customHeight="1">
      <c r="A23" s="70">
        <f t="shared" si="0"/>
        <v>12</v>
      </c>
      <c r="B23" s="19" t="s">
        <v>10</v>
      </c>
      <c r="C23" s="18">
        <v>2</v>
      </c>
      <c r="D23" s="17" t="s">
        <v>8</v>
      </c>
      <c r="E23" s="16"/>
      <c r="F23" s="16">
        <f t="shared" si="1"/>
        <v>0</v>
      </c>
      <c r="G23" s="16">
        <f t="shared" si="2"/>
        <v>0</v>
      </c>
      <c r="H23" s="15">
        <f t="shared" si="3"/>
        <v>0</v>
      </c>
      <c r="I23" s="55"/>
      <c r="J23" s="55">
        <v>40150</v>
      </c>
    </row>
    <row r="24" spans="1:10" s="5" customFormat="1" ht="29.25" thickBot="1">
      <c r="A24" s="70">
        <f t="shared" si="0"/>
        <v>13</v>
      </c>
      <c r="B24" s="8" t="s">
        <v>9</v>
      </c>
      <c r="C24" s="7">
        <v>2</v>
      </c>
      <c r="D24" s="6" t="s">
        <v>8</v>
      </c>
      <c r="E24" s="16"/>
      <c r="F24" s="16">
        <f t="shared" si="1"/>
        <v>0</v>
      </c>
      <c r="G24" s="16">
        <f t="shared" si="2"/>
        <v>0</v>
      </c>
      <c r="H24" s="15">
        <f t="shared" si="3"/>
        <v>0</v>
      </c>
      <c r="I24" s="55"/>
      <c r="J24" s="55">
        <v>38500</v>
      </c>
    </row>
    <row r="25" spans="1:10" s="5" customFormat="1" ht="3" customHeight="1" thickTop="1">
      <c r="A25" s="71"/>
      <c r="B25" s="25"/>
      <c r="C25" s="24"/>
      <c r="D25" s="23"/>
      <c r="E25" s="22"/>
      <c r="F25" s="22"/>
      <c r="G25" s="22"/>
      <c r="H25" s="21"/>
      <c r="I25" s="55"/>
      <c r="J25" s="55"/>
    </row>
    <row r="26" spans="1:10" s="5" customFormat="1" ht="19.5" customHeight="1">
      <c r="A26" s="72" t="s">
        <v>7</v>
      </c>
      <c r="B26" s="43" t="s">
        <v>32</v>
      </c>
      <c r="C26" s="44"/>
      <c r="D26" s="45"/>
      <c r="E26" s="46"/>
      <c r="F26" s="46"/>
      <c r="G26" s="46"/>
      <c r="H26" s="47"/>
      <c r="I26" s="55"/>
      <c r="J26" s="56" t="s">
        <v>61</v>
      </c>
    </row>
    <row r="27" spans="1:10" s="5" customFormat="1" ht="132.75" customHeight="1">
      <c r="A27" s="73">
        <v>1</v>
      </c>
      <c r="B27" s="20" t="s">
        <v>35</v>
      </c>
      <c r="C27" s="18">
        <v>6</v>
      </c>
      <c r="D27" s="17" t="s">
        <v>3</v>
      </c>
      <c r="E27" s="16"/>
      <c r="F27" s="16">
        <f t="shared" ref="F27:F38" si="4">ROUND(+C27*E27,2)</f>
        <v>0</v>
      </c>
      <c r="G27" s="16">
        <f t="shared" ref="G27:G38" si="5">+C27*E27*0.18</f>
        <v>0</v>
      </c>
      <c r="H27" s="15">
        <f t="shared" ref="H27:H38" si="6">+G27+F27</f>
        <v>0</v>
      </c>
      <c r="I27" s="55"/>
      <c r="J27" s="55">
        <v>9500</v>
      </c>
    </row>
    <row r="28" spans="1:10" s="5" customFormat="1" ht="125.25" customHeight="1">
      <c r="A28" s="73">
        <f>1+A27</f>
        <v>2</v>
      </c>
      <c r="B28" s="20" t="s">
        <v>36</v>
      </c>
      <c r="C28" s="18">
        <v>2</v>
      </c>
      <c r="D28" s="17" t="s">
        <v>3</v>
      </c>
      <c r="E28" s="16"/>
      <c r="F28" s="16">
        <f t="shared" si="4"/>
        <v>0</v>
      </c>
      <c r="G28" s="16">
        <f t="shared" si="5"/>
        <v>0</v>
      </c>
      <c r="H28" s="15">
        <f t="shared" si="6"/>
        <v>0</v>
      </c>
      <c r="I28" s="55"/>
      <c r="J28" s="55">
        <v>9000</v>
      </c>
    </row>
    <row r="29" spans="1:10" s="5" customFormat="1" ht="15">
      <c r="A29" s="73">
        <f>1+A28</f>
        <v>3</v>
      </c>
      <c r="B29" s="20" t="s">
        <v>33</v>
      </c>
      <c r="C29" s="18">
        <v>1</v>
      </c>
      <c r="D29" s="17" t="s">
        <v>3</v>
      </c>
      <c r="E29" s="16"/>
      <c r="F29" s="16">
        <f t="shared" si="4"/>
        <v>0</v>
      </c>
      <c r="G29" s="16">
        <f t="shared" si="5"/>
        <v>0</v>
      </c>
      <c r="H29" s="15">
        <f t="shared" si="6"/>
        <v>0</v>
      </c>
      <c r="I29" s="55"/>
      <c r="J29" s="55">
        <v>4000</v>
      </c>
    </row>
    <row r="30" spans="1:10" s="5" customFormat="1" ht="60">
      <c r="A30" s="73">
        <f>1+A29</f>
        <v>4</v>
      </c>
      <c r="B30" s="20" t="s">
        <v>51</v>
      </c>
      <c r="C30" s="18">
        <v>5</v>
      </c>
      <c r="D30" s="17" t="s">
        <v>3</v>
      </c>
      <c r="E30" s="16"/>
      <c r="F30" s="16">
        <f t="shared" si="4"/>
        <v>0</v>
      </c>
      <c r="G30" s="16">
        <f t="shared" si="5"/>
        <v>0</v>
      </c>
      <c r="H30" s="15">
        <f t="shared" si="6"/>
        <v>0</v>
      </c>
      <c r="I30" s="55"/>
      <c r="J30" s="55">
        <v>2000</v>
      </c>
    </row>
    <row r="31" spans="1:10" s="5" customFormat="1" ht="18" customHeight="1">
      <c r="A31" s="73">
        <f>1+A30</f>
        <v>5</v>
      </c>
      <c r="B31" s="20" t="s">
        <v>50</v>
      </c>
      <c r="C31" s="18">
        <v>4</v>
      </c>
      <c r="D31" s="17" t="s">
        <v>3</v>
      </c>
      <c r="E31" s="16"/>
      <c r="F31" s="16">
        <f t="shared" si="4"/>
        <v>0</v>
      </c>
      <c r="G31" s="16">
        <f t="shared" si="5"/>
        <v>0</v>
      </c>
      <c r="H31" s="15">
        <f t="shared" si="6"/>
        <v>0</v>
      </c>
      <c r="I31" s="55"/>
      <c r="J31" s="55">
        <v>2000</v>
      </c>
    </row>
    <row r="32" spans="1:10" s="62" customFormat="1" ht="15">
      <c r="A32" s="74">
        <f>1+A31</f>
        <v>6</v>
      </c>
      <c r="B32" s="53" t="s">
        <v>34</v>
      </c>
      <c r="C32" s="59">
        <v>1</v>
      </c>
      <c r="D32" s="60"/>
      <c r="E32" s="61"/>
      <c r="F32" s="16">
        <f t="shared" si="4"/>
        <v>0</v>
      </c>
      <c r="G32" s="16">
        <f t="shared" si="5"/>
        <v>0</v>
      </c>
      <c r="H32" s="15">
        <f t="shared" si="6"/>
        <v>0</v>
      </c>
      <c r="I32" s="63"/>
      <c r="J32" s="63"/>
    </row>
    <row r="33" spans="1:10" s="5" customFormat="1" ht="15">
      <c r="A33" s="70" t="s">
        <v>52</v>
      </c>
      <c r="B33" s="20" t="s">
        <v>40</v>
      </c>
      <c r="C33" s="18">
        <v>2</v>
      </c>
      <c r="D33" s="17" t="s">
        <v>3</v>
      </c>
      <c r="E33" s="16"/>
      <c r="F33" s="16">
        <f t="shared" si="4"/>
        <v>0</v>
      </c>
      <c r="G33" s="16">
        <f t="shared" si="5"/>
        <v>0</v>
      </c>
      <c r="H33" s="15">
        <f t="shared" si="6"/>
        <v>0</v>
      </c>
      <c r="I33" s="55"/>
      <c r="J33" s="55"/>
    </row>
    <row r="34" spans="1:10" s="5" customFormat="1" ht="15">
      <c r="A34" s="70" t="s">
        <v>53</v>
      </c>
      <c r="B34" s="20" t="s">
        <v>37</v>
      </c>
      <c r="C34" s="18">
        <v>2</v>
      </c>
      <c r="D34" s="17" t="s">
        <v>3</v>
      </c>
      <c r="E34" s="16"/>
      <c r="F34" s="16">
        <f t="shared" si="4"/>
        <v>0</v>
      </c>
      <c r="G34" s="16">
        <f t="shared" si="5"/>
        <v>0</v>
      </c>
      <c r="H34" s="15">
        <f t="shared" si="6"/>
        <v>0</v>
      </c>
      <c r="I34" s="55"/>
      <c r="J34" s="55"/>
    </row>
    <row r="35" spans="1:10" s="5" customFormat="1" ht="15">
      <c r="A35" s="70" t="s">
        <v>54</v>
      </c>
      <c r="B35" s="20" t="s">
        <v>38</v>
      </c>
      <c r="C35" s="18">
        <v>2</v>
      </c>
      <c r="D35" s="17" t="s">
        <v>3</v>
      </c>
      <c r="E35" s="16"/>
      <c r="F35" s="16">
        <f t="shared" si="4"/>
        <v>0</v>
      </c>
      <c r="G35" s="16">
        <f t="shared" si="5"/>
        <v>0</v>
      </c>
      <c r="H35" s="15">
        <f t="shared" si="6"/>
        <v>0</v>
      </c>
      <c r="I35" s="55"/>
      <c r="J35" s="55"/>
    </row>
    <row r="36" spans="1:10" s="5" customFormat="1" ht="30">
      <c r="A36" s="70" t="s">
        <v>55</v>
      </c>
      <c r="B36" s="20" t="s">
        <v>39</v>
      </c>
      <c r="C36" s="18">
        <v>2</v>
      </c>
      <c r="D36" s="17" t="s">
        <v>3</v>
      </c>
      <c r="E36" s="16"/>
      <c r="F36" s="16">
        <f t="shared" si="4"/>
        <v>0</v>
      </c>
      <c r="G36" s="16">
        <f t="shared" si="5"/>
        <v>0</v>
      </c>
      <c r="H36" s="15">
        <f t="shared" si="6"/>
        <v>0</v>
      </c>
      <c r="I36" s="55"/>
      <c r="J36" s="55"/>
    </row>
    <row r="37" spans="1:10" s="5" customFormat="1" ht="15">
      <c r="A37" s="70" t="s">
        <v>56</v>
      </c>
      <c r="B37" s="20" t="s">
        <v>41</v>
      </c>
      <c r="C37" s="18">
        <v>2</v>
      </c>
      <c r="D37" s="17" t="s">
        <v>3</v>
      </c>
      <c r="E37" s="16"/>
      <c r="F37" s="16">
        <f t="shared" si="4"/>
        <v>0</v>
      </c>
      <c r="G37" s="16">
        <f t="shared" si="5"/>
        <v>0</v>
      </c>
      <c r="H37" s="15">
        <f t="shared" si="6"/>
        <v>0</v>
      </c>
      <c r="I37" s="55"/>
      <c r="J37" s="55"/>
    </row>
    <row r="38" spans="1:10" s="5" customFormat="1" ht="15.75" thickBot="1">
      <c r="A38" s="123">
        <f>1+A32</f>
        <v>7</v>
      </c>
      <c r="B38" s="124" t="s">
        <v>6</v>
      </c>
      <c r="C38" s="7">
        <v>1</v>
      </c>
      <c r="D38" s="6" t="s">
        <v>3</v>
      </c>
      <c r="E38" s="125"/>
      <c r="F38" s="125">
        <f t="shared" si="4"/>
        <v>0</v>
      </c>
      <c r="G38" s="125">
        <f t="shared" si="5"/>
        <v>0</v>
      </c>
      <c r="H38" s="126">
        <f t="shared" si="6"/>
        <v>0</v>
      </c>
      <c r="I38" s="55"/>
      <c r="J38" s="55"/>
    </row>
    <row r="39" spans="1:10" s="5" customFormat="1" ht="15">
      <c r="A39" s="117" t="s">
        <v>29</v>
      </c>
      <c r="B39" s="118" t="s">
        <v>5</v>
      </c>
      <c r="C39" s="119"/>
      <c r="D39" s="120"/>
      <c r="E39" s="121"/>
      <c r="F39" s="121"/>
      <c r="G39" s="121"/>
      <c r="H39" s="122"/>
      <c r="I39" s="55"/>
      <c r="J39" s="55"/>
    </row>
    <row r="40" spans="1:10" s="5" customFormat="1" ht="75">
      <c r="A40" s="70">
        <v>1</v>
      </c>
      <c r="B40" s="20" t="s">
        <v>44</v>
      </c>
      <c r="C40" s="18">
        <v>1</v>
      </c>
      <c r="D40" s="17" t="s">
        <v>3</v>
      </c>
      <c r="E40" s="16"/>
      <c r="F40" s="16">
        <f t="shared" ref="F40:F45" si="7">ROUND(+C40*E40,2)</f>
        <v>0</v>
      </c>
      <c r="G40" s="16">
        <f t="shared" ref="G40:G45" si="8">+C40*E40*0.18</f>
        <v>0</v>
      </c>
      <c r="H40" s="15">
        <f t="shared" ref="H40:H45" si="9">+G40+F40</f>
        <v>0</v>
      </c>
      <c r="I40" s="55"/>
      <c r="J40" s="55">
        <v>6000</v>
      </c>
    </row>
    <row r="41" spans="1:10" s="5" customFormat="1" ht="15">
      <c r="A41" s="70">
        <f>1+A40</f>
        <v>2</v>
      </c>
      <c r="B41" s="20" t="s">
        <v>42</v>
      </c>
      <c r="C41" s="18">
        <v>8</v>
      </c>
      <c r="D41" s="17" t="s">
        <v>3</v>
      </c>
      <c r="E41" s="16"/>
      <c r="F41" s="16">
        <f t="shared" si="7"/>
        <v>0</v>
      </c>
      <c r="G41" s="16">
        <f t="shared" si="8"/>
        <v>0</v>
      </c>
      <c r="H41" s="15">
        <f t="shared" si="9"/>
        <v>0</v>
      </c>
      <c r="I41" s="55"/>
      <c r="J41" s="55">
        <v>500</v>
      </c>
    </row>
    <row r="42" spans="1:10" s="5" customFormat="1" ht="105">
      <c r="A42" s="70">
        <f>1+A41</f>
        <v>3</v>
      </c>
      <c r="B42" s="20" t="s">
        <v>43</v>
      </c>
      <c r="C42" s="18">
        <v>1</v>
      </c>
      <c r="D42" s="17" t="s">
        <v>3</v>
      </c>
      <c r="E42" s="16"/>
      <c r="F42" s="16">
        <f t="shared" si="7"/>
        <v>0</v>
      </c>
      <c r="G42" s="16">
        <f t="shared" si="8"/>
        <v>0</v>
      </c>
      <c r="H42" s="15">
        <f t="shared" si="9"/>
        <v>0</v>
      </c>
      <c r="I42" s="55"/>
      <c r="J42" s="55">
        <v>13000</v>
      </c>
    </row>
    <row r="43" spans="1:10" s="5" customFormat="1" ht="87.75" customHeight="1">
      <c r="A43" s="70">
        <f t="shared" ref="A43:A45" si="10">1+A42</f>
        <v>4</v>
      </c>
      <c r="B43" s="20" t="s">
        <v>45</v>
      </c>
      <c r="C43" s="18">
        <v>1</v>
      </c>
      <c r="D43" s="17" t="s">
        <v>3</v>
      </c>
      <c r="E43" s="16"/>
      <c r="F43" s="16">
        <f t="shared" si="7"/>
        <v>0</v>
      </c>
      <c r="G43" s="16">
        <f t="shared" si="8"/>
        <v>0</v>
      </c>
      <c r="H43" s="15">
        <f t="shared" si="9"/>
        <v>0</v>
      </c>
      <c r="I43" s="55"/>
      <c r="J43" s="55">
        <v>3000</v>
      </c>
    </row>
    <row r="44" spans="1:10" s="5" customFormat="1" ht="31.9" customHeight="1">
      <c r="A44" s="70">
        <f t="shared" si="10"/>
        <v>5</v>
      </c>
      <c r="B44" s="20" t="s">
        <v>46</v>
      </c>
      <c r="C44" s="18">
        <v>1</v>
      </c>
      <c r="D44" s="17" t="s">
        <v>3</v>
      </c>
      <c r="E44" s="16"/>
      <c r="F44" s="16">
        <f t="shared" si="7"/>
        <v>0</v>
      </c>
      <c r="G44" s="16">
        <f t="shared" si="8"/>
        <v>0</v>
      </c>
      <c r="H44" s="15">
        <f t="shared" si="9"/>
        <v>0</v>
      </c>
      <c r="I44" s="55"/>
      <c r="J44" s="55">
        <v>1500</v>
      </c>
    </row>
    <row r="45" spans="1:10" s="5" customFormat="1" ht="52.5" customHeight="1">
      <c r="A45" s="70">
        <f t="shared" si="10"/>
        <v>6</v>
      </c>
      <c r="B45" s="53" t="s">
        <v>47</v>
      </c>
      <c r="C45" s="18">
        <v>1</v>
      </c>
      <c r="D45" s="17" t="s">
        <v>3</v>
      </c>
      <c r="E45" s="16"/>
      <c r="F45" s="16">
        <f t="shared" si="7"/>
        <v>0</v>
      </c>
      <c r="G45" s="16">
        <f t="shared" si="8"/>
        <v>0</v>
      </c>
      <c r="H45" s="15">
        <f t="shared" si="9"/>
        <v>0</v>
      </c>
      <c r="I45" s="55"/>
      <c r="J45" s="55">
        <v>30000</v>
      </c>
    </row>
    <row r="46" spans="1:10" s="5" customFormat="1" ht="5.25" customHeight="1">
      <c r="A46" s="75"/>
      <c r="B46" s="14"/>
      <c r="C46" s="11"/>
      <c r="D46" s="12"/>
      <c r="E46" s="10"/>
      <c r="F46" s="10"/>
      <c r="G46" s="10"/>
      <c r="H46" s="15"/>
      <c r="I46" s="55"/>
      <c r="J46" s="55"/>
    </row>
    <row r="47" spans="1:10" s="5" customFormat="1" ht="15">
      <c r="A47" s="76" t="s">
        <v>30</v>
      </c>
      <c r="B47" s="48" t="s">
        <v>4</v>
      </c>
      <c r="C47" s="49"/>
      <c r="D47" s="50"/>
      <c r="E47" s="51"/>
      <c r="F47" s="51"/>
      <c r="G47" s="51"/>
      <c r="H47" s="47"/>
      <c r="I47" s="55"/>
      <c r="J47" s="55"/>
    </row>
    <row r="48" spans="1:10" s="5" customFormat="1" ht="34.9" customHeight="1">
      <c r="A48" s="75">
        <v>1</v>
      </c>
      <c r="B48" s="14" t="s">
        <v>48</v>
      </c>
      <c r="C48" s="11">
        <v>1</v>
      </c>
      <c r="D48" s="12" t="s">
        <v>3</v>
      </c>
      <c r="E48" s="16"/>
      <c r="F48" s="16">
        <f t="shared" ref="F48:F49" si="11">ROUND(+C48*E48,2)</f>
        <v>0</v>
      </c>
      <c r="G48" s="16">
        <f t="shared" ref="G48:G49" si="12">+C48*E48*0.18</f>
        <v>0</v>
      </c>
      <c r="H48" s="15">
        <f t="shared" ref="H48:H49" si="13">+G48+F48</f>
        <v>0</v>
      </c>
      <c r="I48" s="55"/>
      <c r="J48" s="55">
        <v>5000</v>
      </c>
    </row>
    <row r="49" spans="1:10" s="5" customFormat="1" ht="21.75" customHeight="1">
      <c r="A49" s="75">
        <v>2</v>
      </c>
      <c r="B49" s="14" t="s">
        <v>49</v>
      </c>
      <c r="C49" s="11">
        <v>1</v>
      </c>
      <c r="D49" s="12" t="s">
        <v>3</v>
      </c>
      <c r="E49" s="16"/>
      <c r="F49" s="16">
        <f t="shared" si="11"/>
        <v>0</v>
      </c>
      <c r="G49" s="16">
        <f t="shared" si="12"/>
        <v>0</v>
      </c>
      <c r="H49" s="15">
        <f t="shared" si="13"/>
        <v>0</v>
      </c>
      <c r="I49" s="55"/>
      <c r="J49" s="55">
        <v>5000</v>
      </c>
    </row>
    <row r="50" spans="1:10" ht="15">
      <c r="A50" s="77"/>
      <c r="B50" s="81"/>
      <c r="C50" s="82"/>
      <c r="D50" s="83"/>
      <c r="E50" s="83"/>
      <c r="F50" s="83"/>
      <c r="G50" s="33">
        <f>SUM(G11:G49)</f>
        <v>0</v>
      </c>
      <c r="H50" s="33">
        <f>SUM(H11:H49)</f>
        <v>0</v>
      </c>
    </row>
    <row r="51" spans="1:10" s="5" customFormat="1" ht="5.25" customHeight="1">
      <c r="A51" s="75"/>
      <c r="B51" s="14"/>
      <c r="C51" s="11"/>
      <c r="D51" s="12"/>
      <c r="E51" s="10"/>
      <c r="F51" s="10"/>
      <c r="G51" s="10"/>
      <c r="H51" s="9"/>
      <c r="I51" s="55"/>
      <c r="J51" s="55"/>
    </row>
    <row r="52" spans="1:10" s="5" customFormat="1" ht="37.5" customHeight="1">
      <c r="A52" s="76" t="s">
        <v>31</v>
      </c>
      <c r="B52" s="48" t="s">
        <v>2</v>
      </c>
      <c r="C52" s="49"/>
      <c r="D52" s="49"/>
      <c r="E52" s="49"/>
      <c r="F52" s="49"/>
      <c r="G52" s="49"/>
      <c r="H52" s="52"/>
      <c r="I52" s="55"/>
      <c r="J52" s="55"/>
    </row>
    <row r="53" spans="1:10" s="5" customFormat="1" ht="82.9" customHeight="1">
      <c r="A53" s="89">
        <v>1</v>
      </c>
      <c r="B53" s="90" t="s">
        <v>66</v>
      </c>
      <c r="C53" s="91">
        <v>1</v>
      </c>
      <c r="D53" s="92" t="s">
        <v>8</v>
      </c>
      <c r="E53" s="93"/>
      <c r="F53" s="16">
        <f t="shared" ref="F53:F54" si="14">ROUND(+C53*E53,2)</f>
        <v>0</v>
      </c>
      <c r="G53" s="16">
        <f t="shared" ref="G53:G54" si="15">+C53*E53*0.18</f>
        <v>0</v>
      </c>
      <c r="H53" s="15">
        <f t="shared" ref="H53:H54" si="16">+G53+F53</f>
        <v>0</v>
      </c>
      <c r="I53" s="55"/>
      <c r="J53" s="55"/>
    </row>
    <row r="54" spans="1:10" s="5" customFormat="1" ht="24.75" customHeight="1" thickBot="1">
      <c r="A54" s="84">
        <v>2</v>
      </c>
      <c r="B54" s="85" t="s">
        <v>60</v>
      </c>
      <c r="C54" s="86">
        <v>1</v>
      </c>
      <c r="D54" s="87" t="s">
        <v>8</v>
      </c>
      <c r="E54" s="88"/>
      <c r="F54" s="16">
        <f t="shared" si="14"/>
        <v>0</v>
      </c>
      <c r="G54" s="16">
        <f t="shared" si="15"/>
        <v>0</v>
      </c>
      <c r="H54" s="15">
        <f t="shared" si="16"/>
        <v>0</v>
      </c>
      <c r="I54" s="55"/>
      <c r="J54" s="55"/>
    </row>
    <row r="55" spans="1:10" ht="15.75" thickBot="1">
      <c r="A55" s="78"/>
      <c r="B55" s="35" t="s">
        <v>57</v>
      </c>
      <c r="C55" s="36"/>
      <c r="D55" s="37"/>
      <c r="E55" s="38"/>
      <c r="F55" s="38"/>
      <c r="G55" s="64">
        <f>SUM(G53:G54)</f>
        <v>0</v>
      </c>
      <c r="H55" s="65">
        <f>SUM(H53:H54)</f>
        <v>0</v>
      </c>
    </row>
    <row r="56" spans="1:10" ht="15" thickBot="1">
      <c r="A56" s="79"/>
      <c r="I56" s="1"/>
    </row>
    <row r="57" spans="1:10" ht="15.75" thickBot="1">
      <c r="A57" s="110" t="s">
        <v>59</v>
      </c>
      <c r="B57" s="95" t="s">
        <v>1</v>
      </c>
      <c r="C57" s="96"/>
      <c r="D57" s="97"/>
      <c r="E57" s="98"/>
      <c r="F57" s="102"/>
      <c r="G57" s="3">
        <f>+G55+G50</f>
        <v>0</v>
      </c>
      <c r="I57" s="80"/>
    </row>
    <row r="58" spans="1:10" ht="16.5" thickBot="1">
      <c r="A58" s="111"/>
      <c r="B58" s="99" t="s">
        <v>64</v>
      </c>
      <c r="C58" s="100"/>
      <c r="D58" s="101"/>
      <c r="E58" s="32"/>
      <c r="F58" s="2">
        <f>+H55+H50</f>
        <v>0</v>
      </c>
    </row>
    <row r="59" spans="1:10" ht="28.9" customHeight="1" thickBot="1">
      <c r="A59" s="112"/>
      <c r="B59" s="103" t="s">
        <v>0</v>
      </c>
      <c r="C59" s="104"/>
      <c r="D59" s="105"/>
      <c r="E59" s="106"/>
      <c r="F59" s="106"/>
      <c r="G59" s="107"/>
      <c r="H59" s="2">
        <f>+G57+F58</f>
        <v>0</v>
      </c>
    </row>
    <row r="61" spans="1:10" ht="34.15" customHeight="1">
      <c r="B61" s="108" t="s">
        <v>65</v>
      </c>
      <c r="C61" s="109"/>
      <c r="D61" s="109"/>
      <c r="E61" s="109"/>
      <c r="F61" s="109"/>
      <c r="G61" s="109"/>
      <c r="H61" s="109"/>
    </row>
    <row r="62" spans="1:10" ht="15">
      <c r="B62" s="1" t="s">
        <v>72</v>
      </c>
    </row>
  </sheetData>
  <mergeCells count="9">
    <mergeCell ref="B61:H61"/>
    <mergeCell ref="A57:A59"/>
    <mergeCell ref="A1:H1"/>
    <mergeCell ref="A2:H2"/>
    <mergeCell ref="A3:H3"/>
    <mergeCell ref="A6:H6"/>
    <mergeCell ref="A7:H7"/>
    <mergeCell ref="A10:H10"/>
    <mergeCell ref="A4:H4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Leyba</dc:creator>
  <cp:lastModifiedBy>Francisca Leyba Alduey</cp:lastModifiedBy>
  <cp:lastPrinted>2025-09-12T16:37:46Z</cp:lastPrinted>
  <dcterms:created xsi:type="dcterms:W3CDTF">2025-02-22T17:23:01Z</dcterms:created>
  <dcterms:modified xsi:type="dcterms:W3CDTF">2025-09-12T16:38:38Z</dcterms:modified>
</cp:coreProperties>
</file>