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9. Sept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" l="1"/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<sst xmlns="http://schemas.openxmlformats.org/spreadsheetml/2006/main" count="101" uniqueCount="101">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</sst>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A49" zoomScale="80" zoomScaleNormal="100" zoomScaleSheetLayoutView="80" workbookViewId="0">
      <selection activeCell="C88" sqref="C88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8309126009.5</v>
      </c>
      <c r="D10" s="22">
        <f t="shared" si="0"/>
        <v>22115912870.5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1437875849.7000003</v>
      </c>
      <c r="K10" s="22">
        <f t="shared" si="0"/>
        <v>1463352851.46</v>
      </c>
      <c r="L10" s="22">
        <f t="shared" si="0"/>
        <v>2138632532.1799998</v>
      </c>
      <c r="M10" s="22">
        <f t="shared" si="0"/>
        <v>1662617346.8499999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11635943171.76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39237684.960000001</v>
      </c>
      <c r="D11" s="24">
        <f t="shared" si="1"/>
        <v>3230498232.96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216757093.31999999</v>
      </c>
      <c r="L11" s="25">
        <f t="shared" si="1"/>
        <v>211452787.43000001</v>
      </c>
      <c r="M11" s="25">
        <f t="shared" si="1"/>
        <v>210165295.14000002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2029645646.8399999</v>
      </c>
    </row>
    <row r="12" spans="1:17" ht="18.75" customHeight="1" x14ac:dyDescent="0.25">
      <c r="A12" s="14" t="s">
        <v>69</v>
      </c>
      <c r="B12" s="27">
        <v>2322494217</v>
      </c>
      <c r="C12" s="29">
        <v>15335131.76</v>
      </c>
      <c r="D12" s="27">
        <f>+B12+C12</f>
        <v>2337829348.7600002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>
        <v>175661380.47</v>
      </c>
      <c r="L12" s="29">
        <v>179167775.09999999</v>
      </c>
      <c r="M12" s="29">
        <v>177758135.25</v>
      </c>
      <c r="N12" s="29"/>
      <c r="O12" s="29"/>
      <c r="P12" s="29"/>
      <c r="Q12" s="27">
        <f>SUM(E12:P12)</f>
        <v>1589730899.3299999</v>
      </c>
    </row>
    <row r="13" spans="1:17" ht="18.75" customHeight="1" x14ac:dyDescent="0.25">
      <c r="A13" s="14" t="s">
        <v>68</v>
      </c>
      <c r="B13" s="27">
        <v>567303448</v>
      </c>
      <c r="C13" s="29">
        <v>1714714.85</v>
      </c>
      <c r="D13" s="27">
        <f>+B13+C13</f>
        <v>569018162.85000002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>
        <v>14389197.98</v>
      </c>
      <c r="L13" s="29">
        <v>5411249.96</v>
      </c>
      <c r="M13" s="29">
        <v>5446915.2999999998</v>
      </c>
      <c r="N13" s="29"/>
      <c r="O13" s="29"/>
      <c r="P13" s="29"/>
      <c r="Q13" s="27">
        <f>SUM(E13:P13)</f>
        <v>200097955.23000002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22187838.350000001</v>
      </c>
      <c r="D16" s="27">
        <f>+B16+C16</f>
        <v>323650721.35000002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>
        <v>26706514.870000001</v>
      </c>
      <c r="L16" s="29">
        <v>26873762.370000001</v>
      </c>
      <c r="M16" s="29">
        <v>26960244.59</v>
      </c>
      <c r="N16" s="29"/>
      <c r="O16" s="29"/>
      <c r="P16" s="29"/>
      <c r="Q16" s="27">
        <f>SUM(E16:P16)</f>
        <v>239816792.28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1022018522.02</v>
      </c>
      <c r="D17" s="25">
        <f t="shared" si="3"/>
        <v>3815456371.02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224981246.54000002</v>
      </c>
      <c r="K17" s="25">
        <f t="shared" si="3"/>
        <v>269369957.78000003</v>
      </c>
      <c r="L17" s="25">
        <f t="shared" si="3"/>
        <v>214781814.36999997</v>
      </c>
      <c r="M17" s="25">
        <f t="shared" si="3"/>
        <v>209962355.79999998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2032238569.3699999</v>
      </c>
    </row>
    <row r="18" spans="1:17" ht="18.75" customHeight="1" x14ac:dyDescent="0.25">
      <c r="A18" s="14" t="s">
        <v>63</v>
      </c>
      <c r="B18" s="29">
        <v>1888707228</v>
      </c>
      <c r="C18" s="29">
        <v>300278916.62</v>
      </c>
      <c r="D18" s="27">
        <f>+B18+C18</f>
        <v>2188986144.6199999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>
        <v>151192551.47999999</v>
      </c>
      <c r="L18" s="29">
        <v>147489775.90000001</v>
      </c>
      <c r="M18" s="29">
        <v>145949787.09999999</v>
      </c>
      <c r="N18" s="29"/>
      <c r="O18" s="29"/>
      <c r="P18" s="29"/>
      <c r="Q18" s="27">
        <f>SUM(E18:P18)</f>
        <v>1311309785.1800001</v>
      </c>
    </row>
    <row r="19" spans="1:17" ht="18.75" customHeight="1" x14ac:dyDescent="0.25">
      <c r="A19" s="14" t="s">
        <v>62</v>
      </c>
      <c r="B19" s="29">
        <v>31421807</v>
      </c>
      <c r="C19" s="29">
        <v>43144609.829999998</v>
      </c>
      <c r="D19" s="27">
        <f t="shared" ref="D19:D26" si="4">+B19+C19</f>
        <v>74566416.829999998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>
        <v>1286644.78</v>
      </c>
      <c r="L19" s="29">
        <v>8835116.4800000004</v>
      </c>
      <c r="M19" s="29">
        <v>474718.57</v>
      </c>
      <c r="N19" s="29"/>
      <c r="O19" s="29"/>
      <c r="P19" s="29"/>
      <c r="Q19" s="27">
        <f>SUM(E19:P19)</f>
        <v>24769699.719999999</v>
      </c>
    </row>
    <row r="20" spans="1:17" ht="18.75" customHeight="1" x14ac:dyDescent="0.25">
      <c r="A20" s="14" t="s">
        <v>61</v>
      </c>
      <c r="B20" s="29">
        <v>97513372</v>
      </c>
      <c r="C20" s="29">
        <v>31480119.890000001</v>
      </c>
      <c r="D20" s="27">
        <f t="shared" si="4"/>
        <v>128993491.89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>
        <v>8908797.9399999995</v>
      </c>
      <c r="L20" s="29">
        <v>12033864.82</v>
      </c>
      <c r="M20" s="29">
        <v>46790</v>
      </c>
      <c r="N20" s="29"/>
      <c r="O20" s="29"/>
      <c r="P20" s="29"/>
      <c r="Q20" s="27">
        <f>SUM(E20:P20)</f>
        <v>70745774.879999995</v>
      </c>
    </row>
    <row r="21" spans="1:17" ht="18.75" customHeight="1" x14ac:dyDescent="0.25">
      <c r="A21" s="14" t="s">
        <v>60</v>
      </c>
      <c r="B21" s="29">
        <v>7764659</v>
      </c>
      <c r="C21" s="29">
        <v>28912017.5</v>
      </c>
      <c r="D21" s="27">
        <f t="shared" si="4"/>
        <v>36676676.5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>
        <v>193992.24</v>
      </c>
      <c r="L21" s="29"/>
      <c r="M21" s="29">
        <v>7053048.7800000003</v>
      </c>
      <c r="N21" s="29"/>
      <c r="O21" s="29"/>
      <c r="P21" s="29"/>
      <c r="Q21" s="27">
        <f t="shared" ref="Q21:Q24" si="5">SUM(E21:P21)</f>
        <v>10959684.120000001</v>
      </c>
    </row>
    <row r="22" spans="1:17" ht="18.75" customHeight="1" x14ac:dyDescent="0.25">
      <c r="A22" s="14" t="s">
        <v>59</v>
      </c>
      <c r="B22" s="29">
        <v>86249282</v>
      </c>
      <c r="C22" s="29">
        <v>6526606.9100000001</v>
      </c>
      <c r="D22" s="27">
        <f t="shared" si="4"/>
        <v>92775888.909999996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>
        <v>3911707</v>
      </c>
      <c r="L22" s="29">
        <v>1282883.3</v>
      </c>
      <c r="M22" s="29">
        <v>5556218.5499999998</v>
      </c>
      <c r="N22" s="29"/>
      <c r="O22" s="29"/>
      <c r="P22" s="29"/>
      <c r="Q22" s="27">
        <f t="shared" si="5"/>
        <v>32331004.07</v>
      </c>
    </row>
    <row r="23" spans="1:17" ht="18.75" customHeight="1" x14ac:dyDescent="0.25">
      <c r="A23" s="14" t="s">
        <v>58</v>
      </c>
      <c r="B23" s="29">
        <v>308203615</v>
      </c>
      <c r="C23" s="29">
        <v>37794492.859999999</v>
      </c>
      <c r="D23" s="27">
        <f t="shared" si="4"/>
        <v>345998107.86000001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>
        <v>20537583.489999998</v>
      </c>
      <c r="L23" s="29">
        <v>20586765.73</v>
      </c>
      <c r="M23" s="29">
        <v>20504524.93</v>
      </c>
      <c r="N23" s="29"/>
      <c r="O23" s="29"/>
      <c r="P23" s="29"/>
      <c r="Q23" s="27">
        <f t="shared" si="5"/>
        <v>253518624.06</v>
      </c>
    </row>
    <row r="24" spans="1:17" ht="18.75" customHeight="1" x14ac:dyDescent="0.25">
      <c r="A24" s="14" t="s">
        <v>57</v>
      </c>
      <c r="B24" s="29">
        <v>36985943</v>
      </c>
      <c r="C24" s="29">
        <v>81523508.549999997</v>
      </c>
      <c r="D24" s="27">
        <f t="shared" si="4"/>
        <v>118509451.55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>
        <v>5094141.21</v>
      </c>
      <c r="L24" s="29">
        <v>2263879.4</v>
      </c>
      <c r="M24" s="29">
        <v>2150600.5099999998</v>
      </c>
      <c r="N24" s="29"/>
      <c r="O24" s="29"/>
      <c r="P24" s="29"/>
      <c r="Q24" s="27">
        <f t="shared" si="5"/>
        <v>26752007.369999997</v>
      </c>
    </row>
    <row r="25" spans="1:17" ht="18.75" customHeight="1" x14ac:dyDescent="0.25">
      <c r="A25" s="14" t="s">
        <v>56</v>
      </c>
      <c r="B25" s="29">
        <v>313992641</v>
      </c>
      <c r="C25" s="29">
        <v>368724344.13</v>
      </c>
      <c r="D25" s="27">
        <f t="shared" si="4"/>
        <v>682716985.13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29473302.149999999</v>
      </c>
      <c r="K25" s="29">
        <v>52753248.649999999</v>
      </c>
      <c r="L25" s="29">
        <v>21477665.140000001</v>
      </c>
      <c r="M25" s="29">
        <v>27512347.879999999</v>
      </c>
      <c r="N25" s="29"/>
      <c r="O25" s="29"/>
      <c r="P25" s="29"/>
      <c r="Q25" s="27">
        <f>SUM(E25:P25)</f>
        <v>272441641.85000002</v>
      </c>
    </row>
    <row r="26" spans="1:17" ht="18.75" customHeight="1" x14ac:dyDescent="0.25">
      <c r="A26" s="14" t="s">
        <v>55</v>
      </c>
      <c r="B26" s="29">
        <v>22599302</v>
      </c>
      <c r="C26" s="29">
        <v>123633905.73</v>
      </c>
      <c r="D26" s="27">
        <f t="shared" si="4"/>
        <v>146233207.73000002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>
        <v>25491290.989999998</v>
      </c>
      <c r="L26" s="29">
        <v>811863.6</v>
      </c>
      <c r="M26" s="29">
        <v>714319.48</v>
      </c>
      <c r="N26" s="29"/>
      <c r="O26" s="29"/>
      <c r="P26" s="29"/>
      <c r="Q26" s="27">
        <f>SUM(E26:P26)</f>
        <v>29410348.120000001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715751741.13999999</v>
      </c>
      <c r="D27" s="25">
        <f>SUM(D28:D36)</f>
        <v>1384057798.1399999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19570486.119999997</v>
      </c>
      <c r="L27" s="25">
        <f t="shared" si="6"/>
        <v>28956485.269999996</v>
      </c>
      <c r="M27" s="24">
        <f t="shared" si="6"/>
        <v>64544534.890000001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305278699.67999995</v>
      </c>
    </row>
    <row r="28" spans="1:17" ht="18.75" customHeight="1" x14ac:dyDescent="0.25">
      <c r="A28" s="14" t="s">
        <v>53</v>
      </c>
      <c r="B28" s="29">
        <v>7138167</v>
      </c>
      <c r="C28" s="29">
        <v>756218.11</v>
      </c>
      <c r="D28" s="27">
        <f>+B28+C28</f>
        <v>7894385.1100000003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>
        <v>365091.68</v>
      </c>
      <c r="L28" s="29">
        <v>64922.879999999997</v>
      </c>
      <c r="M28" s="29">
        <v>428703.63</v>
      </c>
      <c r="N28" s="29"/>
      <c r="O28" s="29"/>
      <c r="P28" s="29"/>
      <c r="Q28" s="27">
        <f>SUM(E28:P28)</f>
        <v>2732895.4</v>
      </c>
    </row>
    <row r="29" spans="1:17" ht="18.75" customHeight="1" x14ac:dyDescent="0.25">
      <c r="A29" s="14" t="s">
        <v>52</v>
      </c>
      <c r="B29" s="29">
        <v>3120452</v>
      </c>
      <c r="C29" s="29">
        <v>9844389.3499999996</v>
      </c>
      <c r="D29" s="27">
        <f t="shared" ref="D29:D36" si="7">+B29+C29</f>
        <v>12964841.35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>
        <v>14792.66</v>
      </c>
      <c r="L29" s="29"/>
      <c r="M29" s="29">
        <v>13801.5</v>
      </c>
      <c r="N29" s="29"/>
      <c r="O29" s="29"/>
      <c r="P29" s="29"/>
      <c r="Q29" s="27">
        <f t="shared" ref="Q29:Q35" si="8">SUM(E29:P29)</f>
        <v>3215591.2900000005</v>
      </c>
    </row>
    <row r="30" spans="1:17" ht="18.75" customHeight="1" x14ac:dyDescent="0.25">
      <c r="A30" s="14" t="s">
        <v>51</v>
      </c>
      <c r="B30" s="29">
        <v>9705524</v>
      </c>
      <c r="C30" s="29">
        <v>7047298.0999999996</v>
      </c>
      <c r="D30" s="27">
        <f t="shared" si="7"/>
        <v>16752822.1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>
        <v>43223.77</v>
      </c>
      <c r="L30" s="29"/>
      <c r="M30" s="29">
        <v>157122.91</v>
      </c>
      <c r="N30" s="29"/>
      <c r="O30" s="29"/>
      <c r="P30" s="29"/>
      <c r="Q30" s="27">
        <f t="shared" si="8"/>
        <v>3044691.97</v>
      </c>
    </row>
    <row r="31" spans="1:17" ht="18.75" customHeight="1" x14ac:dyDescent="0.25">
      <c r="A31" s="14" t="s">
        <v>50</v>
      </c>
      <c r="B31" s="29">
        <v>5005114</v>
      </c>
      <c r="C31" s="29">
        <v>2908742.24</v>
      </c>
      <c r="D31" s="27">
        <f t="shared" si="7"/>
        <v>7913856.2400000002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/>
      <c r="P31" s="29"/>
      <c r="Q31" s="27">
        <f t="shared" si="8"/>
        <v>137947.4</v>
      </c>
    </row>
    <row r="32" spans="1:17" ht="18.75" customHeight="1" x14ac:dyDescent="0.25">
      <c r="A32" s="14" t="s">
        <v>49</v>
      </c>
      <c r="B32" s="29">
        <v>23664001</v>
      </c>
      <c r="C32" s="29">
        <v>8032873.6799999997</v>
      </c>
      <c r="D32" s="27">
        <f>+B32+C32</f>
        <v>31696874.68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>
        <v>629771.98</v>
      </c>
      <c r="L32" s="29"/>
      <c r="M32" s="29">
        <v>397458.78</v>
      </c>
      <c r="N32" s="29"/>
      <c r="O32" s="29"/>
      <c r="P32" s="29"/>
      <c r="Q32" s="27">
        <f t="shared" si="8"/>
        <v>14333341.449999999</v>
      </c>
    </row>
    <row r="33" spans="1:17" ht="18.75" customHeight="1" x14ac:dyDescent="0.25">
      <c r="A33" s="14" t="s">
        <v>48</v>
      </c>
      <c r="B33" s="29">
        <v>35640740</v>
      </c>
      <c r="C33" s="29">
        <v>86291380.609999999</v>
      </c>
      <c r="D33" s="27">
        <f t="shared" si="7"/>
        <v>121932120.61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>
        <v>1388874.94</v>
      </c>
      <c r="L33" s="29">
        <v>4221475.2300000004</v>
      </c>
      <c r="M33" s="29">
        <v>15318831.960000001</v>
      </c>
      <c r="N33" s="29"/>
      <c r="O33" s="29"/>
      <c r="P33" s="29"/>
      <c r="Q33" s="27">
        <f t="shared" si="8"/>
        <v>26787457.719999999</v>
      </c>
    </row>
    <row r="34" spans="1:17" ht="18.75" customHeight="1" x14ac:dyDescent="0.25">
      <c r="A34" s="14" t="s">
        <v>47</v>
      </c>
      <c r="B34" s="29">
        <v>409573020</v>
      </c>
      <c r="C34" s="29">
        <v>505504322.64999998</v>
      </c>
      <c r="D34" s="27">
        <f t="shared" si="7"/>
        <v>915077342.64999998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>
        <v>8061076.3899999997</v>
      </c>
      <c r="L34" s="29">
        <v>21981862.489999998</v>
      </c>
      <c r="M34" s="29">
        <v>43602615.270000003</v>
      </c>
      <c r="N34" s="29"/>
      <c r="O34" s="29"/>
      <c r="P34" s="29"/>
      <c r="Q34" s="27">
        <f t="shared" si="8"/>
        <v>216480605.19</v>
      </c>
    </row>
    <row r="35" spans="1:17" ht="18.75" customHeight="1" x14ac:dyDescent="0.25">
      <c r="A35" s="14" t="s">
        <v>46</v>
      </c>
      <c r="B35" s="29">
        <v>174459039</v>
      </c>
      <c r="C35" s="44">
        <v>95366516.400000006</v>
      </c>
      <c r="D35" s="27">
        <f t="shared" si="7"/>
        <v>269825555.39999998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>
        <v>9067654.6999999993</v>
      </c>
      <c r="L36" s="29">
        <v>2688224.67</v>
      </c>
      <c r="M36" s="29">
        <v>4626000.84</v>
      </c>
      <c r="N36" s="29"/>
      <c r="O36" s="29"/>
      <c r="P36" s="29"/>
      <c r="Q36" s="27">
        <f>SUM(E36:P36)</f>
        <v>38546169.25999999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6334214.0499999998</v>
      </c>
      <c r="D37" s="25">
        <f t="shared" si="9"/>
        <v>15776214.050000001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200000</v>
      </c>
      <c r="M37" s="24">
        <f t="shared" si="9"/>
        <v>5400000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7438150.4000000004</v>
      </c>
    </row>
    <row r="38" spans="1:17" ht="18.75" customHeight="1" x14ac:dyDescent="0.25">
      <c r="A38" s="14" t="s">
        <v>43</v>
      </c>
      <c r="B38" s="29">
        <v>8250000</v>
      </c>
      <c r="C38" s="29">
        <v>5734214.0499999998</v>
      </c>
      <c r="D38" s="27">
        <f>+B38+C38</f>
        <v>13984214.050000001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>
        <v>200000</v>
      </c>
      <c r="M38" s="29">
        <v>5000000</v>
      </c>
      <c r="N38" s="29"/>
      <c r="O38" s="29"/>
      <c r="P38" s="29"/>
      <c r="Q38" s="27">
        <f t="shared" ref="Q38:Q52" si="10">SUM(E38:P38)</f>
        <v>6090000</v>
      </c>
    </row>
    <row r="39" spans="1:17" ht="18.75" customHeight="1" x14ac:dyDescent="0.25">
      <c r="A39" s="14" t="s">
        <v>42</v>
      </c>
      <c r="B39" s="44">
        <v>200000</v>
      </c>
      <c r="C39" s="44">
        <v>600000</v>
      </c>
      <c r="D39" s="27">
        <f t="shared" ref="D39:D52" si="11">+B39+C39</f>
        <v>800000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>
        <v>400000</v>
      </c>
      <c r="N40" s="29"/>
      <c r="O40" s="29"/>
      <c r="P40" s="29"/>
      <c r="Q40" s="27">
        <f t="shared" si="10"/>
        <v>400000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243980103.65000001</v>
      </c>
      <c r="D46" s="25">
        <f>+B46+C46</f>
        <v>243980103.65000001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4">
        <f>+M47+M48+M49+M50+M51+M52</f>
        <v>63980103.649999999</v>
      </c>
      <c r="N46" s="29"/>
      <c r="O46" s="29"/>
      <c r="P46" s="29"/>
      <c r="Q46" s="25">
        <f>SUM(E46:P46)</f>
        <v>123980103.65000001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>
        <v>60000000</v>
      </c>
      <c r="N47" s="29"/>
      <c r="O47" s="29"/>
      <c r="P47" s="29"/>
      <c r="Q47" s="27">
        <f t="shared" si="10"/>
        <v>120000000</v>
      </c>
    </row>
    <row r="48" spans="1:17" ht="18.75" customHeight="1" x14ac:dyDescent="0.25">
      <c r="A48" s="14" t="s">
        <v>33</v>
      </c>
      <c r="B48" s="44"/>
      <c r="C48" s="44">
        <v>3980103.65</v>
      </c>
      <c r="D48" s="27">
        <f t="shared" si="11"/>
        <v>3980103.65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>
        <v>3980103.65</v>
      </c>
      <c r="N50" s="29"/>
      <c r="O50" s="29"/>
      <c r="P50" s="29"/>
      <c r="Q50" s="27">
        <f t="shared" si="10"/>
        <v>3980103.65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3">SUM(C54:C62)</f>
        <v>495682660.59000003</v>
      </c>
      <c r="D53" s="25">
        <f>SUM(D54:D62)</f>
        <v>710020046.58999991</v>
      </c>
      <c r="E53" s="25">
        <f t="shared" si="13"/>
        <v>0</v>
      </c>
      <c r="F53" s="24">
        <f t="shared" si="13"/>
        <v>0</v>
      </c>
      <c r="G53" s="24">
        <f t="shared" si="13"/>
        <v>26638455.100000001</v>
      </c>
      <c r="H53" s="24">
        <f t="shared" si="13"/>
        <v>20866664.77</v>
      </c>
      <c r="I53" s="24">
        <f t="shared" si="13"/>
        <v>40511245.210000001</v>
      </c>
      <c r="J53" s="24">
        <f t="shared" si="13"/>
        <v>17239499.84</v>
      </c>
      <c r="K53" s="24">
        <f t="shared" si="13"/>
        <v>15330001.949999999</v>
      </c>
      <c r="L53" s="24">
        <f t="shared" si="13"/>
        <v>16745583.149999999</v>
      </c>
      <c r="M53" s="24">
        <f t="shared" si="13"/>
        <v>177230385.94999999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5">
        <f>SUM(Q54:Q62)</f>
        <v>314561835.97000003</v>
      </c>
    </row>
    <row r="54" spans="1:17" ht="18.75" customHeight="1" x14ac:dyDescent="0.25">
      <c r="A54" s="14" t="s">
        <v>27</v>
      </c>
      <c r="B54" s="29">
        <v>2590135</v>
      </c>
      <c r="C54" s="29">
        <v>44621530.240000002</v>
      </c>
      <c r="D54" s="27">
        <f>+B54+C54</f>
        <v>47211665.240000002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>
        <v>216341.2</v>
      </c>
      <c r="L54" s="29">
        <v>61661.96</v>
      </c>
      <c r="M54" s="29">
        <v>3003977.27</v>
      </c>
      <c r="N54" s="29"/>
      <c r="O54" s="29"/>
      <c r="P54" s="29"/>
      <c r="Q54" s="27">
        <f>SUM(E54:P54)</f>
        <v>19445501.609999999</v>
      </c>
    </row>
    <row r="55" spans="1:17" ht="18.75" customHeight="1" x14ac:dyDescent="0.25">
      <c r="A55" s="14" t="s">
        <v>26</v>
      </c>
      <c r="C55" s="44">
        <v>4359470.6399999997</v>
      </c>
      <c r="D55" s="27">
        <f>+B57+C55</f>
        <v>65105595.640000001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52908758.359999999</v>
      </c>
      <c r="D56" s="27">
        <f>+B58+C56</f>
        <v>202673015.36000001</v>
      </c>
      <c r="E56" s="29"/>
      <c r="F56" s="29"/>
      <c r="H56" s="29"/>
      <c r="I56" s="29">
        <v>8380736.3799999999</v>
      </c>
      <c r="J56" s="29">
        <v>5000</v>
      </c>
      <c r="K56" s="29">
        <v>127293.49</v>
      </c>
      <c r="L56" s="29">
        <v>1218882.99</v>
      </c>
      <c r="M56" s="29"/>
      <c r="N56" s="29"/>
      <c r="O56" s="29"/>
      <c r="P56" s="29"/>
      <c r="Q56" s="27">
        <f>SUM(E56:P56)</f>
        <v>9731912.8599999994</v>
      </c>
    </row>
    <row r="57" spans="1:17" ht="18.75" customHeight="1" x14ac:dyDescent="0.25">
      <c r="A57" s="14" t="s">
        <v>24</v>
      </c>
      <c r="B57" s="44">
        <v>60746125</v>
      </c>
      <c r="C57" s="44">
        <v>132736702.65000001</v>
      </c>
      <c r="D57" s="27">
        <f t="shared" ref="D57:D58" si="14">+B59+C57</f>
        <v>132736702.65000001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>
        <v>20904672.300000001</v>
      </c>
      <c r="N57" s="29"/>
      <c r="O57" s="29"/>
      <c r="P57" s="29"/>
      <c r="Q57" s="27">
        <f t="shared" ref="Q57:Q58" si="15">SUM(E57:P57)</f>
        <v>32064222.580000002</v>
      </c>
    </row>
    <row r="58" spans="1:17" ht="18.75" customHeight="1" x14ac:dyDescent="0.25">
      <c r="A58" s="14" t="s">
        <v>23</v>
      </c>
      <c r="B58" s="29">
        <v>149764257</v>
      </c>
      <c r="C58" s="29">
        <v>130813522.44</v>
      </c>
      <c r="D58" s="27">
        <f t="shared" si="14"/>
        <v>130813522.44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>
        <v>12630569.26</v>
      </c>
      <c r="L58" s="29">
        <v>9363642.1999999993</v>
      </c>
      <c r="M58" s="29">
        <v>9835522.8499999996</v>
      </c>
      <c r="N58" s="29"/>
      <c r="O58" s="29"/>
      <c r="P58" s="29"/>
      <c r="Q58" s="27">
        <f t="shared" si="15"/>
        <v>90785234.75</v>
      </c>
    </row>
    <row r="59" spans="1:17" ht="18.75" customHeight="1" x14ac:dyDescent="0.25">
      <c r="A59" s="14" t="s">
        <v>22</v>
      </c>
      <c r="B59" s="44"/>
      <c r="C59" s="29">
        <v>21954655</v>
      </c>
      <c r="D59" s="27">
        <f t="shared" ref="D59:D62" si="16">+B59+C59</f>
        <v>21954655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>
        <v>1236869</v>
      </c>
      <c r="C61" s="29">
        <v>45479557.460000001</v>
      </c>
      <c r="D61" s="27">
        <f>+B61+C61</f>
        <v>46716426.460000001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>
        <v>914213.53</v>
      </c>
      <c r="N61" s="29"/>
      <c r="O61" s="29"/>
      <c r="P61" s="29"/>
      <c r="Q61" s="27">
        <f>SUM(E61:P61)</f>
        <v>1057213.53</v>
      </c>
    </row>
    <row r="62" spans="1:17" ht="18.75" customHeight="1" x14ac:dyDescent="0.25">
      <c r="A62" s="14" t="s">
        <v>19</v>
      </c>
      <c r="B62" s="44"/>
      <c r="C62" s="29">
        <v>62808463.799999997</v>
      </c>
      <c r="D62" s="27">
        <f t="shared" si="16"/>
        <v>62808463.799999997</v>
      </c>
      <c r="E62" s="29"/>
      <c r="F62" s="29"/>
      <c r="G62" s="29"/>
      <c r="H62" s="29">
        <v>5000000</v>
      </c>
      <c r="I62" s="29"/>
      <c r="J62" s="29">
        <v>400000</v>
      </c>
      <c r="K62" s="29">
        <v>2355798</v>
      </c>
      <c r="L62" s="29">
        <v>6101396</v>
      </c>
      <c r="M62" s="29">
        <v>142572000</v>
      </c>
      <c r="N62" s="29"/>
      <c r="O62" s="29"/>
      <c r="P62" s="29"/>
      <c r="Q62" s="27">
        <f t="shared" si="17"/>
        <v>156429194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5773784295.8800001</v>
      </c>
      <c r="D63" s="25">
        <f>SUM(D64:D67)</f>
        <v>12693787316.880001</v>
      </c>
      <c r="E63" s="24">
        <f t="shared" ref="E63:P63" si="18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8"/>
        <v>321153102.22000003</v>
      </c>
      <c r="J63" s="24">
        <f t="shared" si="18"/>
        <v>813438513.32000005</v>
      </c>
      <c r="K63" s="24">
        <f t="shared" si="18"/>
        <v>942106061.34000003</v>
      </c>
      <c r="L63" s="24">
        <f t="shared" si="18"/>
        <v>1665911178.73</v>
      </c>
      <c r="M63" s="24">
        <f t="shared" si="18"/>
        <v>931334671.41999996</v>
      </c>
      <c r="N63" s="24">
        <f t="shared" si="18"/>
        <v>0</v>
      </c>
      <c r="O63" s="24">
        <f t="shared" si="18"/>
        <v>0</v>
      </c>
      <c r="P63" s="24">
        <f t="shared" si="18"/>
        <v>0</v>
      </c>
      <c r="Q63" s="25">
        <f>SUM(Q64:Q74)</f>
        <v>6813622269.5700006</v>
      </c>
    </row>
    <row r="64" spans="1:17" ht="18.75" customHeight="1" x14ac:dyDescent="0.25">
      <c r="A64" s="14" t="s">
        <v>17</v>
      </c>
      <c r="C64" s="44">
        <v>85246069</v>
      </c>
      <c r="D64" s="27">
        <f>+B64+C64</f>
        <v>85246069</v>
      </c>
      <c r="E64" s="29"/>
      <c r="H64" s="29">
        <v>13536152.24</v>
      </c>
      <c r="I64" s="29">
        <v>26430423.539999999</v>
      </c>
      <c r="J64" s="29"/>
      <c r="K64" s="29"/>
      <c r="L64" s="29">
        <v>9976770.8200000003</v>
      </c>
      <c r="M64" s="29"/>
      <c r="N64" s="29"/>
      <c r="O64" s="29"/>
      <c r="P64" s="29"/>
      <c r="Q64" s="27">
        <f>SUM(E64:P64)</f>
        <v>49943346.600000001</v>
      </c>
    </row>
    <row r="65" spans="1:17" ht="18.75" customHeight="1" x14ac:dyDescent="0.25">
      <c r="A65" s="14" t="s">
        <v>16</v>
      </c>
      <c r="B65" s="44">
        <v>6920003021</v>
      </c>
      <c r="C65" s="44">
        <v>5688538226.8800001</v>
      </c>
      <c r="D65" s="27">
        <f>+B65+C65</f>
        <v>12608541247.880001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>
        <v>942106061.34000003</v>
      </c>
      <c r="L65" s="29">
        <v>1655934407.9100001</v>
      </c>
      <c r="M65" s="29">
        <v>931334671.41999996</v>
      </c>
      <c r="N65" s="29"/>
      <c r="O65" s="29"/>
      <c r="P65" s="29"/>
      <c r="Q65" s="27">
        <f>SUM(E65:P65)</f>
        <v>6763678922.9700003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19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0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0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0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0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1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1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2">SUM(F77+F81+F83)</f>
        <v>6472020.5700000003</v>
      </c>
      <c r="G76" s="30">
        <f t="shared" si="22"/>
        <v>247685.65</v>
      </c>
      <c r="H76" s="30">
        <f t="shared" si="22"/>
        <v>22002.6</v>
      </c>
      <c r="I76" s="30">
        <f t="shared" si="22"/>
        <v>390208.41</v>
      </c>
      <c r="J76" s="30">
        <f t="shared" si="22"/>
        <v>0</v>
      </c>
      <c r="K76" s="30">
        <f t="shared" si="22"/>
        <v>219250.95</v>
      </c>
      <c r="L76" s="30">
        <f t="shared" si="22"/>
        <v>584683.23</v>
      </c>
      <c r="M76" s="30">
        <f t="shared" si="22"/>
        <v>0</v>
      </c>
      <c r="N76" s="30">
        <f t="shared" si="22"/>
        <v>0</v>
      </c>
      <c r="O76" s="30">
        <f t="shared" si="22"/>
        <v>0</v>
      </c>
      <c r="P76" s="30">
        <f t="shared" si="22"/>
        <v>0</v>
      </c>
      <c r="Q76" s="30">
        <f>SUM(Q77+Q81+Q83)</f>
        <v>9177896.2800000012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3">SUM(F78:F79)</f>
        <v>0</v>
      </c>
      <c r="G77" s="31">
        <f t="shared" si="23"/>
        <v>0</v>
      </c>
      <c r="H77" s="31">
        <f t="shared" si="23"/>
        <v>0</v>
      </c>
      <c r="I77" s="31">
        <f t="shared" si="23"/>
        <v>0</v>
      </c>
      <c r="J77" s="31">
        <f t="shared" si="23"/>
        <v>0</v>
      </c>
      <c r="K77" s="31">
        <f t="shared" si="23"/>
        <v>0</v>
      </c>
      <c r="L77" s="31">
        <f t="shared" si="23"/>
        <v>0</v>
      </c>
      <c r="M77" s="31">
        <f t="shared" si="23"/>
        <v>0</v>
      </c>
      <c r="N77" s="31">
        <f t="shared" si="23"/>
        <v>0</v>
      </c>
      <c r="O77" s="31">
        <f t="shared" si="23"/>
        <v>0</v>
      </c>
      <c r="P77" s="31">
        <f t="shared" si="23"/>
        <v>0</v>
      </c>
      <c r="Q77" s="29">
        <f t="shared" si="21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1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1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4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4"/>
        <v>6472020.5700000003</v>
      </c>
      <c r="G80" s="45">
        <f t="shared" si="24"/>
        <v>247685.65</v>
      </c>
      <c r="H80" s="45">
        <f t="shared" si="24"/>
        <v>22002.6</v>
      </c>
      <c r="I80" s="45">
        <f t="shared" si="24"/>
        <v>390208.41</v>
      </c>
      <c r="J80" s="45">
        <f t="shared" si="24"/>
        <v>0</v>
      </c>
      <c r="K80" s="45">
        <f t="shared" si="24"/>
        <v>219250.95</v>
      </c>
      <c r="L80" s="45">
        <f t="shared" si="24"/>
        <v>584683.23</v>
      </c>
      <c r="M80" s="45">
        <f t="shared" si="24"/>
        <v>0</v>
      </c>
      <c r="N80" s="45">
        <f t="shared" si="24"/>
        <v>0</v>
      </c>
      <c r="O80" s="45">
        <f t="shared" si="24"/>
        <v>0</v>
      </c>
      <c r="P80" s="45">
        <f t="shared" si="24"/>
        <v>0</v>
      </c>
      <c r="Q80" s="24">
        <f t="shared" si="21"/>
        <v>9177896.2800000012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>
        <v>219250.95</v>
      </c>
      <c r="L81" s="29">
        <v>584683.23</v>
      </c>
      <c r="M81" s="29"/>
      <c r="N81" s="29"/>
      <c r="O81" s="29"/>
      <c r="P81" s="29"/>
      <c r="Q81" s="29">
        <f t="shared" si="21"/>
        <v>9177896.2800000012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1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5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5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6">SUM(C11+C17+C27+C37+C46+C53+C63+C68+C71+C76)</f>
        <v>8309126009.5</v>
      </c>
      <c r="D85" s="47">
        <f>SUM(D11+D17+D27+D37+D46+D53+D63+D68+D71+D76)</f>
        <v>22115912870.5</v>
      </c>
      <c r="E85" s="47">
        <f t="shared" si="26"/>
        <v>359598659.24000001</v>
      </c>
      <c r="F85" s="47">
        <f t="shared" si="26"/>
        <v>1068287832.08</v>
      </c>
      <c r="G85" s="47">
        <f t="shared" si="26"/>
        <v>1637005830.1700001</v>
      </c>
      <c r="H85" s="47">
        <f t="shared" si="26"/>
        <v>933592331.66999996</v>
      </c>
      <c r="I85" s="47">
        <f>SUM(I11+I17+I27+I37+I46+I53+I63+I68+I71+I76)</f>
        <v>934979938.41000009</v>
      </c>
      <c r="J85" s="47">
        <f t="shared" si="26"/>
        <v>1437875849.7000003</v>
      </c>
      <c r="K85" s="47">
        <f t="shared" si="26"/>
        <v>1463352851.46</v>
      </c>
      <c r="L85" s="47">
        <f t="shared" si="26"/>
        <v>2138632532.1799998</v>
      </c>
      <c r="M85" s="47">
        <f t="shared" si="26"/>
        <v>1662617346.8499999</v>
      </c>
      <c r="N85" s="47">
        <f t="shared" si="26"/>
        <v>0</v>
      </c>
      <c r="O85" s="47">
        <f t="shared" si="26"/>
        <v>0</v>
      </c>
      <c r="P85" s="47">
        <f t="shared" si="26"/>
        <v>0</v>
      </c>
      <c r="Q85" s="47">
        <f>SUM(Q11+Q17+Q27+Q37+Q46+Q53+Q63+Q68+Q71+Q76)</f>
        <v>11635943171.76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2025-10-13T18:28:24Z</cp:lastPrinted>
  <dcterms:created xsi:type="dcterms:W3CDTF">2021-08-10T14:38:52Z</dcterms:created>
  <dcterms:modified xsi:type="dcterms:W3CDTF">2025-10-13T18:33:04Z</dcterms:modified>
</cp:coreProperties>
</file>