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P" sheetId="1" r:id="rId1"/>
  </sheets>
  <definedNames>
    <definedName name="_xlnm._FilterDatabase" localSheetId="0" hidden="1">LP!$B$1:$B$2189</definedName>
    <definedName name="_xlnm.Print_Area" localSheetId="0">LP!$A$1:$F$2178</definedName>
    <definedName name="_xlnm.Print_Titles" localSheetId="0">LP!$1:$6</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5" i="1" l="1"/>
  <c r="F2156" i="1" l="1"/>
  <c r="F2155" i="1"/>
  <c r="F2154" i="1"/>
  <c r="F2153" i="1"/>
  <c r="F2138" i="1"/>
  <c r="F2137" i="1"/>
  <c r="F2136" i="1"/>
  <c r="F2135" i="1"/>
  <c r="F2134" i="1"/>
  <c r="F2133"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56" i="1"/>
  <c r="F2055" i="1"/>
  <c r="F2054" i="1"/>
  <c r="F2053" i="1"/>
  <c r="F2052" i="1"/>
  <c r="F2051" i="1"/>
  <c r="F2050" i="1"/>
  <c r="F2049" i="1"/>
  <c r="F2047" i="1"/>
  <c r="F2046" i="1"/>
  <c r="F2045" i="1"/>
  <c r="F2044" i="1"/>
  <c r="F2043" i="1"/>
  <c r="F2042" i="1"/>
  <c r="F2040" i="1"/>
  <c r="F2039" i="1"/>
  <c r="F2038" i="1"/>
  <c r="F2037" i="1"/>
  <c r="F2036" i="1"/>
  <c r="F2035" i="1"/>
  <c r="F2034" i="1"/>
  <c r="F2032" i="1"/>
  <c r="F2031" i="1"/>
  <c r="F2030" i="1"/>
  <c r="F2029" i="1"/>
  <c r="F2028" i="1"/>
  <c r="F2027" i="1"/>
  <c r="F2026" i="1"/>
  <c r="F2025" i="1"/>
  <c r="F2024" i="1"/>
  <c r="F2023" i="1"/>
  <c r="F2022" i="1"/>
  <c r="F2021" i="1"/>
  <c r="F2020" i="1"/>
  <c r="F2019" i="1"/>
  <c r="F2018" i="1"/>
  <c r="F2017" i="1"/>
  <c r="F2016" i="1"/>
  <c r="F2015" i="1"/>
  <c r="F2014" i="1"/>
  <c r="F2007" i="1"/>
  <c r="F2006" i="1"/>
  <c r="F2005" i="1"/>
  <c r="F2004" i="1"/>
  <c r="F2003" i="1"/>
  <c r="F2002" i="1"/>
  <c r="F2001" i="1"/>
  <c r="F2000" i="1"/>
  <c r="F1999" i="1"/>
  <c r="F1998" i="1"/>
  <c r="F1997" i="1"/>
  <c r="F1996" i="1"/>
  <c r="F1995" i="1"/>
  <c r="F1993" i="1"/>
  <c r="F1992" i="1"/>
  <c r="F1991" i="1"/>
  <c r="F1990" i="1"/>
  <c r="F1989" i="1"/>
  <c r="F1988" i="1"/>
  <c r="F1987" i="1"/>
  <c r="F1986" i="1"/>
  <c r="F1985" i="1"/>
  <c r="F1984" i="1"/>
  <c r="F1983" i="1"/>
  <c r="F1982" i="1"/>
  <c r="F1981" i="1"/>
  <c r="F1980" i="1"/>
  <c r="F1979" i="1"/>
  <c r="F1974" i="1"/>
  <c r="F1972" i="1"/>
  <c r="F1971" i="1"/>
  <c r="F1969" i="1"/>
  <c r="F1967" i="1"/>
  <c r="F1966" i="1"/>
  <c r="F1963" i="1"/>
  <c r="F1962" i="1"/>
  <c r="F1959" i="1"/>
  <c r="F1958" i="1"/>
  <c r="F1957" i="1"/>
  <c r="F1954" i="1"/>
  <c r="F1953" i="1"/>
  <c r="F1950" i="1"/>
  <c r="F1949" i="1"/>
  <c r="F1948" i="1"/>
  <c r="F1947" i="1"/>
  <c r="F1946" i="1"/>
  <c r="F1943" i="1"/>
  <c r="F1942" i="1"/>
  <c r="F1941" i="1"/>
  <c r="F1938" i="1"/>
  <c r="F1935" i="1"/>
  <c r="F1934" i="1"/>
  <c r="F1933" i="1"/>
  <c r="F1932" i="1"/>
  <c r="F1929" i="1"/>
  <c r="F1928" i="1"/>
  <c r="F1927" i="1"/>
  <c r="F1926" i="1"/>
  <c r="F1925" i="1"/>
  <c r="F1924" i="1"/>
  <c r="F1923" i="1"/>
  <c r="F1922" i="1"/>
  <c r="F1921" i="1"/>
  <c r="F1920" i="1"/>
  <c r="F1917" i="1"/>
  <c r="F1916" i="1"/>
  <c r="F1915" i="1"/>
  <c r="F1914" i="1"/>
  <c r="F1913" i="1"/>
  <c r="F1910" i="1"/>
  <c r="F1909" i="1"/>
  <c r="F1906" i="1"/>
  <c r="F1904" i="1"/>
  <c r="F1903" i="1"/>
  <c r="F1902" i="1"/>
  <c r="F1901" i="1"/>
  <c r="F1900" i="1"/>
  <c r="F1899" i="1"/>
  <c r="F1898" i="1"/>
  <c r="F1897" i="1"/>
  <c r="F1894" i="1"/>
  <c r="F1893" i="1"/>
  <c r="F1892" i="1"/>
  <c r="F1891" i="1"/>
  <c r="F1890" i="1"/>
  <c r="F1889" i="1"/>
  <c r="F1888" i="1"/>
  <c r="F1887" i="1"/>
  <c r="F1886" i="1"/>
  <c r="F1885" i="1"/>
  <c r="F1884" i="1"/>
  <c r="F1881" i="1"/>
  <c r="F1880" i="1"/>
  <c r="F1879" i="1"/>
  <c r="F1877" i="1"/>
  <c r="F1876" i="1"/>
  <c r="F1872" i="1"/>
  <c r="F1866" i="1"/>
  <c r="F1865" i="1"/>
  <c r="F1864" i="1"/>
  <c r="F1863" i="1"/>
  <c r="F1862" i="1"/>
  <c r="F1861" i="1"/>
  <c r="F1860" i="1"/>
  <c r="F1859" i="1"/>
  <c r="F1858" i="1"/>
  <c r="F1857" i="1"/>
  <c r="F1856" i="1"/>
  <c r="F1855" i="1"/>
  <c r="F1854" i="1"/>
  <c r="F1853" i="1"/>
  <c r="F1852" i="1"/>
  <c r="F1851" i="1"/>
  <c r="F1850" i="1"/>
  <c r="F1848" i="1"/>
  <c r="F1847" i="1"/>
  <c r="F1846" i="1"/>
  <c r="F1845" i="1"/>
  <c r="F1844" i="1"/>
  <c r="F1843" i="1"/>
  <c r="F1842" i="1"/>
  <c r="F1841" i="1"/>
  <c r="F1840" i="1"/>
  <c r="F1839" i="1"/>
  <c r="F1838" i="1"/>
  <c r="F1837" i="1"/>
  <c r="F1836" i="1"/>
  <c r="F1835" i="1"/>
  <c r="F1834" i="1"/>
  <c r="F1833" i="1"/>
  <c r="F1832" i="1"/>
  <c r="F1828" i="1"/>
  <c r="F1826" i="1"/>
  <c r="F1825" i="1"/>
  <c r="F1824" i="1"/>
  <c r="F1823" i="1"/>
  <c r="F1820" i="1"/>
  <c r="F1819" i="1"/>
  <c r="F1818" i="1"/>
  <c r="F1817" i="1"/>
  <c r="F1816" i="1"/>
  <c r="F1815" i="1"/>
  <c r="F1814" i="1"/>
  <c r="F1813" i="1"/>
  <c r="F1812" i="1"/>
  <c r="F1811" i="1"/>
  <c r="F1810" i="1"/>
  <c r="F1809" i="1"/>
  <c r="F1808" i="1"/>
  <c r="F1807" i="1"/>
  <c r="F1806" i="1"/>
  <c r="F1805" i="1"/>
  <c r="F1804" i="1"/>
  <c r="F1803" i="1"/>
  <c r="F1800" i="1"/>
  <c r="F1799" i="1"/>
  <c r="F1798" i="1"/>
  <c r="F1797" i="1"/>
  <c r="F1796" i="1"/>
  <c r="F1795" i="1"/>
  <c r="F1794" i="1"/>
  <c r="F1793" i="1"/>
  <c r="F1792" i="1"/>
  <c r="F1791" i="1"/>
  <c r="F1788" i="1"/>
  <c r="F1787" i="1"/>
  <c r="F1786" i="1"/>
  <c r="F1785" i="1"/>
  <c r="F1784" i="1"/>
  <c r="F1783" i="1"/>
  <c r="F1782" i="1"/>
  <c r="F1779" i="1"/>
  <c r="F1778" i="1"/>
  <c r="F1777" i="1"/>
  <c r="F1776" i="1"/>
  <c r="F1775" i="1"/>
  <c r="F1774" i="1"/>
  <c r="F1773" i="1"/>
  <c r="F1772" i="1"/>
  <c r="F1771" i="1"/>
  <c r="F1770" i="1"/>
  <c r="F1769" i="1"/>
  <c r="F1768" i="1"/>
  <c r="F1767" i="1"/>
  <c r="F1766" i="1"/>
  <c r="F1765" i="1"/>
  <c r="F1764" i="1"/>
  <c r="F1760" i="1"/>
  <c r="F1759" i="1"/>
  <c r="F1756" i="1"/>
  <c r="F1755" i="1"/>
  <c r="F1754" i="1"/>
  <c r="F1753" i="1"/>
  <c r="F1752" i="1"/>
  <c r="F1751" i="1"/>
  <c r="F1750" i="1"/>
  <c r="F1747" i="1"/>
  <c r="F1744" i="1"/>
  <c r="F1743" i="1"/>
  <c r="F1742" i="1"/>
  <c r="F1741" i="1"/>
  <c r="F1740" i="1"/>
  <c r="F1736" i="1"/>
  <c r="F1735" i="1"/>
  <c r="F1734" i="1"/>
  <c r="F1733" i="1"/>
  <c r="F1732" i="1"/>
  <c r="F1731" i="1"/>
  <c r="F1730" i="1"/>
  <c r="F1727" i="1"/>
  <c r="F1726" i="1"/>
  <c r="F1725" i="1"/>
  <c r="F1724" i="1"/>
  <c r="F1723" i="1"/>
  <c r="F1722" i="1"/>
  <c r="F1721" i="1"/>
  <c r="F1720" i="1"/>
  <c r="F1719" i="1"/>
  <c r="F1716" i="1"/>
  <c r="F1715" i="1"/>
  <c r="F1714" i="1"/>
  <c r="F1711" i="1"/>
  <c r="F1701" i="1"/>
  <c r="F1700" i="1"/>
  <c r="F1699" i="1"/>
  <c r="F1698" i="1"/>
  <c r="F1697" i="1"/>
  <c r="F1696" i="1"/>
  <c r="F1695" i="1"/>
  <c r="F1694"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19" i="1"/>
  <c r="F1617" i="1"/>
  <c r="F1616" i="1"/>
  <c r="F1614" i="1"/>
  <c r="F1612" i="1"/>
  <c r="F1611" i="1"/>
  <c r="F1608" i="1"/>
  <c r="F1607" i="1"/>
  <c r="F1604" i="1"/>
  <c r="F1603" i="1"/>
  <c r="F1602" i="1"/>
  <c r="F1599" i="1"/>
  <c r="F1598" i="1"/>
  <c r="F1595" i="1"/>
  <c r="F1594" i="1"/>
  <c r="F1593" i="1"/>
  <c r="F1592" i="1"/>
  <c r="F1591" i="1"/>
  <c r="F1588" i="1"/>
  <c r="F1587" i="1"/>
  <c r="F1586" i="1"/>
  <c r="F1583" i="1"/>
  <c r="F1580" i="1"/>
  <c r="F1579" i="1"/>
  <c r="F1578" i="1"/>
  <c r="F1577" i="1"/>
  <c r="F1574" i="1"/>
  <c r="F1573" i="1"/>
  <c r="F1572" i="1"/>
  <c r="F1571" i="1"/>
  <c r="F1570" i="1"/>
  <c r="F1569" i="1"/>
  <c r="F1568" i="1"/>
  <c r="F1567" i="1"/>
  <c r="F1566" i="1"/>
  <c r="F1563" i="1"/>
  <c r="F1562" i="1"/>
  <c r="F1561" i="1"/>
  <c r="F1560" i="1"/>
  <c r="F1557" i="1"/>
  <c r="F1556" i="1"/>
  <c r="F1553" i="1"/>
  <c r="F1551" i="1"/>
  <c r="F1550" i="1"/>
  <c r="F1549" i="1"/>
  <c r="F1548" i="1"/>
  <c r="F1547" i="1"/>
  <c r="F1546" i="1"/>
  <c r="F1545" i="1"/>
  <c r="F1544" i="1"/>
  <c r="F1543" i="1"/>
  <c r="F1540" i="1"/>
  <c r="F1539" i="1"/>
  <c r="F1538" i="1"/>
  <c r="F1537" i="1"/>
  <c r="F1536" i="1"/>
  <c r="F1535" i="1"/>
  <c r="F1534" i="1"/>
  <c r="F1533" i="1"/>
  <c r="F1532" i="1"/>
  <c r="F1531" i="1"/>
  <c r="F1530" i="1"/>
  <c r="F1527" i="1"/>
  <c r="F1526" i="1"/>
  <c r="F1525" i="1"/>
  <c r="F1523" i="1"/>
  <c r="F1522" i="1"/>
  <c r="F1518" i="1"/>
  <c r="F1515"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77" i="1"/>
  <c r="F1476" i="1"/>
  <c r="F1475" i="1"/>
  <c r="F1474" i="1"/>
  <c r="F1473" i="1"/>
  <c r="F1472" i="1"/>
  <c r="F1471" i="1"/>
  <c r="F1470" i="1"/>
  <c r="F1469" i="1"/>
  <c r="F1468" i="1"/>
  <c r="F1467"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79" i="1"/>
  <c r="F1377" i="1"/>
  <c r="F1376" i="1"/>
  <c r="F1374" i="1"/>
  <c r="F1372" i="1"/>
  <c r="F1371" i="1"/>
  <c r="F1368" i="1"/>
  <c r="F1367" i="1"/>
  <c r="F1364" i="1"/>
  <c r="F1363" i="1"/>
  <c r="F1362" i="1"/>
  <c r="F1359" i="1"/>
  <c r="F1358" i="1"/>
  <c r="F1355" i="1"/>
  <c r="F1354" i="1"/>
  <c r="F1353" i="1"/>
  <c r="F1352" i="1"/>
  <c r="F1351" i="1"/>
  <c r="F1348" i="1"/>
  <c r="F1347" i="1"/>
  <c r="F1346" i="1"/>
  <c r="F1343" i="1"/>
  <c r="F1340" i="1"/>
  <c r="F1339" i="1"/>
  <c r="F1338" i="1"/>
  <c r="F1337" i="1"/>
  <c r="F1334" i="1"/>
  <c r="F1333" i="1"/>
  <c r="F1332" i="1"/>
  <c r="F1331" i="1"/>
  <c r="F1330" i="1"/>
  <c r="F1329" i="1"/>
  <c r="F1328" i="1"/>
  <c r="F1327" i="1"/>
  <c r="F1326" i="1"/>
  <c r="F1323" i="1"/>
  <c r="F1322" i="1"/>
  <c r="F1321" i="1"/>
  <c r="F1320" i="1"/>
  <c r="F1319" i="1"/>
  <c r="F1316" i="1"/>
  <c r="F1315" i="1"/>
  <c r="F1312" i="1"/>
  <c r="F1310" i="1"/>
  <c r="F1309" i="1"/>
  <c r="F1308" i="1"/>
  <c r="F1307" i="1"/>
  <c r="F1306" i="1"/>
  <c r="F1305" i="1"/>
  <c r="F1304" i="1"/>
  <c r="F1303" i="1"/>
  <c r="F1302" i="1"/>
  <c r="F1299" i="1"/>
  <c r="F1298" i="1"/>
  <c r="F1297" i="1"/>
  <c r="F1296" i="1"/>
  <c r="F1295" i="1"/>
  <c r="F1294" i="1"/>
  <c r="F1293" i="1"/>
  <c r="F1292" i="1"/>
  <c r="F1291" i="1"/>
  <c r="F1290" i="1"/>
  <c r="F1287" i="1"/>
  <c r="F1286" i="1"/>
  <c r="F1285" i="1"/>
  <c r="F1283" i="1"/>
  <c r="F1282" i="1"/>
  <c r="F1278" i="1"/>
  <c r="F1272" i="1"/>
  <c r="F1271" i="1"/>
  <c r="F1270" i="1"/>
  <c r="F1269" i="1"/>
  <c r="F1268" i="1"/>
  <c r="F1267" i="1"/>
  <c r="F1266" i="1"/>
  <c r="F1265" i="1"/>
  <c r="F1264" i="1"/>
  <c r="F1263" i="1"/>
  <c r="F1261" i="1"/>
  <c r="F1260" i="1"/>
  <c r="F1259" i="1"/>
  <c r="F1258" i="1"/>
  <c r="F1257" i="1"/>
  <c r="F1256" i="1"/>
  <c r="F1255" i="1"/>
  <c r="F1254" i="1"/>
  <c r="F1253" i="1"/>
  <c r="F1252" i="1"/>
  <c r="F1251" i="1"/>
  <c r="F1250" i="1"/>
  <c r="F1249" i="1"/>
  <c r="F1248" i="1"/>
  <c r="F1247" i="1"/>
  <c r="F1246" i="1"/>
  <c r="F1245" i="1"/>
  <c r="F1244" i="1"/>
  <c r="F1238" i="1"/>
  <c r="F1237" i="1"/>
  <c r="F1236" i="1"/>
  <c r="F1235" i="1"/>
  <c r="F1234" i="1"/>
  <c r="F1233" i="1"/>
  <c r="F1232" i="1"/>
  <c r="F1231" i="1"/>
  <c r="F1230" i="1"/>
  <c r="F1229" i="1"/>
  <c r="F1228" i="1"/>
  <c r="F1227" i="1"/>
  <c r="F1226" i="1"/>
  <c r="F1225" i="1"/>
  <c r="F1224" i="1"/>
  <c r="F1223" i="1"/>
  <c r="F1222" i="1"/>
  <c r="F1219" i="1"/>
  <c r="F1218" i="1"/>
  <c r="F1217" i="1"/>
  <c r="F1216" i="1"/>
  <c r="F1215" i="1"/>
  <c r="F1214" i="1"/>
  <c r="F1213" i="1"/>
  <c r="F1212" i="1"/>
  <c r="F1211" i="1"/>
  <c r="F1210" i="1"/>
  <c r="F1209" i="1"/>
  <c r="F1208" i="1"/>
  <c r="F1207" i="1"/>
  <c r="F1206" i="1"/>
  <c r="F1205" i="1"/>
  <c r="F1204" i="1"/>
  <c r="F1203" i="1"/>
  <c r="F1200" i="1"/>
  <c r="F1199" i="1"/>
  <c r="F1198" i="1"/>
  <c r="F1197" i="1"/>
  <c r="F1196" i="1"/>
  <c r="F1195" i="1"/>
  <c r="F1194" i="1"/>
  <c r="F1193" i="1"/>
  <c r="F1192" i="1"/>
  <c r="F1191" i="1"/>
  <c r="F1190" i="1"/>
  <c r="F1189" i="1"/>
  <c r="F1188" i="1"/>
  <c r="F1187" i="1"/>
  <c r="F1186" i="1"/>
  <c r="F1185" i="1"/>
  <c r="F1184" i="1"/>
  <c r="F1183" i="1"/>
  <c r="F1182" i="1"/>
  <c r="F1179" i="1"/>
  <c r="F1178" i="1"/>
  <c r="F1177" i="1"/>
  <c r="F1176" i="1"/>
  <c r="F1175" i="1"/>
  <c r="F1174" i="1"/>
  <c r="F1173" i="1"/>
  <c r="F1172" i="1"/>
  <c r="F1171" i="1"/>
  <c r="F1170" i="1"/>
  <c r="F1169" i="1"/>
  <c r="F1168" i="1"/>
  <c r="F1167" i="1"/>
  <c r="F1166" i="1"/>
  <c r="F1165" i="1"/>
  <c r="F1164" i="1"/>
  <c r="F1163" i="1"/>
  <c r="F1162" i="1"/>
  <c r="F1161" i="1"/>
  <c r="F1156" i="1"/>
  <c r="F1154" i="1"/>
  <c r="F1153" i="1"/>
  <c r="F1152" i="1"/>
  <c r="F1150" i="1"/>
  <c r="F1149" i="1"/>
  <c r="F1148" i="1"/>
  <c r="F1147" i="1"/>
  <c r="F1146" i="1"/>
  <c r="F1143" i="1"/>
  <c r="F1142" i="1"/>
  <c r="F1141" i="1"/>
  <c r="F1140" i="1"/>
  <c r="F1138" i="1"/>
  <c r="F1137" i="1"/>
  <c r="F1136" i="1"/>
  <c r="F1133" i="1"/>
  <c r="F1132"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7" i="1"/>
  <c r="F1096" i="1"/>
  <c r="F1095" i="1"/>
  <c r="F1092" i="1"/>
  <c r="F1086" i="1"/>
  <c r="F1085" i="1"/>
  <c r="F1084" i="1"/>
  <c r="F1083" i="1"/>
  <c r="F1082" i="1"/>
  <c r="F1081" i="1"/>
  <c r="F1079" i="1"/>
  <c r="F1078" i="1"/>
  <c r="F1077" i="1"/>
  <c r="F1076" i="1"/>
  <c r="F1075" i="1"/>
  <c r="F1074" i="1"/>
  <c r="F1073" i="1"/>
  <c r="F1072" i="1"/>
  <c r="F1071" i="1"/>
  <c r="F1070" i="1"/>
  <c r="F1069" i="1"/>
  <c r="F1068" i="1"/>
  <c r="F1067" i="1"/>
  <c r="F1061" i="1"/>
  <c r="F1060" i="1"/>
  <c r="F1059" i="1"/>
  <c r="F1058" i="1"/>
  <c r="F1055" i="1"/>
  <c r="F1054" i="1"/>
  <c r="F1053" i="1"/>
  <c r="F1052" i="1"/>
  <c r="F1051" i="1"/>
  <c r="F1048" i="1"/>
  <c r="F1047" i="1"/>
  <c r="F1046" i="1"/>
  <c r="F1045" i="1"/>
  <c r="F1044" i="1"/>
  <c r="F1043" i="1"/>
  <c r="F1042" i="1"/>
  <c r="F1041" i="1"/>
  <c r="F1040" i="1"/>
  <c r="F1039" i="1"/>
  <c r="F1038" i="1"/>
  <c r="F1037" i="1"/>
  <c r="F1036" i="1"/>
  <c r="F1035" i="1"/>
  <c r="F1034" i="1"/>
  <c r="F1033" i="1"/>
  <c r="F1032"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3" i="1"/>
  <c r="F1002" i="1"/>
  <c r="F1001" i="1"/>
  <c r="F1000" i="1"/>
  <c r="F999" i="1"/>
  <c r="F998" i="1"/>
  <c r="F997" i="1"/>
  <c r="F996" i="1"/>
  <c r="F995" i="1"/>
  <c r="F994" i="1"/>
  <c r="F993" i="1"/>
  <c r="F992" i="1"/>
  <c r="F991" i="1"/>
  <c r="F990" i="1"/>
  <c r="F989" i="1"/>
  <c r="F988" i="1"/>
  <c r="F987" i="1"/>
  <c r="F986" i="1"/>
  <c r="F985" i="1"/>
  <c r="F984" i="1"/>
  <c r="F983"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7" i="1"/>
  <c r="F944" i="1"/>
  <c r="F941" i="1"/>
  <c r="F940" i="1"/>
  <c r="F939" i="1"/>
  <c r="F938" i="1"/>
  <c r="F937" i="1"/>
  <c r="F936" i="1"/>
  <c r="F933" i="1"/>
  <c r="F932" i="1"/>
  <c r="F931" i="1"/>
  <c r="F930" i="1"/>
  <c r="F929" i="1"/>
  <c r="F928" i="1"/>
  <c r="F925" i="1"/>
  <c r="F924" i="1"/>
  <c r="F923" i="1"/>
  <c r="F922" i="1"/>
  <c r="F916" i="1"/>
  <c r="F914" i="1"/>
  <c r="F912" i="1"/>
  <c r="F911" i="1"/>
  <c r="F910" i="1"/>
  <c r="F909" i="1"/>
  <c r="F908" i="1"/>
  <c r="F907" i="1"/>
  <c r="F906" i="1"/>
  <c r="F905" i="1"/>
  <c r="F904" i="1"/>
  <c r="F903" i="1"/>
  <c r="F902" i="1"/>
  <c r="F901" i="1"/>
  <c r="F900" i="1"/>
  <c r="F896" i="1"/>
  <c r="F895" i="1"/>
  <c r="F894" i="1"/>
  <c r="F893" i="1"/>
  <c r="F892" i="1"/>
  <c r="F891" i="1"/>
  <c r="F890" i="1"/>
  <c r="F889" i="1"/>
  <c r="F888" i="1"/>
  <c r="F887" i="1"/>
  <c r="F884" i="1"/>
  <c r="F883" i="1"/>
  <c r="F880" i="1"/>
  <c r="F879" i="1"/>
  <c r="F878" i="1"/>
  <c r="F877" i="1"/>
  <c r="F876" i="1"/>
  <c r="F873" i="1"/>
  <c r="F870" i="1"/>
  <c r="F869" i="1"/>
  <c r="F868" i="1"/>
  <c r="F865" i="1"/>
  <c r="F864" i="1"/>
  <c r="F863" i="1"/>
  <c r="F862" i="1"/>
  <c r="F859" i="1"/>
  <c r="F852" i="1"/>
  <c r="F851" i="1"/>
  <c r="F850" i="1"/>
  <c r="F849" i="1"/>
  <c r="F848" i="1"/>
  <c r="F847" i="1"/>
  <c r="F846" i="1"/>
  <c r="F843" i="1"/>
  <c r="F842" i="1"/>
  <c r="F839" i="1"/>
  <c r="F838" i="1"/>
  <c r="F835" i="1"/>
  <c r="F833" i="1"/>
  <c r="F828" i="1"/>
  <c r="F827" i="1"/>
  <c r="F826" i="1"/>
  <c r="F825" i="1"/>
  <c r="F824" i="1"/>
  <c r="F823" i="1"/>
  <c r="F822" i="1"/>
  <c r="F820" i="1"/>
  <c r="F819" i="1"/>
  <c r="F818" i="1"/>
  <c r="F817" i="1"/>
  <c r="F816" i="1"/>
  <c r="F815" i="1"/>
  <c r="F814" i="1"/>
  <c r="F813" i="1"/>
  <c r="F812" i="1"/>
  <c r="F811" i="1"/>
  <c r="F810" i="1"/>
  <c r="F809" i="1"/>
  <c r="F808" i="1"/>
  <c r="F807" i="1"/>
  <c r="F805" i="1"/>
  <c r="F804" i="1"/>
  <c r="F803" i="1"/>
  <c r="F802" i="1"/>
  <c r="F801" i="1"/>
  <c r="F799" i="1"/>
  <c r="F798" i="1"/>
  <c r="F797" i="1"/>
  <c r="F796" i="1"/>
  <c r="F795" i="1"/>
  <c r="F794" i="1"/>
  <c r="F793" i="1"/>
  <c r="F792" i="1"/>
  <c r="F791" i="1"/>
  <c r="F790" i="1"/>
  <c r="F789" i="1"/>
  <c r="F788" i="1"/>
  <c r="F787" i="1"/>
  <c r="F786" i="1"/>
  <c r="F785" i="1"/>
  <c r="F784" i="1"/>
  <c r="F782" i="1"/>
  <c r="F779"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2" i="1"/>
  <c r="F720" i="1"/>
  <c r="F719" i="1"/>
  <c r="F718" i="1"/>
  <c r="F717" i="1"/>
  <c r="F716" i="1"/>
  <c r="F715" i="1"/>
  <c r="F714" i="1"/>
  <c r="F713" i="1"/>
  <c r="F712" i="1"/>
  <c r="F711" i="1"/>
  <c r="F710" i="1"/>
  <c r="F709" i="1"/>
  <c r="F703" i="1"/>
  <c r="F701" i="1"/>
  <c r="F699" i="1"/>
  <c r="F698" i="1"/>
  <c r="F697" i="1"/>
  <c r="F696" i="1"/>
  <c r="F695" i="1"/>
  <c r="F692" i="1"/>
  <c r="F691" i="1"/>
  <c r="F690" i="1"/>
  <c r="F689" i="1"/>
  <c r="F688" i="1"/>
  <c r="F687" i="1"/>
  <c r="F684" i="1"/>
  <c r="F683" i="1"/>
  <c r="F682" i="1"/>
  <c r="F681" i="1"/>
  <c r="F680" i="1"/>
  <c r="F679" i="1"/>
  <c r="F678" i="1"/>
  <c r="F677" i="1"/>
  <c r="F676" i="1"/>
  <c r="F675" i="1"/>
  <c r="F672" i="1"/>
  <c r="F671" i="1"/>
  <c r="F670" i="1"/>
  <c r="F669" i="1"/>
  <c r="F668" i="1"/>
  <c r="F667" i="1"/>
  <c r="F666" i="1"/>
  <c r="F665" i="1"/>
  <c r="F664" i="1"/>
  <c r="F663" i="1"/>
  <c r="F660" i="1"/>
  <c r="F659" i="1"/>
  <c r="F658" i="1"/>
  <c r="F657" i="1"/>
  <c r="F654" i="1"/>
  <c r="F653" i="1"/>
  <c r="F652" i="1"/>
  <c r="F651" i="1"/>
  <c r="F650" i="1"/>
  <c r="F649" i="1"/>
  <c r="F648" i="1"/>
  <c r="F645" i="1"/>
  <c r="F644" i="1"/>
  <c r="F643" i="1"/>
  <c r="F640" i="1"/>
  <c r="F635" i="1"/>
  <c r="F634" i="1"/>
  <c r="F633" i="1"/>
  <c r="F632" i="1"/>
  <c r="F631" i="1"/>
  <c r="F630" i="1"/>
  <c r="F629" i="1"/>
  <c r="F628" i="1"/>
  <c r="F627" i="1"/>
  <c r="F626" i="1"/>
  <c r="F625" i="1"/>
  <c r="F624" i="1"/>
  <c r="F623" i="1"/>
  <c r="F622" i="1"/>
  <c r="F621" i="1"/>
  <c r="F620" i="1"/>
  <c r="F619" i="1"/>
  <c r="F618" i="1"/>
  <c r="F617" i="1"/>
  <c r="F616" i="1"/>
  <c r="F615" i="1"/>
  <c r="F614" i="1"/>
  <c r="F613" i="1"/>
  <c r="F612"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5" i="1"/>
  <c r="F554" i="1"/>
  <c r="F553" i="1"/>
  <c r="F552" i="1"/>
  <c r="F551" i="1"/>
  <c r="F550" i="1"/>
  <c r="F549"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3"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4" i="1"/>
  <c r="F483" i="1"/>
  <c r="F482" i="1"/>
  <c r="F481" i="1"/>
  <c r="F480" i="1"/>
  <c r="F479" i="1"/>
  <c r="F478" i="1"/>
  <c r="F477" i="1"/>
  <c r="F474" i="1"/>
  <c r="F473" i="1"/>
  <c r="F472" i="1"/>
  <c r="F471" i="1"/>
  <c r="F470" i="1"/>
  <c r="F469" i="1"/>
  <c r="F468" i="1"/>
  <c r="F467" i="1"/>
  <c r="F466" i="1"/>
  <c r="F465" i="1"/>
  <c r="F464" i="1"/>
  <c r="F463" i="1"/>
  <c r="F462" i="1"/>
  <c r="F461" i="1"/>
  <c r="F460" i="1"/>
  <c r="F459" i="1"/>
  <c r="F457" i="1"/>
  <c r="F456" i="1"/>
  <c r="F455" i="1"/>
  <c r="F454" i="1"/>
  <c r="F453"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4"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3" i="1"/>
  <c r="F332" i="1"/>
  <c r="F331" i="1"/>
  <c r="F330" i="1"/>
  <c r="F329" i="1"/>
  <c r="F328" i="1"/>
  <c r="F327" i="1"/>
  <c r="F325" i="1"/>
  <c r="F324" i="1"/>
  <c r="F323" i="1"/>
  <c r="F322" i="1"/>
  <c r="F321" i="1"/>
  <c r="F320" i="1"/>
  <c r="F319" i="1"/>
  <c r="F318" i="1"/>
  <c r="F316" i="1"/>
  <c r="F315" i="1"/>
  <c r="F314" i="1"/>
  <c r="F313" i="1"/>
  <c r="F312" i="1"/>
  <c r="F311" i="1"/>
  <c r="F310" i="1"/>
  <c r="F309" i="1"/>
  <c r="F308" i="1"/>
  <c r="F307" i="1"/>
  <c r="F306" i="1"/>
  <c r="F305" i="1"/>
  <c r="F304" i="1"/>
  <c r="F303" i="1"/>
  <c r="F302" i="1"/>
  <c r="F301" i="1"/>
  <c r="F299" i="1"/>
  <c r="F298" i="1"/>
  <c r="F297" i="1"/>
  <c r="F296" i="1"/>
  <c r="F295" i="1"/>
  <c r="F294" i="1"/>
  <c r="F293" i="1"/>
  <c r="F292" i="1"/>
  <c r="F291" i="1"/>
  <c r="F290" i="1"/>
  <c r="F289" i="1"/>
  <c r="F288" i="1"/>
  <c r="F287" i="1"/>
  <c r="F286" i="1"/>
  <c r="F285" i="1"/>
  <c r="F284" i="1"/>
  <c r="F283" i="1"/>
  <c r="F282" i="1"/>
  <c r="F281"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79" i="1"/>
  <c r="F178" i="1"/>
  <c r="F177" i="1"/>
  <c r="F176" i="1"/>
  <c r="F174" i="1"/>
  <c r="F173" i="1"/>
  <c r="F172" i="1"/>
  <c r="F171" i="1"/>
  <c r="F170" i="1"/>
  <c r="F169" i="1"/>
  <c r="F168" i="1"/>
  <c r="F167" i="1"/>
  <c r="F166" i="1"/>
  <c r="F165" i="1"/>
  <c r="F164" i="1"/>
  <c r="F163" i="1"/>
  <c r="F162" i="1"/>
  <c r="F161" i="1"/>
  <c r="F160" i="1"/>
  <c r="F159" i="1"/>
  <c r="F158" i="1"/>
  <c r="F157" i="1"/>
  <c r="F156" i="1"/>
  <c r="F155" i="1"/>
  <c r="F154" i="1"/>
  <c r="F153" i="1"/>
  <c r="F151" i="1"/>
  <c r="F150" i="1"/>
  <c r="F149" i="1"/>
  <c r="F148" i="1"/>
  <c r="F147" i="1"/>
  <c r="F146" i="1"/>
  <c r="F145" i="1"/>
  <c r="F144" i="1"/>
  <c r="F143" i="1"/>
  <c r="F142"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1" i="1"/>
  <c r="F100" i="1"/>
  <c r="F99" i="1"/>
  <c r="F98" i="1"/>
  <c r="F97" i="1"/>
  <c r="F96" i="1"/>
  <c r="F95" i="1"/>
  <c r="F94" i="1"/>
  <c r="F93" i="1"/>
  <c r="F92" i="1"/>
  <c r="F91" i="1"/>
  <c r="F90" i="1"/>
  <c r="F89" i="1"/>
  <c r="F88" i="1"/>
  <c r="F87"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2" i="1"/>
  <c r="F51" i="1"/>
  <c r="F50" i="1"/>
  <c r="F49" i="1"/>
  <c r="F48" i="1"/>
  <c r="F39" i="1"/>
  <c r="F38" i="1"/>
  <c r="F37" i="1"/>
  <c r="F36" i="1"/>
  <c r="F35" i="1"/>
  <c r="F34" i="1"/>
  <c r="F33" i="1"/>
  <c r="F32" i="1"/>
  <c r="F31" i="1"/>
  <c r="F30" i="1"/>
  <c r="F29" i="1"/>
  <c r="F27" i="1"/>
  <c r="F26" i="1"/>
  <c r="F25" i="1"/>
  <c r="F24" i="1"/>
  <c r="F23" i="1"/>
  <c r="F22" i="1"/>
  <c r="F21" i="1"/>
  <c r="F20" i="1"/>
  <c r="F19" i="1"/>
  <c r="F18" i="1"/>
  <c r="F17" i="1"/>
  <c r="F16" i="1"/>
  <c r="F15" i="1"/>
  <c r="F14" i="1"/>
  <c r="F13" i="1"/>
  <c r="F12" i="1"/>
  <c r="F8" i="1"/>
  <c r="F9" i="1" s="1"/>
  <c r="F53" i="1" l="1"/>
  <c r="F1620" i="1"/>
  <c r="F102" i="1"/>
  <c r="F917" i="1"/>
  <c r="F1239" i="1"/>
  <c r="F1702" i="1"/>
  <c r="F1829" i="1"/>
  <c r="F475" i="1"/>
  <c r="F1273" i="1"/>
  <c r="F40" i="1"/>
  <c r="F829" i="1"/>
  <c r="F1657" i="1"/>
  <c r="F1087" i="1"/>
  <c r="F1418" i="1"/>
  <c r="F1062" i="1"/>
  <c r="F704" i="1"/>
  <c r="F979" i="1"/>
  <c r="F942" i="1"/>
  <c r="F2094" i="1"/>
  <c r="F2131" i="1"/>
  <c r="F1478" i="1"/>
  <c r="F1867" i="1"/>
  <c r="F1380" i="1"/>
  <c r="F2139" i="1"/>
  <c r="F1975" i="1"/>
  <c r="F780" i="1"/>
  <c r="F556" i="1"/>
  <c r="F334" i="1"/>
  <c r="F2057" i="1"/>
  <c r="F1513" i="1"/>
  <c r="F853" i="1"/>
  <c r="F636" i="1"/>
  <c r="F2008" i="1"/>
  <c r="F1063" i="1" l="1"/>
  <c r="F2140" i="1" s="1"/>
  <c r="F2152" i="1" s="1"/>
  <c r="F2146" i="1" l="1"/>
  <c r="F2147" i="1"/>
  <c r="F2141" i="1"/>
  <c r="F2144" i="1"/>
  <c r="F2145" i="1"/>
  <c r="F2148" i="1"/>
  <c r="F2143" i="1"/>
  <c r="F2149" i="1" s="1"/>
  <c r="F2150" i="1"/>
  <c r="F2151" i="1"/>
  <c r="F2157" i="1" l="1"/>
  <c r="F2159" i="1" s="1"/>
</calcChain>
</file>

<file path=xl/sharedStrings.xml><?xml version="1.0" encoding="utf-8"?>
<sst xmlns="http://schemas.openxmlformats.org/spreadsheetml/2006/main" count="3431" uniqueCount="1433">
  <si>
    <t xml:space="preserve">Obra: </t>
  </si>
  <si>
    <t xml:space="preserve">Ubicación: </t>
  </si>
  <si>
    <t>SANTIAGO</t>
  </si>
  <si>
    <t>Zona : V</t>
  </si>
  <si>
    <t>Nº</t>
  </si>
  <si>
    <t>DESCRIPCIÓN</t>
  </si>
  <si>
    <t>CANTIDAD</t>
  </si>
  <si>
    <t>UD</t>
  </si>
  <si>
    <t>P.U. RD$</t>
  </si>
  <si>
    <t>VALOR RD$</t>
  </si>
  <si>
    <t>A</t>
  </si>
  <si>
    <t>EMPALME A LINEA DE IMPULSION en  tuberia 48" acero EXISTENTE a tuberia a 20"(inc. cateos, movimiento de tierra, piezas especiales y bomba de achique) en Sabana Iglesias</t>
  </si>
  <si>
    <t>PA</t>
  </si>
  <si>
    <t>SUB-TOTAL FASE  A</t>
  </si>
  <si>
    <t>B</t>
  </si>
  <si>
    <t>LINEA DE ADUCCIÓN</t>
  </si>
  <si>
    <t xml:space="preserve"> REPLANTEO  </t>
  </si>
  <si>
    <t>M</t>
  </si>
  <si>
    <t>MOVIMIENTO DE TIERRA</t>
  </si>
  <si>
    <t xml:space="preserve">Excavación material compacto c/equipo </t>
  </si>
  <si>
    <t>M³N</t>
  </si>
  <si>
    <t>Asiento de arena</t>
  </si>
  <si>
    <t>M³S</t>
  </si>
  <si>
    <t xml:space="preserve">Compactación material de relleno c/compactador mecánico en capas de 0.20 m </t>
  </si>
  <si>
    <t>M³C</t>
  </si>
  <si>
    <t xml:space="preserve">Bote de material con camión d=5 km (incluye esparcimiento en botadero) </t>
  </si>
  <si>
    <t>M³E</t>
  </si>
  <si>
    <t>SUMINISTRO DE TUBERÍAS</t>
  </si>
  <si>
    <t>De Ø20" PVC SDR 21 C/J.G  + 4% de pérdida por campana</t>
  </si>
  <si>
    <t>De Ø20"  H.D.- C25</t>
  </si>
  <si>
    <t>COLOCACIÓN DE TUBERÍAS</t>
  </si>
  <si>
    <t xml:space="preserve">De Ø20" PVC SDR 21 C/J.G  </t>
  </si>
  <si>
    <t>PRUEBA HIDROSTÁTICA</t>
  </si>
  <si>
    <t>SUMINISTRO Y COLOCACIÓN DE VALVULAS Y PIEZAS ESPECIALES</t>
  </si>
  <si>
    <t>%</t>
  </si>
  <si>
    <t>SEÑALIZACIÓN, CONTROL Y MANEJO DE TRÁNSITO (Incluye uso de letreros con base en angulares, uso de conos refractarios, cinta de peligro, malla de seguridad naranja, tanque de 55 gl pintado amarillo tráfico con cinta lumínica, pasarela de madera   y hombres con banderolas, chalecos y seguridad)</t>
  </si>
  <si>
    <t>LIMPIEZA CONTINUA Y FINAL (Incluye obreros, camión y herramientas menores)</t>
  </si>
  <si>
    <t>SUB-TOTAL FASE  B</t>
  </si>
  <si>
    <t>C</t>
  </si>
  <si>
    <t>PLANTA POTABILIZADORA DE 100 LPS FILTRACIÓN RÁPIDA SABANA IGLESIA</t>
  </si>
  <si>
    <t>I</t>
  </si>
  <si>
    <t xml:space="preserve">PRELIMINARES </t>
  </si>
  <si>
    <t>TRABAJOS GENERALES</t>
  </si>
  <si>
    <t xml:space="preserve">EXPLANACIÓN CON EQUIPO </t>
  </si>
  <si>
    <t>1.1.1</t>
  </si>
  <si>
    <t xml:space="preserve">Corte de Material con equipo </t>
  </si>
  <si>
    <t>M³</t>
  </si>
  <si>
    <t>1.1.2</t>
  </si>
  <si>
    <t>Suministro de material de préstamo para relleno</t>
  </si>
  <si>
    <t>1.1.3</t>
  </si>
  <si>
    <t>Regado, nivelado y prefilado c/equipo</t>
  </si>
  <si>
    <t>1.1.4</t>
  </si>
  <si>
    <t xml:space="preserve">Relleno compactado </t>
  </si>
  <si>
    <t>1.1.5</t>
  </si>
  <si>
    <t>Bote con camión, distancia 5 km (incluye carguío y esparcimiento en botadero)</t>
  </si>
  <si>
    <t>SUB-TOTAL I</t>
  </si>
  <si>
    <t>II</t>
  </si>
  <si>
    <t>CASCADA DE AIREACIÓN</t>
  </si>
  <si>
    <t>Replanteo</t>
  </si>
  <si>
    <t>P.A.</t>
  </si>
  <si>
    <t>MOVIMIENTO DE TIERRA:</t>
  </si>
  <si>
    <t>Excavación material compacto c/retropala 416E o similar</t>
  </si>
  <si>
    <t>Relleno de reposición compactado c/compactador mecánico en capa de 0.20 m</t>
  </si>
  <si>
    <t>Bote de escombros con camión, distancia 5 km (incluye carguío y esparcimiento en botadero)</t>
  </si>
  <si>
    <t>HORMIGÓN ARMADO 280 Kg /cm2 ( Industrial ) EN:</t>
  </si>
  <si>
    <t>Hormigón de Limpieza F´C=140KG/CM2,  e=0.05m</t>
  </si>
  <si>
    <t xml:space="preserve">Zapata de  Muros  (1.0x0.40) m - 1.91 qq/m3 </t>
  </si>
  <si>
    <t>Losa de Fondo 0.40m- 7.90 qq/m3</t>
  </si>
  <si>
    <t>Antepecho H.A.(0.15 x 0.30 ) m - 2.70 qq/m3</t>
  </si>
  <si>
    <t>Viga V1(0.20 x 0.35 ) m - 6.90 qq/m3</t>
  </si>
  <si>
    <t>Muro 0.20 m - 3.39 qq/m3</t>
  </si>
  <si>
    <t>Muro 0.25 m - 2.75 qq/m3</t>
  </si>
  <si>
    <t>Losas 0.20 m - 3.92 qq/m3</t>
  </si>
  <si>
    <t>Suministro y colocación de banda de bentonita hidrofílica extensible para construcción impermeable 5 mmx20 mm</t>
  </si>
  <si>
    <t>TERMINACIÓN DE SUPERFICIE:</t>
  </si>
  <si>
    <t>Fraguache</t>
  </si>
  <si>
    <t>M²</t>
  </si>
  <si>
    <t>Pañete exterior</t>
  </si>
  <si>
    <t>Pañete Pulido en interior</t>
  </si>
  <si>
    <t>Fino Pulido en losa de Fondo</t>
  </si>
  <si>
    <t>Cantos</t>
  </si>
  <si>
    <t>Pintura acrilica ( incluye base blanca )</t>
  </si>
  <si>
    <t>INSTALACIONES:</t>
  </si>
  <si>
    <t xml:space="preserve">Valvula de Compuerta  de Ø3" </t>
  </si>
  <si>
    <t>Ud</t>
  </si>
  <si>
    <t>6.1.1</t>
  </si>
  <si>
    <t>6.1.2</t>
  </si>
  <si>
    <t>6.1.3</t>
  </si>
  <si>
    <t>SUMINISTRO TUBERÍA:</t>
  </si>
  <si>
    <t>6.2.1</t>
  </si>
  <si>
    <t>De Ø16" Acero SCH-40</t>
  </si>
  <si>
    <t>COLOCACIÓN TUBERÍA :</t>
  </si>
  <si>
    <t>6.3.1</t>
  </si>
  <si>
    <t>SUMINISTRO Y COLOCACIÓN DE:</t>
  </si>
  <si>
    <t>6.4.1</t>
  </si>
  <si>
    <t>Codo de Ø16" x90º acero C/protección anticorrosiva</t>
  </si>
  <si>
    <t>SUB-TOTAL II</t>
  </si>
  <si>
    <t>III</t>
  </si>
  <si>
    <t>PLANTA</t>
  </si>
  <si>
    <t>Replanteo y control topográfico</t>
  </si>
  <si>
    <t>Visitas</t>
  </si>
  <si>
    <t>MOVIMIENTO DE TIERRA (PLANTA POTABILIZADORA)</t>
  </si>
  <si>
    <t>CANAL DE MEZCLA RÁPIDA (PARSHALL)</t>
  </si>
  <si>
    <t>HORMIGÓN ARMADO EN: Fʹc= 280 KG/CM2</t>
  </si>
  <si>
    <t>3.1.1</t>
  </si>
  <si>
    <t>Losa de fondo canal 0.15- 1.96 QQ/M3</t>
  </si>
  <si>
    <t>Hormigón simple para relleno de salto hidráulico y laterales F'c=180KG/CM2</t>
  </si>
  <si>
    <t>TERMINACIÓN SUPERFICIE</t>
  </si>
  <si>
    <t>3.3.1</t>
  </si>
  <si>
    <t>3.3.2</t>
  </si>
  <si>
    <t>3.3.3</t>
  </si>
  <si>
    <t>FLOCULADORES, SEDIMENTADORES Y FILTROS</t>
  </si>
  <si>
    <t xml:space="preserve">HORMIGÓN ARMADO INDUSTRIAL  F`C=280 KG/CM2 , TERMINACIÓN EN HORMIGÓN VISTO EN: </t>
  </si>
  <si>
    <t>4.1.1</t>
  </si>
  <si>
    <t>Losa Fondo 0.35 - 1.46 QQ/M3</t>
  </si>
  <si>
    <t>4.1.2</t>
  </si>
  <si>
    <t>Losa Fondo 0.30 - 1.76 QQ/M3</t>
  </si>
  <si>
    <t>4.1.3</t>
  </si>
  <si>
    <t>Losa Intermedia 0.15 - 1.04 QQ/M3</t>
  </si>
  <si>
    <t>4.1.4</t>
  </si>
  <si>
    <t>Muro 0.30 - 3.41 QQ/M3</t>
  </si>
  <si>
    <t>4.1.5</t>
  </si>
  <si>
    <t>Muro 0.30 - 2.58 QQ/M3</t>
  </si>
  <si>
    <t>4.1.6</t>
  </si>
  <si>
    <t>Muro 0.25 - 3.00 QQ/M3</t>
  </si>
  <si>
    <t>4.1.7</t>
  </si>
  <si>
    <t>Muro 0.20 - 4.76 QQ/M3</t>
  </si>
  <si>
    <t>4.1.8</t>
  </si>
  <si>
    <t>Muro 0.15 - 1.86 QQ/M3</t>
  </si>
  <si>
    <t>4.1.9</t>
  </si>
  <si>
    <t>Losa de Pasarela 0.15 - 1.04 QQ/M3</t>
  </si>
  <si>
    <t>4.1.10</t>
  </si>
  <si>
    <t>Hormigón de Limpieza Fʹc =140 KG/CM2   e=0.05 MTS</t>
  </si>
  <si>
    <t>TERMINACIÓN DE SUPERFICIE</t>
  </si>
  <si>
    <t>4.2.1</t>
  </si>
  <si>
    <t xml:space="preserve">Fino de Fondo </t>
  </si>
  <si>
    <t>Suministro e instalación Junta de Poliestireno</t>
  </si>
  <si>
    <t>SUMINISTRO E INSTALACIÓN EN LOS FLOCULADORES</t>
  </si>
  <si>
    <t>Placas Polipropileno reforzado (PPR) 1" (0.0254M) colocadas con perfiles de material GRP 3" X 3" y fijadas con pernos hilti inoxidables separados a 0.50 m de centro a centro  (inc. desperdicio)</t>
  </si>
  <si>
    <t>P²</t>
  </si>
  <si>
    <t xml:space="preserve">Niple 8 x 16" Acero SCH-40 sin costura c/protección anticorrosiva  (desagüe) </t>
  </si>
  <si>
    <t xml:space="preserve">Válvula de Compuerta de Ø8" Desagüe fondo </t>
  </si>
  <si>
    <t>Hormigón simple F'c =140 KG/CM2 ( Fondo de tramo floculadores)</t>
  </si>
  <si>
    <t>Compuertas tipo Channel  (0.50 m x 0.50m), marcos en perfil 'U' de 2", material de fabricación: acero inoxidable AISI 316/304 espesor tola ¼". Vástago en barra sólida 1½" (Entrada)</t>
  </si>
  <si>
    <t>Compuertas tipo Channel  (0.45 m x 0.95m), marcos en perfil 'U' de 2", material de fabricación: acero inoxidable AISI 316/304 espesor tola ¼". Vástago en barra sólida 1½" (Salida)</t>
  </si>
  <si>
    <t>Compuertas tipo Channel  (0.40 m x 0.90m), marcos en perfil 'U' de 2", material de fabricación: acero inoxidable AISI 316/304 espesor tola ¼". Vástago en barra sólida 1½" (Filtración Directa)</t>
  </si>
  <si>
    <t>REGISTRO ACCESO A CANAL DESAGÜE FLOCULADORES</t>
  </si>
  <si>
    <t xml:space="preserve">HORMIGÓN ARMADO INDUSTRIAL EN:  F'c = 280 KG/CM2 </t>
  </si>
  <si>
    <t>Losa de fondo 0.25 - 2.08 QQ/M3</t>
  </si>
  <si>
    <t xml:space="preserve">TERMINACIÓN DE SUPERFICIE </t>
  </si>
  <si>
    <t>Pañete interior</t>
  </si>
  <si>
    <t>6.2.2</t>
  </si>
  <si>
    <t>6.2.3</t>
  </si>
  <si>
    <t xml:space="preserve">SUMINISTRO E INSTALACIÓN DE:  </t>
  </si>
  <si>
    <t xml:space="preserve">Escalera tipo gato L= 1.60 HG 1 1/2" </t>
  </si>
  <si>
    <t>6.3.2</t>
  </si>
  <si>
    <t>Tapa metálica de (1.00 X 1.00) (incluye candado)</t>
  </si>
  <si>
    <t>SUMINISTRO E INSTALACIÓN EN SEDIMENTADORES</t>
  </si>
  <si>
    <t>Canaleta dentada en GRP para recolección de agua sedimentada, dimensiones 0.30 x 0.30 x 2.50 m</t>
  </si>
  <si>
    <t>P³</t>
  </si>
  <si>
    <t>Tubería Ø16" Acero SCH-40 c/protección anticorrosiva en fondo de tolvas</t>
  </si>
  <si>
    <t xml:space="preserve">Niple 8" X 6" ACERO SCH-40 c/protección anticorrosiva en fondo de tolvas sobre tubería Ø16" </t>
  </si>
  <si>
    <t xml:space="preserve">Niple 16" X 24" ACERO SCH-40 c/protección anticorrosiva (Desagüe) </t>
  </si>
  <si>
    <t>Tapón de Ø6" PVC en tubería recolección agua sedimentada</t>
  </si>
  <si>
    <t>U</t>
  </si>
  <si>
    <t xml:space="preserve">Hormigón ciclópeo en tolvas F'c 180 KG/CM2 </t>
  </si>
  <si>
    <t>Escalon interconexión Sedimentador-Filtro</t>
  </si>
  <si>
    <t>SUMINISTRO Y COLOCACIÓN VÁLVULAS:</t>
  </si>
  <si>
    <t>7.9.1</t>
  </si>
  <si>
    <t>Válvulas Mariposa Ø16", especificaciones AWWA E504. Fabricación NSF/ANSI 61,  vástago en Acero Inoxidable,  Desagüe de fondo Sedimentadores</t>
  </si>
  <si>
    <t>7.9.2</t>
  </si>
  <si>
    <t xml:space="preserve">Compuertas Entrada tipo Canal, marcos de más de 2" en tolas de ¼", materiales standard, fabricación acero inoxidable AISI /304 espesor tola ¼". Vástago en HG 1½" (dim. 0.55m x 0.85m) </t>
  </si>
  <si>
    <t>REGISTRO DESAGÜE CANAL ENTRADA SEDIMENTADOR</t>
  </si>
  <si>
    <t xml:space="preserve">HORMIGÓN ARMADO EN:  F'c = 280 KG/CM2 </t>
  </si>
  <si>
    <t>8.1.1</t>
  </si>
  <si>
    <t>8.1.2</t>
  </si>
  <si>
    <t>8.2.1</t>
  </si>
  <si>
    <t>8.2.2</t>
  </si>
  <si>
    <t>8.2.3</t>
  </si>
  <si>
    <t>8.3.1</t>
  </si>
  <si>
    <t xml:space="preserve">Válvula de Compuerta, diámetro Ø8", especificaciones AWWA E504. Fabricación americana o israelí. </t>
  </si>
  <si>
    <t>8.3.2</t>
  </si>
  <si>
    <t>8.3.3</t>
  </si>
  <si>
    <t xml:space="preserve">Tubería de Ø8¨ Acero-SCH40 c/protección anticorrosiva </t>
  </si>
  <si>
    <t>8.3.4</t>
  </si>
  <si>
    <t xml:space="preserve">Niple 8" X 24" ACERO SCH-40 c/protección anticorrosiva </t>
  </si>
  <si>
    <t>8.3.5</t>
  </si>
  <si>
    <t>Codo 8" X 90 Acero SCH-40</t>
  </si>
  <si>
    <t>8.3.6</t>
  </si>
  <si>
    <t>Junta Mecánica tipo Dresser Ø8¨ 150 PSI</t>
  </si>
  <si>
    <t>8.3.7</t>
  </si>
  <si>
    <t>Lecho de grava</t>
  </si>
  <si>
    <t>SUMINISTRO E INSTALACIÓN EN FILTROS</t>
  </si>
  <si>
    <t xml:space="preserve">Toberas en Polipropileno inyectado p/lavado con agua y aire, CERTIFICACIÓN NSF, con ranuras de 0.50 mm en cabezal y diámetro de pata: 1". Pérfil Acero Inoxidable de 3" x 3" </t>
  </si>
  <si>
    <t xml:space="preserve">Piso monolítico </t>
  </si>
  <si>
    <t>Compuertas tipo Canal, marcos de más de 2" en tolas de ¼", materiales standard, fabricación acero inoxidable AISI /304 espesor tola ¼". Vástago en HG 1½" (dim. 0.40m x 0.40m) Entada de agua</t>
  </si>
  <si>
    <t xml:space="preserve">Compuertas tipo Mural, marcos de más de 2" en tolas de ¼", materiales standard, fabricación acero inoxidable AISI /304 espesor tola ¼". Vástago en HG 1½" (dim. 0.40m x 0.40m) Salida Desagüe Retrolavado Filtros </t>
  </si>
  <si>
    <t>Válvulas Mariposa Ø6", especificaciones AWWA E504. Fabricación NSF/ANSI 61,   vástago en Acero Inoxidable, Desagüe fondo Filtros</t>
  </si>
  <si>
    <t xml:space="preserve">Válvulas Mariposa Ø12", especificaciones AWWA E504. Fabricación NSF/ANSI 61,   vástago en Acero Inoxidable, Salida de agua filtrada </t>
  </si>
  <si>
    <t xml:space="preserve">Compuerta tipo Canal, marcos de más de 2" en tolas de ¼", materiales standard, fabricación acero inoxidable AISI /304 espesor tola ¼". Vástago en HG 1½" (dim. 1.10m x 0.50m) Carga Hidráulica </t>
  </si>
  <si>
    <t>Válvulas Mariposa Ø6", especificaciones AWWA E504. Fabricación NSF/ANSI 61,   vástago en Acero Inoxidable, Desagüe fondo canal interconexion filtros</t>
  </si>
  <si>
    <t>Válvulas Mariposa Ø8", especificaciones AWWA E504. Fabricación NSF/ANSI 61,   vástago en Acero Inoxidable, Entrada aire retrolavdo</t>
  </si>
  <si>
    <t>HORMIGÓN ARMADO INDUSTRIAL F᾽c=280 KG/CM2 EN CANALETAS DE FONDO</t>
  </si>
  <si>
    <t>9.9.1</t>
  </si>
  <si>
    <t>Losa de Fondo 0.15 - 1.10 QQ/M3</t>
  </si>
  <si>
    <t>9.9.2</t>
  </si>
  <si>
    <t>Muro 0.15 - 1.10  QQ/M3</t>
  </si>
  <si>
    <t>MATERIAL FILTRANTE:</t>
  </si>
  <si>
    <t>9.10.1</t>
  </si>
  <si>
    <t>Arena T10=0.47-0.65 MM, CU=1.50-1.70 TS=1.41 MM, TI=0,425 MM Γ= 2,600 KG/M3 CE=0.80</t>
  </si>
  <si>
    <t>9.10.2</t>
  </si>
  <si>
    <t>Capa torpedo</t>
  </si>
  <si>
    <t>9.10.3</t>
  </si>
  <si>
    <t>Envasado</t>
  </si>
  <si>
    <t>9.10.4</t>
  </si>
  <si>
    <t>Colocación</t>
  </si>
  <si>
    <t>SUMINISTRO DE TUBERÍAS Y PIEZAS EN FILTROS (CON PROTECCIÓN ANTICORROSIVO)</t>
  </si>
  <si>
    <t>9.11.1</t>
  </si>
  <si>
    <t>De Ø12" Acero SCH-40</t>
  </si>
  <si>
    <t>9.11.2</t>
  </si>
  <si>
    <t>De Ø8" Acero SCH-40</t>
  </si>
  <si>
    <t>9.11.3</t>
  </si>
  <si>
    <t>De Ø6" Acero SCH-40</t>
  </si>
  <si>
    <t>9.11.4</t>
  </si>
  <si>
    <t xml:space="preserve">Codo Ø8 X 90° Acero SCH-40 </t>
  </si>
  <si>
    <t>9.11.5</t>
  </si>
  <si>
    <t xml:space="preserve">Codo Ø6 X 90° Acero SCH-40 </t>
  </si>
  <si>
    <t>9.11.6</t>
  </si>
  <si>
    <t>Niple 12 X 24" Acero SCH-40</t>
  </si>
  <si>
    <t>9.11.7</t>
  </si>
  <si>
    <t>Niple 8 X 24" Acero SCH-40</t>
  </si>
  <si>
    <t>9.11.8</t>
  </si>
  <si>
    <t>Niple 6 X 24" Acero SCH-40</t>
  </si>
  <si>
    <t>9.11.9</t>
  </si>
  <si>
    <t>Anclaje colgante para tubería de Ø8" Acero SCH-40</t>
  </si>
  <si>
    <t>9.11.10</t>
  </si>
  <si>
    <t>9.11.11</t>
  </si>
  <si>
    <t>Mano de obra instalación</t>
  </si>
  <si>
    <t xml:space="preserve">REGISTROS DE INTERCONEXIÓN RETROLAVADO DE FILTROS (ALIVIADERO), DRENAJE DE SEDIMENTADORES Y CANAL GENERAL DESAGÜE </t>
  </si>
  <si>
    <t>HORMIGÓN ARMADO EN F'c=280 KG/CM2</t>
  </si>
  <si>
    <t>10.1.1</t>
  </si>
  <si>
    <t>10.1.2</t>
  </si>
  <si>
    <t>Losa (Desagüe general) y canal drenaje sedimentadores 0.15 - 1.41 QQ/M3</t>
  </si>
  <si>
    <t>10.1.3</t>
  </si>
  <si>
    <t xml:space="preserve"> Muro 0.20 - 3.08 QQ/M3</t>
  </si>
  <si>
    <t>10.2.1</t>
  </si>
  <si>
    <t>10.2.2</t>
  </si>
  <si>
    <t>10.2.3</t>
  </si>
  <si>
    <t>SUMINISTRO E IINSTALACIÓN DE</t>
  </si>
  <si>
    <t>10.3.1</t>
  </si>
  <si>
    <t>Tapa metálica de (1.00 X 1.00) m (incluye candadado)</t>
  </si>
  <si>
    <t>10.3.2</t>
  </si>
  <si>
    <t>Parrilla GRP (1.20 X 1.40 ) m</t>
  </si>
  <si>
    <t>10.3.3</t>
  </si>
  <si>
    <t xml:space="preserve">Escalera tipo gato H= 2.7m H.G 1 1/2" </t>
  </si>
  <si>
    <t>REGISTROS DE ACCESO CUARTO DE VÁLVULAS</t>
  </si>
  <si>
    <t>11.1.1</t>
  </si>
  <si>
    <t>11.1.2</t>
  </si>
  <si>
    <t>Muro 0.20 - 3.70 QQ/M3</t>
  </si>
  <si>
    <t>11.2.1</t>
  </si>
  <si>
    <t>11.2.2</t>
  </si>
  <si>
    <t>11.2.4</t>
  </si>
  <si>
    <t>11.3.1</t>
  </si>
  <si>
    <t>Parrilla GRP (2.35 X 1.25) m</t>
  </si>
  <si>
    <t>11.3.2</t>
  </si>
  <si>
    <t xml:space="preserve">Escalera tipo gato H= 2.30 m H.G 1 1/2" </t>
  </si>
  <si>
    <t>REGISTROS DE SALIDA DE INTERCONEXIÓN DE FILTROS</t>
  </si>
  <si>
    <t>HORMIGÓN ARMADO INDUSTRIAL EN F'c=280 KG/CM2</t>
  </si>
  <si>
    <t>12.1.1</t>
  </si>
  <si>
    <t>Losa de fondo  0.20 - 3.24 qq/m3</t>
  </si>
  <si>
    <t xml:space="preserve">Muro de block. 6" </t>
  </si>
  <si>
    <t>12.3.1</t>
  </si>
  <si>
    <t xml:space="preserve">Pañete interior </t>
  </si>
  <si>
    <t>12.3.2</t>
  </si>
  <si>
    <t xml:space="preserve">Pañete exterior </t>
  </si>
  <si>
    <t>12.3.3</t>
  </si>
  <si>
    <t>SUMINISTRO E IINSTALACIÓN DE:</t>
  </si>
  <si>
    <t>12.4.1</t>
  </si>
  <si>
    <t>Tapa metálica de  (1.00 x 1.00) m (incluye candado)</t>
  </si>
  <si>
    <t>12.4.2</t>
  </si>
  <si>
    <t>Tubería de ø8" PVC SCH-40 drenaje de fondo de aire retrolavado</t>
  </si>
  <si>
    <t>12.4.3</t>
  </si>
  <si>
    <t>Codo de ø8" x 90 PVC</t>
  </si>
  <si>
    <t>12.4.4</t>
  </si>
  <si>
    <t xml:space="preserve">Válvula de Compuerta de ø8" </t>
  </si>
  <si>
    <t xml:space="preserve">DESAGÜE GENERAL DE LA PLANTA </t>
  </si>
  <si>
    <t>13.2.1</t>
  </si>
  <si>
    <t>13.2.2</t>
  </si>
  <si>
    <t>13.2.3</t>
  </si>
  <si>
    <t>13.3.1</t>
  </si>
  <si>
    <t>13.4.1</t>
  </si>
  <si>
    <t>REGISTROS PREFABICADOS</t>
  </si>
  <si>
    <t>13.5.1</t>
  </si>
  <si>
    <t>De 3.00 A 3.50 m</t>
  </si>
  <si>
    <t>SALIDA DE AGUA TRATADA HACIA CAMARA DE CONTACTO</t>
  </si>
  <si>
    <t>14.2.1</t>
  </si>
  <si>
    <t>14.2.2</t>
  </si>
  <si>
    <t>14.2.3</t>
  </si>
  <si>
    <t>14.3.1</t>
  </si>
  <si>
    <t>14.4.1</t>
  </si>
  <si>
    <t>SUMINISTRO YCOLOCACIÓN DE:</t>
  </si>
  <si>
    <t>14.5.1</t>
  </si>
  <si>
    <t xml:space="preserve">SUMINISTRO E INSTALACIÓN DE PEDESTALES PARA VALVULAS Y COMPUERTAS ACERO INOXIDABLE  </t>
  </si>
  <si>
    <t>Válvulas Mariposa Ø16"  Desagüe de fondo Sedimentadores</t>
  </si>
  <si>
    <t>Compuertas Entada de agua a Filtros</t>
  </si>
  <si>
    <t xml:space="preserve">Compuertas Salida Desagüe Retrolavado Filtros </t>
  </si>
  <si>
    <t>Válvulas Mariposa Ø6", Desagüe fondo Filtros</t>
  </si>
  <si>
    <t xml:space="preserve">Válvulas Mariposa Ø12",Salida de agua filtrada </t>
  </si>
  <si>
    <t xml:space="preserve">Compuerta Carga Hidráulica </t>
  </si>
  <si>
    <t>Válvulas Mariposa Ø6", Desagüe fondo canal interconexion filtros</t>
  </si>
  <si>
    <t>Válvulas Mariposa Ø8" Entrada aire retrolavdo</t>
  </si>
  <si>
    <t>PASARELA (SUMINISTRO Y COLOCACIÓN) DE:</t>
  </si>
  <si>
    <t>Barandas en tubos H.G., pared gruesa, ø1½", tanto verticales como horizontales. Altura 1.00 m (con 2 tuberías horizontales separadas a 0.50m centro a centro) y  parales verticales separadas a 1.20 m, fijadas con placas acero esp.¼", 11cm x 11cm con 4 pernos H.G. ø½".</t>
  </si>
  <si>
    <t>Parrilla en GRP</t>
  </si>
  <si>
    <t>TERMINACIÓN EXTERIOR PLANTA</t>
  </si>
  <si>
    <t>Letrero y logo de INAPA</t>
  </si>
  <si>
    <t>SUB-TOTAL III</t>
  </si>
  <si>
    <t>IV</t>
  </si>
  <si>
    <t>CASA DE QUÍMICOS</t>
  </si>
  <si>
    <t>PRELIMINARES</t>
  </si>
  <si>
    <t xml:space="preserve">Excavación para zapatas  a mano material no clasificado </t>
  </si>
  <si>
    <t>Relleno compactado a mano con material producto de excavación</t>
  </si>
  <si>
    <t>Bote de material sobrante c/camión (Distancia=5 km) (Incluye esparcimiento en botadero)</t>
  </si>
  <si>
    <t>HORMIGÓN ARMADO INDUSTRIAL F'c=210 KG/CM2 EN:</t>
  </si>
  <si>
    <t>Zapata de Muros  0.30 - 0.75 qq/m3</t>
  </si>
  <si>
    <t>Zapata de Columna Z1  (1.00 X 1.00 X 0.30 ) 1.25 qq/m3</t>
  </si>
  <si>
    <t>Columnas C-1 (0.30 X 0.30) 4.33 qq/m3</t>
  </si>
  <si>
    <t>Columnas C-2 (0.35 X 0.20) 4.88 qq/m3</t>
  </si>
  <si>
    <t>Viga B.N.P (0.20 X 0.20) 4.08  qq/m3</t>
  </si>
  <si>
    <t>Viga V1 (0.25 X 0.38) 5.49 qq/m3</t>
  </si>
  <si>
    <t>Viga V2 (0.25 X 0.38) 3.64 qq/m3</t>
  </si>
  <si>
    <t>Viga de Amarre (0.20 X 0.20) M  4.08 qq/m3</t>
  </si>
  <si>
    <t xml:space="preserve">Dinteles 3.70 qq/m3 </t>
  </si>
  <si>
    <t>Losa en Tina 0.20 - 1.56  qq/m3</t>
  </si>
  <si>
    <t>Pasarela en Tina  0.15 - 1.04   qq/m3</t>
  </si>
  <si>
    <t>Muro en Tina 0.20 -  1.90   qq/m3</t>
  </si>
  <si>
    <t>Muro en Tina 0.15 -  2.52   qq/m3</t>
  </si>
  <si>
    <t>Losa entrepiso  0.12 - 1.70  qq/m3</t>
  </si>
  <si>
    <t>Losa de Techo 0.12  - 1.70  qq/m3</t>
  </si>
  <si>
    <t>Rampa y escalones de acceso a tina (Incluye terminación)</t>
  </si>
  <si>
    <t>Losa de piso 0.10  F'c=210 Kg/Cm2 con malla electrosoldada (Hormigón Pulido)</t>
  </si>
  <si>
    <t>CONSTRUCCIÓN ESCALERA H.A. C/BARANDAS H.G. 1 1/2"</t>
  </si>
  <si>
    <t>Movimiento de tierra (excavación, relleno reposición y bote de material en zapata)</t>
  </si>
  <si>
    <t>Hormigón armado F᾽C=210 kg/cm2 en zapata - 1.12 qq/m3</t>
  </si>
  <si>
    <t>Hormigón armado F᾽C=210 kg/cm2 en rampas y descanso 0.15 - 4.65 qq/m3</t>
  </si>
  <si>
    <t xml:space="preserve">H.S en escalones F'C= 180 kg/cm2 </t>
  </si>
  <si>
    <t>Terminación de escalera</t>
  </si>
  <si>
    <t>Barandas de H.G. 1 1/2''</t>
  </si>
  <si>
    <t>MUROS BLOQUES</t>
  </si>
  <si>
    <t>Muros bloques de 8" BNP @ 0.60 m</t>
  </si>
  <si>
    <t>Muros bloques de 8" SNP @ 0.60 m</t>
  </si>
  <si>
    <t>Muros bloques S.N.P 0.15 M</t>
  </si>
  <si>
    <t>Pañete techo</t>
  </si>
  <si>
    <t>Fino techo</t>
  </si>
  <si>
    <t xml:space="preserve">Cantos </t>
  </si>
  <si>
    <t>Antepecho</t>
  </si>
  <si>
    <t>Fino pulido en losa alrededor tina</t>
  </si>
  <si>
    <t>Pañete pulido muros tina</t>
  </si>
  <si>
    <t>Fino fondo pulido tina</t>
  </si>
  <si>
    <t>Revestido fibra de vidrio tina</t>
  </si>
  <si>
    <t xml:space="preserve">Piso baldosa de granito </t>
  </si>
  <si>
    <t>Zocalos de granito</t>
  </si>
  <si>
    <t>Pintura base blanca</t>
  </si>
  <si>
    <t xml:space="preserve">Pintura acrilica  exterior e interior </t>
  </si>
  <si>
    <t>PORTAJES</t>
  </si>
  <si>
    <t>Puerta en Polimetal (Suministro e instalación)</t>
  </si>
  <si>
    <t>VENTANAS</t>
  </si>
  <si>
    <t>Ventana Salomónicas de aluminio</t>
  </si>
  <si>
    <t>Tarima de madera p/ sulfato 1.85 x1.50x0.20</t>
  </si>
  <si>
    <t>Bomba dosificadora de sulfato tipo diafragma Ø1/2" HP rango de aplicación 200 - 500 Lts/hrs (incluye suministro, instalación, transporte y accesorios)</t>
  </si>
  <si>
    <t>Agitadores mecánicos 1 1/2 HP, monofásico 115-230 V 1,750 RPM con moto reductor a 300 RPM, frecuencia 60 HZ, vástago de Ø3/4" y aspas con 4 aletas acero inoxidable L=4". incluye. breakers. (suministro e instalación).</t>
  </si>
  <si>
    <t>Agitadores mecánicos 3/4 HP, monofásico 115-230 V 1,750 RPM con moto reductor a 300 RPM, frecuencia 60 HZ, vástago de Ø3/4" y aspas con 4 aletas acero inoxidable L=4" (inc. breakers) (suministro e instalación en tinaco)</t>
  </si>
  <si>
    <t>Difusor de sulfato en tibería Ø1 1/2" PVC SDR-26</t>
  </si>
  <si>
    <t>Perfil metálico 2" x 2" x 1/4" (incluye colocación)</t>
  </si>
  <si>
    <t xml:space="preserve">Perfil metálico 4" x 6" x 1/4" (incluye colocación) </t>
  </si>
  <si>
    <t>Suministro e instalación de placas y tornillos para sujetar perfiles metálicos</t>
  </si>
  <si>
    <t xml:space="preserve">Tinaco de 500 GLS (suministro y colocación) </t>
  </si>
  <si>
    <t>Desagüe tina en PVC</t>
  </si>
  <si>
    <t>Suministro e instalación de tuberías y piezas en tina</t>
  </si>
  <si>
    <t>MONTACARGA:</t>
  </si>
  <si>
    <t xml:space="preserve">Ascensor montacarga , hidráulico 240V AC  para manejo de insumos capacidad de carga 1 tonelada </t>
  </si>
  <si>
    <t>INSTALACIONES SANITARIAS</t>
  </si>
  <si>
    <t>Lavamanos con mezcladora completo</t>
  </si>
  <si>
    <t>Inodoro corriente, bco., tapa</t>
  </si>
  <si>
    <t>Piletas/ azulejos</t>
  </si>
  <si>
    <t xml:space="preserve">Ducha: (agua fría solamente) c/llave </t>
  </si>
  <si>
    <t>Desagüe de piso 2", instalado (tubería matriz 4"):</t>
  </si>
  <si>
    <t xml:space="preserve">Fregadero acero inoxidable doble, H.G., manguera y mescladora </t>
  </si>
  <si>
    <t>Tinaco de 500 GLS</t>
  </si>
  <si>
    <t>Desagüe de techo en tubería Ø3" PVC SDR-26</t>
  </si>
  <si>
    <t>Mano de obra plomero</t>
  </si>
  <si>
    <t>INSTALACIONES ELÉCTRICAS</t>
  </si>
  <si>
    <t xml:space="preserve">Salidas Cenitales </t>
  </si>
  <si>
    <t>Suministro y colocación bombillas bajo consumo</t>
  </si>
  <si>
    <t>Lámpara Led 100W 220V</t>
  </si>
  <si>
    <t>Salida Tomacorriente Doble 120V</t>
  </si>
  <si>
    <t xml:space="preserve">Salida Tomacorriente 240V </t>
  </si>
  <si>
    <t>Salida Interruptor Sencillo</t>
  </si>
  <si>
    <t>Salida Interruptor Doble</t>
  </si>
  <si>
    <t>Salida Panel de Distribución. de 8/16 espacio  c/Breakers</t>
  </si>
  <si>
    <t>GABINETES  Y MESETAS</t>
  </si>
  <si>
    <t>Gabinete de Piso</t>
  </si>
  <si>
    <t>P</t>
  </si>
  <si>
    <t>Meseta de Marmolite</t>
  </si>
  <si>
    <t>EQUIPOS DE LABORATORIO</t>
  </si>
  <si>
    <t xml:space="preserve">Turbidímetro portable 2100q rant 0.1000NTU </t>
  </si>
  <si>
    <t xml:space="preserve">Equipo de prueba de jarras </t>
  </si>
  <si>
    <t>Balanza de semiprecisión de 2610 gr</t>
  </si>
  <si>
    <t>Comparador de cloro libre y combinado</t>
  </si>
  <si>
    <t>Termómetro de vidrio de 20 @ 120ᵒ C</t>
  </si>
  <si>
    <t>Jarra plástica de 2 litros</t>
  </si>
  <si>
    <t>Matraz aforado de 100 m vidrio</t>
  </si>
  <si>
    <t>Manómetro manual</t>
  </si>
  <si>
    <t>Colorímetro de cloro digital</t>
  </si>
  <si>
    <t>Computadora Dell XPS 8930 W10PRO, INTEL I7-8700 (3.2GHZ/12MB CACHÉ/6 CORE) 64GB DDR4-2666GHZ Wireless-N, DVD+/-RW, 2TB SATA 7200 RPM+256GB SSD PCE M.2, USB Keyboard &amp; Mouse NVI, DIA GTX1060 6GB Graphics, Windows 10 PRO (incluye Monitor y UPS)</t>
  </si>
  <si>
    <t>MOBILIARIO</t>
  </si>
  <si>
    <t xml:space="preserve">Banqueta de pino </t>
  </si>
  <si>
    <t>Escritorio Secretarial de metal laminado</t>
  </si>
  <si>
    <t>Sillón Secretarial ergonómicas</t>
  </si>
  <si>
    <t>Archivo de tres Gavetas</t>
  </si>
  <si>
    <t>UTENSILIOS P/ LIMPIEZA</t>
  </si>
  <si>
    <t xml:space="preserve">Pala de construcción </t>
  </si>
  <si>
    <t>Cepillo de alambre</t>
  </si>
  <si>
    <t>Espátula de acero</t>
  </si>
  <si>
    <t>Coladores con palos 3.00m</t>
  </si>
  <si>
    <t>Machetes</t>
  </si>
  <si>
    <t>Azadas</t>
  </si>
  <si>
    <t>Manguera de alta presión 1½"</t>
  </si>
  <si>
    <t>Cubos para limpieza</t>
  </si>
  <si>
    <t>Suape</t>
  </si>
  <si>
    <t>Detergente</t>
  </si>
  <si>
    <t>Pa</t>
  </si>
  <si>
    <t>Escobillones</t>
  </si>
  <si>
    <t>Rastrillos de hojas (hojalata)</t>
  </si>
  <si>
    <t>Rastrillos de H.F. (con  dientes)</t>
  </si>
  <si>
    <t>Logo y letrero de INAPA</t>
  </si>
  <si>
    <t>SUB-TOTAL IV</t>
  </si>
  <si>
    <t>V</t>
  </si>
  <si>
    <t>CASETA DE CLORO DE 2,000 LBS</t>
  </si>
  <si>
    <t xml:space="preserve">Replanteo </t>
  </si>
  <si>
    <t>MOVIMIENTO DE TIERRRA</t>
  </si>
  <si>
    <t xml:space="preserve">Excavación  material no clasificado a mano </t>
  </si>
  <si>
    <t xml:space="preserve">Relleno de reposición compactado  a mano </t>
  </si>
  <si>
    <t>Bote de material con camión (dist.=5.0km) incluye esparcimiento en botadero</t>
  </si>
  <si>
    <t>HORMIGÓN ARMADO ( F'c=210 KG/CM² ) EN :</t>
  </si>
  <si>
    <t xml:space="preserve">Zapata de Muro ( 0.45 x 0.25 ) - 0.90 qq/m³  </t>
  </si>
  <si>
    <t>Zapata de Columnas (1.20x1.20),e= 0.30 - 2.19 qq/m³</t>
  </si>
  <si>
    <t>Columnas C1 ( 0.30 x 0.30 ) (6u)  - 5.26 qq/m³</t>
  </si>
  <si>
    <t>Viga  de Amarre BNP (0.15 x 0.20 ) - 3.56 qq/m³</t>
  </si>
  <si>
    <t>Viga de Amarre  V1 (0.30 x 0.45 ) - 3.27 qq/m³</t>
  </si>
  <si>
    <t>Viga de Amarre  V2 (0.30 x 0.45 ) - 3.80 qq/m³</t>
  </si>
  <si>
    <t>Losa de Techo  e=0.12 - 1.31 qq/m³</t>
  </si>
  <si>
    <t>Losa de Fondo 0.10 c/malla electrosoldada (D2.3x2.3mm-20x20cm)</t>
  </si>
  <si>
    <t>MUROS DE BLOCK</t>
  </si>
  <si>
    <t>Muro de bloques 6"  ( 3/8"@0.60 ) B.N.P</t>
  </si>
  <si>
    <t>Muro de bloques 6"  ( 3/8"@0.60 ) S.N.P</t>
  </si>
  <si>
    <t>Pañete en techo ( inc. vuelo y viga )</t>
  </si>
  <si>
    <t>Fino de techo</t>
  </si>
  <si>
    <t>Zabaleta en techo</t>
  </si>
  <si>
    <t>Pintura acrílica (incluye base blanca)</t>
  </si>
  <si>
    <t>Acera perimetral 0.80 m</t>
  </si>
  <si>
    <t xml:space="preserve">Desagüe de techo  Ø3" PVC </t>
  </si>
  <si>
    <t>VENTANAS SALOMONICAS DE ALUMINIO DE PALANCA</t>
  </si>
  <si>
    <t>INSTALACIÓN DE VIGA RIEL EN TECHO</t>
  </si>
  <si>
    <t>Viga W 12x35 H.N., L=20 Pies</t>
  </si>
  <si>
    <t>Lb</t>
  </si>
  <si>
    <t>Angular 3/8'x5"x5" H.N.</t>
  </si>
  <si>
    <t>Pernos expansivos 3/4"x4" ( Inc. Tuerca )</t>
  </si>
  <si>
    <t>Tornillos ( A325 ) 3/4"x 1½"  ( Inc. Tuerca )</t>
  </si>
  <si>
    <t>Arrancador directo a línea para diferencial de 3 ton.</t>
  </si>
  <si>
    <t>Troley Mecánico  P/diferencial de 3 TON</t>
  </si>
  <si>
    <t>Diferencial electrico de 3.00 Ton (10 pies alzada)</t>
  </si>
  <si>
    <t>Mano de Obra</t>
  </si>
  <si>
    <t>INSTALCIONES ELÉCTRICAS</t>
  </si>
  <si>
    <t>Salida Cenitales</t>
  </si>
  <si>
    <t>Salida Interruptores Doble</t>
  </si>
  <si>
    <t>Salida Tomacorriente 120 V doble</t>
  </si>
  <si>
    <t>Entrada Eléctrica ( Panel de Distribución de 12/24" circuitos )</t>
  </si>
  <si>
    <t xml:space="preserve">SISTEMA DE CLORACIÓN </t>
  </si>
  <si>
    <t>Dosificador de Cloro aplicación por solución con rango  de 0-150 Lb. /día (inc. Inyector de Cloro y Regulador de Flujo y Cabezal)</t>
  </si>
  <si>
    <t>Cilindro de Cloro 2,000 Lb, (lleno)</t>
  </si>
  <si>
    <t>Filtro de Cloro</t>
  </si>
  <si>
    <t>Manómetro en Glicerina</t>
  </si>
  <si>
    <t>Válvula de Globo PVC Ø1"</t>
  </si>
  <si>
    <t>Soporte Manifold, en GRP.</t>
  </si>
  <si>
    <t>Manifold conducción cloro gas, ( Tubería Ø1" PVC SCH-80)</t>
  </si>
  <si>
    <t>Bomba 2 H.P tipo Booster, Q=0.50 lps</t>
  </si>
  <si>
    <t>Riel en piso para rodaje de Cilindros ( angular 1/4"x3"x3") H.N, L=40 pies</t>
  </si>
  <si>
    <t>Balanza electrónica para pesaje de cilindros</t>
  </si>
  <si>
    <t>Rodillos de gomas ( para apoyo de cilindro )</t>
  </si>
  <si>
    <t>Sistema de proteccion (incluye ducha y lava ojos, Face Respirator, Same pricing for sizes S - L, Cartridges and filters and sold separately, Series Multi-Gases/Vapors/P100 Respirator Cartridges, or similar, Traje DuPont encapsulador nivel A, estilo TK554T, large, ONGUARD HAZMAX Botas, y guantes ó similar, máscara de silicon medium doble curvatura; válvula de demanda AirSwitch; arnés de la cabeza tipo malla; de nylon; armazón de la espalda ergonómico. Correas de hombros y cintura de nylon. Alarma de término de servicio tipo silbato, Manómetro, Hombros acolchados, Estuche de transporte, Detector de fugas con dos Sensores de Cloro.</t>
  </si>
  <si>
    <t xml:space="preserve">Suministro de Panel de Medicion remota, con rotámetro de 6" de altura </t>
  </si>
  <si>
    <t>Señalizacion (Peligro, "Cloro", Precaución, "Area de almacenamiento de Químicos", Advertencia, "Solo Personal Autorizado", Advertencia, "Solo Personal Autorizado")</t>
  </si>
  <si>
    <t>SUMINISTRO DE TUBERÍAS Y PIEZAS</t>
  </si>
  <si>
    <t>Tubería ø1" PVC (SCH-40) Succión de cloro</t>
  </si>
  <si>
    <t>Suministro de piezas</t>
  </si>
  <si>
    <t>Excavación  y tapado para tuberías</t>
  </si>
  <si>
    <t>Mano de obra</t>
  </si>
  <si>
    <t/>
  </si>
  <si>
    <t>SUB-TOTAL V</t>
  </si>
  <si>
    <t>VI</t>
  </si>
  <si>
    <t>CASETA DE BOMBA (SOPLADORES) (7.00 X 4.25) M</t>
  </si>
  <si>
    <t>HORMIGÓN ARMADO EN 210 KG/CM2:</t>
  </si>
  <si>
    <t xml:space="preserve">Zapata Muro  0.86 qq/m3 </t>
  </si>
  <si>
    <t xml:space="preserve">Zapata de Columna C1 2.33 QQ/M3  </t>
  </si>
  <si>
    <t>Viga Amarre BNP (0.20 x 0.20 )m-  2.64 QQ/M3</t>
  </si>
  <si>
    <t>Columna (0.30 x 0.30 )m-  4.11QQ/M3</t>
  </si>
  <si>
    <t>Viga Amarre SNP ( 0.30 x 0.30 )m-  3.78 QQ/M3</t>
  </si>
  <si>
    <t>Losa de Techo  e=0.15- 1.56 QQ/M3</t>
  </si>
  <si>
    <t xml:space="preserve">Base H.S. P/Sopladores e = 0.15 , (2.00 x 0.70)  m </t>
  </si>
  <si>
    <t>Piso pulido HS</t>
  </si>
  <si>
    <t>MURO DE BLOQUES</t>
  </si>
  <si>
    <t>Block 8"  BNP, ø3/8"@0.60m</t>
  </si>
  <si>
    <t>Block 8"  SNP, ø3/8"@0.60m</t>
  </si>
  <si>
    <t>Pañete en techo ( inc. vuelo )</t>
  </si>
  <si>
    <t xml:space="preserve">Fino losa de techo  </t>
  </si>
  <si>
    <t>Pintura acrílica (incluye Base Blanca)</t>
  </si>
  <si>
    <t>INSTALACIONES (SUMINISTRO Y COLOCACIÓN)</t>
  </si>
  <si>
    <t xml:space="preserve">Puerta doble de tola (2.70 x 2.00)m </t>
  </si>
  <si>
    <t>P2</t>
  </si>
  <si>
    <t>Desagüe de techo en Ø3" PVC</t>
  </si>
  <si>
    <t>TUBERÍAS, VÁLVULAS Y PIEZAS (SUMINISTRO Y COLOCACIÓN)</t>
  </si>
  <si>
    <t>Tubería ø8" Acero SCH-40 c/protección anticorrosiva</t>
  </si>
  <si>
    <t>Tee 8" x 8" Acero SCH-40</t>
  </si>
  <si>
    <t>Codo 8" x 90º Acero SCH-40</t>
  </si>
  <si>
    <t xml:space="preserve">Válvulas de Compuertas de ø8" </t>
  </si>
  <si>
    <t>Anclaje H.S. p/piezas</t>
  </si>
  <si>
    <t>ELÉCTRICA</t>
  </si>
  <si>
    <t xml:space="preserve">Centro de carga de 12/24 espacio, incluye 12 breaker 20A/1P tipo THQL.  </t>
  </si>
  <si>
    <t>Salidas luces cenitales en PVC</t>
  </si>
  <si>
    <t>Salida interruptores sencillo</t>
  </si>
  <si>
    <t>Salida toma corriente doble 120V  PVC</t>
  </si>
  <si>
    <t>EQUIPOS CASA DE BOMBA (SUMINISTRO E INSTALACIÓN)</t>
  </si>
  <si>
    <t>Sopladores de aire de 10 HP</t>
  </si>
  <si>
    <t>Manómetro de glicerina de 0-20 PSI</t>
  </si>
  <si>
    <t>Bomba de llenado de tina y sistema de limpieza 3 HP</t>
  </si>
  <si>
    <t>Bomba de servicio 1 HP</t>
  </si>
  <si>
    <t>Tanque hidroneumático en fibra, capacidad 100 gls.</t>
  </si>
  <si>
    <t>Tubería para llenado de tina y sistema de limpieza ø2" PCV SCH-40</t>
  </si>
  <si>
    <t>Alimentación succión bomba ø4 PVC SCH-40</t>
  </si>
  <si>
    <t>Alimentación succión bomba ø3 PVC SCH-40</t>
  </si>
  <si>
    <t>Piezas en PVC</t>
  </si>
  <si>
    <t>Movimiento de tierra p/tuberías</t>
  </si>
  <si>
    <t>Mano de obra instalación de tuberías</t>
  </si>
  <si>
    <t>SUB-TOTAL VI</t>
  </si>
  <si>
    <t>VII</t>
  </si>
  <si>
    <t>CASA DE OPERADOR (2 HABITACIONES)</t>
  </si>
  <si>
    <t>Excavación a mano</t>
  </si>
  <si>
    <t>Relleno compactado a mano</t>
  </si>
  <si>
    <t>Bote de material con camión (distancia=5.0km) incluye esparcimiento en botadero</t>
  </si>
  <si>
    <t>HORMIGÓN ARMADO</t>
  </si>
  <si>
    <t>Zapata de Muro 0.77 qq/m3</t>
  </si>
  <si>
    <t>Zapata de Muro 1.03  QQ/M3</t>
  </si>
  <si>
    <t>Columna C1 (0.30 x 0.15) m - 5.04 qq/m3</t>
  </si>
  <si>
    <t>Viga Amarre BNP (0.20 x 0.15) m  3.53 qq/m3</t>
  </si>
  <si>
    <t>Viga de Amarre  SNP (0.20 x 0.15) m - 3.23 qq/m3</t>
  </si>
  <si>
    <t>Dintel (D1,D2)  - 3.57 qq/m3</t>
  </si>
  <si>
    <t>Losa de Techo e=0.12 m - 1.31 qq/m3</t>
  </si>
  <si>
    <t>MUROS DE BLOQUES</t>
  </si>
  <si>
    <t>Block 4" BNP ø3/8"@0.80 m</t>
  </si>
  <si>
    <t>Block 6"  BNP, ø3/8"@0.60 m</t>
  </si>
  <si>
    <t>Block 4" SNP ø3/8"@0.80 m</t>
  </si>
  <si>
    <t>Block 6"  SNP, ø3/8"@0.60 m</t>
  </si>
  <si>
    <t>TERMINACIÓN  DE SUPERFICIE</t>
  </si>
  <si>
    <t>Piso de granito gris</t>
  </si>
  <si>
    <t>Zócalos de granito</t>
  </si>
  <si>
    <t>Cerámica en baño</t>
  </si>
  <si>
    <t>Pintura acrílica, incluye Base Blanca</t>
  </si>
  <si>
    <t>SUMINISTRO E INSTALACIÓN SANITARIA</t>
  </si>
  <si>
    <t>Ducha</t>
  </si>
  <si>
    <t>Desagüe de piso</t>
  </si>
  <si>
    <t xml:space="preserve">Fregadero dos boca incluye llave </t>
  </si>
  <si>
    <t xml:space="preserve">Lavadero de Granito de dos bocas </t>
  </si>
  <si>
    <t>Barra para cortina</t>
  </si>
  <si>
    <t>Tubería y piezas</t>
  </si>
  <si>
    <t>Salidas cenitales PVC</t>
  </si>
  <si>
    <t>Salida tomacorrientes 120V en doble</t>
  </si>
  <si>
    <t>Salida interruptores doble</t>
  </si>
  <si>
    <t xml:space="preserve">Centro de carga de 12/24 espacio, incluye 8 breaker 20A/1P tipo THQL.  </t>
  </si>
  <si>
    <t>SUMINISTRO E INSTALACIÓN DE:</t>
  </si>
  <si>
    <t>Gabinete de Pared</t>
  </si>
  <si>
    <t>Limpieza final</t>
  </si>
  <si>
    <t>SUB-TOTAL VII</t>
  </si>
  <si>
    <t>VIII</t>
  </si>
  <si>
    <t>CÁMARA DE CONTACTO</t>
  </si>
  <si>
    <t>PRELIMINAR</t>
  </si>
  <si>
    <t>Excavación material no clasificado con equipo</t>
  </si>
  <si>
    <t>Relleno Compactado c/compactado mecánico en capa de 0.20 m\</t>
  </si>
  <si>
    <t>Bote de material c/camión  5.00 km ( inc. esparcimiento en botadero)</t>
  </si>
  <si>
    <t>HORMIGÓN ARMADO F'c= 280 KG/CM2 (INDUSTRIAL) INCLUYE IMPERMEABILIZANTE:</t>
  </si>
  <si>
    <t>Losa de Fundación 0.35 m - 1.85 qq/m3</t>
  </si>
  <si>
    <t>Muros 0.30 m - 2.16 qq/m3</t>
  </si>
  <si>
    <t>Muros 0.20 m - 2.48 qq/m3</t>
  </si>
  <si>
    <t>Losa de Techo 0.15 m - 1.15 qq/m3 (con terminacion superficial semipulida)</t>
  </si>
  <si>
    <t>HORMIGÓN DE LIMPIEZA e=5 cm, F'c = 100 kg/cm²</t>
  </si>
  <si>
    <t>Pañete Exterior</t>
  </si>
  <si>
    <t>Pañete Interior Pulido</t>
  </si>
  <si>
    <t>Fino de Fondo Pulido</t>
  </si>
  <si>
    <t>Pintura Acrilica ( Inc. base)</t>
  </si>
  <si>
    <t>SUMINISTRO E INSTALACION  DESAGÜE DE CÁMARA DE CONTACTO:</t>
  </si>
  <si>
    <t>Tuberias Ø12" PVC SDR-26 + 4%  de pérdida por campana</t>
  </si>
  <si>
    <t>Niple Acero Ø6"x 24</t>
  </si>
  <si>
    <t>Juntas Dresser de 6"</t>
  </si>
  <si>
    <t>Juntas Dresser de 12"</t>
  </si>
  <si>
    <t>Codo en acero, de 12" x 45°</t>
  </si>
  <si>
    <t>Niple platillado  en 12"</t>
  </si>
  <si>
    <t>Tapón Ø12", en PVC, SDR 26</t>
  </si>
  <si>
    <t xml:space="preserve">Niple pasantes de muro,  H.D.  Ø30" x  36". </t>
  </si>
  <si>
    <t>Tee Ø12" x Ø6" acero</t>
  </si>
  <si>
    <t xml:space="preserve">Válvula de Compuerta Ø12" </t>
  </si>
  <si>
    <t>Registros para Válvulas de Ø12", en tubería de hormigón reforzado Ø60".</t>
  </si>
  <si>
    <t>Tapas de Aluminio (1.00 x 1.00)</t>
  </si>
  <si>
    <t>Ventilación Ø6" Acero al carbon SCH-40</t>
  </si>
  <si>
    <t>Escaleras Acero Inoxidable H=2.90 m</t>
  </si>
  <si>
    <t>MOVIMIENTO DE TIERRA  TUBERIA  Ø12" PVC SDR-26</t>
  </si>
  <si>
    <t>7.15.1</t>
  </si>
  <si>
    <t>7.15.2</t>
  </si>
  <si>
    <t>7.15.3</t>
  </si>
  <si>
    <t xml:space="preserve">Nivelación de zanja  </t>
  </si>
  <si>
    <t>7.15.4</t>
  </si>
  <si>
    <t>7.15.5</t>
  </si>
  <si>
    <t>Relleno Compactado c/compactado mecánico en capa de 0.20 m</t>
  </si>
  <si>
    <t>7.15.6</t>
  </si>
  <si>
    <t>REGISTROS EN TUBOS H.A. Ø48"  (INCLUYE TAPA EN GRP O POLIETILENO) VER DETALLE DE PLANO</t>
  </si>
  <si>
    <t>7.16.1</t>
  </si>
  <si>
    <t>De 2.50 a 3.00 m</t>
  </si>
  <si>
    <t>CONEXIÓN SALIDA CÁMARA DE CONTACTO A ESTACIÓN DE BOMBEO</t>
  </si>
  <si>
    <t>REPLANTEO</t>
  </si>
  <si>
    <t xml:space="preserve">Excavación material no clasificado </t>
  </si>
  <si>
    <t>SUMINISTRO DE TUBERÍA DE:</t>
  </si>
  <si>
    <t>Ø16" Acero SCH-40</t>
  </si>
  <si>
    <t>COLOCACIÓN DE TUBERÍA DE:</t>
  </si>
  <si>
    <t>8.4.1</t>
  </si>
  <si>
    <t>8.5.1</t>
  </si>
  <si>
    <t>SUB-TOTAL VIII</t>
  </si>
  <si>
    <t>IX</t>
  </si>
  <si>
    <t>CASA DE CONTROL</t>
  </si>
  <si>
    <t>Excavación material no clasificado a mano</t>
  </si>
  <si>
    <t>Relleno compactado  a mano con material producto de excavación</t>
  </si>
  <si>
    <t>Bote de material con camión (distancia=5.0 km) incluye esparcimiento en botadero</t>
  </si>
  <si>
    <t>HORMIGÓN ARMADO EN F'c= 210 KG/CM2 :</t>
  </si>
  <si>
    <t>Zapata de muro - 0.79 qq/m3</t>
  </si>
  <si>
    <t>Zapata de Columnas Z1- 2.50 qq/m3</t>
  </si>
  <si>
    <t>Columna 0.30 x 0.30 m - 4.16 qq/m3</t>
  </si>
  <si>
    <t>Viga B.N.P  0.20 x 0.20 m - 2.95 qq/m3</t>
  </si>
  <si>
    <t>Viga V1  0.40 x 0.25 m - 4.32 qq/m3</t>
  </si>
  <si>
    <t>Dintel 0.20 x 0.20 m - 5.00 qq/m3</t>
  </si>
  <si>
    <t>Losa de techo  e=0.12 m - 1.45 qq/m3</t>
  </si>
  <si>
    <t xml:space="preserve">Piso c/malla electrosaldada D2.3xD2.3x20x20 (Incluye pulido) </t>
  </si>
  <si>
    <t>MURO DE BLOQUES:</t>
  </si>
  <si>
    <t>De 8" B.N.P Ø3/8 @ 0.60 m</t>
  </si>
  <si>
    <t>De 8" S.N.P Ø3/8" @ 0.60 m</t>
  </si>
  <si>
    <t>Calado tipo Ventana</t>
  </si>
  <si>
    <t>Antepecho 1 línea en bloque de 6"</t>
  </si>
  <si>
    <t>Pañete interior (incluye techo)</t>
  </si>
  <si>
    <t>Fino losa de techo</t>
  </si>
  <si>
    <t>Pintura acrilica (incluye base blanca)</t>
  </si>
  <si>
    <t>Cantos y Mochetas</t>
  </si>
  <si>
    <t>Zabaleta</t>
  </si>
  <si>
    <t>Desagüe de techo Ø3" PVC SDR-41</t>
  </si>
  <si>
    <t>Puerta metálica (2.10 x 1.50) m</t>
  </si>
  <si>
    <t>Ventana Salomónica de aluminio con palanca</t>
  </si>
  <si>
    <t>INSTALACIONES ELÉCTRICAS:</t>
  </si>
  <si>
    <t>Salida Panel de Distribución de 6/12 espacio c/breakers</t>
  </si>
  <si>
    <t>Salida Interruptore Triple</t>
  </si>
  <si>
    <t>Salida Tomacorrientes, 120 V doble</t>
  </si>
  <si>
    <t>SUB-TOTAL IX</t>
  </si>
  <si>
    <t>X</t>
  </si>
  <si>
    <t xml:space="preserve"> AGUA POTABLE</t>
  </si>
  <si>
    <t>MOVIMIENTO DE TIERRA  (incl. Excavación, relleno compactado, asiento de arena y bote de material)</t>
  </si>
  <si>
    <t>SUMINISTRO TUBERÍAS</t>
  </si>
  <si>
    <t>Tubería PVC Ø1" x 19' SCH-40 c/E.C. + 1% perdida</t>
  </si>
  <si>
    <t>14.3.2</t>
  </si>
  <si>
    <t>Tubería PVC Ø2" x 19' SDR-26 c/E.C. + 2% perdida</t>
  </si>
  <si>
    <t xml:space="preserve">COLOCACIÓN TUBERÍAS </t>
  </si>
  <si>
    <t xml:space="preserve">Tubería PVC Ø1" x 19' SCH-40 </t>
  </si>
  <si>
    <t>14.4.2</t>
  </si>
  <si>
    <t>Tubería PVC Ø2" x 19' SDR-26</t>
  </si>
  <si>
    <t xml:space="preserve">SUMINISTRO E INSTALACIÓN DE: </t>
  </si>
  <si>
    <t>Codo Ø1" x 90° PVC SCH-40</t>
  </si>
  <si>
    <t>14.5.2</t>
  </si>
  <si>
    <t>Codo Ø2" x 90° PVC SCH-40</t>
  </si>
  <si>
    <t>14.5.3</t>
  </si>
  <si>
    <t>Tee Ø1" PVC  SCH-40</t>
  </si>
  <si>
    <t>14.5.4</t>
  </si>
  <si>
    <t>Tee Ø2" PVC  SCH-40</t>
  </si>
  <si>
    <t>14.5.5</t>
  </si>
  <si>
    <t>Reducción 2" x1" PVC SCH-40</t>
  </si>
  <si>
    <t>14.5.6</t>
  </si>
  <si>
    <t>Tinaco de 250 Gls</t>
  </si>
  <si>
    <t>14.5.7</t>
  </si>
  <si>
    <t xml:space="preserve">Mano de obra plomero p/piezas y tinaco  </t>
  </si>
  <si>
    <t>SUB-TOTAL X</t>
  </si>
  <si>
    <t>XI</t>
  </si>
  <si>
    <t>DRENAJE SANITARIO</t>
  </si>
  <si>
    <t>SISTEMA DEPURADOR DE AGUAS RESIDUALES</t>
  </si>
  <si>
    <t>REPLANTEO (Unidad Depuradora y tuberiías)</t>
  </si>
  <si>
    <t>1.2.1</t>
  </si>
  <si>
    <t xml:space="preserve">Excavación material compacto a mano (incluye Depuradora y tuberías) </t>
  </si>
  <si>
    <t>1.2.2</t>
  </si>
  <si>
    <t>1.2.3</t>
  </si>
  <si>
    <t>Asiento de Arena para tuberías</t>
  </si>
  <si>
    <t>1.2.4</t>
  </si>
  <si>
    <t>HORMIGÓN ARMADO  F'c= 210 KG/CM2 EN:</t>
  </si>
  <si>
    <t>1.3.1</t>
  </si>
  <si>
    <t>Losa de Fondo 0.25 m -0.79 qq/m3</t>
  </si>
  <si>
    <t>1.3.2</t>
  </si>
  <si>
    <t>Viga 0.30 x 0.20 m -2.25 qq/m3</t>
  </si>
  <si>
    <t>1.3.3</t>
  </si>
  <si>
    <t>Losa de Techo 0.12-1.50 qq/m3</t>
  </si>
  <si>
    <t>1.4.1</t>
  </si>
  <si>
    <t>Block 8"  BNP, ø3/8"@0.20m</t>
  </si>
  <si>
    <t>TERMINACIÓN  DE SUPERFICIE:</t>
  </si>
  <si>
    <t>1.5.1</t>
  </si>
  <si>
    <t>1.5.2</t>
  </si>
  <si>
    <t>1.5.3</t>
  </si>
  <si>
    <t>Fino de Fondo pulido</t>
  </si>
  <si>
    <t>1.5.4</t>
  </si>
  <si>
    <t>Fino de Techo</t>
  </si>
  <si>
    <t>1.5.5</t>
  </si>
  <si>
    <t>Zabaleta en fondo</t>
  </si>
  <si>
    <t>MATERIAL DE FILTRO BIOLÓGICO:</t>
  </si>
  <si>
    <t>1.6.1</t>
  </si>
  <si>
    <t xml:space="preserve">Grava de Ø2" @ 3" </t>
  </si>
  <si>
    <t>1.6.2</t>
  </si>
  <si>
    <t xml:space="preserve">Grava de Ø1" @ 2" </t>
  </si>
  <si>
    <t>SUMINISTRO E INSTALACIÓN DE :</t>
  </si>
  <si>
    <t>1.7.1</t>
  </si>
  <si>
    <t>Tubería Ø4" PVC SDR-26 C/J.G con orificios de ø1 1/2", separados a 0.30 m de centro a centro</t>
  </si>
  <si>
    <t>1.7.2</t>
  </si>
  <si>
    <t>Tubería de ventilación Ø3" PVC SDR-26</t>
  </si>
  <si>
    <t>1.7.3</t>
  </si>
  <si>
    <t>Tee Ø4" x 4" PVC</t>
  </si>
  <si>
    <t>1.7.4</t>
  </si>
  <si>
    <t>Tee Ø3" x 3" PVC</t>
  </si>
  <si>
    <t>1.7.5</t>
  </si>
  <si>
    <t>Tapón Ø4" PVC</t>
  </si>
  <si>
    <t>1.7.6</t>
  </si>
  <si>
    <t>Codo Ø4" x 90° PVC</t>
  </si>
  <si>
    <t>1.7.7</t>
  </si>
  <si>
    <t>Codo Ø1 1/2" x 90° PVC</t>
  </si>
  <si>
    <t>1.7.8</t>
  </si>
  <si>
    <t>Codo Ø3" x 90° PVC</t>
  </si>
  <si>
    <t>1.7.9</t>
  </si>
  <si>
    <t>Tapas selladas (0.70x0.70) m</t>
  </si>
  <si>
    <t>1.7.10</t>
  </si>
  <si>
    <t>Mano de Obra Plomería</t>
  </si>
  <si>
    <t xml:space="preserve">TUBERIA DE RECOLECCIÓN </t>
  </si>
  <si>
    <t xml:space="preserve">MOVIMIENTO DE TIERRA </t>
  </si>
  <si>
    <t>2.3.1</t>
  </si>
  <si>
    <t>De  Ø4" PVC SDR-26</t>
  </si>
  <si>
    <t>COLOCACIÓN DE TUBERÍA</t>
  </si>
  <si>
    <t>2.4.1</t>
  </si>
  <si>
    <t>SUMINISTRO Y COLOCACIÓN DE PIEZAS ESPECIALES</t>
  </si>
  <si>
    <t>Trampa de Grasa</t>
  </si>
  <si>
    <t>SUB-TOTAL XI</t>
  </si>
  <si>
    <t>XII</t>
  </si>
  <si>
    <t xml:space="preserve">TERMINACIONES EXTERIORES </t>
  </si>
  <si>
    <t xml:space="preserve">PAVIMENTO </t>
  </si>
  <si>
    <t>Suministro  y compactación de  relleno,  c/equipo en capa de 0.20 m. Distancia aproximada de  mina=20Km (Sujeto a aprovación de la Supervisión)</t>
  </si>
  <si>
    <t>Imprimación sencilla</t>
  </si>
  <si>
    <t>Suministro y Colocación Carpeta  Asfáltica 2" (incluye Riego de Adherencia)</t>
  </si>
  <si>
    <t>Transporte de Asfalto, distancia aproximada de 26 km</t>
  </si>
  <si>
    <t>Km/M³</t>
  </si>
  <si>
    <t>DRENAJE PLUVIAL</t>
  </si>
  <si>
    <t>Tubería de  Ø12" PVC SDR-26  c/J.G.</t>
  </si>
  <si>
    <t>Codo Ø12" x 45° PVC</t>
  </si>
  <si>
    <t xml:space="preserve"> MOVIMIENTO DE TIERRA PARA TUBERIAS (inc. excavación, relleno compactado, asiento de arena, bote material sobrante)</t>
  </si>
  <si>
    <t>Mano de Obra plomero</t>
  </si>
  <si>
    <t>MISCELÁNEOS</t>
  </si>
  <si>
    <t>Contén</t>
  </si>
  <si>
    <t>Acera de 0.80 m</t>
  </si>
  <si>
    <t>Paragomas artesanal, 12 Cms. x 2.00 m.</t>
  </si>
  <si>
    <t>Señalización con Pintura amarilla tráfico en área de Parqueos (Líneas divisorias y números de parqueos)</t>
  </si>
  <si>
    <t>Grama (incluye suministro y colocación de grama, tierra negra y mantenimiento inicial por 2 meses)</t>
  </si>
  <si>
    <t xml:space="preserve">Ornamentación :Palma Enana (10 Ud), Chaceeo (10Ud), Coralillo (180 Ud), Catey (10Ud), Guano de Barreras (7Ud)  Suminstro y siembra. </t>
  </si>
  <si>
    <t>SUB-TOTAL XII</t>
  </si>
  <si>
    <t>XIII</t>
  </si>
  <si>
    <t>VERJA PERIMETRAL EN BLOQUES DE 6" VIOLINADOS,  L=210 M</t>
  </si>
  <si>
    <t>Replanteo verja</t>
  </si>
  <si>
    <t>Excavación zapatas a mano</t>
  </si>
  <si>
    <t xml:space="preserve">Reposición material compactado </t>
  </si>
  <si>
    <t xml:space="preserve">Bote de material con camión d=5 km (incluye carguío y esparcimiento en botadero) </t>
  </si>
  <si>
    <t>HORMIGÓN ARMADO  F᾽C=210 KG/CM² EN :</t>
  </si>
  <si>
    <t>Zapata de muros (0.45 x 0.25)m  - 0.87 qq/m3</t>
  </si>
  <si>
    <t>Zapata  de  columnas  (0.60 x 0.60 x 0.25)m - 2.08qq/m3</t>
  </si>
  <si>
    <t>Columnas de amarre (0.20 x 0.20)m - 4.36 qq/m3</t>
  </si>
  <si>
    <t>Viga de amarre SNP (0.20 x 0.20)m - 2.45 qq/m3</t>
  </si>
  <si>
    <t>Viga apoyo del riel puerta corrediza L=8.40m- 2.32 qq/m3</t>
  </si>
  <si>
    <t>MUROS</t>
  </si>
  <si>
    <t>Block 8" Ø3/8"@0.60m BNP</t>
  </si>
  <si>
    <t>Block 6" Ø3/8"@0.60m SNP violinados,  2 caras</t>
  </si>
  <si>
    <t>Pañete en vigas y columnas</t>
  </si>
  <si>
    <t>PINTURA</t>
  </si>
  <si>
    <t>Pintura base blanca en vigas y columnas</t>
  </si>
  <si>
    <t xml:space="preserve">Acrílica azul turquesa en vigas y columnas </t>
  </si>
  <si>
    <t>SUMINISTRO y colocación de alambre galvanizado tipo trinchera (inc. estructura para soporte de alambre trinchera )</t>
  </si>
  <si>
    <t>SUB-TOTAL XIII</t>
  </si>
  <si>
    <t>XIV</t>
  </si>
  <si>
    <t xml:space="preserve"> ELECTRIFICACIÓN PLANTA POTABILIZADORA</t>
  </si>
  <si>
    <t xml:space="preserve">ELECTRIFICACIÓN PRIMARIA EN PLANTA </t>
  </si>
  <si>
    <t>Postes en H.A.V, 40´, 500 daN</t>
  </si>
  <si>
    <t>Postes en H.A.V, 40´, 800 daN</t>
  </si>
  <si>
    <t>Alambre AAAC No. 2/0</t>
  </si>
  <si>
    <t>Alambre TRIPLEX No. 2</t>
  </si>
  <si>
    <t>Estructura MT-301</t>
  </si>
  <si>
    <t>Estructura MT-302</t>
  </si>
  <si>
    <t>Estructura MT-305</t>
  </si>
  <si>
    <t>Estructura MT-307</t>
  </si>
  <si>
    <t>Estructura MT-316</t>
  </si>
  <si>
    <t>Estructura HA-100B</t>
  </si>
  <si>
    <t>Estructura HA-105B</t>
  </si>
  <si>
    <t>Estructura PR-101</t>
  </si>
  <si>
    <t>Estructura EQ-MT</t>
  </si>
  <si>
    <t>Estructura PR-208</t>
  </si>
  <si>
    <t>Estructura MT-323, incluye Cut-Out y Pararrayos</t>
  </si>
  <si>
    <t>Transformador Pad Mounted 500 KVA</t>
  </si>
  <si>
    <t>Instalación de postes</t>
  </si>
  <si>
    <t>Hoyo para postes</t>
  </si>
  <si>
    <t>Hoyo para vientos</t>
  </si>
  <si>
    <t>Mano de obra eléctrica primaria  (20%)</t>
  </si>
  <si>
    <t xml:space="preserve">ELECTRIFICACIÓN SECUNDARIA  </t>
  </si>
  <si>
    <t xml:space="preserve">Alimentador eléctrico desde transformador hasta main breaker en casa de controles con 9  alambres electricos THW No.4/0 (fases), 2 alambre electrico THW No.4/0 (neutro y tierra) en tuberías IMC y PVC de Ø4" incluye conjunto de soportes conectores y movimiento de tierra. </t>
  </si>
  <si>
    <t>Alimentador eléctrico desde main breaker (casa de controles) hasta transfer swich manual (ITM), (casa de controles) con 9 alambres electricos THW No.4/0 (fases), 2 alambre electrico THW No.4/0 (neutro y tierra) en tuberías IMC y PVC de Ø4" incluye conjunto de soportes conectores</t>
  </si>
  <si>
    <t>Alimentador eléctrico desde transfer swich en casa de controles hasta generador electrico con 9 alambres electricos THW No.4/0 (fases), 2 alambre electrico THW No.4/0 (neutro y tierra) en tuberías EMT de Ø4" incluye conjunto de soportes conectores</t>
  </si>
  <si>
    <t>Alimentador eléctrico desde transfer swich (ITM), en casa de controles hasta panel boar con 9 alambres electricos THW No.4/0 (fases), 2 alambre electrico THW No.4/0 (neutro y tierra) en tuberías EMT de Ø4" incluye conjunto de soportes conectores</t>
  </si>
  <si>
    <t xml:space="preserve">Alimentador eléctrico desde panel board en casa de controles hasta transformador seco en casa de controles con 3 alambres electricos THW No.2 (fases) y 1 alambre electrico THW No.4 (tierra) en tubería EMT de Ø 2" incluye conjunto de soportes y conectores </t>
  </si>
  <si>
    <t xml:space="preserve">Alimentador eléctrico desde transformador seco en casa de controles hasta centro de carga en casa de quimicos con 2 alambres electricos THW No.2 (fases) y 2 alambre electrico THW No.4 (neutro y tierra) en tubería EMT/PVC de Ø 2" incluye conjunto de soportes y conectores </t>
  </si>
  <si>
    <t xml:space="preserve">Alimentador eléctrico desde centro de carga en casa de quimicos hasta centro de control de motores con 5 arrancadores en casa de quimico, con 2 alambres electricos THW No.8 (fases) y 2 alambre electrico THW No.10 (neutro y tierra) en tubería EMT de Ø 1 1/2" incluye conjunto de soportes y conectores </t>
  </si>
  <si>
    <t xml:space="preserve">Alimentador eléctrico desde transformador seco en casa de controles hasta centro de carga en casa de operador con 2 alambres electricos THW No.8 (fases) y 2 alambre electrico THW No.10 (neutro y tierra) en tubería EMT/PVC de Ø 1 1/2" incluye conjunto de soportes y conectores </t>
  </si>
  <si>
    <t xml:space="preserve">Alimentador eléctrico desde transformador seco en casa de controles hasta centro de carga en casa de cloro con 2 alambres electricos THW No.8 (fases) y 2 alambre electrico THW No.10 (neutro y tierra) en tubería EMT/PVC de Ø 1 1/2" incluye conjunto de soportes y conectores </t>
  </si>
  <si>
    <t xml:space="preserve">Alimentador eléctrico desde centro de carga en casa de cloro hasta centro de control de motores con 3 arrancadores en casa de cloro, con 2 alambres electricos THW No.10 (fases) y 2 alambre electrico THW No.12 (neutro y tierra) en tubería EMT de Ø 3/4" incluye conjunto de soportes y conectores </t>
  </si>
  <si>
    <t xml:space="preserve">Alimentador eléctrico desde centro de control de motores con 3 arrancadores en casa de cloro hasta bombas, con 2 alambres electricos THW No.8 (fases) y 2 alambre electrico THW No.10 (neutro y tierra) en tubería L.T de Ø 3/4" incluye conjunto de soportes y conectores </t>
  </si>
  <si>
    <t xml:space="preserve">Alimentador eléctrico desde transformador seco en casa de controles hasta centro de carga en casa de bomba con 2 alambres electricos THW No.6 (fases) y 2 alambre electrico THW No.8 (neutro y tierra) en tubería EMT/PVC de Ø 1 1/2" incluye conjunto de soportes y conectores </t>
  </si>
  <si>
    <t xml:space="preserve">Alimentador eléctrico desde centro de carga en casa de controles hasta centro de control de motores con 4 arrancadores en casa de bomba, con 2 alambres electricos THW No.8 (fases) y 2 alambre electrico THW No.10 (neutro y tierra) en tubería EMT de Ø 3/4" incluye conjunto de soportes y conectores </t>
  </si>
  <si>
    <t xml:space="preserve">Alimentador eléctrico desde centro de control de motores con 4 arrancadores en casa de bomba hasta bombas, con 2 alambres electricos THW No.8 (fases) y 2 alambre electrico THW No.10 (neutro y tierra) en tubería L.T de Ø 3/4" incluye conjunto de soportes y conectores </t>
  </si>
  <si>
    <t xml:space="preserve">Alimentador eléctrico desde panel board en casa de controles hasta panel arrancador de sopladores en casa de bomba con 3 alambres electricos THW No.2 (fases) y 1 alambre electrico THW No.4 (tierra) en tubería EMT/PVC de Ø 1 1/2" incluye conjunto de soportes y conectores </t>
  </si>
  <si>
    <t xml:space="preserve">Alimentador eléctrico desde panel arrancador de sopladores en casa de bomba hasta sopladores con 3 alambres electricos THW No.8 (fases) y 1 alambre electrico THW No.10 (tierra) en tubería EMT de Ø 1" incluye conjunto de soportes y conectores </t>
  </si>
  <si>
    <t xml:space="preserve">Alimentador eléctrico desde panel board hasta arrancadores suave de electrobombas de 100 hp, (4 unidades), compuesto por: 3 conductores  eléctricos THW No.2/0 (fases) y 1 conductor eléctrico No.2  a 7 hilos trenzados (tierra) en  tuberías EMT y L.T. de Ø2'', conectores y soporte de tubería </t>
  </si>
  <si>
    <t xml:space="preserve">Alimentador eléctrico desde arrancadores suave de electrobombas de 100 HP hasta electrobombas de 100 HP, (4 unidades) compuesto por: 3 conductores  eléctricos THW No.2/0 (fases) y 1 conductor eléctrico No.2 a 7 hilos trenzados (tierra) en  tuberías EMT y L.T de Ø2'', conectores y soporte de tubería </t>
  </si>
  <si>
    <t xml:space="preserve">Alimentador eléctrico desde panel board hasta arrancadores suave de electrobombas de 75 HP, (2 unidades) compuesto por: 3 conductores  eléctricos THW No.1/0 (fases) y 1 conductor eléctrico No.2 a 7 hilos trenzados (tierra) en  tuberías EMT y L.T. de Ø2'', conectores y soporte de tubería </t>
  </si>
  <si>
    <t xml:space="preserve">Alimentador eléctrico desde arrancadores suave de electrobombas de 75 HP hasta electrobombas de 75 HP, (2 unidades) compuesto por: 3 conductores  eléctricos THW No.1/0 (fases) y 1 conductor eléctrico No.2 a 7 hilos trenzados (tierra) en  tuberías EMT y L.T. de Ø2'', conectores y soporte de tubería </t>
  </si>
  <si>
    <t xml:space="preserve">Alimentador eléctrico desde panel board hasta arrancadores suave de electrobombas de 60 HP, (2 unidades) compuesto por: 3 conductores  eléctricos THW No.2 (fases) y 1 conductor eléctrico No.2 a 7 hilos trenzados (tierra) en  tuberías EMT y L.T. de Ø2'', conectores y soporte de tubería </t>
  </si>
  <si>
    <t xml:space="preserve">Alimentador eléctrico desde arrancadores suave de electrobombas de 60 HP hasta electrobombas de 60 HP, (2 unidades) compuesto por: 3 conductores  eléctricos THW No.2 (fases) y 1 conductor eléctrico No.2 a 7 hilos trenzados (tierra) en  tuberías EMT y L.T. de Ø2'', conectores y soporte de tubería </t>
  </si>
  <si>
    <t xml:space="preserve">Alimentador eléctrico desde transformador seco en casa de controles hasta centro de carga en estacion de bombeo con 2 alambres electricos THW No.8 (fases) y 2 alambre electrico THW No.10 (neutro y tierra) en tubería EMT/PVC de Ø 1 1/2" incluye conjunto de soportes y conectores </t>
  </si>
  <si>
    <t xml:space="preserve">Alimentador eléctrico desde transformador seco en casa de controles hasta centro de carga en casa de controles con 2 alambres electricos THW No.10 (fases) y 2 alambre electrico THW No.10 (neutro y tierra) en tubería EMT de Ø 3/4" incluye conjunto de soportes y conectores </t>
  </si>
  <si>
    <t xml:space="preserve">Alimentador eléctrico desde centro de carga en controles hasta iluminacion exterior con 1 alambres electricos vinel No.8/3 (fase, neutro y tierra) en tubería pvc de Ø 3/4" incluye conjunto de soportes y conectores </t>
  </si>
  <si>
    <t>DIPOSITIVOS ELECTRICOS EN LA PLANTA DE TRATAMIENTO.</t>
  </si>
  <si>
    <t>Suministro de main breaker normal de 1000/3AMP., 480V, 60HZ, enclosure NEMA 3R</t>
  </si>
  <si>
    <t>Suministro de panel board en barra para 1500AMP, con main breaker de 1000/3AMP., incluye: 5 breakers 200/3AMP., 3 breakers 150/3AMP., 2 breaker 125/3AMP. Y 1 breaker 20/2AMP., 480V, 60HZ, enclosure NEMA 3R</t>
  </si>
  <si>
    <t>Centro de control de motores con 2 arrancadores directo a línea de 1.5hp Agitadores (inc. 2 breakers 20/2 amperes)</t>
  </si>
  <si>
    <t>Centro de control de motores con 2 arrancadores directo a línea de 1/2hp Dosificadores (inc. 2 breakers 15/2 amperes)</t>
  </si>
  <si>
    <t>Centro de control de motores con 2 arrancadores directo a línea llenado de tinas 2 hp, (inc. 2  breakers 25/2 amperes)</t>
  </si>
  <si>
    <t>Centro de control de motores con 2 arrancadores directo a línea servicios 1 hp, bomba de servicios  (inc. 2 breakers 15/2 amperes)</t>
  </si>
  <si>
    <t>Arrancador tipo SUAVE para 10 HP, sopladores (incl. Breakers 100A/2P)</t>
  </si>
  <si>
    <t>Transformador seco 50 Kva, 3Ø, 480v-220v/120v</t>
  </si>
  <si>
    <t>Registro metalico (6.0" * 6.0" * 4.0"), nema 1R</t>
  </si>
  <si>
    <t>Tape plástico 3m scotch</t>
  </si>
  <si>
    <t>Tape de goma 3m scotch</t>
  </si>
  <si>
    <t>Registro en bloque de 6" para eléctricos (0.6*0.6*0.6)</t>
  </si>
  <si>
    <t>Excavacion y tapado de zanja a mano (0.6 X 0.60 X 200M)</t>
  </si>
  <si>
    <t>M3</t>
  </si>
  <si>
    <t xml:space="preserve">Mano de Obra Eléctrica </t>
  </si>
  <si>
    <t>ACTUADORES (SUMINISTRO E INSTALACIÓN)</t>
  </si>
  <si>
    <t xml:space="preserve">Suministro e instalación de Actuadores para valvulas,operando desde centro de control de motores, con motor de 3/4 HP, a 240v  monofasico </t>
  </si>
  <si>
    <t>Alimentador eléctrico desde panel board monofasico hasta centro control de motores para los actuadores, compuesto por; 2 conductores THW No.8 para fases, 1 conductores THW No.10 para tierra, en tubería emt de 1 1/2"  (incluye conjunto de conectores y accesorios).</t>
  </si>
  <si>
    <t>Alimentador eléctrico desde centro control de motores para los actuadores hasta actuadores, compuesto por; 2 conductores THW No.10 para fases, 1 conductores THW No.12 para tierra, en tubería L.T 1 1/2"  (incluye conjunto de conectores y accesorios). Incluye Alimentadores de los Actuadores del Area de Floculación</t>
  </si>
  <si>
    <t>Suministro e instalacion de Centro Control de Motores para 24 actuadores de 3/4HP, a 240V, monofasico</t>
  </si>
  <si>
    <t>Sistema de Automatización, incluye Sofware, Hardware, Tablero de Control. (Inc. instalación y puesta en marcha)</t>
  </si>
  <si>
    <t>ILUMINACIÓN PERIFÉRICA ( LUCES EXTERIORES )</t>
  </si>
  <si>
    <t xml:space="preserve">Postes H.A.V, 30´, 300 DAM </t>
  </si>
  <si>
    <t>Suministro e instalación de Lámpara H.P.S tipo cobra de 250 W, 220 V. (Estructura AP-103)</t>
  </si>
  <si>
    <t>Instalación de Postes</t>
  </si>
  <si>
    <t>SUB-TOTAL XIV</t>
  </si>
  <si>
    <t>SUB-TOTAL FASE  C</t>
  </si>
  <si>
    <t>D</t>
  </si>
  <si>
    <t xml:space="preserve">LINEA DE CONDUCCIÓN DESDE PLANTA POTABILIZADORA HASTA ESTACIÓN DE BOMBEO </t>
  </si>
  <si>
    <t>De Ø16"  acero SCH-30 c/protección anticorrosiva</t>
  </si>
  <si>
    <t>SUMINISTRO Y COLOCACION DE VALVULAS Y PIEZAS ESPECIALES</t>
  </si>
  <si>
    <t>SUB-TOTAL FASE  D</t>
  </si>
  <si>
    <t>E</t>
  </si>
  <si>
    <t>ESTACIÓN DE BOMBEO CAPACIDAD 400 M3</t>
  </si>
  <si>
    <t>Visita</t>
  </si>
  <si>
    <t>Compactación material de relleno c/compactador mecánico en capas de 0.20 m (con material producto de la excavación)</t>
  </si>
  <si>
    <t xml:space="preserve">Bote de material con camión d= 5 km (incluye carguío y esparcimiento en botadero) </t>
  </si>
  <si>
    <t>HORMIGÓN ARMADO F'C=280 KG/CM²</t>
  </si>
  <si>
    <t>Zapata muros, A=1.40 m, e=0.40 m, 2.15 qq/m³.</t>
  </si>
  <si>
    <t>Zapata columna C1, e=0.40 m, 4.65 qq/m³.</t>
  </si>
  <si>
    <t>Losa de fondo, e=0.25 m -3.43 qq/m³.</t>
  </si>
  <si>
    <t>Muros, e=0.30 m,  2.52 qq/m³.</t>
  </si>
  <si>
    <t>Muros, e=0.20 m, 2.46  qq/m³.</t>
  </si>
  <si>
    <t>Columnas C1, 0.35mx0.35m, 8.03 qq/m³.</t>
  </si>
  <si>
    <t>Losa de entrepiso, e=0.20 m,  2.88 qq/m³.</t>
  </si>
  <si>
    <t>Losa de techo, e=0.15 m,  1.34qq/m³.</t>
  </si>
  <si>
    <t>Viga V1 0.40m x 0.30m, 3.70 qq/m³.</t>
  </si>
  <si>
    <t>Viga V2 0.35m x 0.25m, 4.35 qq/m³.</t>
  </si>
  <si>
    <t>Hormigón simple de nivelación, e=0.05m, 100 kg/cm².</t>
  </si>
  <si>
    <t>MURO DE BLOCK:</t>
  </si>
  <si>
    <t>De 8", 3/8"@0.60</t>
  </si>
  <si>
    <t>TERMINACIONES DE SUPERFICIE</t>
  </si>
  <si>
    <t>Fino de fondo pulido</t>
  </si>
  <si>
    <t>Pañete interior pulido</t>
  </si>
  <si>
    <t>Pañete en techo</t>
  </si>
  <si>
    <t>Desagüe de techo</t>
  </si>
  <si>
    <t>Andamios para vaciado de losa, envarillado, encofrado y pañete</t>
  </si>
  <si>
    <t>APLICACIÓN DE :</t>
  </si>
  <si>
    <t>Aditivo SX-PELL o similar</t>
  </si>
  <si>
    <t>Impermeabilizante Supraweld o similar</t>
  </si>
  <si>
    <t>Gls</t>
  </si>
  <si>
    <t>PUERTAS Y VENTANAS</t>
  </si>
  <si>
    <t>Suministro e instalación de ventanas de aluminio</t>
  </si>
  <si>
    <t>Puerta corrediza 2 m</t>
  </si>
  <si>
    <t>Puerta polimetal (incluye isntalación y llavin)</t>
  </si>
  <si>
    <t>Viga metálica W 12X26 (incluye pancluelas y pernos)</t>
  </si>
  <si>
    <t>Lbs</t>
  </si>
  <si>
    <t>Troley mecánico p/diferencial de 3 Ton</t>
  </si>
  <si>
    <t>Diferencial electrico de 3.00 Ton (15 pies alzada)</t>
  </si>
  <si>
    <t>INSTALACIONES ELECTRICAS</t>
  </si>
  <si>
    <t xml:space="preserve">Salidas cenitales </t>
  </si>
  <si>
    <t>Panel 12/24</t>
  </si>
  <si>
    <t>Tapa metálica 0.80 x 0.80 m</t>
  </si>
  <si>
    <t>Escalera Acero Inoxidable L= 4.10 M</t>
  </si>
  <si>
    <t xml:space="preserve">SUMINISTRO E INSTALACIÓN DE ELECTROBOMBA </t>
  </si>
  <si>
    <t>ESTACION DE BOMBEO, DEPOSITO, No.1 Y No.2</t>
  </si>
  <si>
    <t>17.1.1</t>
  </si>
  <si>
    <t>Suministro electrobombas turbina de eje vertical, 350 GPM, vs. 460 pies TDH, 15 pies de columna mas tazones con motor de 60 HP, 460V, 60HZ, trifásico a 3,500 RPM.</t>
  </si>
  <si>
    <t>17.1.2</t>
  </si>
  <si>
    <t>Instalación de electrobomba</t>
  </si>
  <si>
    <t>17.1.3</t>
  </si>
  <si>
    <t>Arrancador suave para motor de 60 HP, 460V, trifásico, 60HZ, enclousure NEMA 3R.</t>
  </si>
  <si>
    <t>17.1.4</t>
  </si>
  <si>
    <t>Niple de Ø4" x 12" platillado en un extremo</t>
  </si>
  <si>
    <t>17.1.5</t>
  </si>
  <si>
    <t>Junta mecánica tipo Dresser Ø4"</t>
  </si>
  <si>
    <t>17.1.6</t>
  </si>
  <si>
    <t>Válvula de compuerta de vástago ascendente de Ø4" platillada a 250 PSI.</t>
  </si>
  <si>
    <t>17.1.7</t>
  </si>
  <si>
    <t>Check horizontal con válvula limitadora de caudal integrado de Ø4" a 250 PSI, platillado.</t>
  </si>
  <si>
    <t>17.1.8</t>
  </si>
  <si>
    <t>Válvula de aire de Ø1".</t>
  </si>
  <si>
    <t>17.1.9</t>
  </si>
  <si>
    <t xml:space="preserve">Codos de Ø4”  en 45 grados  </t>
  </si>
  <si>
    <t>17.1.10</t>
  </si>
  <si>
    <t>Codos de Ø4" en 90 grado</t>
  </si>
  <si>
    <t>17.1.11</t>
  </si>
  <si>
    <t>Codos de Ø6" en 45 grado</t>
  </si>
  <si>
    <t>17.1.12</t>
  </si>
  <si>
    <t>Yee de Ø4" x Ø4" x Ø4", en 45 grados, platillada</t>
  </si>
  <si>
    <t>17.1.13</t>
  </si>
  <si>
    <t>Reducción de Ø6" a Ø4"</t>
  </si>
  <si>
    <t>17.1.14</t>
  </si>
  <si>
    <t>Instalación manométrica completa</t>
  </si>
  <si>
    <t>17.1.15</t>
  </si>
  <si>
    <t xml:space="preserve">Anclaje en hormigón simple para piezas y tubos  </t>
  </si>
  <si>
    <t>17.1.16</t>
  </si>
  <si>
    <t>Base para bombas en H.A.</t>
  </si>
  <si>
    <t>17.1.17</t>
  </si>
  <si>
    <t>Mano de obra construcción de descarga de Ø4"</t>
  </si>
  <si>
    <t>17.1.18</t>
  </si>
  <si>
    <t xml:space="preserve">Tubo en acero de Ø4" </t>
  </si>
  <si>
    <t>17.1.19</t>
  </si>
  <si>
    <t>Pintura azul para descarga (oxido)</t>
  </si>
  <si>
    <t>ESTACION DE BOMBEO, DEPOSITO, No.3 Y No.4</t>
  </si>
  <si>
    <t>17.2.1</t>
  </si>
  <si>
    <t>Suministro electrobombas turbina de eje vertical, 320 GPM, vs. 690 pies TDH, 15 pies de columna mas tazones con motor de 100 HP, 460V, 60HZ, trifásico a 3,500 RPM.</t>
  </si>
  <si>
    <t>17.2.2</t>
  </si>
  <si>
    <t>17.2.3</t>
  </si>
  <si>
    <t>Arrancador suave para motor de 100 HP, 460V, trifásico, 60HZ, enclousure NEMA 3R.</t>
  </si>
  <si>
    <t>17.2.4</t>
  </si>
  <si>
    <t>17.2.5</t>
  </si>
  <si>
    <t>17.2.6</t>
  </si>
  <si>
    <t>17.2.7</t>
  </si>
  <si>
    <t>17.2.8</t>
  </si>
  <si>
    <t>17.2.9</t>
  </si>
  <si>
    <t>17.2.10</t>
  </si>
  <si>
    <t>17.2.11</t>
  </si>
  <si>
    <t>17.2.12</t>
  </si>
  <si>
    <t>17.2.13</t>
  </si>
  <si>
    <t>17.2.14</t>
  </si>
  <si>
    <t>17.2.15</t>
  </si>
  <si>
    <t>17.2.16</t>
  </si>
  <si>
    <t>17.2.17</t>
  </si>
  <si>
    <t>17.2.18</t>
  </si>
  <si>
    <t>17.2.19</t>
  </si>
  <si>
    <t>ESTACION DE BOMBEO, DEPOSITO, No.5 Y No.6</t>
  </si>
  <si>
    <t>17.3.1</t>
  </si>
  <si>
    <t>Suministro electrobombas turbina de eje vertical, 1190 GPM, vs. 182 pies TDH, 15 pies de columna mas tazones con motor de 75 HP, 460V, 60HZ, trifásico a 3,500 RPM.</t>
  </si>
  <si>
    <t>17.3.2</t>
  </si>
  <si>
    <t>17.3.3</t>
  </si>
  <si>
    <t>Arrancador suave para motor de 75 HP, 460V, trifásico, 60HZ, enclousure NEMA 3R.</t>
  </si>
  <si>
    <t>17.3.4</t>
  </si>
  <si>
    <t>Niple de Ø8" x 12" platillado en un extremo</t>
  </si>
  <si>
    <t>17.3.5</t>
  </si>
  <si>
    <t>Junta Dresser auto-portante de Ø8" a 250 PSI</t>
  </si>
  <si>
    <t>17.3.6</t>
  </si>
  <si>
    <t>Válvula de compuerta con vástago ascendente de Ø8" platillada a 250 PSI</t>
  </si>
  <si>
    <t>17.3.7</t>
  </si>
  <si>
    <t>Check horizontal con válvula limitadora de caudal integrado de Ø8" a 250 psi, platillado.</t>
  </si>
  <si>
    <t>17.3.8</t>
  </si>
  <si>
    <t xml:space="preserve">Válvula de aire Ø1" </t>
  </si>
  <si>
    <t>17.3.9</t>
  </si>
  <si>
    <t>Codo de Ø8" x 45 grados</t>
  </si>
  <si>
    <t>17.3.10</t>
  </si>
  <si>
    <t xml:space="preserve">Yee platillada de Ø8" x Ø8" x Ø8", en 45 grados </t>
  </si>
  <si>
    <t>17.3.11</t>
  </si>
  <si>
    <t>Reducción de Ø12" a Ø8"</t>
  </si>
  <si>
    <t>17.3.12</t>
  </si>
  <si>
    <t>Instalación manométrico completa (incluye manómetro sumergido en glicerina de 0-600 PSI</t>
  </si>
  <si>
    <t>17.3.13</t>
  </si>
  <si>
    <t>Anclaje para descarga en hormigón simple</t>
  </si>
  <si>
    <t>17.3.14</t>
  </si>
  <si>
    <t>17.3.15</t>
  </si>
  <si>
    <t>Mano de obra construcción de descarga de Ø8"</t>
  </si>
  <si>
    <t>17.3.16</t>
  </si>
  <si>
    <t xml:space="preserve">Tubo en acero de Ø8" </t>
  </si>
  <si>
    <t>Pies</t>
  </si>
  <si>
    <t>17.3.17</t>
  </si>
  <si>
    <t>ESTACION DE BOMBEO, DEPOSITO, No.7 Y No.8</t>
  </si>
  <si>
    <t>17.4.1</t>
  </si>
  <si>
    <t>Suministro electrobombas turbina de eje vertical, 855 GPM, vs. 345 pies TDH, 15 pies de columna mas tazones con motor de 100 HP, 460V, 60HZ, trifásico a 3,500 RPM.</t>
  </si>
  <si>
    <t>17.4.2</t>
  </si>
  <si>
    <t>17.4.3</t>
  </si>
  <si>
    <t>17.4.4</t>
  </si>
  <si>
    <t>17.4.5</t>
  </si>
  <si>
    <t>17.4.6</t>
  </si>
  <si>
    <t>17.4.7</t>
  </si>
  <si>
    <t>Check horizontal con válvula limitadora de caudal integrado de Ø8" a 250 PSI, platillado.</t>
  </si>
  <si>
    <t>17.4.8</t>
  </si>
  <si>
    <t>17.4.9</t>
  </si>
  <si>
    <t>17.4.10</t>
  </si>
  <si>
    <t>17.4.11</t>
  </si>
  <si>
    <t>17.4.12</t>
  </si>
  <si>
    <t>17.4.13</t>
  </si>
  <si>
    <t>17.4.14</t>
  </si>
  <si>
    <t>17.4.15</t>
  </si>
  <si>
    <t>17.4.16</t>
  </si>
  <si>
    <t>17.4.17</t>
  </si>
  <si>
    <t>SUB-TOTAL FASE  E</t>
  </si>
  <si>
    <t>F</t>
  </si>
  <si>
    <t xml:space="preserve">LINEA DE IMPULSION DESDE ESTACION DE BOMBEO HASTA DEPOSITO REGULADOR DE 2,000M3 </t>
  </si>
  <si>
    <t>CORTE Y EXTRACCIÓN ASFALTO L=3,568.06 M</t>
  </si>
  <si>
    <t>Corte capa asfáltica (ambos lados) e=2"</t>
  </si>
  <si>
    <t>Remoción carpeta asfáltica c/equipo e=2"</t>
  </si>
  <si>
    <t>Bote de material con camión, incluye carguío y esparcimiento en botadero (D=5.0 km)</t>
  </si>
  <si>
    <t>Suministro material de mina (caliche) dist. aproximada 20 km (sujeto a la aprobación de la Supervisión)</t>
  </si>
  <si>
    <t>De Ø16" HD-C25</t>
  </si>
  <si>
    <t xml:space="preserve">CARPETA ASFÁLTICA </t>
  </si>
  <si>
    <t>Imprimación Sencilla</t>
  </si>
  <si>
    <t>Suministro y colocación de Carpeta Asfáltica 2". Incluye Riego de Adherencia</t>
  </si>
  <si>
    <t>Transporte de asfalto, distancia aproximada de 30 km</t>
  </si>
  <si>
    <t>M³/km</t>
  </si>
  <si>
    <t>SUB-TOTAL FASE  F</t>
  </si>
  <si>
    <t>G</t>
  </si>
  <si>
    <t>DEPÓSITO REGULADOR SUPERFICIAL H.A. CIRCULAR 2,000 M3</t>
  </si>
  <si>
    <t>PRELIMINAR:</t>
  </si>
  <si>
    <t>Explanación:</t>
  </si>
  <si>
    <t>2.1.1</t>
  </si>
  <si>
    <t xml:space="preserve">Explanación de terreno c/equipo </t>
  </si>
  <si>
    <t>2.1.2</t>
  </si>
  <si>
    <t>Bote material de la explanación c/camión dist=5Km (Incluye esparcimiento en botadero)</t>
  </si>
  <si>
    <t>Excavación</t>
  </si>
  <si>
    <t>2.2.1</t>
  </si>
  <si>
    <t>2.2.2</t>
  </si>
  <si>
    <t>Relleno compactado c/compactador mecánico en capas de 0.30m</t>
  </si>
  <si>
    <t>2.2.3</t>
  </si>
  <si>
    <t>Bote material sobrante c/camión dist=5Km (Incluye esparcimiento en botadero)</t>
  </si>
  <si>
    <t>HORMIGÓN  ARMADO F'C=280 KG/CM² EN: ( INDUSTRIAL)</t>
  </si>
  <si>
    <t>Zapata de muros (inc. zapta columnas perimetrales) - 2.46 qq/m³</t>
  </si>
  <si>
    <t>Zapata de columna central - 1.65 qqq/m³</t>
  </si>
  <si>
    <t>Losa de fondo 0.20 - 1.34 qq/m³</t>
  </si>
  <si>
    <t>Columnas perimetrales C2 (4ud) ( 0.35 x 0.35 ) - 8.59 qq/m³</t>
  </si>
  <si>
    <t>Columna central C1 ( 0.60 x 0.60 ) - 5.15 qq/m³</t>
  </si>
  <si>
    <t>Muros 0.35 - 2.98 qq/m³</t>
  </si>
  <si>
    <t>Vigas ( 0.30 x 0.50 ) - 3.67 qq/m³</t>
  </si>
  <si>
    <t>Losa de techo 0.15 - 1.87 qq/m³</t>
  </si>
  <si>
    <t>Zabaleta hormigón ( 0.60 x 0.60 )m - 1.89 qq/m³</t>
  </si>
  <si>
    <t>Torta Hormigón Simple 100 kg/cm² ( e=0.05 m )</t>
  </si>
  <si>
    <t>Fino fondo pulido</t>
  </si>
  <si>
    <t>Pintura acrílica Azul turquesa (inc. Base Blanca )</t>
  </si>
  <si>
    <t xml:space="preserve">Acera Perimetral  0.80 M </t>
  </si>
  <si>
    <t>Suministro y colocación de banda de goma hidrofílica extensible para construcción impermeable 5 mmx20 mm</t>
  </si>
  <si>
    <t>Andamiaje</t>
  </si>
  <si>
    <t>APLICACIÓN DE:</t>
  </si>
  <si>
    <t>INSTALACIONES DE:</t>
  </si>
  <si>
    <t xml:space="preserve">Escalera exterior  H.N. H=12.00 m c/protección </t>
  </si>
  <si>
    <t xml:space="preserve">Escalera interior  Inox.  H=11.00 m </t>
  </si>
  <si>
    <t>SUMINISTRO Y  COLOCACIÓN EN ENTRADA, SALIDA, REBOSE y BY-PASS:</t>
  </si>
  <si>
    <t xml:space="preserve">Tubería de Ø16" Acero SCH-40 c/protección anticorrosiva </t>
  </si>
  <si>
    <t xml:space="preserve">Tuberia de  Ø16" PVC ( SDR-26 ) c/J.G. </t>
  </si>
  <si>
    <t xml:space="preserve">Codo de Ø16"x 90º Acero SCH-40 c/protección anticorrosiva </t>
  </si>
  <si>
    <t xml:space="preserve">Tee de Ø16"x Ø16" Acero SCH-40 c/protección anticorrosiva </t>
  </si>
  <si>
    <t>Manga de Ø16" x 18"  Acero SCH-40 c/protección anticorrosiva</t>
  </si>
  <si>
    <t xml:space="preserve">Junta mecánica tipo Dresser de Ø16" 150 PSI </t>
  </si>
  <si>
    <t>Válvula de Compuerta de Ø16" H.F. platillada completa (Incluye niples platillados con sus tornillos, tuercas, juntas de goma y juntas dresser)</t>
  </si>
  <si>
    <t>MOVIMIENTO DE TIERRA P/TUBERÍA: ( L=87.37 M)</t>
  </si>
  <si>
    <t>8.10.1</t>
  </si>
  <si>
    <t>M³ N</t>
  </si>
  <si>
    <t>8.10.2</t>
  </si>
  <si>
    <t>Asiento de arena ( suministro y colocación )</t>
  </si>
  <si>
    <t>8.10.3</t>
  </si>
  <si>
    <t>Relleno compactado c/compactador mecánico en capas de 0.20m</t>
  </si>
  <si>
    <t>8.10.4</t>
  </si>
  <si>
    <t>Bote de material en Sitio</t>
  </si>
  <si>
    <t>VERJA EN BLOQUES DE  6" VIOLINADOS ( L=104.00 M )</t>
  </si>
  <si>
    <t>9.2.1</t>
  </si>
  <si>
    <t>Excavación zapatas material no clasificado a mano</t>
  </si>
  <si>
    <t>9.2.2</t>
  </si>
  <si>
    <t>Reposición material compactado c/equipo en capa de 0.30 m</t>
  </si>
  <si>
    <t>9.2.3</t>
  </si>
  <si>
    <t>Bote de material sobrante in situ</t>
  </si>
  <si>
    <t>HORMIGÓN ARMADO  F'C=210 KG/CM² EN:</t>
  </si>
  <si>
    <t>9.3.1</t>
  </si>
  <si>
    <t>Zapata de muros ( 0.45 x 0.25 )mts  - 0.87 qq/m3</t>
  </si>
  <si>
    <t>9.3.2</t>
  </si>
  <si>
    <t xml:space="preserve">Zapata  de  columnas ( 0.60 x 0.60 x 0.25 )mts - 2.08qq/m3 </t>
  </si>
  <si>
    <t>9.3.3</t>
  </si>
  <si>
    <t>Columnas de amarre ( 0.20 x 0.20 )mts - 4.36 qq/m3</t>
  </si>
  <si>
    <t>9.3.4</t>
  </si>
  <si>
    <t>Viga de amarre SNP ( 0.20 x 0.20 )mts - 2.45 qq/m3</t>
  </si>
  <si>
    <t>9.3.5</t>
  </si>
  <si>
    <t>Viga apoyo del riel puerta corrediza L=8.40mts- 2.32 qq/m3</t>
  </si>
  <si>
    <t>9.4.1</t>
  </si>
  <si>
    <t>9.4.2</t>
  </si>
  <si>
    <t xml:space="preserve">Block 6" Ø3/8"@0.60m SNP violinado </t>
  </si>
  <si>
    <t>9.5.1</t>
  </si>
  <si>
    <t>9.5.2</t>
  </si>
  <si>
    <t>9.5.3</t>
  </si>
  <si>
    <t>PINTURA:</t>
  </si>
  <si>
    <t>9.6.1</t>
  </si>
  <si>
    <t>9.6.2</t>
  </si>
  <si>
    <t>9.7.2</t>
  </si>
  <si>
    <t>Alambre galvanizado tipo trinchera (inc. estructuras de soporte)</t>
  </si>
  <si>
    <t>Embellecimiento con Gravilla</t>
  </si>
  <si>
    <t>Caseta para materiales</t>
  </si>
  <si>
    <t xml:space="preserve">Limpieza Continua y Final ( Incluye obreros, camión y herramientas menores ) </t>
  </si>
  <si>
    <t>SUB-TOTAL FASE  G</t>
  </si>
  <si>
    <t>H</t>
  </si>
  <si>
    <t>LÍNEA MATRÍZ (SABANA IGLESIA ZONA URBANA)</t>
  </si>
  <si>
    <t>CORTE Y EXTRACCIÓN ASFALTO L=5,411.0 M</t>
  </si>
  <si>
    <t>Excavación material compacto c/equipo</t>
  </si>
  <si>
    <t>De Ø20" PVC SDR 26 C/J.G  + 6% de pérdida por campana</t>
  </si>
  <si>
    <t xml:space="preserve">De Ø20" PVC SDR 26 C/J.G  </t>
  </si>
  <si>
    <t>SUB-TOTAL FASE  H</t>
  </si>
  <si>
    <t>RED DE DISTRIBUCIÓN (SABANA IGLESIA ZONA URBANA)</t>
  </si>
  <si>
    <t>CORTE Y EXTRACCIÓN ASFALTO L=35,378.40 M</t>
  </si>
  <si>
    <t>De Ø12" PVC SDR 26 C/J.G  + 4% de pérdida por campana</t>
  </si>
  <si>
    <t>De Ø12" ACERO</t>
  </si>
  <si>
    <t>De Ø8" PVC SDR 26 C/J.G  + 3% de pérdida por campana</t>
  </si>
  <si>
    <t>De Ø6" PVC SDR 26 C/J.G  + 3% de pérdida por campana</t>
  </si>
  <si>
    <t>De Ø6" ACERO</t>
  </si>
  <si>
    <t>De Ø4" PVC SDR 26 C/J.G  + 2% de pérdida por campana</t>
  </si>
  <si>
    <t>De Ø3" PVC SDR 26 C/J.G  + 2% de pérdida por campana</t>
  </si>
  <si>
    <t xml:space="preserve">De Ø12" PVC SDR 26 C/J.G  </t>
  </si>
  <si>
    <t xml:space="preserve">De Ø8" PVC SDR 26 C/J.G  </t>
  </si>
  <si>
    <t xml:space="preserve">De Ø6" PVC SDR 26 C/J.G  </t>
  </si>
  <si>
    <t xml:space="preserve">De Ø4" PVC SDR 26 C/J.G  </t>
  </si>
  <si>
    <t xml:space="preserve">De Ø3" PVC SDR 26 C/J.G </t>
  </si>
  <si>
    <t>ACOMETIDAS</t>
  </si>
  <si>
    <t>HIDRANTE</t>
  </si>
  <si>
    <t>SUB-TOTAL FASE  I</t>
  </si>
  <si>
    <t>SISTEMA LOS RANCHOS DE BABOSICO</t>
  </si>
  <si>
    <t>J</t>
  </si>
  <si>
    <t>DERIVACIÓN LINEA  DE IMPULSION Ø8" ACERO (DESDE LINEA DE IMPULSION Ø8" ACERO  HASTA NUEVO DEPOSITO REGULADOR DE H.A. CAP. 400M3)</t>
  </si>
  <si>
    <t>CORTE Y EXTRACCIÓN ASFALTO L=42.22 M</t>
  </si>
  <si>
    <t>De Ø8" ACERO SCH-40</t>
  </si>
  <si>
    <t>SUB-TOTAL FASE  J</t>
  </si>
  <si>
    <t>K</t>
  </si>
  <si>
    <t>DEPÓSITO REGULADOR H.A. 400M3 (LOS RANCHOS DE BABÓSICO)</t>
  </si>
  <si>
    <t>Explanación</t>
  </si>
  <si>
    <t>Zapata de Muro 2.02 qq/m³</t>
  </si>
  <si>
    <t>Zapata de  Columna Central 1.07 qq/m³</t>
  </si>
  <si>
    <t>Losa de Fondo e = 0.20 m - 2.58 qq/m³</t>
  </si>
  <si>
    <t>Columnas Laterales ( 0.35 x 0.35 )m -  5.04 qq/m³ ( 4 u )</t>
  </si>
  <si>
    <t>Columna Central (0.40 x 0.40)m - 5.36 qq/m³ ( 1 u )</t>
  </si>
  <si>
    <t>Muros 0.30 - 2.71 qq/m³</t>
  </si>
  <si>
    <t>Vigas  0.25 x 0.40 - 7.88 qq/m³</t>
  </si>
  <si>
    <t>Losa de Techo 0.15 m - 1.21 qq/m³</t>
  </si>
  <si>
    <t>Zabaleta hormigón ( 0.30 x 0.30 )m - 2.31 qq/m³</t>
  </si>
  <si>
    <t xml:space="preserve">Bordillo de Hormigón en Registro de techo  0.15 m </t>
  </si>
  <si>
    <t>Fino Losa de Fondo Pulido</t>
  </si>
  <si>
    <t>Gl</t>
  </si>
  <si>
    <t>Escalera exterior  H.N. H=3.25 m (según dealle planos)</t>
  </si>
  <si>
    <t>Escalera interior  Inox.  H=3.80 m (según dealle planos)</t>
  </si>
  <si>
    <t xml:space="preserve">Tubería de Ø8" Acero SCH-40 c/protección anticorrosiva </t>
  </si>
  <si>
    <t xml:space="preserve">Tuberia de  Ø8" PVC ( SDR-26 ) c/J.G. </t>
  </si>
  <si>
    <t xml:space="preserve">Codo de Ø8"x 90º Acero SCH-40 c/protección anticorrosiva </t>
  </si>
  <si>
    <t xml:space="preserve">Tee de Ø8"x Ø8" Acero SCH-40 c/protección anticorrosiva </t>
  </si>
  <si>
    <t>Manga de Ø8" x 18"  Acero SCH-40 c/protección anticorrosiva</t>
  </si>
  <si>
    <t xml:space="preserve">Junta mecánica tipo Dresser de Ø8" 150 PSI </t>
  </si>
  <si>
    <t>Válvula de Compuerta de Ø8" H.F. platillada completa (Incluye niples platillados con sus tornillos, tuercas, juntas de goma y juntas dresser)</t>
  </si>
  <si>
    <t>VERJA EN BLOQUES DE  6" VIOLINADOS ( L=78.40 M )</t>
  </si>
  <si>
    <t>9.7.1</t>
  </si>
  <si>
    <t xml:space="preserve">Caseta Para Materiales </t>
  </si>
  <si>
    <t>SUB-TOTAL FASE K</t>
  </si>
  <si>
    <t>L</t>
  </si>
  <si>
    <t>DERIVACIÓN LÍNEA  DE MATRIZ Ø12" PVC SDR-26 (DESDE DEPÓSITO REGULADOR A CONSTRUIR 400 M3 HASTA LÍNEA MATRIZ EXISTENTE.</t>
  </si>
  <si>
    <t>CORTE Y EXTRACCIÓN ASFALTO L=100 M</t>
  </si>
  <si>
    <t xml:space="preserve">Bote de material con camión D= 5.0 km (incluye carguío y esparcimiento en botadero) </t>
  </si>
  <si>
    <t>SUB-TOTAL FASE  L</t>
  </si>
  <si>
    <t>RED DE DISTRIBUCIÓN LOS RANCHOS DE BABOSICO EXTENSIÓN A SABANETA</t>
  </si>
  <si>
    <t>CORTE Y EXTRACCIÓN ASFALTO L=4,406.97 M</t>
  </si>
  <si>
    <t>SUB-TOTAL FASE  M</t>
  </si>
  <si>
    <t>SUB -SISTEMA EL FLAIRE</t>
  </si>
  <si>
    <t>N</t>
  </si>
  <si>
    <t>ESTACIÓN DE BOMBEO C/CISTERNA DE H.A. 100 M3 (ABASTECIDA DESDE RED DE DISTRIBUCIÓN SABANA IGLESIA)</t>
  </si>
  <si>
    <t>CISTERNA DE H.A. DE 100 M3</t>
  </si>
  <si>
    <t>PRELIMINARES:</t>
  </si>
  <si>
    <t>HORMIGÓN ARMADO F'C = 280 KG/CM² ( INDUSTRIAL ) EN:</t>
  </si>
  <si>
    <t>Zapata de muros (inc. zapta columnas perimetrales) - 1.52 qq/m³</t>
  </si>
  <si>
    <t>Zapata de columna central C1 - 1.05 qqq/m³</t>
  </si>
  <si>
    <t xml:space="preserve">Losa de Fondo 0.20 - 2.02 qq/m³ </t>
  </si>
  <si>
    <t>Columnas C2 ( 0.30 x 0.30 )m - 5.15 qq/m³ ( 5 ud )</t>
  </si>
  <si>
    <t>Columnas C1 ( 0.35 x 0.35 )m - 6.35 qq/m³ (1 ud )</t>
  </si>
  <si>
    <t xml:space="preserve">Muros 0.25 - 2.24 qq/m³ </t>
  </si>
  <si>
    <t>Viga V1 ( 0.25 x 0.25 )m - 5.63 qq/m³ ( 2 ud )</t>
  </si>
  <si>
    <t>Losa de Techo cisterna e=0.15 - 1.11 qq/m³</t>
  </si>
  <si>
    <t>Hormigón de Limpieza e=0.05 M, F'C=100 kg/cm²</t>
  </si>
  <si>
    <t>Fino losa de fondo pulido</t>
  </si>
  <si>
    <t>CASETA DE BOMBEO SOBRE CISTERNA</t>
  </si>
  <si>
    <t>HORMIGÓN ARMADO F'C = 210 KG/CM² ( INDUSTRIAL ) EN:</t>
  </si>
  <si>
    <t>Columnas C2 ( 0.30 x 0.30 )m - 5.15 qq/m³ ( 3 ud )</t>
  </si>
  <si>
    <t xml:space="preserve">Viga V2 perimetral ( 0.25 x 0.28 )m - 4.71 qq/m³ </t>
  </si>
  <si>
    <t>Losa de Techo caseta e=0.12m - 1.23 qq/m³</t>
  </si>
  <si>
    <t>Dintel ( 0.15x0.20 )m - 3.67 qq/m³</t>
  </si>
  <si>
    <t>MUROS DE BLOQUES:</t>
  </si>
  <si>
    <t xml:space="preserve">Block 6" Ø3/8"@0.80m SNP </t>
  </si>
  <si>
    <t>Pañete de techo</t>
  </si>
  <si>
    <t>Pintura acrílica Azul turquesa ( inc. Base Blanca )</t>
  </si>
  <si>
    <t>Puerta de 2 hojas de barras de ½'' (1.50 x 2.10) ml</t>
  </si>
  <si>
    <t>Ventanas de aluminio (3 ud)</t>
  </si>
  <si>
    <t>ELECTRIFICACIÓN Y EQUIPAMIENTO</t>
  </si>
  <si>
    <t>ELECTRIFICACIÓN PRIMARIA ( CÁRCAMO DE BOMBEO )</t>
  </si>
  <si>
    <t>Poste H.A.V 40', 500 DAM</t>
  </si>
  <si>
    <t>Poste H.A.V 40', 800 DAM</t>
  </si>
  <si>
    <t>Conductor AAAC No. 1/0</t>
  </si>
  <si>
    <t>Estructura TR-306, 25 Kva, ( Inc. Cut-Out y Pararrayos )</t>
  </si>
  <si>
    <t>Medición eléctrica en baja con main Breaker Enclouse nema 3R, de 125A/3P</t>
  </si>
  <si>
    <t>Estructura MT- 401</t>
  </si>
  <si>
    <t>Estructura MT- 402</t>
  </si>
  <si>
    <t>Estructura MT- 403</t>
  </si>
  <si>
    <t>Estructura MT- 404</t>
  </si>
  <si>
    <t>Estructura MT- 405</t>
  </si>
  <si>
    <t>Hoyo para Postes</t>
  </si>
  <si>
    <t>Hoyo para Vientos</t>
  </si>
  <si>
    <t xml:space="preserve">Instalación de poste </t>
  </si>
  <si>
    <t>Mano de Obra Primaria (20%)</t>
  </si>
  <si>
    <t>ELECTRIFICACIÓN SECUNDARIA</t>
  </si>
  <si>
    <t>Panel Board con barra de 200 amperes y main breaker de 125A/3P amp, 3 breakers de 80A/3P, 1 breakers de 30A/2P</t>
  </si>
  <si>
    <t>Transformador seco de 5 KvA, 480-240/120V</t>
  </si>
  <si>
    <t>Panel Arrancador tipo suave para electrobomba de 30hp</t>
  </si>
  <si>
    <t>Panel de distribución 6/12c, incluye breakers tipo THQL, 1 de 15A/1P, 1 de 20A/1P Y 2 DE 20A/2P, 3 salidas cenitales, 1 interruptor doble, 3 salida de tomacorriente</t>
  </si>
  <si>
    <t>Lámpara Led tipo Cabeza de Cobra 150W, 220V, 60 HZ</t>
  </si>
  <si>
    <t>Electrificación Garita de Operador, incl. Panel de distribución 4/8C, incluye breakers tipo THQL, , 2 breaker de 15A/1P, 3 salidas cenitales, 1 interruptor doble, 3 salida de tomacorriente</t>
  </si>
  <si>
    <t>Mano de Obra eléctrica (30%)</t>
  </si>
  <si>
    <t>Alimentadores Eléctricos</t>
  </si>
  <si>
    <t>Alimentador eléctrico desde transformador hasta medición eléctrica, compuesto por: 3 conductores No.1/0, (F), 1 conductor No.2, (N) y 1 conductor desnudo No.2, trenzado a 7 hilos, (T), incluye conjunto de soportes, conectores y tubería IMC de 2''.</t>
  </si>
  <si>
    <t>Alimentador eléctrico desde la medición hasta panel board, compuesto por: 3 conductores No.1/0, (F), 1 conductor No.2, (N) y 1 conductor desnudo No.2, trenzado a 7 hilos, (T), incluye conjunto de soportes, conectores y tubería IMC/PVC de 2''.</t>
  </si>
  <si>
    <t>Alimentador eléctrico desde panel boar hasta panel arrancador #1 en cárcamo de bombeo, compuesto por: 3 conductores No.6, (F) y 1 conductor desnudo 2, trenzado a 7 hilos, (T), incluye conjunto de soportes y conectores en tubería EMT de 1''.</t>
  </si>
  <si>
    <t>Alimentador eléctrico desde panel board hasta panel arrancador #2 en cárcamo de bombeo, compuesto por: 3 conductores No.6, (F) y 1 conductor desnudo 2, trenzado a 7 hilos, (T), incluye conjunto de soportes y conectores en tubería EMT de 1''.</t>
  </si>
  <si>
    <t>Alimentador eléctrico desde panel arrancador #1 hasta electrobomba en cárcamo de bombeo, compuesto por: 3 conductores No.6, (F) y 1 conductor desnudo 2, trenzado a 7 hilos, (T), incluye conjunto de soportes y conectores en tubería L.T de 1''.</t>
  </si>
  <si>
    <t>Alimentador eléctrico desde panel arrancador #2 hasta electrobomba en cárcamo de bombeo, compuesto por: 3 conductores No.6, (F) y 1 conductor desnudo 2, trenzado a 7 hilos, (T), incluye conjunto de soportes y conectores en tubería L.T de 1''.</t>
  </si>
  <si>
    <t>Alimentador eléctrico desde panel board hasta transformador seco, compuesto por: 3 conductores THW No.10, (F), 1 conductor desnudo 2 trenzado a 7 hilos, (T), incluye conjunto de soportes y conectores en tubería L.T ¾"</t>
  </si>
  <si>
    <t>Alimentador eléctrico desde tansformador seco hasta panel de distribución en cárcamo de bombeo, compuesto por: 2 conductores THW 10, (F), 1 conductor THW No.12 (N) y 1 conductor No.2 trenzado a 7 hilos (T), incluye conjunto de soportes y conectores en tubería L.T de ¾''.</t>
  </si>
  <si>
    <t>Alimentador eléctrico desde panel de distribucion en carcamo de bombeo hasta panel de breaker en garita de operador, compuesto por: 2 conductores THW 10, (F), 1 conductor THW No.12 (N) y 1 conductor No.2 trenzado a 7 hilos (T), incluye conjunto de soportes y conectores en tubería pvc/emt de ¾''.</t>
  </si>
  <si>
    <t>Alimentador eléctrico desde panel de distribución en cárcamo de bombeo hasta luminaria exterior, compuesto por: 1 conductor de vinil No. 10/2, incluye conjunto de soportes y conectores en tubería pvc/emt de ¾''.</t>
  </si>
  <si>
    <t>Equipamiento de Cárcamo</t>
  </si>
  <si>
    <t>Electrobomba de Turbina eje Vertical 100 GPM vs 660 PIES de TDH, con motor de 30 HP A 480V, 60HZ.</t>
  </si>
  <si>
    <t>Válvula contra golpe de ariete de  Ø4"</t>
  </si>
  <si>
    <t>Niple de acero platillado Ø3" x 12" en un extremo</t>
  </si>
  <si>
    <t>Válvula de aire Ø1"</t>
  </si>
  <si>
    <t>Manometria completa, ( incl. Manómetro sumergido en gliserina )</t>
  </si>
  <si>
    <t>Junta de Dreeser Ø3"</t>
  </si>
  <si>
    <t>Check horizontal Ø3", 350 PSI</t>
  </si>
  <si>
    <t>Válvula de compuerta vástago ascendente Ø3", 350 PSI</t>
  </si>
  <si>
    <t>Tee Ø4" x Ø4" x Ø2" acero</t>
  </si>
  <si>
    <t>Válvula de compuerta vástago ascendente Ø4", 350 PSI</t>
  </si>
  <si>
    <t>Válvula de compuerta vástago ascendente Ø2", 350 PSI</t>
  </si>
  <si>
    <t>Niple platillado Ø4" y Ø6" en un extremo</t>
  </si>
  <si>
    <t>Niple platillado Ø2" y Ø6" en un extremo</t>
  </si>
  <si>
    <t>Codo Ø4" x 90º acero</t>
  </si>
  <si>
    <t>Codo Ø2" x 90º acero</t>
  </si>
  <si>
    <t>Yee de Ø4"xØ4"xØ3"</t>
  </si>
  <si>
    <t xml:space="preserve">Soporte en hormigón para válvula, check, descargas libre y mainfold </t>
  </si>
  <si>
    <t>Mano de Obra construción de descarga</t>
  </si>
  <si>
    <t>Entrada general ( panel breaker 2/4 inc. breaker)</t>
  </si>
  <si>
    <t>Salida luz cenital</t>
  </si>
  <si>
    <t>Salida interruptor sencillo</t>
  </si>
  <si>
    <t>Salida Tomacorrinete doble (120 V)</t>
  </si>
  <si>
    <t>SUB-TOTAL N</t>
  </si>
  <si>
    <t>O</t>
  </si>
  <si>
    <t>LÍNEA DE IMPULSIÓN DESDE CISTERNA DE 100.0M3 PARA EL FLAIRE HASTA DEPÓSITO REGULADOR CAPACIDAD 100.0M3 A CONSTRUIR</t>
  </si>
  <si>
    <t>CORTE Y EXTRACCIÓN ASFALTO L=2,237 M</t>
  </si>
  <si>
    <t>De Ø4" ACERO</t>
  </si>
  <si>
    <t>De Ø4" PVC SDR 21 C/J.G  + 2% de pérdida por campana</t>
  </si>
  <si>
    <t xml:space="preserve">De Ø4" PVC SDR 21 C/J.G  </t>
  </si>
  <si>
    <t>SUB-TOTAL FASE O</t>
  </si>
  <si>
    <t>DEPÓSITO REGULADOR ELEVADO A 10M CAPACIDAD 100M3 (El FLAIRE)</t>
  </si>
  <si>
    <t>Zapata de columna - 0.82 qqq/m³</t>
  </si>
  <si>
    <t>Columnas ( 0.40 x 0.40 ) - 4.81 qq/m³</t>
  </si>
  <si>
    <t>Riostra Radiales ( 0.30 x 0.40 ) - 3.59 qq/m³</t>
  </si>
  <si>
    <t>Riostra Laterales ( 0.30 x 0.40 ) - 3.59 qq/m³</t>
  </si>
  <si>
    <t>Viga anular de fondo ( 0.30 x 0.40 ) - 3.63 qq/m³</t>
  </si>
  <si>
    <t>Losa de fondo 0.20 - 6.97 qq/m³</t>
  </si>
  <si>
    <t>Viga en muro ( 0.25 x 0.20 ) - 5.02 qq/m³</t>
  </si>
  <si>
    <t>Muros 0.20 - 3.68 qq/m³ ( inclinado )</t>
  </si>
  <si>
    <t>Muros 0.20 - 1.22 qq/m³</t>
  </si>
  <si>
    <t>Losa de techo 0.12 - 3.33 qq/m³</t>
  </si>
  <si>
    <t xml:space="preserve">Escalera exterior  H.N. H=15.00 m c/protección </t>
  </si>
  <si>
    <t xml:space="preserve">Escalera interior  Inox.  H=2.35 m </t>
  </si>
  <si>
    <t>Abrasadera metálica p/tuberias</t>
  </si>
  <si>
    <t>MOVIMIENTO DE TIERRA P/TUBERÍA: ( L=62.37 m )</t>
  </si>
  <si>
    <t>8.11.1</t>
  </si>
  <si>
    <t>8.11.2</t>
  </si>
  <si>
    <t>8.11.3</t>
  </si>
  <si>
    <t>8.11.4</t>
  </si>
  <si>
    <t>VERJA EN BLOQUES DE  6" VIOLINADOS ( L=96.00 M )</t>
  </si>
  <si>
    <t>Viga de amarre snp ( 0.20 x 0.20 )mts - 2.45 qq/m3</t>
  </si>
  <si>
    <t>SUB-TOTAL FASE P</t>
  </si>
  <si>
    <t>Q</t>
  </si>
  <si>
    <t xml:space="preserve">SUSTITUCIÓN LINEA DE  Ø6" ACERO (EL FLAIRE) DESDE ESTACIÓN DE RELEVO EXISTENTE HASTA DEPÓSITO REGULADOR EL FLAIRE </t>
  </si>
  <si>
    <t>CORTE Y EXTRACCIÓN ASFALTO L=1,039 M</t>
  </si>
  <si>
    <t>SUB-TOTAL FASE  Q</t>
  </si>
  <si>
    <t>SUB SISTEMA MESETA GURABO</t>
  </si>
  <si>
    <t>R</t>
  </si>
  <si>
    <t>REHABILITACION CARCAMO DE BOMBEO PALO AMARILLO</t>
  </si>
  <si>
    <t>CARCAMO DE BOMBEO</t>
  </si>
  <si>
    <t>Electrobomba de Turbina eje Vertical, con motor de 100 HP A 480V, 60HZ.</t>
  </si>
  <si>
    <t>Instalacion de electrobomba</t>
  </si>
  <si>
    <t>Reducción de ø 6" a 4"</t>
  </si>
  <si>
    <t>Niple platillado ø 4" x 12" en un extremo</t>
  </si>
  <si>
    <t>Válvula de aire ø 1"</t>
  </si>
  <si>
    <t>Manometría completa manómetro sumergido en glicerina</t>
  </si>
  <si>
    <t>Junta de desmontaje autoportante ø4"</t>
  </si>
  <si>
    <t>Check horizontal ø 4"</t>
  </si>
  <si>
    <t>Válvula de compuerta vastago ascendente ø 4"</t>
  </si>
  <si>
    <t>Tee ø 4" x ø 4" x ø 3" acero</t>
  </si>
  <si>
    <t>Válvula de compuerta vastago ascendente ø 3"</t>
  </si>
  <si>
    <t>Niple platillado ø 3" y ø 6" en un extremo</t>
  </si>
  <si>
    <t xml:space="preserve">Construccion de Z de ø 4" </t>
  </si>
  <si>
    <t>Soporte en hormigón para válvula y check de ø4"</t>
  </si>
  <si>
    <t>Retirar bombas existente (1 con motor vertical de 100hp, 1 con motor horizontal de 150hp)</t>
  </si>
  <si>
    <t xml:space="preserve">Desmantelar descarga existente en ø 4" </t>
  </si>
  <si>
    <t>Retiro de paneles eléctricos y cableado desde transformador a electrobomba existentes</t>
  </si>
  <si>
    <t>Mano de Obra construcion de descarga</t>
  </si>
  <si>
    <t xml:space="preserve">Panel Board con barra de 300 amp y main breaker de 225A/3P amp, 1 breakers de 200A/3P, 1 breakers de 30A/2P, (1 breakers de 200A/3P, DISPONIBLE).  </t>
  </si>
  <si>
    <t>Panel Arrancador tipo suave para electrobomba de 100hp</t>
  </si>
  <si>
    <t>Panel de distribucion 6/12c, equipada con 3 breaker tipo THQL, 20A/1P</t>
  </si>
  <si>
    <t>Lamparas Led tipo cabeza de cobra 150w, 220v, 60hz</t>
  </si>
  <si>
    <t>Mano de Obra electrica</t>
  </si>
  <si>
    <t>ALIMENTADORES ELECTRICO</t>
  </si>
  <si>
    <t>Alimentador electrico desde transformador hasta Panel Board en carcamo de bombeo, compuesto por: 6 conductores 1/0 (2XF), 1 conductor 2 (N) y 1 conductor desnudo 2, trenzado a 7 hilos, (T), incluye conjunto de conectores y tuberia pvc/emt de 2''.</t>
  </si>
  <si>
    <t>Alimentador electrico desde Panel Board hasta panel arrancador en carcamo de bombeo, compuesto por: 6 conductores 1/0 (2XF), 1 conductor desnudo 2, trenzado a 7 hilos, (T), incluye conjunto de conectores y tuberia emt de 2''.</t>
  </si>
  <si>
    <t>Alimentador electrico desde panel arrancador hasta electrobomba  en carcamo de bombeo, compuesto por: 3 conductores 2/0 (F), 1 conductor desnudo 2, trenzado a 7 hilos, (T), incluye conjunto de conectores y tuberia L.T de 2''.</t>
  </si>
  <si>
    <t>Alimentador electrico desde panel boar hasta transformador seco en carcamo de bombeo, compuesto por: 3 conductores THW 10, (F) y 2 conductor No.10, (N y T), incluye conjunto de soportes y conectores en tuberia L.T de 3/4''.</t>
  </si>
  <si>
    <t>Alimentador electrico desde transformador seco en carcamo de bombeo hasta panel de distribucion, compuesto por: 2 conductores THW 10, (F) y 2 conductor No.12, (N y T), incluye conjunto de soportes y conectores en tuberia L.T de 3/4''.</t>
  </si>
  <si>
    <t>Pintura acrilica en muros y techo</t>
  </si>
  <si>
    <t>Pintura mantenimiento en hierros (Puertas y ventanas)</t>
  </si>
  <si>
    <t>Demolición y bote fino de techo (12.50 m2)</t>
  </si>
  <si>
    <t>M2</t>
  </si>
  <si>
    <t>Impermeabilizante tela asfaltica de 4mm(granular)</t>
  </si>
  <si>
    <t>Limpieza en interior (incluye piso)</t>
  </si>
  <si>
    <t>SUB-TOTAL R</t>
  </si>
  <si>
    <t>S</t>
  </si>
  <si>
    <t>DERIVACIÓN Ø4" PVC DESDE LINEA DE IMPULSION Ø16" H.D. HASTA ESTACION DE BOMBEO A REHABILITAR (PALO AMARILLO)</t>
  </si>
  <si>
    <t>CORTE Y EXTRACCIÓN ASFALTO L= 46.40M</t>
  </si>
  <si>
    <t>SUB-TOTAL FASE  S</t>
  </si>
  <si>
    <t>T</t>
  </si>
  <si>
    <t>RED DE DISTRIBUCIÓN  MESETA Y GURABO</t>
  </si>
  <si>
    <t>CORTE Y EXTRACCIÓN ASFALTO L= 5,777.41M</t>
  </si>
  <si>
    <t>SUB-TOTAL FASE  T</t>
  </si>
  <si>
    <t>Z</t>
  </si>
  <si>
    <t>VARIOS</t>
  </si>
  <si>
    <t>VALLA (16' x 10') impresión Full Color en Banner blanco y negro, con logo de INAPA, nombre del contratista y del proyecto, estructura de tubos galvanizados de 1.5" x 1.5" y soportes en tubos cuadrados de 4" x 4"</t>
  </si>
  <si>
    <t>Puesta en Marcha Plantas Potabilizadoras</t>
  </si>
  <si>
    <t>Reparación de Servicios existentes</t>
  </si>
  <si>
    <t>Meses</t>
  </si>
  <si>
    <t>SUB-TOTAL FASE Z</t>
  </si>
  <si>
    <t>SUB-TOTAL GENERAL</t>
  </si>
  <si>
    <t>GASTOS INDIRECTOS</t>
  </si>
  <si>
    <t>Honorarios Profesionales</t>
  </si>
  <si>
    <t>Gastos Administrativos</t>
  </si>
  <si>
    <t>Seguro, Póliza y Fianzas</t>
  </si>
  <si>
    <t>Transporte</t>
  </si>
  <si>
    <t>Supervisión de la Obra</t>
  </si>
  <si>
    <t>Medida de Compensación Ambiental</t>
  </si>
  <si>
    <t>ITBIS (Ley 07-2007)</t>
  </si>
  <si>
    <t>Ley 6-86</t>
  </si>
  <si>
    <t>CODIA</t>
  </si>
  <si>
    <t>Imprevistos</t>
  </si>
  <si>
    <t>Completivo material filtrante</t>
  </si>
  <si>
    <t>Completivo transporte de Postes</t>
  </si>
  <si>
    <t xml:space="preserve">Interconexion con EDENORTE </t>
  </si>
  <si>
    <t>APROBACION DE PLANOS</t>
  </si>
  <si>
    <t>TOTAL GASTOS INDIRECTOS</t>
  </si>
  <si>
    <t>TOTAL GENERAL EN RD$</t>
  </si>
  <si>
    <t>SNIP:</t>
  </si>
  <si>
    <r>
      <t xml:space="preserve">CAMPAMENTO PLANTA POTABILIZADORA </t>
    </r>
    <r>
      <rPr>
        <sz val="10"/>
        <rFont val="Arial"/>
        <family val="2"/>
      </rPr>
      <t>(Incluye alquiler del solar o casa, baños portatiles y caseta de materiales)</t>
    </r>
  </si>
  <si>
    <r>
      <rPr>
        <b/>
        <sz val="10"/>
        <rFont val="Arial"/>
        <family val="2"/>
      </rPr>
      <t xml:space="preserve">CAMPAMENTO LINEAS Y REDES </t>
    </r>
    <r>
      <rPr>
        <sz val="10"/>
        <rFont val="Arial"/>
        <family val="2"/>
      </rPr>
      <t>(Incluye alquiler del solar o casa, baños portatiles y caseta de materiales)</t>
    </r>
  </si>
  <si>
    <t>AMPLIACION ACUEDUCTO MULTIPLE SABANA IGLESIA</t>
  </si>
  <si>
    <t>Escalera tipo Gato</t>
  </si>
  <si>
    <t>Generador electrico para intemperie 400 kw, montado en trailer</t>
  </si>
  <si>
    <t xml:space="preserve">Suministro de ITM (interruptor de transferencia manual) de 800/3 AMP., 480V, 60HZ, trifásico. </t>
  </si>
  <si>
    <t>Movimiento de tierra para tuberías (incluye excavación, relleno y bote de material)</t>
  </si>
  <si>
    <t>Paneles Lamelares  PVC,  espesor lámina 0.6 - 1 mm y tubo hexagonal, CERTIFICACIÓN NSF, altura vertical 0.91 m, carga superficial ≥ 7 m/hr. Colocación con perfiles GRP  para soporte módulos.</t>
  </si>
  <si>
    <t xml:space="preserve">Puerta doble en tola de ¼" (2.7x 2.00) m </t>
  </si>
  <si>
    <t xml:space="preserve">CÁMARA DE INSPECCIÓN </t>
  </si>
  <si>
    <t xml:space="preserve">POZO FILTRANTE Ø10" </t>
  </si>
  <si>
    <t xml:space="preserve">Imbornal 2 parillas </t>
  </si>
  <si>
    <t>SUMINISTRO Y COLOCACIÓN de junta expansiva (colocada cada 30mts en columna adicional) tira de Foam 1/2"</t>
  </si>
  <si>
    <t>Tapa metálica en registro de techo depósito (D= 0.80m)</t>
  </si>
  <si>
    <t xml:space="preserve">Barandas de protección en techo Ø¾" Galv. </t>
  </si>
  <si>
    <t xml:space="preserve">Registro para válvula ( 2.30 m x 2.30 m x 1.77 m ) (Incluye tapa de metálica de 0.80m x 0.80m) </t>
  </si>
  <si>
    <t>Puerta corrediza long=4.0 m (Incluye angular del riel, rodamientos y demas accesorios de instalación)</t>
  </si>
  <si>
    <t>Acometidas urbanas en polietileno Ø3"</t>
  </si>
  <si>
    <t>Acometidas urbanas en polietileno Ø4"</t>
  </si>
  <si>
    <t>Suministro y colocación de Hidrantes 4" en tubería de Ø4". Incluiye hidrante, válvula, caja, piezas, y mano de obra</t>
  </si>
  <si>
    <t>Tapa metálica en registro de techo depósito (0.80m x 0.80m)</t>
  </si>
  <si>
    <t>Registro para válvula ( 1.70 m x 1.70 m x 1.77 m ) (Incluye tapa  metálica de 0.80m x 0.80m)</t>
  </si>
  <si>
    <t>Acometidas Urbanas en polietileno Ø3"</t>
  </si>
  <si>
    <t>Acometidas Urbanas en polietileno Ø4"</t>
  </si>
  <si>
    <t>Acometidas Rurales en polietileno Ø3"</t>
  </si>
  <si>
    <t xml:space="preserve">Tapa metálica en registro de techo depósito (D= 0.80m) </t>
  </si>
  <si>
    <t>Barandas de protección en techo Ø¾" Galv.</t>
  </si>
  <si>
    <t>Registro para válvula ( 1.70 m x 1.70 m x 1.77 m ) (Incluye tapa de metálica de 0.80m x 0.80m)</t>
  </si>
  <si>
    <t xml:space="preserve">Puerta corrediza long=4.0 m (Incluye angular del riel, rodamientos y demas accesorios de instalación) </t>
  </si>
  <si>
    <t xml:space="preserve">Registro Prefabricado H.A., de  1.50 A 2.00 M </t>
  </si>
  <si>
    <t>Puerta corrediza long=4.0 m (incluye angular del riel, rodamientos y demas accesorios de instalación)</t>
  </si>
  <si>
    <t xml:space="preserve">Ventilación de techo </t>
  </si>
  <si>
    <t xml:space="preserve">Anclaje de H. S. F'c=180 kg/cm² p/piezas </t>
  </si>
  <si>
    <t>Ventilación de techo en tuberia acero Ø6" SCH-40</t>
  </si>
  <si>
    <t>Anclaje de H. S. F'c=180 kg/cm² p/piezas</t>
  </si>
  <si>
    <t>Ventilación de techo en tuberia acero Ø8" SCH-40</t>
  </si>
  <si>
    <t>LISTA DE PARTIDAS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</si>
</sst>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_);[Red]\(&quot;$&quot;#,##0\)"/>
    <numFmt numFmtId="43" formatCode="_(* #,##0.00_);_(* \(#,##0.00\);_(* &quot;-&quot;??_);_(@_)"/>
    <numFmt numFmtId="164" formatCode="0.0"/>
    <numFmt numFmtId="165" formatCode="#,##0.0;\-#,##0.0"/>
    <numFmt numFmtId="166" formatCode="_-* #,##0.00\ _€_-;\-* #,##0.00\ _€_-;_-* &quot;-&quot;??\ _€_-;_-@_-"/>
    <numFmt numFmtId="167" formatCode="#,##0.0_);\(#,##0.0\)"/>
    <numFmt numFmtId="168" formatCode="#,##0.00\ &quot;€&quot;;[Red]\-#,##0.00\ &quot;€&quot;"/>
    <numFmt numFmtId="169" formatCode="#,##0.00;[Red]#,##0.00"/>
    <numFmt numFmtId="170" formatCode="General_)"/>
    <numFmt numFmtId="171" formatCode="#.00"/>
    <numFmt numFmtId="172" formatCode="_-* #,##0.00_-;\-* #,##0.00_-;_-* &quot;-&quot;??_-;_-@_-"/>
    <numFmt numFmtId="173" formatCode="0.00;[Red]0.00"/>
    <numFmt numFmtId="174" formatCode="#,##0.0"/>
    <numFmt numFmtId="175" formatCode="0.0%"/>
    <numFmt numFmtId="176" formatCode="#,##0.0_ ;\-#,##0.0\ "/>
    <numFmt numFmtId="177" formatCode="#,##0.00_ ;\-#,##0.00\ "/>
  </numFmts>
  <fonts count="21"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sz val="10"/>
      <color indexed="8"/>
      <name val="Arial"/>
      <family val="2"/>
    </font>
    <font>
      <sz val="10"/>
      <color rgb="FF000000"/>
      <name val="Arial"/>
      <family val="2"/>
    </font>
    <font>
      <sz val="10"/>
      <color theme="1"/>
      <name val="Arial"/>
      <family val="2"/>
    </font>
    <font>
      <sz val="12"/>
      <name val="Courier"/>
      <family val="3"/>
    </font>
    <font>
      <sz val="10"/>
      <color rgb="FF7030A0"/>
      <name val="Arial"/>
      <family val="2"/>
    </font>
    <font>
      <sz val="10"/>
      <color rgb="FFFF0000"/>
      <name val="Arial"/>
      <family val="2"/>
    </font>
    <font>
      <b/>
      <sz val="10"/>
      <color theme="1"/>
      <name val="Arial"/>
      <family val="2"/>
    </font>
    <font>
      <b/>
      <sz val="10"/>
      <color rgb="FFFF0000"/>
      <name val="Arial"/>
      <family val="2"/>
    </font>
    <font>
      <sz val="10"/>
      <color theme="1"/>
      <name val="Calibri"/>
      <family val="2"/>
      <scheme val="minor"/>
    </font>
    <font>
      <sz val="10"/>
      <name val="Calibri"/>
      <family val="2"/>
    </font>
    <font>
      <sz val="8"/>
      <name val="Arial"/>
      <family val="2"/>
    </font>
    <font>
      <sz val="10"/>
      <color indexed="63"/>
      <name val="Arial"/>
      <family val="2"/>
    </font>
    <font>
      <sz val="12"/>
      <name val="Arial"/>
      <family val="2"/>
    </font>
    <font>
      <b/>
      <sz val="10"/>
      <color theme="3"/>
      <name val="Arial"/>
      <family val="2"/>
    </font>
    <font>
      <sz val="10"/>
      <color theme="3"/>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s>
  <borders count="42">
    <border>
      <left/>
      <right/>
      <top/>
      <bottom/>
      <diagonal/>
    </border>
    <border>
      <left/>
      <right/>
      <top/>
      <bottom style="thin">
        <color theme="0" tint="-0.14993743705557422"/>
      </bottom>
      <diagonal/>
    </border>
    <border>
      <left style="thin">
        <color theme="0" tint="-0.14996795556505021"/>
      </left>
      <right style="thin">
        <color theme="0" tint="-4.9989318521683403E-2"/>
      </right>
      <top style="thin">
        <color theme="0" tint="-0.14993743705557422"/>
      </top>
      <bottom style="thin">
        <color theme="0" tint="-0.14993743705557422"/>
      </bottom>
      <diagonal/>
    </border>
    <border>
      <left style="thin">
        <color theme="0" tint="-4.9989318521683403E-2"/>
      </left>
      <right style="thin">
        <color theme="0" tint="-4.9989318521683403E-2"/>
      </right>
      <top style="thin">
        <color theme="0" tint="-0.14993743705557422"/>
      </top>
      <bottom style="thin">
        <color theme="0" tint="-0.14993743705557422"/>
      </bottom>
      <diagonal/>
    </border>
    <border>
      <left style="thin">
        <color theme="0" tint="-0.14996795556505021"/>
      </left>
      <right style="thin">
        <color theme="0" tint="-0.249977111117893"/>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14996795556505021"/>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style="thin">
        <color indexed="64"/>
      </bottom>
      <diagonal/>
    </border>
    <border>
      <left style="thin">
        <color theme="0" tint="-0.14996795556505021"/>
      </left>
      <right style="thin">
        <color theme="0" tint="-0.14996795556505021"/>
      </right>
      <top/>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bottom/>
      <diagonal/>
    </border>
    <border>
      <left style="thin">
        <color theme="0" tint="-0.14996795556505021"/>
      </left>
      <right/>
      <top/>
      <bottom/>
      <diagonal/>
    </border>
    <border>
      <left/>
      <right style="thin">
        <color theme="0" tint="-0.14996795556505021"/>
      </right>
      <top/>
      <bottom/>
      <diagonal/>
    </border>
    <border>
      <left style="thin">
        <color theme="0" tint="-0.14993743705557422"/>
      </left>
      <right style="thin">
        <color theme="0" tint="-0.14993743705557422"/>
      </right>
      <top/>
      <bottom/>
      <diagonal/>
    </border>
    <border>
      <left style="thin">
        <color theme="0" tint="-0.14990691854609822"/>
      </left>
      <right style="thin">
        <color theme="0" tint="-0.14990691854609822"/>
      </right>
      <top/>
      <bottom/>
      <diagonal/>
    </border>
    <border>
      <left style="thin">
        <color theme="0" tint="-0.14993743705557422"/>
      </left>
      <right/>
      <top/>
      <bottom/>
      <diagonal/>
    </border>
    <border>
      <left style="thin">
        <color theme="0" tint="-0.34998626667073579"/>
      </left>
      <right/>
      <top/>
      <bottom/>
      <diagonal/>
    </border>
    <border>
      <left style="thin">
        <color theme="0" tint="-0.14996795556505021"/>
      </left>
      <right style="thin">
        <color theme="0" tint="-0.14999847407452621"/>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6795556505021"/>
      </left>
      <right style="thin">
        <color theme="0" tint="-0.14996795556505021"/>
      </right>
      <top/>
      <bottom style="thin">
        <color indexed="64"/>
      </bottom>
      <diagonal/>
    </border>
    <border>
      <left style="thin">
        <color indexed="64"/>
      </left>
      <right style="thin">
        <color theme="0" tint="-0.249977111117893"/>
      </right>
      <top/>
      <bottom/>
      <diagonal/>
    </border>
    <border>
      <left style="thin">
        <color theme="0" tint="-0.14999847407452621"/>
      </left>
      <right style="thin">
        <color theme="0" tint="-0.249977111117893"/>
      </right>
      <top/>
      <bottom/>
      <diagonal/>
    </border>
    <border>
      <left style="thin">
        <color theme="0" tint="-0.249977111117893"/>
      </left>
      <right style="thin">
        <color theme="0" tint="-0.14999847407452621"/>
      </right>
      <top/>
      <bottom/>
      <diagonal/>
    </border>
    <border>
      <left style="thin">
        <color indexed="64"/>
      </left>
      <right style="thin">
        <color theme="0" tint="-0.14999847407452621"/>
      </right>
      <top/>
      <bottom/>
      <diagonal/>
    </border>
    <border>
      <left style="thin">
        <color indexed="64"/>
      </left>
      <right style="thin">
        <color indexed="64"/>
      </right>
      <top/>
      <bottom/>
      <diagonal/>
    </border>
    <border>
      <left style="thin">
        <color theme="0" tint="-0.14996795556505021"/>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right style="thin">
        <color theme="0" tint="-0.249977111117893"/>
      </right>
      <top style="thin">
        <color indexed="64"/>
      </top>
      <bottom/>
      <diagonal/>
    </border>
    <border>
      <left style="thin">
        <color theme="0" tint="-0.14996795556505021"/>
      </left>
      <right style="thin">
        <color theme="0" tint="-0.249977111117893"/>
      </right>
      <top/>
      <bottom style="thin">
        <color theme="0" tint="-0.14996795556505021"/>
      </bottom>
      <diagonal/>
    </border>
    <border>
      <left style="thin">
        <color theme="0" tint="-0.249977111117893"/>
      </left>
      <right style="thin">
        <color theme="0" tint="-0.249977111117893"/>
      </right>
      <top/>
      <bottom style="thin">
        <color theme="0" tint="-0.14996795556505021"/>
      </bottom>
      <diagonal/>
    </border>
    <border>
      <left/>
      <right style="thin">
        <color theme="0" tint="-0.249977111117893"/>
      </right>
      <top/>
      <bottom style="thin">
        <color theme="0" tint="-0.14996795556505021"/>
      </bottom>
      <diagonal/>
    </border>
    <border>
      <left style="thin">
        <color theme="0" tint="-4.9989318521683403E-2"/>
      </left>
      <right style="thin">
        <color theme="0" tint="-0.14993743705557422"/>
      </right>
      <top style="thin">
        <color theme="0" tint="-0.14993743705557422"/>
      </top>
      <bottom style="thin">
        <color theme="0" tint="-0.14993743705557422"/>
      </bottom>
      <diagonal/>
    </border>
    <border>
      <left/>
      <right style="thin">
        <color theme="0" tint="-0.14996795556505021"/>
      </right>
      <top/>
      <bottom style="thin">
        <color indexed="64"/>
      </bottom>
      <diagonal/>
    </border>
    <border>
      <left style="thin">
        <color theme="0" tint="-0.24994659260841701"/>
      </left>
      <right style="thin">
        <color theme="0" tint="-0.34998626667073579"/>
      </right>
      <top/>
      <bottom/>
      <diagonal/>
    </border>
    <border>
      <left/>
      <right style="thin">
        <color theme="0" tint="-0.34998626667073579"/>
      </right>
      <top/>
      <bottom/>
      <diagonal/>
    </border>
    <border>
      <left/>
      <right style="thin">
        <color indexed="64"/>
      </right>
      <top/>
      <bottom/>
      <diagonal/>
    </border>
    <border>
      <left style="thin">
        <color theme="0" tint="-0.249977111117893"/>
      </left>
      <right style="thin">
        <color theme="0" tint="-0.14996795556505021"/>
      </right>
      <top/>
      <bottom/>
      <diagonal/>
    </border>
    <border>
      <left/>
      <right style="thin">
        <color theme="0" tint="-0.14996795556505021"/>
      </right>
      <top style="thin">
        <color indexed="64"/>
      </top>
      <bottom/>
      <diagonal/>
    </border>
    <border>
      <left/>
      <right style="thin">
        <color theme="0" tint="-0.14996795556505021"/>
      </right>
      <top/>
      <bottom style="thin">
        <color theme="0" tint="-0.14996795556505021"/>
      </bottom>
      <diagonal/>
    </border>
  </borders>
  <cellStyleXfs count="49">
    <xf numFmtId="0" fontId="0"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39" fontId="8" fillId="0" borderId="0"/>
    <xf numFmtId="0" fontId="2" fillId="0" borderId="0"/>
    <xf numFmtId="0" fontId="2" fillId="0" borderId="0"/>
    <xf numFmtId="166" fontId="2" fillId="0" borderId="0" applyFont="0" applyFill="0" applyBorder="0" applyAlignment="0" applyProtection="0"/>
    <xf numFmtId="0" fontId="2" fillId="0" borderId="0"/>
    <xf numFmtId="39" fontId="8"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1" fillId="0" borderId="0"/>
    <xf numFmtId="171" fontId="2" fillId="0" borderId="0" applyFill="0" applyBorder="0" applyAlignment="0" applyProtection="0"/>
    <xf numFmtId="172" fontId="15"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75" fontId="17" fillId="0" borderId="0"/>
    <xf numFmtId="172" fontId="2" fillId="0" borderId="0" applyFont="0" applyFill="0" applyBorder="0" applyAlignment="0" applyProtection="0"/>
    <xf numFmtId="172"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15"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8" fillId="0" borderId="0"/>
    <xf numFmtId="166"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0" fontId="2" fillId="0" borderId="0"/>
  </cellStyleXfs>
  <cellXfs count="923">
    <xf numFmtId="0" fontId="0" fillId="0" borderId="0" xfId="0"/>
    <xf numFmtId="0" fontId="3" fillId="2" borderId="4" xfId="0" applyFont="1" applyFill="1" applyBorder="1" applyAlignment="1" applyProtection="1">
      <alignment horizontal="right" vertical="top"/>
    </xf>
    <xf numFmtId="165" fontId="3" fillId="2" borderId="10" xfId="6" applyNumberFormat="1" applyFont="1" applyFill="1" applyBorder="1" applyAlignment="1" applyProtection="1">
      <alignment horizontal="center" vertical="top"/>
    </xf>
    <xf numFmtId="0" fontId="3" fillId="2" borderId="10" xfId="7" applyFont="1" applyFill="1" applyBorder="1" applyAlignment="1" applyProtection="1">
      <alignment horizontal="left" vertical="top" wrapText="1"/>
    </xf>
    <xf numFmtId="4" fontId="2" fillId="2" borderId="10" xfId="8" applyNumberFormat="1" applyFont="1" applyFill="1" applyBorder="1" applyAlignment="1" applyProtection="1">
      <alignment vertical="top"/>
    </xf>
    <xf numFmtId="1" fontId="3" fillId="2" borderId="10" xfId="9" applyNumberFormat="1" applyFont="1" applyFill="1" applyBorder="1" applyAlignment="1" applyProtection="1">
      <alignment horizontal="center" vertical="top"/>
    </xf>
    <xf numFmtId="0" fontId="3" fillId="2" borderId="10" xfId="6" applyNumberFormat="1" applyFont="1" applyFill="1" applyBorder="1" applyAlignment="1" applyProtection="1">
      <alignment horizontal="left" vertical="top" wrapText="1"/>
    </xf>
    <xf numFmtId="4" fontId="3" fillId="2" borderId="10" xfId="8" applyNumberFormat="1" applyFont="1" applyFill="1" applyBorder="1" applyAlignment="1" applyProtection="1">
      <alignment vertical="top"/>
    </xf>
    <xf numFmtId="0" fontId="3" fillId="2" borderId="10" xfId="6" applyNumberFormat="1" applyFont="1" applyFill="1" applyBorder="1" applyAlignment="1" applyProtection="1">
      <alignment horizontal="right" vertical="top" wrapText="1"/>
    </xf>
    <xf numFmtId="164" fontId="2" fillId="2" borderId="10" xfId="9" applyNumberFormat="1" applyFont="1" applyFill="1" applyBorder="1" applyAlignment="1" applyProtection="1">
      <alignment horizontal="right" vertical="top"/>
    </xf>
    <xf numFmtId="4" fontId="2" fillId="2" borderId="10" xfId="3" applyNumberFormat="1" applyFont="1" applyFill="1" applyBorder="1" applyAlignment="1" applyProtection="1">
      <alignment vertical="top"/>
    </xf>
    <xf numFmtId="0" fontId="2" fillId="2" borderId="10" xfId="6" applyNumberFormat="1" applyFont="1" applyFill="1" applyBorder="1" applyAlignment="1" applyProtection="1">
      <alignment horizontal="left" vertical="top" wrapText="1"/>
    </xf>
    <xf numFmtId="0" fontId="3" fillId="2" borderId="10" xfId="6" applyFont="1" applyFill="1" applyBorder="1" applyAlignment="1" applyProtection="1">
      <alignment horizontal="right" vertical="top"/>
    </xf>
    <xf numFmtId="0" fontId="3" fillId="2" borderId="10" xfId="6" applyFont="1" applyFill="1" applyBorder="1" applyAlignment="1" applyProtection="1">
      <alignment horizontal="left" vertical="top"/>
    </xf>
    <xf numFmtId="0" fontId="2" fillId="2" borderId="10" xfId="6" applyNumberFormat="1" applyFont="1" applyFill="1" applyBorder="1" applyAlignment="1" applyProtection="1">
      <alignment horizontal="right" vertical="top"/>
    </xf>
    <xf numFmtId="0" fontId="2" fillId="2" borderId="10" xfId="6" applyNumberFormat="1" applyFont="1" applyFill="1" applyBorder="1" applyAlignment="1" applyProtection="1">
      <alignment horizontal="left" vertical="top"/>
    </xf>
    <xf numFmtId="1" fontId="3" fillId="2" borderId="10" xfId="9" applyNumberFormat="1" applyFont="1" applyFill="1" applyBorder="1" applyAlignment="1" applyProtection="1">
      <alignment horizontal="right" vertical="top"/>
    </xf>
    <xf numFmtId="0" fontId="3" fillId="2" borderId="10" xfId="6" applyNumberFormat="1" applyFont="1" applyFill="1" applyBorder="1" applyAlignment="1" applyProtection="1">
      <alignment horizontal="right" vertical="top"/>
    </xf>
    <xf numFmtId="0" fontId="3" fillId="2" borderId="10" xfId="6" applyNumberFormat="1" applyFont="1" applyFill="1" applyBorder="1" applyAlignment="1" applyProtection="1">
      <alignment horizontal="left" vertical="top"/>
    </xf>
    <xf numFmtId="0" fontId="2" fillId="2" borderId="10" xfId="6" applyNumberFormat="1" applyFont="1" applyFill="1" applyBorder="1" applyAlignment="1" applyProtection="1">
      <alignment vertical="top"/>
    </xf>
    <xf numFmtId="0" fontId="2" fillId="2" borderId="10" xfId="6" applyNumberFormat="1" applyFont="1" applyFill="1" applyBorder="1" applyAlignment="1" applyProtection="1">
      <alignment vertical="top" wrapText="1"/>
    </xf>
    <xf numFmtId="0" fontId="3" fillId="2" borderId="10" xfId="6" applyNumberFormat="1" applyFont="1" applyFill="1" applyBorder="1" applyAlignment="1" applyProtection="1">
      <alignment vertical="top" wrapText="1"/>
    </xf>
    <xf numFmtId="0" fontId="3" fillId="2" borderId="10" xfId="3" applyNumberFormat="1" applyFont="1" applyFill="1" applyBorder="1" applyAlignment="1" applyProtection="1">
      <alignment horizontal="right" vertical="top"/>
    </xf>
    <xf numFmtId="0" fontId="3" fillId="2" borderId="10" xfId="3" applyNumberFormat="1" applyFont="1" applyFill="1" applyBorder="1" applyAlignment="1" applyProtection="1">
      <alignment horizontal="left" vertical="top"/>
    </xf>
    <xf numFmtId="0" fontId="3" fillId="2" borderId="12" xfId="0" applyFont="1" applyFill="1" applyBorder="1" applyAlignment="1" applyProtection="1">
      <alignment vertical="top" wrapText="1"/>
    </xf>
    <xf numFmtId="0" fontId="2" fillId="2" borderId="10" xfId="3" applyNumberFormat="1" applyFont="1" applyFill="1" applyBorder="1" applyAlignment="1" applyProtection="1">
      <alignment horizontal="right" vertical="top"/>
    </xf>
    <xf numFmtId="0" fontId="2" fillId="2" borderId="10" xfId="3" applyNumberFormat="1" applyFont="1" applyFill="1" applyBorder="1" applyAlignment="1" applyProtection="1">
      <alignment vertical="top"/>
    </xf>
    <xf numFmtId="0" fontId="2" fillId="2" borderId="10" xfId="3" applyNumberFormat="1" applyFont="1" applyFill="1" applyBorder="1" applyAlignment="1" applyProtection="1">
      <alignment vertical="top" wrapText="1"/>
    </xf>
    <xf numFmtId="0" fontId="2" fillId="2" borderId="10" xfId="3" applyNumberFormat="1" applyFont="1" applyFill="1" applyBorder="1" applyAlignment="1" applyProtection="1">
      <alignment horizontal="left" vertical="top" wrapText="1"/>
    </xf>
    <xf numFmtId="0" fontId="2" fillId="2" borderId="10" xfId="3" applyFont="1" applyFill="1" applyBorder="1" applyAlignment="1" applyProtection="1">
      <alignment vertical="top" wrapText="1"/>
    </xf>
    <xf numFmtId="4" fontId="2" fillId="2" borderId="10" xfId="3" applyNumberFormat="1" applyFont="1" applyFill="1" applyBorder="1" applyAlignment="1" applyProtection="1">
      <alignment horizontal="right" vertical="top"/>
    </xf>
    <xf numFmtId="0" fontId="3" fillId="2" borderId="10" xfId="3" applyNumberFormat="1" applyFont="1" applyFill="1" applyBorder="1" applyAlignment="1" applyProtection="1">
      <alignment vertical="top" wrapText="1"/>
    </xf>
    <xf numFmtId="0" fontId="2" fillId="2" borderId="10" xfId="6" applyNumberFormat="1" applyFont="1" applyFill="1" applyBorder="1" applyAlignment="1" applyProtection="1">
      <alignment horizontal="right" vertical="top" wrapText="1"/>
    </xf>
    <xf numFmtId="0" fontId="2" fillId="2" borderId="10" xfId="10" applyFont="1" applyFill="1" applyBorder="1" applyAlignment="1" applyProtection="1">
      <alignment vertical="top" wrapText="1"/>
    </xf>
    <xf numFmtId="0" fontId="3" fillId="2" borderId="10" xfId="3" applyNumberFormat="1" applyFont="1" applyFill="1" applyBorder="1" applyAlignment="1" applyProtection="1">
      <alignment horizontal="left" vertical="top" wrapText="1"/>
    </xf>
    <xf numFmtId="0" fontId="2" fillId="2" borderId="10" xfId="3" applyNumberFormat="1" applyFont="1" applyFill="1" applyBorder="1" applyAlignment="1" applyProtection="1">
      <alignment horizontal="justify" vertical="top" wrapText="1"/>
    </xf>
    <xf numFmtId="49" fontId="7" fillId="2" borderId="12" xfId="0" applyNumberFormat="1" applyFont="1" applyFill="1" applyBorder="1" applyAlignment="1" applyProtection="1">
      <alignment horizontal="justify" vertical="top" wrapText="1"/>
    </xf>
    <xf numFmtId="39" fontId="2" fillId="2" borderId="10" xfId="6" applyNumberFormat="1" applyFont="1" applyFill="1" applyBorder="1" applyAlignment="1" applyProtection="1">
      <alignment vertical="top"/>
    </xf>
    <xf numFmtId="1" fontId="3" fillId="2" borderId="10" xfId="3" applyNumberFormat="1" applyFont="1" applyFill="1" applyBorder="1" applyAlignment="1" applyProtection="1">
      <alignment horizontal="right" vertical="top"/>
    </xf>
    <xf numFmtId="4" fontId="9" fillId="2" borderId="10" xfId="3" applyNumberFormat="1" applyFont="1" applyFill="1" applyBorder="1" applyAlignment="1" applyProtection="1">
      <alignment vertical="top"/>
    </xf>
    <xf numFmtId="164" fontId="3" fillId="2" borderId="10" xfId="9" applyNumberFormat="1" applyFont="1" applyFill="1" applyBorder="1" applyAlignment="1" applyProtection="1">
      <alignment horizontal="right" vertical="top"/>
    </xf>
    <xf numFmtId="0" fontId="2" fillId="2" borderId="10" xfId="3" applyNumberFormat="1" applyFont="1" applyFill="1" applyBorder="1" applyAlignment="1" applyProtection="1">
      <alignment horizontal="right" vertical="top" wrapText="1"/>
    </xf>
    <xf numFmtId="0" fontId="9" fillId="2" borderId="10" xfId="3" applyNumberFormat="1" applyFont="1" applyFill="1" applyBorder="1" applyAlignment="1" applyProtection="1">
      <alignment horizontal="left" vertical="top" wrapText="1"/>
    </xf>
    <xf numFmtId="4" fontId="7" fillId="2" borderId="10" xfId="3" applyNumberFormat="1" applyFont="1" applyFill="1" applyBorder="1" applyAlignment="1" applyProtection="1">
      <alignment vertical="top"/>
    </xf>
    <xf numFmtId="0" fontId="9" fillId="2" borderId="10" xfId="3" applyNumberFormat="1" applyFont="1" applyFill="1" applyBorder="1" applyAlignment="1" applyProtection="1">
      <alignment horizontal="right" vertical="top" wrapText="1"/>
    </xf>
    <xf numFmtId="4" fontId="2" fillId="2" borderId="10" xfId="3" applyNumberFormat="1" applyFont="1" applyFill="1" applyBorder="1" applyAlignment="1" applyProtection="1">
      <alignment vertical="center"/>
    </xf>
    <xf numFmtId="0" fontId="2" fillId="2" borderId="10" xfId="3" applyFont="1" applyFill="1" applyBorder="1" applyAlignment="1" applyProtection="1">
      <alignment horizontal="right" vertical="top"/>
    </xf>
    <xf numFmtId="0" fontId="2" fillId="2" borderId="10" xfId="3" applyFont="1" applyFill="1" applyBorder="1" applyAlignment="1" applyProtection="1">
      <alignment horizontal="justify" vertical="top" wrapText="1"/>
    </xf>
    <xf numFmtId="0" fontId="10" fillId="2" borderId="10" xfId="3" applyNumberFormat="1" applyFont="1" applyFill="1" applyBorder="1" applyAlignment="1" applyProtection="1">
      <alignment horizontal="right" vertical="top"/>
    </xf>
    <xf numFmtId="0" fontId="10" fillId="2" borderId="10" xfId="3" applyNumberFormat="1" applyFont="1" applyFill="1" applyBorder="1" applyAlignment="1" applyProtection="1">
      <alignment vertical="top" wrapText="1"/>
    </xf>
    <xf numFmtId="4" fontId="10" fillId="2" borderId="10" xfId="3" applyNumberFormat="1" applyFont="1" applyFill="1" applyBorder="1" applyAlignment="1" applyProtection="1">
      <alignment vertical="top"/>
    </xf>
    <xf numFmtId="49" fontId="2" fillId="2" borderId="12" xfId="0" applyNumberFormat="1" applyFont="1" applyFill="1" applyBorder="1" applyAlignment="1" applyProtection="1">
      <alignment horizontal="justify" vertical="top" wrapText="1"/>
    </xf>
    <xf numFmtId="0" fontId="9" fillId="2" borderId="10" xfId="6" applyNumberFormat="1" applyFont="1" applyFill="1" applyBorder="1" applyAlignment="1" applyProtection="1">
      <alignment vertical="top" wrapText="1"/>
    </xf>
    <xf numFmtId="0" fontId="3" fillId="2" borderId="10" xfId="3" applyNumberFormat="1" applyFont="1" applyFill="1" applyBorder="1" applyAlignment="1" applyProtection="1">
      <alignment vertical="top"/>
    </xf>
    <xf numFmtId="0" fontId="2" fillId="2" borderId="10" xfId="3" applyFont="1" applyFill="1" applyBorder="1" applyAlignment="1" applyProtection="1">
      <alignment vertical="top"/>
    </xf>
    <xf numFmtId="0" fontId="3" fillId="2" borderId="10" xfId="3" applyFont="1" applyFill="1" applyBorder="1" applyAlignment="1" applyProtection="1">
      <alignment horizontal="right" vertical="top"/>
    </xf>
    <xf numFmtId="0" fontId="3" fillId="2" borderId="10" xfId="3" applyFont="1" applyFill="1" applyBorder="1" applyAlignment="1" applyProtection="1">
      <alignment vertical="top" wrapText="1"/>
    </xf>
    <xf numFmtId="39" fontId="2" fillId="2" borderId="10" xfId="11" applyNumberFormat="1" applyFont="1" applyFill="1" applyBorder="1" applyAlignment="1" applyProtection="1">
      <alignment horizontal="right" vertical="top"/>
    </xf>
    <xf numFmtId="2" fontId="3" fillId="2" borderId="10" xfId="3" applyNumberFormat="1" applyFont="1" applyFill="1" applyBorder="1" applyAlignment="1" applyProtection="1">
      <alignment horizontal="right" vertical="top"/>
    </xf>
    <xf numFmtId="0" fontId="3" fillId="2" borderId="10" xfId="3" applyFont="1" applyFill="1" applyBorder="1" applyAlignment="1" applyProtection="1">
      <alignment vertical="top"/>
    </xf>
    <xf numFmtId="0" fontId="11" fillId="2" borderId="10" xfId="6" applyNumberFormat="1" applyFont="1" applyFill="1" applyBorder="1" applyAlignment="1" applyProtection="1">
      <alignment horizontal="right" vertical="top"/>
    </xf>
    <xf numFmtId="0" fontId="11" fillId="2" borderId="10" xfId="6" applyNumberFormat="1" applyFont="1" applyFill="1" applyBorder="1" applyAlignment="1" applyProtection="1">
      <alignment vertical="top" wrapText="1"/>
    </xf>
    <xf numFmtId="0" fontId="7" fillId="2" borderId="10" xfId="6" applyNumberFormat="1" applyFont="1" applyFill="1" applyBorder="1" applyAlignment="1" applyProtection="1">
      <alignment horizontal="right" vertical="top"/>
    </xf>
    <xf numFmtId="0" fontId="7" fillId="2" borderId="10" xfId="6" applyNumberFormat="1" applyFont="1" applyFill="1" applyBorder="1" applyAlignment="1" applyProtection="1">
      <alignment vertical="top" wrapText="1"/>
    </xf>
    <xf numFmtId="1" fontId="3" fillId="2" borderId="10" xfId="6" applyNumberFormat="1" applyFont="1" applyFill="1" applyBorder="1" applyAlignment="1" applyProtection="1">
      <alignment horizontal="right" vertical="top" wrapText="1"/>
    </xf>
    <xf numFmtId="0" fontId="10" fillId="2" borderId="10" xfId="6" applyNumberFormat="1" applyFont="1" applyFill="1" applyBorder="1" applyAlignment="1" applyProtection="1">
      <alignment horizontal="right" vertical="top" wrapText="1"/>
    </xf>
    <xf numFmtId="0" fontId="10" fillId="2" borderId="10" xfId="6" applyNumberFormat="1" applyFont="1" applyFill="1" applyBorder="1" applyAlignment="1" applyProtection="1">
      <alignment horizontal="left" vertical="top" wrapText="1"/>
    </xf>
    <xf numFmtId="0" fontId="10" fillId="2" borderId="10" xfId="3" applyNumberFormat="1" applyFont="1" applyFill="1" applyBorder="1" applyAlignment="1" applyProtection="1">
      <alignment horizontal="right" vertical="top" wrapText="1"/>
    </xf>
    <xf numFmtId="0" fontId="10" fillId="2" borderId="10" xfId="3" applyNumberFormat="1" applyFont="1" applyFill="1" applyBorder="1" applyAlignment="1" applyProtection="1">
      <alignment horizontal="left" vertical="top" wrapText="1"/>
    </xf>
    <xf numFmtId="0" fontId="3" fillId="2" borderId="10" xfId="3" applyNumberFormat="1" applyFont="1" applyFill="1" applyBorder="1" applyAlignment="1" applyProtection="1">
      <alignment horizontal="right" vertical="top" wrapText="1"/>
    </xf>
    <xf numFmtId="1" fontId="3" fillId="2" borderId="13" xfId="6" applyNumberFormat="1" applyFont="1" applyFill="1" applyBorder="1" applyAlignment="1" applyProtection="1">
      <alignment horizontal="right" vertical="top" wrapText="1"/>
    </xf>
    <xf numFmtId="4" fontId="2" fillId="2" borderId="14" xfId="3" applyNumberFormat="1" applyFont="1" applyFill="1" applyBorder="1" applyAlignment="1" applyProtection="1">
      <alignment vertical="top"/>
    </xf>
    <xf numFmtId="0" fontId="2" fillId="2" borderId="10" xfId="6" applyFont="1" applyFill="1" applyBorder="1" applyAlignment="1" applyProtection="1">
      <alignment horizontal="left" vertical="top"/>
    </xf>
    <xf numFmtId="0" fontId="2" fillId="2" borderId="10" xfId="6" applyFont="1" applyFill="1" applyBorder="1" applyAlignment="1" applyProtection="1">
      <alignment horizontal="right" vertical="top"/>
    </xf>
    <xf numFmtId="0" fontId="3" fillId="2" borderId="10" xfId="6"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2" borderId="10" xfId="0" applyFont="1" applyFill="1" applyBorder="1" applyAlignment="1" applyProtection="1">
      <alignment vertical="top" wrapText="1"/>
    </xf>
    <xf numFmtId="49" fontId="2" fillId="2" borderId="10" xfId="0" applyNumberFormat="1" applyFont="1" applyFill="1" applyBorder="1" applyAlignment="1" applyProtection="1">
      <alignment horizontal="justify" vertical="top" wrapText="1"/>
    </xf>
    <xf numFmtId="0" fontId="3" fillId="2" borderId="10" xfId="6" quotePrefix="1" applyNumberFormat="1" applyFont="1" applyFill="1" applyBorder="1" applyAlignment="1" applyProtection="1">
      <alignment horizontal="center" vertical="top"/>
    </xf>
    <xf numFmtId="0" fontId="2" fillId="2" borderId="10" xfId="0" applyFont="1" applyFill="1" applyBorder="1" applyAlignment="1" applyProtection="1">
      <alignment horizontal="right" vertical="top"/>
    </xf>
    <xf numFmtId="0" fontId="2" fillId="2" borderId="10" xfId="0" applyFont="1" applyFill="1" applyBorder="1" applyAlignment="1" applyProtection="1">
      <alignment vertical="top" wrapText="1"/>
    </xf>
    <xf numFmtId="4" fontId="2" fillId="2" borderId="10" xfId="12" applyNumberFormat="1" applyFont="1" applyFill="1" applyBorder="1" applyAlignment="1" applyProtection="1">
      <alignment horizontal="right" vertical="top" wrapText="1"/>
    </xf>
    <xf numFmtId="0" fontId="2" fillId="2" borderId="10" xfId="0" applyFont="1" applyFill="1" applyBorder="1" applyAlignment="1" applyProtection="1">
      <alignment vertical="top"/>
    </xf>
    <xf numFmtId="0" fontId="3" fillId="2" borderId="10" xfId="0" applyFont="1" applyFill="1" applyBorder="1" applyAlignment="1" applyProtection="1">
      <alignment horizontal="right" vertical="top" wrapText="1"/>
    </xf>
    <xf numFmtId="4" fontId="2" fillId="2" borderId="10" xfId="0" applyNumberFormat="1" applyFont="1" applyFill="1" applyBorder="1" applyAlignment="1" applyProtection="1">
      <alignment vertical="top"/>
    </xf>
    <xf numFmtId="0" fontId="3" fillId="2" borderId="10" xfId="0" applyFont="1" applyFill="1" applyBorder="1" applyAlignment="1" applyProtection="1">
      <alignment horizontal="center" vertical="top" wrapText="1"/>
    </xf>
    <xf numFmtId="0" fontId="3" fillId="2" borderId="15" xfId="6" applyFont="1" applyFill="1" applyBorder="1" applyAlignment="1" applyProtection="1">
      <alignment horizontal="right" vertical="top"/>
    </xf>
    <xf numFmtId="0" fontId="3" fillId="2" borderId="15" xfId="6" applyFont="1" applyFill="1" applyBorder="1" applyAlignment="1" applyProtection="1">
      <alignment horizontal="left" vertical="top"/>
    </xf>
    <xf numFmtId="4" fontId="2" fillId="2" borderId="15" xfId="3" applyNumberFormat="1" applyFont="1" applyFill="1" applyBorder="1" applyAlignment="1" applyProtection="1">
      <alignment vertical="top"/>
    </xf>
    <xf numFmtId="0" fontId="2" fillId="2" borderId="15" xfId="6" applyFont="1" applyFill="1" applyBorder="1" applyAlignment="1" applyProtection="1">
      <alignment horizontal="right" vertical="top"/>
    </xf>
    <xf numFmtId="0" fontId="2" fillId="2" borderId="15" xfId="6" applyFont="1" applyFill="1" applyBorder="1" applyAlignment="1" applyProtection="1">
      <alignment vertical="top"/>
    </xf>
    <xf numFmtId="0" fontId="3" fillId="2" borderId="15" xfId="6" applyFont="1" applyFill="1" applyBorder="1" applyAlignment="1" applyProtection="1">
      <alignment vertical="top"/>
    </xf>
    <xf numFmtId="0" fontId="2" fillId="2" borderId="15" xfId="0" applyFont="1" applyFill="1" applyBorder="1" applyAlignment="1" applyProtection="1">
      <alignment vertical="top" wrapText="1"/>
    </xf>
    <xf numFmtId="39" fontId="2" fillId="2" borderId="15" xfId="0" applyNumberFormat="1" applyFont="1" applyFill="1" applyBorder="1" applyAlignment="1" applyProtection="1">
      <alignment horizontal="left" vertical="top" wrapText="1"/>
    </xf>
    <xf numFmtId="0" fontId="10" fillId="2" borderId="15" xfId="6" applyFont="1" applyFill="1" applyBorder="1" applyAlignment="1" applyProtection="1">
      <alignment horizontal="right" vertical="top"/>
    </xf>
    <xf numFmtId="0" fontId="10" fillId="2" borderId="15" xfId="6" applyFont="1" applyFill="1" applyBorder="1" applyAlignment="1" applyProtection="1">
      <alignment vertical="top"/>
    </xf>
    <xf numFmtId="4" fontId="10" fillId="2" borderId="15" xfId="3" applyNumberFormat="1" applyFont="1" applyFill="1" applyBorder="1" applyAlignment="1" applyProtection="1">
      <alignment vertical="top"/>
    </xf>
    <xf numFmtId="0" fontId="2" fillId="2" borderId="15" xfId="3" applyFont="1" applyFill="1" applyBorder="1" applyAlignment="1" applyProtection="1">
      <alignment horizontal="right" vertical="top"/>
    </xf>
    <xf numFmtId="164" fontId="2" fillId="2" borderId="15" xfId="6" applyNumberFormat="1" applyFont="1" applyFill="1" applyBorder="1" applyAlignment="1" applyProtection="1">
      <alignment horizontal="right" vertical="top"/>
    </xf>
    <xf numFmtId="4" fontId="7" fillId="2" borderId="15" xfId="3" applyNumberFormat="1" applyFont="1" applyFill="1" applyBorder="1" applyAlignment="1" applyProtection="1">
      <alignment vertical="top"/>
    </xf>
    <xf numFmtId="2" fontId="2" fillId="2" borderId="15" xfId="3" applyNumberFormat="1" applyFont="1" applyFill="1" applyBorder="1" applyAlignment="1" applyProtection="1">
      <alignment horizontal="right" vertical="top"/>
    </xf>
    <xf numFmtId="2" fontId="2" fillId="2" borderId="15" xfId="6" applyNumberFormat="1" applyFont="1" applyFill="1" applyBorder="1" applyAlignment="1" applyProtection="1">
      <alignment horizontal="right" vertical="top"/>
    </xf>
    <xf numFmtId="0" fontId="2" fillId="2" borderId="15" xfId="3" applyFont="1" applyFill="1" applyBorder="1" applyAlignment="1" applyProtection="1">
      <alignment vertical="top"/>
    </xf>
    <xf numFmtId="0" fontId="3" fillId="2" borderId="15" xfId="6" applyNumberFormat="1" applyFont="1" applyFill="1" applyBorder="1" applyAlignment="1" applyProtection="1">
      <alignment horizontal="right" vertical="top"/>
    </xf>
    <xf numFmtId="0" fontId="3" fillId="2" borderId="15" xfId="6" applyNumberFormat="1" applyFont="1" applyFill="1" applyBorder="1" applyAlignment="1" applyProtection="1">
      <alignment horizontal="left" vertical="top" wrapText="1"/>
    </xf>
    <xf numFmtId="0" fontId="2" fillId="2" borderId="15" xfId="6" applyNumberFormat="1" applyFont="1" applyFill="1" applyBorder="1" applyAlignment="1" applyProtection="1">
      <alignment horizontal="right" vertical="top" wrapText="1"/>
    </xf>
    <xf numFmtId="0" fontId="2" fillId="2" borderId="15" xfId="6" applyFont="1" applyFill="1" applyBorder="1" applyAlignment="1" applyProtection="1">
      <alignment horizontal="right" vertical="top" wrapText="1"/>
    </xf>
    <xf numFmtId="0" fontId="2" fillId="2" borderId="15" xfId="6" applyFont="1" applyFill="1" applyBorder="1" applyAlignment="1" applyProtection="1">
      <alignment vertical="top" wrapText="1"/>
    </xf>
    <xf numFmtId="1" fontId="7" fillId="2" borderId="15" xfId="6" applyNumberFormat="1" applyFont="1" applyFill="1" applyBorder="1" applyAlignment="1" applyProtection="1">
      <alignment horizontal="right" vertical="top"/>
    </xf>
    <xf numFmtId="0" fontId="7" fillId="2" borderId="15" xfId="6" applyFont="1" applyFill="1" applyBorder="1" applyAlignment="1" applyProtection="1">
      <alignment vertical="top" wrapText="1"/>
    </xf>
    <xf numFmtId="0" fontId="3" fillId="2" borderId="16" xfId="0" applyFont="1" applyFill="1" applyBorder="1" applyAlignment="1" applyProtection="1">
      <alignment vertical="top" wrapText="1"/>
    </xf>
    <xf numFmtId="4" fontId="2" fillId="2" borderId="16" xfId="12" applyNumberFormat="1" applyFont="1" applyFill="1" applyBorder="1" applyAlignment="1" applyProtection="1">
      <alignment vertical="top" wrapText="1"/>
    </xf>
    <xf numFmtId="0" fontId="2" fillId="2" borderId="16" xfId="0" applyFont="1" applyFill="1" applyBorder="1" applyAlignment="1" applyProtection="1">
      <alignment vertical="top" wrapText="1"/>
    </xf>
    <xf numFmtId="4" fontId="2" fillId="2" borderId="16" xfId="12" applyNumberFormat="1" applyFont="1" applyFill="1" applyBorder="1" applyAlignment="1" applyProtection="1">
      <alignment horizontal="right" vertical="top" wrapText="1"/>
    </xf>
    <xf numFmtId="0" fontId="2" fillId="2" borderId="15" xfId="6" applyFont="1" applyFill="1" applyBorder="1" applyAlignment="1" applyProtection="1">
      <alignment horizontal="left" vertical="top" wrapText="1"/>
    </xf>
    <xf numFmtId="0" fontId="3" fillId="2" borderId="16" xfId="6" applyFont="1" applyFill="1" applyBorder="1" applyAlignment="1" applyProtection="1">
      <alignment vertical="top"/>
    </xf>
    <xf numFmtId="4" fontId="10" fillId="2" borderId="16" xfId="3" applyNumberFormat="1" applyFont="1" applyFill="1" applyBorder="1" applyAlignment="1" applyProtection="1">
      <alignment vertical="top"/>
    </xf>
    <xf numFmtId="4" fontId="2" fillId="2" borderId="16" xfId="3" applyNumberFormat="1" applyFont="1" applyFill="1" applyBorder="1" applyAlignment="1" applyProtection="1">
      <alignment vertical="top"/>
    </xf>
    <xf numFmtId="0" fontId="2" fillId="2" borderId="16" xfId="6" applyFont="1" applyFill="1" applyBorder="1" applyAlignment="1" applyProtection="1">
      <alignment vertical="top"/>
    </xf>
    <xf numFmtId="4" fontId="10" fillId="2" borderId="15" xfId="8" applyNumberFormat="1" applyFont="1" applyFill="1" applyBorder="1" applyAlignment="1" applyProtection="1">
      <alignment vertical="top"/>
    </xf>
    <xf numFmtId="49" fontId="3" fillId="2" borderId="15" xfId="14" applyNumberFormat="1" applyFont="1" applyFill="1" applyBorder="1" applyAlignment="1" applyProtection="1">
      <alignment vertical="top" wrapText="1"/>
    </xf>
    <xf numFmtId="167" fontId="2" fillId="2" borderId="10" xfId="14" applyNumberFormat="1" applyFont="1" applyFill="1" applyBorder="1" applyAlignment="1" applyProtection="1">
      <alignment horizontal="right" vertical="top" wrapText="1"/>
    </xf>
    <xf numFmtId="0" fontId="2" fillId="2" borderId="10" xfId="6" applyFont="1" applyFill="1" applyBorder="1" applyAlignment="1" applyProtection="1">
      <alignment vertical="top"/>
    </xf>
    <xf numFmtId="0" fontId="3" fillId="2" borderId="10" xfId="6" applyFont="1" applyFill="1" applyBorder="1" applyAlignment="1" applyProtection="1">
      <alignment vertical="top"/>
    </xf>
    <xf numFmtId="0" fontId="3" fillId="2" borderId="15" xfId="6" applyFont="1" applyFill="1" applyBorder="1" applyAlignment="1" applyProtection="1">
      <alignment horizontal="center" vertical="top"/>
    </xf>
    <xf numFmtId="4" fontId="2" fillId="2" borderId="10" xfId="14" applyNumberFormat="1" applyFont="1" applyFill="1" applyBorder="1" applyAlignment="1" applyProtection="1">
      <alignment horizontal="right" vertical="top"/>
    </xf>
    <xf numFmtId="0" fontId="3" fillId="2" borderId="10" xfId="6" applyFont="1" applyFill="1" applyBorder="1" applyAlignment="1" applyProtection="1">
      <alignment horizontal="center" vertical="top"/>
    </xf>
    <xf numFmtId="4" fontId="2" fillId="2" borderId="0" xfId="3" applyNumberFormat="1" applyFont="1" applyFill="1" applyBorder="1" applyAlignment="1" applyProtection="1">
      <alignment vertical="top"/>
      <protection locked="0"/>
    </xf>
    <xf numFmtId="2" fontId="2" fillId="2" borderId="10" xfId="6" applyNumberFormat="1" applyFont="1" applyFill="1" applyBorder="1" applyAlignment="1" applyProtection="1">
      <alignment horizontal="right" vertical="top"/>
    </xf>
    <xf numFmtId="0" fontId="10" fillId="2" borderId="10" xfId="6" applyFont="1" applyFill="1" applyBorder="1" applyAlignment="1" applyProtection="1">
      <alignment horizontal="right" vertical="top"/>
    </xf>
    <xf numFmtId="0" fontId="12" fillId="2" borderId="10" xfId="6" applyFont="1" applyFill="1" applyBorder="1" applyAlignment="1" applyProtection="1">
      <alignment horizontal="left" vertical="top"/>
    </xf>
    <xf numFmtId="39" fontId="2" fillId="2" borderId="10" xfId="14" applyFont="1" applyFill="1" applyBorder="1" applyAlignment="1" applyProtection="1">
      <alignment horizontal="left" vertical="top"/>
    </xf>
    <xf numFmtId="4" fontId="2" fillId="2" borderId="10" xfId="14" applyNumberFormat="1" applyFont="1" applyFill="1" applyBorder="1" applyAlignment="1" applyProtection="1">
      <alignment vertical="top" wrapText="1"/>
    </xf>
    <xf numFmtId="39" fontId="3" fillId="2" borderId="10" xfId="14" applyFont="1" applyFill="1" applyBorder="1" applyAlignment="1" applyProtection="1">
      <alignment horizontal="left" vertical="top"/>
    </xf>
    <xf numFmtId="4" fontId="10" fillId="2" borderId="10" xfId="14" applyNumberFormat="1" applyFont="1" applyFill="1" applyBorder="1" applyAlignment="1" applyProtection="1">
      <alignment vertical="top" wrapText="1"/>
    </xf>
    <xf numFmtId="0" fontId="10" fillId="2" borderId="10" xfId="3" applyFont="1" applyFill="1" applyBorder="1" applyAlignment="1" applyProtection="1">
      <alignment vertical="top"/>
    </xf>
    <xf numFmtId="39" fontId="10" fillId="2" borderId="10" xfId="14" applyFont="1" applyFill="1" applyBorder="1" applyAlignment="1" applyProtection="1">
      <alignment horizontal="left" vertical="top"/>
    </xf>
    <xf numFmtId="4" fontId="3" fillId="2" borderId="10" xfId="14" applyNumberFormat="1" applyFont="1" applyFill="1" applyBorder="1" applyAlignment="1" applyProtection="1">
      <alignment horizontal="left" vertical="top"/>
    </xf>
    <xf numFmtId="39" fontId="3" fillId="2" borderId="10" xfId="14" applyFont="1" applyFill="1" applyBorder="1" applyAlignment="1" applyProtection="1">
      <alignment horizontal="left" vertical="top" wrapText="1"/>
    </xf>
    <xf numFmtId="39" fontId="2" fillId="2" borderId="10" xfId="14" applyFont="1" applyFill="1" applyBorder="1" applyAlignment="1" applyProtection="1">
      <alignment horizontal="left" vertical="top" wrapText="1"/>
    </xf>
    <xf numFmtId="0" fontId="3" fillId="2" borderId="10" xfId="18" applyFont="1" applyFill="1" applyBorder="1" applyAlignment="1" applyProtection="1">
      <alignment horizontal="center" vertical="top"/>
    </xf>
    <xf numFmtId="4" fontId="2" fillId="2" borderId="10" xfId="19" applyNumberFormat="1" applyFont="1" applyFill="1" applyBorder="1" applyAlignment="1" applyProtection="1">
      <alignment horizontal="right" vertical="top" wrapText="1"/>
    </xf>
    <xf numFmtId="49" fontId="3" fillId="2" borderId="10" xfId="14" applyNumberFormat="1" applyFont="1" applyFill="1" applyBorder="1" applyAlignment="1" applyProtection="1">
      <alignment vertical="top" wrapText="1"/>
    </xf>
    <xf numFmtId="49" fontId="2" fillId="2" borderId="10" xfId="14" applyNumberFormat="1" applyFont="1" applyFill="1" applyBorder="1" applyAlignment="1" applyProtection="1">
      <alignment vertical="top" wrapText="1"/>
    </xf>
    <xf numFmtId="49" fontId="2" fillId="2" borderId="10" xfId="14" quotePrefix="1" applyNumberFormat="1" applyFont="1" applyFill="1" applyBorder="1" applyAlignment="1" applyProtection="1">
      <alignment vertical="top" wrapText="1"/>
    </xf>
    <xf numFmtId="2" fontId="2" fillId="2" borderId="10" xfId="3" applyNumberFormat="1" applyFont="1" applyFill="1" applyBorder="1" applyAlignment="1" applyProtection="1">
      <alignment vertical="top"/>
    </xf>
    <xf numFmtId="0" fontId="3" fillId="2" borderId="10" xfId="1" applyFont="1" applyFill="1" applyBorder="1" applyAlignment="1" applyProtection="1">
      <alignment horizontal="right" vertical="top" wrapText="1"/>
    </xf>
    <xf numFmtId="0" fontId="3" fillId="2" borderId="10" xfId="1" applyFont="1" applyFill="1" applyBorder="1" applyAlignment="1" applyProtection="1">
      <alignment horizontal="left" vertical="top" wrapText="1"/>
    </xf>
    <xf numFmtId="4" fontId="2" fillId="2" borderId="10" xfId="1" applyNumberFormat="1" applyFont="1" applyFill="1" applyBorder="1" applyAlignment="1" applyProtection="1">
      <alignment horizontal="center" vertical="top" wrapText="1"/>
    </xf>
    <xf numFmtId="0" fontId="2" fillId="2" borderId="10" xfId="1" applyFont="1" applyFill="1" applyBorder="1" applyAlignment="1" applyProtection="1">
      <alignment vertical="top" wrapText="1"/>
    </xf>
    <xf numFmtId="0" fontId="2" fillId="2" borderId="10" xfId="1" applyFont="1" applyFill="1" applyBorder="1" applyAlignment="1" applyProtection="1">
      <alignment horizontal="left" vertical="top" wrapText="1"/>
    </xf>
    <xf numFmtId="0" fontId="3" fillId="2" borderId="10" xfId="1" applyFont="1" applyFill="1" applyBorder="1" applyAlignment="1" applyProtection="1">
      <alignment vertical="top" wrapText="1"/>
    </xf>
    <xf numFmtId="4" fontId="2" fillId="2" borderId="10" xfId="1" applyNumberFormat="1" applyFont="1" applyFill="1" applyBorder="1" applyAlignment="1" applyProtection="1">
      <alignment vertical="top" wrapText="1"/>
    </xf>
    <xf numFmtId="0" fontId="2" fillId="2" borderId="10" xfId="1" applyFont="1" applyFill="1" applyBorder="1" applyAlignment="1" applyProtection="1">
      <alignment horizontal="right" vertical="top" wrapText="1"/>
    </xf>
    <xf numFmtId="4" fontId="2" fillId="2" borderId="10" xfId="1" applyNumberFormat="1" applyFont="1" applyFill="1" applyBorder="1" applyAlignment="1" applyProtection="1">
      <alignment horizontal="right" vertical="top" wrapText="1"/>
    </xf>
    <xf numFmtId="0" fontId="13" fillId="2" borderId="10" xfId="0" applyFont="1" applyFill="1" applyBorder="1" applyAlignment="1" applyProtection="1">
      <alignment vertical="top"/>
    </xf>
    <xf numFmtId="0" fontId="3" fillId="2" borderId="10" xfId="0" applyFont="1" applyFill="1" applyBorder="1" applyAlignment="1" applyProtection="1">
      <alignment vertical="top"/>
    </xf>
    <xf numFmtId="0" fontId="3" fillId="2" borderId="12" xfId="0" applyFont="1" applyFill="1" applyBorder="1" applyAlignment="1" applyProtection="1">
      <alignment horizontal="right" vertical="top"/>
    </xf>
    <xf numFmtId="39" fontId="3" fillId="2" borderId="12" xfId="14" applyFont="1" applyFill="1" applyBorder="1" applyAlignment="1" applyProtection="1">
      <alignment horizontal="left" vertical="top" wrapText="1"/>
    </xf>
    <xf numFmtId="0" fontId="3" fillId="2" borderId="18" xfId="0" applyFont="1" applyFill="1" applyBorder="1" applyAlignment="1" applyProtection="1">
      <alignment horizontal="right" vertical="top"/>
    </xf>
    <xf numFmtId="0" fontId="3" fillId="2" borderId="10" xfId="0" applyFont="1" applyFill="1" applyBorder="1" applyAlignment="1" applyProtection="1">
      <alignment horizontal="right" vertical="top"/>
    </xf>
    <xf numFmtId="0" fontId="2" fillId="2" borderId="10" xfId="0" applyFont="1" applyFill="1" applyBorder="1" applyAlignment="1" applyProtection="1">
      <alignment horizontal="left" vertical="top" wrapText="1"/>
    </xf>
    <xf numFmtId="4" fontId="2" fillId="2" borderId="10" xfId="0" applyNumberFormat="1" applyFont="1" applyFill="1" applyBorder="1" applyAlignment="1" applyProtection="1">
      <alignment horizontal="right" vertical="top"/>
    </xf>
    <xf numFmtId="1" fontId="3" fillId="2" borderId="10" xfId="0" applyNumberFormat="1" applyFont="1" applyFill="1" applyBorder="1" applyAlignment="1" applyProtection="1">
      <alignment vertical="top"/>
    </xf>
    <xf numFmtId="170" fontId="4" fillId="2" borderId="12" xfId="22" applyNumberFormat="1" applyFont="1" applyFill="1" applyBorder="1" applyAlignment="1" applyProtection="1">
      <alignment horizontal="right" vertical="top" wrapText="1"/>
    </xf>
    <xf numFmtId="1" fontId="3" fillId="2" borderId="10" xfId="0" applyNumberFormat="1" applyFont="1" applyFill="1" applyBorder="1" applyAlignment="1" applyProtection="1">
      <alignment horizontal="right" vertical="top"/>
    </xf>
    <xf numFmtId="4" fontId="3" fillId="2" borderId="10" xfId="0" applyNumberFormat="1" applyFont="1" applyFill="1" applyBorder="1" applyAlignment="1" applyProtection="1">
      <alignment vertical="top"/>
    </xf>
    <xf numFmtId="164" fontId="2" fillId="2" borderId="10" xfId="0" applyNumberFormat="1" applyFont="1" applyFill="1" applyBorder="1" applyAlignment="1" applyProtection="1">
      <alignment horizontal="right" vertical="top"/>
    </xf>
    <xf numFmtId="4" fontId="2" fillId="2" borderId="10" xfId="12" applyNumberFormat="1" applyFont="1" applyFill="1" applyBorder="1" applyAlignment="1" applyProtection="1">
      <alignment vertical="top" wrapText="1"/>
    </xf>
    <xf numFmtId="170" fontId="2" fillId="2" borderId="10" xfId="22" applyNumberFormat="1" applyFont="1" applyFill="1" applyBorder="1" applyAlignment="1" applyProtection="1">
      <alignment horizontal="right" vertical="top" wrapText="1"/>
    </xf>
    <xf numFmtId="0" fontId="2" fillId="2" borderId="10" xfId="0" quotePrefix="1" applyFont="1" applyFill="1" applyBorder="1" applyAlignment="1" applyProtection="1">
      <alignment horizontal="left" vertical="top" wrapText="1"/>
    </xf>
    <xf numFmtId="4" fontId="2" fillId="2" borderId="10" xfId="23" applyNumberFormat="1" applyFont="1" applyFill="1" applyBorder="1" applyAlignment="1" applyProtection="1">
      <alignment vertical="top" wrapText="1"/>
    </xf>
    <xf numFmtId="0" fontId="3" fillId="2" borderId="15" xfId="3" applyNumberFormat="1" applyFont="1" applyFill="1" applyBorder="1" applyAlignment="1" applyProtection="1">
      <alignment horizontal="right" vertical="top"/>
    </xf>
    <xf numFmtId="4" fontId="2" fillId="2" borderId="15" xfId="8" applyNumberFormat="1" applyFont="1" applyFill="1" applyBorder="1" applyAlignment="1" applyProtection="1">
      <alignment horizontal="right" vertical="top"/>
    </xf>
    <xf numFmtId="0" fontId="3" fillId="2" borderId="15" xfId="3" applyNumberFormat="1" applyFont="1" applyFill="1" applyBorder="1" applyAlignment="1" applyProtection="1">
      <alignment horizontal="center" vertical="top"/>
    </xf>
    <xf numFmtId="0" fontId="3" fillId="2" borderId="15" xfId="3" applyNumberFormat="1" applyFont="1" applyFill="1" applyBorder="1" applyAlignment="1" applyProtection="1">
      <alignment vertical="top"/>
    </xf>
    <xf numFmtId="165" fontId="5" fillId="2" borderId="15" xfId="3" applyNumberFormat="1" applyFont="1" applyFill="1" applyBorder="1" applyAlignment="1" applyProtection="1">
      <alignment horizontal="right" vertical="top"/>
    </xf>
    <xf numFmtId="165" fontId="5" fillId="2" borderId="11" xfId="0" applyNumberFormat="1" applyFont="1" applyFill="1" applyBorder="1" applyAlignment="1" applyProtection="1">
      <alignment horizontal="right" vertical="top"/>
    </xf>
    <xf numFmtId="165" fontId="4" fillId="2" borderId="10" xfId="3" applyNumberFormat="1" applyFont="1" applyFill="1" applyBorder="1" applyAlignment="1" applyProtection="1">
      <alignment horizontal="right" vertical="top"/>
    </xf>
    <xf numFmtId="165" fontId="5" fillId="2" borderId="10" xfId="3" applyNumberFormat="1" applyFont="1" applyFill="1" applyBorder="1" applyAlignment="1" applyProtection="1">
      <alignment horizontal="right" vertical="top"/>
    </xf>
    <xf numFmtId="37" fontId="2" fillId="2" borderId="10" xfId="6" applyNumberFormat="1" applyFont="1" applyFill="1" applyBorder="1" applyAlignment="1" applyProtection="1">
      <alignment horizontal="right" vertical="top"/>
    </xf>
    <xf numFmtId="0" fontId="7" fillId="2" borderId="10" xfId="6" applyFont="1" applyFill="1" applyBorder="1" applyAlignment="1" applyProtection="1">
      <alignment horizontal="left" vertical="top"/>
    </xf>
    <xf numFmtId="4" fontId="7" fillId="2" borderId="10" xfId="8" applyNumberFormat="1" applyFont="1" applyFill="1" applyBorder="1" applyAlignment="1" applyProtection="1">
      <alignment horizontal="right" vertical="top" wrapText="1"/>
    </xf>
    <xf numFmtId="37" fontId="3" fillId="2" borderId="10" xfId="14" applyNumberFormat="1" applyFont="1" applyFill="1" applyBorder="1" applyAlignment="1" applyProtection="1">
      <alignment vertical="top" wrapText="1"/>
    </xf>
    <xf numFmtId="49" fontId="3" fillId="2" borderId="10" xfId="14" applyNumberFormat="1" applyFont="1" applyFill="1" applyBorder="1" applyAlignment="1" applyProtection="1">
      <alignment horizontal="left" vertical="top" wrapText="1"/>
    </xf>
    <xf numFmtId="171" fontId="2" fillId="2" borderId="10" xfId="26" applyFont="1" applyFill="1" applyBorder="1" applyAlignment="1" applyProtection="1">
      <alignment horizontal="right" vertical="top"/>
    </xf>
    <xf numFmtId="173" fontId="2" fillId="2" borderId="10" xfId="3" applyNumberFormat="1" applyFont="1" applyFill="1" applyBorder="1" applyAlignment="1" applyProtection="1">
      <alignment horizontal="right" vertical="top"/>
    </xf>
    <xf numFmtId="0" fontId="3" fillId="2" borderId="13" xfId="6" applyFont="1" applyFill="1" applyBorder="1" applyAlignment="1" applyProtection="1">
      <alignment horizontal="right" vertical="top"/>
    </xf>
    <xf numFmtId="0" fontId="2" fillId="2" borderId="13" xfId="6" applyFont="1" applyFill="1" applyBorder="1" applyAlignment="1" applyProtection="1">
      <alignment horizontal="right" vertical="top"/>
    </xf>
    <xf numFmtId="4" fontId="2" fillId="0" borderId="10" xfId="0" applyNumberFormat="1" applyFont="1" applyFill="1" applyBorder="1" applyAlignment="1" applyProtection="1">
      <alignment horizontal="right" vertical="top"/>
    </xf>
    <xf numFmtId="166" fontId="2" fillId="2" borderId="10" xfId="8" applyFont="1" applyFill="1" applyBorder="1" applyAlignment="1" applyProtection="1">
      <alignment horizontal="center" vertical="top"/>
    </xf>
    <xf numFmtId="4" fontId="2" fillId="2" borderId="10" xfId="3" applyNumberFormat="1" applyFont="1" applyFill="1" applyBorder="1" applyAlignment="1" applyProtection="1">
      <alignment vertical="top"/>
      <protection locked="0"/>
    </xf>
    <xf numFmtId="4" fontId="2" fillId="2" borderId="10" xfId="8" applyNumberFormat="1" applyFont="1" applyFill="1" applyBorder="1" applyAlignment="1" applyProtection="1">
      <alignment vertical="top"/>
      <protection locked="0"/>
    </xf>
    <xf numFmtId="4" fontId="2" fillId="2" borderId="10" xfId="3" applyNumberFormat="1" applyFont="1" applyFill="1" applyBorder="1" applyAlignment="1" applyProtection="1">
      <alignment horizontal="right" vertical="top"/>
      <protection locked="0"/>
    </xf>
    <xf numFmtId="166" fontId="3" fillId="2" borderId="10" xfId="8" applyFont="1" applyFill="1" applyBorder="1" applyAlignment="1" applyProtection="1">
      <alignment horizontal="center" vertical="top"/>
    </xf>
    <xf numFmtId="166" fontId="9" fillId="2" borderId="10" xfId="8" applyFont="1" applyFill="1" applyBorder="1" applyAlignment="1" applyProtection="1">
      <alignment horizontal="center" vertical="top"/>
    </xf>
    <xf numFmtId="4" fontId="2" fillId="2" borderId="10" xfId="3" applyNumberFormat="1" applyFont="1" applyFill="1" applyBorder="1" applyAlignment="1" applyProtection="1">
      <alignment vertical="center"/>
      <protection locked="0"/>
    </xf>
    <xf numFmtId="166" fontId="10" fillId="2" borderId="10" xfId="8" applyFont="1" applyFill="1" applyBorder="1" applyAlignment="1" applyProtection="1">
      <alignment horizontal="center" vertical="top"/>
    </xf>
    <xf numFmtId="166" fontId="2" fillId="2" borderId="10" xfId="8" applyFont="1" applyFill="1" applyBorder="1" applyAlignment="1" applyProtection="1">
      <alignment horizontal="center" vertical="top" wrapText="1"/>
    </xf>
    <xf numFmtId="166" fontId="7" fillId="2" borderId="10" xfId="8" applyFont="1" applyFill="1" applyBorder="1" applyAlignment="1" applyProtection="1">
      <alignment horizontal="center" vertical="top"/>
    </xf>
    <xf numFmtId="166" fontId="10" fillId="2" borderId="10" xfId="8" applyFont="1" applyFill="1" applyBorder="1" applyAlignment="1" applyProtection="1">
      <alignment horizontal="center" vertical="top" wrapText="1"/>
    </xf>
    <xf numFmtId="0" fontId="2" fillId="2" borderId="10" xfId="0" applyFont="1" applyFill="1" applyBorder="1" applyAlignment="1" applyProtection="1">
      <alignment horizontal="center" vertical="top"/>
    </xf>
    <xf numFmtId="4" fontId="2" fillId="2" borderId="10" xfId="0" applyNumberFormat="1" applyFont="1" applyFill="1" applyBorder="1" applyAlignment="1" applyProtection="1">
      <alignment vertical="top"/>
      <protection locked="0"/>
    </xf>
    <xf numFmtId="0" fontId="2" fillId="2" borderId="10" xfId="0" applyFont="1" applyFill="1" applyBorder="1" applyAlignment="1" applyProtection="1">
      <alignment vertical="top"/>
      <protection locked="0"/>
    </xf>
    <xf numFmtId="166" fontId="2" fillId="2" borderId="15" xfId="8" applyFont="1" applyFill="1" applyBorder="1" applyAlignment="1" applyProtection="1">
      <alignment horizontal="center" vertical="top"/>
    </xf>
    <xf numFmtId="4" fontId="2" fillId="2" borderId="15" xfId="3" applyNumberFormat="1" applyFont="1" applyFill="1" applyBorder="1" applyAlignment="1" applyProtection="1">
      <alignment vertical="top"/>
      <protection locked="0"/>
    </xf>
    <xf numFmtId="4" fontId="2" fillId="2" borderId="15" xfId="8" applyNumberFormat="1" applyFont="1" applyFill="1" applyBorder="1" applyAlignment="1" applyProtection="1">
      <alignment vertical="top"/>
      <protection locked="0"/>
    </xf>
    <xf numFmtId="166" fontId="10" fillId="2" borderId="15" xfId="8" applyFont="1" applyFill="1" applyBorder="1" applyAlignment="1" applyProtection="1">
      <alignment horizontal="center" vertical="top"/>
    </xf>
    <xf numFmtId="166" fontId="3" fillId="2" borderId="15" xfId="8" applyFont="1" applyFill="1" applyBorder="1" applyAlignment="1" applyProtection="1">
      <alignment horizontal="center" vertical="top"/>
    </xf>
    <xf numFmtId="166" fontId="7" fillId="2" borderId="15" xfId="8" applyFont="1" applyFill="1" applyBorder="1" applyAlignment="1" applyProtection="1">
      <alignment horizontal="center" vertical="top" wrapText="1"/>
    </xf>
    <xf numFmtId="166" fontId="2" fillId="2" borderId="15" xfId="8" applyFont="1" applyFill="1" applyBorder="1" applyAlignment="1" applyProtection="1">
      <alignment horizontal="center" vertical="top" wrapText="1"/>
    </xf>
    <xf numFmtId="166" fontId="7" fillId="2" borderId="15" xfId="8" applyFont="1" applyFill="1" applyBorder="1" applyAlignment="1" applyProtection="1">
      <alignment horizontal="center" vertical="top"/>
    </xf>
    <xf numFmtId="4" fontId="2" fillId="2" borderId="16" xfId="0" applyNumberFormat="1" applyFont="1" applyFill="1" applyBorder="1" applyAlignment="1" applyProtection="1">
      <alignment horizontal="center" vertical="top"/>
    </xf>
    <xf numFmtId="4" fontId="7" fillId="2" borderId="16" xfId="0" applyNumberFormat="1" applyFont="1" applyFill="1" applyBorder="1" applyAlignment="1" applyProtection="1">
      <alignment vertical="top"/>
      <protection locked="0"/>
    </xf>
    <xf numFmtId="4" fontId="2" fillId="2" borderId="16" xfId="0" applyNumberFormat="1" applyFont="1" applyFill="1" applyBorder="1" applyAlignment="1" applyProtection="1">
      <alignment vertical="top"/>
      <protection locked="0"/>
    </xf>
    <xf numFmtId="166" fontId="10" fillId="2" borderId="16" xfId="8" applyFont="1" applyFill="1" applyBorder="1" applyAlignment="1" applyProtection="1">
      <alignment horizontal="center" vertical="top"/>
    </xf>
    <xf numFmtId="4" fontId="2" fillId="2" borderId="16" xfId="3" applyNumberFormat="1" applyFont="1" applyFill="1" applyBorder="1" applyAlignment="1" applyProtection="1">
      <alignment vertical="top"/>
      <protection locked="0"/>
    </xf>
    <xf numFmtId="169" fontId="2" fillId="2" borderId="10" xfId="14" applyNumberFormat="1" applyFont="1" applyFill="1" applyBorder="1" applyAlignment="1" applyProtection="1">
      <alignment horizontal="center" vertical="top"/>
    </xf>
    <xf numFmtId="169" fontId="10" fillId="2" borderId="10" xfId="14" applyNumberFormat="1" applyFont="1" applyFill="1" applyBorder="1" applyAlignment="1" applyProtection="1">
      <alignment horizontal="center" vertical="top"/>
    </xf>
    <xf numFmtId="169" fontId="3" fillId="2" borderId="10" xfId="14" applyNumberFormat="1" applyFont="1" applyFill="1" applyBorder="1" applyAlignment="1" applyProtection="1">
      <alignment horizontal="center" vertical="top"/>
    </xf>
    <xf numFmtId="169" fontId="2" fillId="2" borderId="11" xfId="20" applyNumberFormat="1" applyFont="1" applyFill="1" applyBorder="1" applyAlignment="1" applyProtection="1">
      <alignment vertical="top"/>
      <protection locked="0"/>
    </xf>
    <xf numFmtId="0" fontId="2" fillId="2" borderId="10" xfId="19" applyFont="1" applyFill="1" applyBorder="1" applyAlignment="1" applyProtection="1">
      <alignment horizontal="center" vertical="top"/>
    </xf>
    <xf numFmtId="4" fontId="2" fillId="2" borderId="10" xfId="7" applyNumberFormat="1" applyFont="1" applyFill="1" applyBorder="1" applyAlignment="1" applyProtection="1">
      <alignment horizontal="right" vertical="top" wrapText="1"/>
      <protection locked="0"/>
    </xf>
    <xf numFmtId="39" fontId="2" fillId="2" borderId="10" xfId="14" applyFont="1" applyFill="1" applyBorder="1" applyAlignment="1" applyProtection="1">
      <alignment horizontal="center" vertical="top" wrapText="1"/>
    </xf>
    <xf numFmtId="39" fontId="2" fillId="2" borderId="0" xfId="14" applyFont="1" applyFill="1" applyBorder="1" applyAlignment="1" applyProtection="1">
      <alignment horizontal="center" vertical="top" wrapText="1"/>
    </xf>
    <xf numFmtId="169" fontId="2" fillId="2" borderId="10" xfId="1" applyNumberFormat="1" applyFont="1" applyFill="1" applyBorder="1" applyAlignment="1" applyProtection="1">
      <alignment horizontal="center" vertical="top" wrapText="1"/>
    </xf>
    <xf numFmtId="169" fontId="2" fillId="2" borderId="10" xfId="0" applyNumberFormat="1" applyFont="1" applyFill="1" applyBorder="1" applyAlignment="1" applyProtection="1">
      <alignment horizontal="center" vertical="top"/>
    </xf>
    <xf numFmtId="169" fontId="2" fillId="2" borderId="10" xfId="13" applyNumberFormat="1" applyFont="1" applyFill="1" applyBorder="1" applyAlignment="1" applyProtection="1">
      <alignment vertical="top"/>
      <protection locked="0"/>
    </xf>
    <xf numFmtId="169" fontId="2" fillId="2" borderId="10" xfId="1" applyNumberFormat="1" applyFont="1" applyFill="1" applyBorder="1" applyAlignment="1" applyProtection="1">
      <alignment horizontal="right" vertical="top" wrapText="1"/>
    </xf>
    <xf numFmtId="4" fontId="2" fillId="2" borderId="10" xfId="0" applyNumberFormat="1" applyFont="1" applyFill="1" applyBorder="1" applyAlignment="1" applyProtection="1">
      <alignment horizontal="right" vertical="top"/>
      <protection locked="0"/>
    </xf>
    <xf numFmtId="0" fontId="2" fillId="2" borderId="10" xfId="25" applyFont="1" applyFill="1" applyBorder="1" applyAlignment="1" applyProtection="1">
      <alignment horizontal="center" vertical="top" wrapText="1"/>
    </xf>
    <xf numFmtId="4" fontId="2" fillId="2" borderId="10" xfId="0" applyNumberFormat="1" applyFont="1" applyFill="1" applyBorder="1" applyAlignment="1" applyProtection="1">
      <alignment horizontal="center" vertical="top"/>
    </xf>
    <xf numFmtId="4" fontId="2" fillId="2" borderId="10" xfId="0" applyNumberFormat="1" applyFont="1" applyFill="1" applyBorder="1" applyAlignment="1" applyProtection="1">
      <alignment horizontal="center" vertical="top" wrapText="1"/>
    </xf>
    <xf numFmtId="4" fontId="2" fillId="2" borderId="10" xfId="0" applyNumberFormat="1" applyFont="1" applyFill="1" applyBorder="1" applyAlignment="1" applyProtection="1">
      <alignment vertical="top" wrapText="1"/>
      <protection locked="0"/>
    </xf>
    <xf numFmtId="0" fontId="3" fillId="2" borderId="10" xfId="0" applyFont="1" applyFill="1" applyBorder="1" applyAlignment="1" applyProtection="1">
      <alignment horizontal="center" vertical="top"/>
    </xf>
    <xf numFmtId="4" fontId="2" fillId="2" borderId="15" xfId="26" applyNumberFormat="1" applyFont="1" applyFill="1" applyBorder="1" applyAlignment="1" applyProtection="1">
      <alignment horizontal="right" vertical="top" wrapText="1"/>
      <protection locked="0"/>
    </xf>
    <xf numFmtId="39" fontId="2" fillId="2" borderId="15" xfId="24" applyNumberFormat="1" applyFont="1" applyFill="1" applyBorder="1" applyAlignment="1" applyProtection="1">
      <alignment vertical="top"/>
      <protection locked="0"/>
    </xf>
    <xf numFmtId="4" fontId="2" fillId="2" borderId="15" xfId="41" applyNumberFormat="1" applyFont="1" applyFill="1" applyBorder="1" applyAlignment="1" applyProtection="1"/>
    <xf numFmtId="39" fontId="7" fillId="2" borderId="10" xfId="24" applyNumberFormat="1" applyFont="1" applyFill="1" applyBorder="1" applyAlignment="1" applyProtection="1">
      <alignment vertical="top" wrapText="1"/>
      <protection locked="0"/>
    </xf>
    <xf numFmtId="4" fontId="2" fillId="2" borderId="15" xfId="41" applyNumberFormat="1" applyFont="1" applyFill="1" applyBorder="1" applyAlignment="1" applyProtection="1">
      <alignment vertical="top"/>
    </xf>
    <xf numFmtId="169" fontId="2" fillId="2" borderId="10" xfId="19" applyNumberFormat="1" applyFont="1" applyFill="1" applyBorder="1" applyAlignment="1" applyProtection="1">
      <alignment horizontal="center" vertical="top" wrapText="1"/>
    </xf>
    <xf numFmtId="4" fontId="2" fillId="2" borderId="10" xfId="43" applyNumberFormat="1" applyFont="1" applyFill="1" applyBorder="1" applyAlignment="1" applyProtection="1">
      <alignment horizontal="right" vertical="top" wrapText="1"/>
      <protection locked="0"/>
    </xf>
    <xf numFmtId="169" fontId="2" fillId="2" borderId="10" xfId="19" applyNumberFormat="1" applyFont="1" applyFill="1" applyBorder="1" applyAlignment="1" applyProtection="1">
      <alignment horizontal="center" vertical="center" wrapText="1"/>
    </xf>
    <xf numFmtId="4" fontId="2" fillId="2" borderId="10" xfId="43" applyNumberFormat="1" applyFont="1" applyFill="1" applyBorder="1" applyAlignment="1" applyProtection="1">
      <alignment horizontal="right" vertical="center" wrapText="1"/>
      <protection locked="0"/>
    </xf>
    <xf numFmtId="171" fontId="2" fillId="2" borderId="10" xfId="26" applyFont="1" applyFill="1" applyBorder="1" applyAlignment="1" applyProtection="1">
      <alignment horizontal="center" vertical="top"/>
    </xf>
    <xf numFmtId="171" fontId="2" fillId="2" borderId="10" xfId="26" applyFont="1" applyFill="1" applyBorder="1" applyAlignment="1" applyProtection="1">
      <alignment vertical="top"/>
      <protection locked="0"/>
    </xf>
    <xf numFmtId="39" fontId="2" fillId="0" borderId="10" xfId="0" applyNumberFormat="1" applyFont="1" applyFill="1" applyBorder="1" applyAlignment="1" applyProtection="1">
      <alignment vertical="top"/>
      <protection locked="0"/>
    </xf>
    <xf numFmtId="4" fontId="2" fillId="0" borderId="10" xfId="0" applyNumberFormat="1" applyFont="1" applyFill="1" applyBorder="1" applyAlignment="1" applyProtection="1">
      <alignment vertical="top"/>
      <protection locked="0"/>
    </xf>
    <xf numFmtId="0" fontId="2" fillId="0" borderId="10" xfId="0" applyFont="1" applyFill="1" applyBorder="1" applyAlignment="1" applyProtection="1">
      <alignment horizontal="center" vertical="top"/>
    </xf>
    <xf numFmtId="4" fontId="2" fillId="2" borderId="14" xfId="8" applyNumberFormat="1" applyFont="1" applyFill="1" applyBorder="1" applyAlignment="1" applyProtection="1">
      <alignment vertical="top"/>
      <protection locked="0"/>
    </xf>
    <xf numFmtId="39" fontId="2" fillId="2" borderId="10" xfId="0" applyNumberFormat="1" applyFont="1" applyFill="1" applyBorder="1" applyAlignment="1" applyProtection="1">
      <alignment vertical="top"/>
      <protection locked="0"/>
    </xf>
    <xf numFmtId="39" fontId="2" fillId="2" borderId="10" xfId="0" applyNumberFormat="1" applyFont="1" applyFill="1" applyBorder="1" applyAlignment="1" applyProtection="1">
      <alignment horizontal="right" vertical="top"/>
      <protection locked="0"/>
    </xf>
    <xf numFmtId="39" fontId="7" fillId="2" borderId="10" xfId="29" applyNumberFormat="1" applyFont="1" applyFill="1" applyBorder="1" applyAlignment="1" applyProtection="1">
      <alignment horizontal="right" vertical="top" wrapText="1"/>
      <protection locked="0"/>
    </xf>
    <xf numFmtId="4" fontId="2" fillId="2" borderId="20" xfId="0" applyNumberFormat="1" applyFont="1" applyFill="1" applyBorder="1" applyAlignment="1" applyProtection="1">
      <alignment horizontal="right"/>
      <protection locked="0"/>
    </xf>
    <xf numFmtId="169" fontId="2" fillId="2" borderId="5" xfId="12" applyNumberFormat="1" applyFont="1" applyFill="1" applyBorder="1" applyAlignment="1" applyProtection="1">
      <alignment horizontal="right" vertical="top" wrapText="1"/>
      <protection locked="0"/>
    </xf>
    <xf numFmtId="0" fontId="2" fillId="2" borderId="0" xfId="1" applyFont="1" applyFill="1" applyAlignment="1" applyProtection="1">
      <alignment vertical="top"/>
    </xf>
    <xf numFmtId="0" fontId="2" fillId="2" borderId="0" xfId="1" applyFont="1" applyFill="1" applyAlignment="1" applyProtection="1">
      <alignment vertical="top" wrapText="1"/>
    </xf>
    <xf numFmtId="43" fontId="2" fillId="2" borderId="0" xfId="2" applyFont="1" applyFill="1" applyBorder="1" applyAlignment="1" applyProtection="1">
      <alignment vertical="top" wrapText="1"/>
    </xf>
    <xf numFmtId="0" fontId="2" fillId="2" borderId="0" xfId="1" applyFont="1" applyFill="1" applyAlignment="1" applyProtection="1">
      <alignment horizontal="center" vertical="top"/>
    </xf>
    <xf numFmtId="0" fontId="2" fillId="2" borderId="0" xfId="1" applyFont="1" applyFill="1" applyAlignment="1" applyProtection="1">
      <alignment horizontal="right" vertical="top" wrapText="1"/>
    </xf>
    <xf numFmtId="0" fontId="0" fillId="0" borderId="0" xfId="0" applyProtection="1"/>
    <xf numFmtId="0" fontId="10" fillId="2" borderId="0" xfId="1" applyFont="1" applyFill="1" applyAlignment="1" applyProtection="1">
      <alignment horizontal="center" vertical="top"/>
    </xf>
    <xf numFmtId="0" fontId="10" fillId="2" borderId="0" xfId="1" applyFont="1" applyFill="1" applyAlignment="1" applyProtection="1">
      <alignment horizontal="right" vertical="top" wrapText="1"/>
    </xf>
    <xf numFmtId="43" fontId="2" fillId="2" borderId="0" xfId="2" applyFont="1" applyFill="1" applyBorder="1" applyAlignment="1" applyProtection="1">
      <alignment horizontal="right" vertical="top" wrapText="1"/>
    </xf>
    <xf numFmtId="49" fontId="2" fillId="2" borderId="0" xfId="2" applyNumberFormat="1" applyFont="1" applyFill="1" applyBorder="1" applyAlignment="1" applyProtection="1">
      <alignment vertical="top" wrapText="1"/>
    </xf>
    <xf numFmtId="0" fontId="3" fillId="2" borderId="0" xfId="1" applyFont="1" applyFill="1" applyAlignment="1" applyProtection="1">
      <alignment horizontal="right" vertical="top" wrapText="1"/>
    </xf>
    <xf numFmtId="0" fontId="3" fillId="3" borderId="2" xfId="3" applyFont="1" applyFill="1" applyBorder="1" applyAlignment="1" applyProtection="1">
      <alignment horizontal="center" vertical="top"/>
    </xf>
    <xf numFmtId="0" fontId="3" fillId="3" borderId="3" xfId="3" applyFont="1" applyFill="1" applyBorder="1" applyAlignment="1" applyProtection="1">
      <alignment horizontal="center" vertical="top"/>
    </xf>
    <xf numFmtId="4" fontId="3" fillId="3" borderId="3" xfId="3" applyNumberFormat="1" applyFont="1" applyFill="1" applyBorder="1" applyAlignment="1" applyProtection="1">
      <alignment horizontal="center" vertical="top"/>
    </xf>
    <xf numFmtId="43" fontId="3" fillId="3" borderId="3" xfId="5" applyFont="1" applyFill="1" applyBorder="1" applyAlignment="1" applyProtection="1">
      <alignment horizontal="center" vertical="top"/>
    </xf>
    <xf numFmtId="4" fontId="3" fillId="3" borderId="34" xfId="3" applyNumberFormat="1" applyFont="1" applyFill="1" applyBorder="1" applyAlignment="1" applyProtection="1">
      <alignment horizontal="center" vertical="top"/>
    </xf>
    <xf numFmtId="0" fontId="3" fillId="2" borderId="4" xfId="4" applyNumberFormat="1" applyFont="1" applyFill="1" applyBorder="1" applyAlignment="1" applyProtection="1">
      <alignment horizontal="center" vertical="top"/>
    </xf>
    <xf numFmtId="0" fontId="3" fillId="2" borderId="5" xfId="4" applyFont="1" applyFill="1" applyBorder="1" applyAlignment="1" applyProtection="1">
      <alignment vertical="top" wrapText="1"/>
    </xf>
    <xf numFmtId="4" fontId="2" fillId="2" borderId="6" xfId="4" applyNumberFormat="1" applyFont="1" applyFill="1" applyBorder="1" applyAlignment="1" applyProtection="1">
      <alignment vertical="top"/>
    </xf>
    <xf numFmtId="4" fontId="2" fillId="2" borderId="5" xfId="4" applyNumberFormat="1" applyFont="1" applyFill="1" applyBorder="1" applyAlignment="1" applyProtection="1">
      <alignment horizontal="center" vertical="top"/>
    </xf>
    <xf numFmtId="43" fontId="2" fillId="2" borderId="5" xfId="5" applyFont="1" applyFill="1" applyBorder="1" applyAlignment="1" applyProtection="1">
      <alignment horizontal="right" vertical="top"/>
    </xf>
    <xf numFmtId="4" fontId="2" fillId="2" borderId="14" xfId="4" applyNumberFormat="1" applyFont="1" applyFill="1" applyBorder="1" applyAlignment="1" applyProtection="1">
      <alignment horizontal="right" vertical="top"/>
    </xf>
    <xf numFmtId="0" fontId="3" fillId="2" borderId="5" xfId="0" applyNumberFormat="1" applyFont="1" applyFill="1" applyBorder="1" applyAlignment="1" applyProtection="1">
      <alignment horizontal="justify" vertical="top" wrapText="1"/>
    </xf>
    <xf numFmtId="0" fontId="3" fillId="4" borderId="7" xfId="4" applyNumberFormat="1" applyFont="1" applyFill="1" applyBorder="1" applyAlignment="1" applyProtection="1">
      <alignment horizontal="right" vertical="top"/>
    </xf>
    <xf numFmtId="0" fontId="3" fillId="4" borderId="8" xfId="4" applyFont="1" applyFill="1" applyBorder="1" applyAlignment="1" applyProtection="1">
      <alignment horizontal="center" vertical="top" wrapText="1"/>
    </xf>
    <xf numFmtId="43" fontId="2" fillId="4" borderId="9" xfId="5" applyFont="1" applyFill="1" applyBorder="1" applyAlignment="1" applyProtection="1">
      <alignment vertical="top"/>
    </xf>
    <xf numFmtId="43" fontId="2" fillId="4" borderId="8" xfId="5" applyFont="1" applyFill="1" applyBorder="1" applyAlignment="1" applyProtection="1">
      <alignment horizontal="center" vertical="top"/>
    </xf>
    <xf numFmtId="0" fontId="3" fillId="2" borderId="5" xfId="0" applyNumberFormat="1" applyFont="1" applyFill="1" applyBorder="1" applyAlignment="1" applyProtection="1">
      <alignment vertical="top" wrapText="1"/>
    </xf>
    <xf numFmtId="1" fontId="3" fillId="2" borderId="4" xfId="3" applyNumberFormat="1" applyFont="1" applyFill="1" applyBorder="1" applyAlignment="1" applyProtection="1">
      <alignment vertical="top"/>
    </xf>
    <xf numFmtId="0" fontId="3" fillId="2" borderId="5" xfId="3" applyFont="1" applyFill="1" applyBorder="1" applyAlignment="1" applyProtection="1">
      <alignment vertical="top"/>
    </xf>
    <xf numFmtId="4" fontId="2" fillId="2" borderId="6" xfId="0" applyNumberFormat="1" applyFont="1" applyFill="1" applyBorder="1" applyAlignment="1" applyProtection="1">
      <alignment vertical="top"/>
    </xf>
    <xf numFmtId="43" fontId="2" fillId="2" borderId="5" xfId="5" applyFont="1" applyFill="1" applyBorder="1" applyAlignment="1" applyProtection="1">
      <alignment horizontal="center" vertical="top"/>
    </xf>
    <xf numFmtId="0" fontId="4" fillId="2" borderId="4" xfId="0" applyFont="1" applyFill="1" applyBorder="1" applyAlignment="1" applyProtection="1">
      <alignment vertical="top" wrapText="1"/>
    </xf>
    <xf numFmtId="0" fontId="4" fillId="2" borderId="5" xfId="0" applyNumberFormat="1" applyFont="1" applyFill="1" applyBorder="1" applyAlignment="1" applyProtection="1">
      <alignment vertical="top" wrapText="1"/>
    </xf>
    <xf numFmtId="4" fontId="5" fillId="2" borderId="6" xfId="0" applyNumberFormat="1" applyFont="1" applyFill="1" applyBorder="1" applyAlignment="1" applyProtection="1">
      <alignment vertical="top"/>
    </xf>
    <xf numFmtId="43" fontId="5" fillId="2" borderId="5" xfId="5" applyFont="1" applyFill="1" applyBorder="1" applyAlignment="1" applyProtection="1">
      <alignment horizontal="center" vertical="top"/>
    </xf>
    <xf numFmtId="0" fontId="5" fillId="2" borderId="4" xfId="0" applyFont="1" applyFill="1" applyBorder="1" applyAlignment="1" applyProtection="1">
      <alignment horizontal="right" vertical="top" wrapText="1"/>
    </xf>
    <xf numFmtId="0" fontId="2" fillId="2" borderId="5" xfId="0" applyFont="1" applyFill="1" applyBorder="1" applyAlignment="1" applyProtection="1">
      <alignment vertical="top" wrapText="1"/>
    </xf>
    <xf numFmtId="4" fontId="2" fillId="2" borderId="5" xfId="0" applyNumberFormat="1" applyFont="1" applyFill="1" applyBorder="1" applyAlignment="1" applyProtection="1">
      <alignment horizontal="center" vertical="top"/>
    </xf>
    <xf numFmtId="0" fontId="6" fillId="2" borderId="5" xfId="0" applyFont="1" applyFill="1" applyBorder="1" applyAlignment="1" applyProtection="1">
      <alignment vertical="top" wrapText="1"/>
    </xf>
    <xf numFmtId="4" fontId="7" fillId="2" borderId="6" xfId="0" applyNumberFormat="1" applyFont="1" applyFill="1" applyBorder="1" applyAlignment="1" applyProtection="1">
      <alignment vertical="top"/>
    </xf>
    <xf numFmtId="4" fontId="5" fillId="2" borderId="5" xfId="0" applyNumberFormat="1" applyFont="1" applyFill="1" applyBorder="1" applyAlignment="1" applyProtection="1">
      <alignment horizontal="center" vertical="top"/>
    </xf>
    <xf numFmtId="1" fontId="3" fillId="2" borderId="4" xfId="3" applyNumberFormat="1" applyFont="1" applyFill="1" applyBorder="1" applyAlignment="1" applyProtection="1">
      <alignment horizontal="right" vertical="top"/>
    </xf>
    <xf numFmtId="43" fontId="2" fillId="2" borderId="6" xfId="5" applyFont="1" applyFill="1" applyBorder="1" applyAlignment="1" applyProtection="1">
      <alignment vertical="top"/>
    </xf>
    <xf numFmtId="164" fontId="2" fillId="2" borderId="4" xfId="3" applyNumberFormat="1" applyFont="1" applyFill="1" applyBorder="1" applyAlignment="1" applyProtection="1">
      <alignment horizontal="right" vertical="top"/>
    </xf>
    <xf numFmtId="0" fontId="2" fillId="2" borderId="5" xfId="3" applyFont="1" applyFill="1" applyBorder="1" applyAlignment="1" applyProtection="1">
      <alignment vertical="top" wrapText="1"/>
    </xf>
    <xf numFmtId="0" fontId="3" fillId="2" borderId="4" xfId="3" applyFont="1" applyFill="1" applyBorder="1" applyAlignment="1" applyProtection="1">
      <alignment horizontal="right" vertical="top" wrapText="1"/>
    </xf>
    <xf numFmtId="0" fontId="2" fillId="2" borderId="4" xfId="3" applyFont="1" applyFill="1" applyBorder="1" applyAlignment="1" applyProtection="1">
      <alignment horizontal="right" vertical="top" wrapText="1"/>
    </xf>
    <xf numFmtId="0" fontId="4" fillId="2" borderId="4" xfId="0" applyFont="1" applyFill="1" applyBorder="1" applyAlignment="1" applyProtection="1">
      <alignment horizontal="right" vertical="top" wrapText="1"/>
    </xf>
    <xf numFmtId="43" fontId="2" fillId="2" borderId="5" xfId="5" applyFont="1" applyFill="1" applyBorder="1" applyAlignment="1" applyProtection="1">
      <alignment horizontal="center" vertical="top" wrapText="1"/>
    </xf>
    <xf numFmtId="37" fontId="3" fillId="2" borderId="4" xfId="0" applyNumberFormat="1" applyFont="1" applyFill="1" applyBorder="1" applyAlignment="1" applyProtection="1">
      <alignment horizontal="right" vertical="top" wrapText="1"/>
    </xf>
    <xf numFmtId="0" fontId="2" fillId="2" borderId="5" xfId="0" applyFont="1" applyFill="1" applyBorder="1" applyAlignment="1" applyProtection="1">
      <alignment horizontal="justify" vertical="top" wrapText="1"/>
    </xf>
    <xf numFmtId="0" fontId="7" fillId="2" borderId="11" xfId="0" applyFont="1" applyFill="1" applyBorder="1" applyAlignment="1" applyProtection="1">
      <alignment vertical="top"/>
    </xf>
    <xf numFmtId="0" fontId="3" fillId="2" borderId="10" xfId="0" applyFont="1" applyFill="1" applyBorder="1" applyAlignment="1" applyProtection="1">
      <alignment horizontal="justify" vertical="top" wrapText="1"/>
    </xf>
    <xf numFmtId="0" fontId="2" fillId="2" borderId="10" xfId="0" applyFont="1" applyFill="1" applyBorder="1" applyAlignment="1" applyProtection="1">
      <alignment horizontal="right" vertical="top" wrapText="1"/>
    </xf>
    <xf numFmtId="0" fontId="2" fillId="2" borderId="10" xfId="0" applyNumberFormat="1" applyFont="1" applyFill="1" applyBorder="1" applyAlignment="1" applyProtection="1">
      <alignment horizontal="left" vertical="top" wrapText="1"/>
    </xf>
    <xf numFmtId="169" fontId="2" fillId="2" borderId="10" xfId="0" applyNumberFormat="1" applyFont="1" applyFill="1" applyBorder="1" applyAlignment="1" applyProtection="1">
      <alignment horizontal="center" vertical="top" wrapText="1"/>
    </xf>
    <xf numFmtId="0" fontId="2" fillId="2" borderId="10" xfId="0" applyFont="1" applyFill="1" applyBorder="1" applyAlignment="1" applyProtection="1">
      <alignment horizontal="left" vertical="top"/>
    </xf>
    <xf numFmtId="0" fontId="3" fillId="2" borderId="10" xfId="0" applyFont="1" applyFill="1" applyBorder="1" applyAlignment="1" applyProtection="1">
      <alignment horizontal="left" vertical="top"/>
    </xf>
    <xf numFmtId="4" fontId="2" fillId="2" borderId="5" xfId="0" applyNumberFormat="1" applyFont="1" applyFill="1" applyBorder="1" applyAlignment="1" applyProtection="1">
      <alignment vertical="top"/>
    </xf>
    <xf numFmtId="4" fontId="2" fillId="2" borderId="0" xfId="3" applyNumberFormat="1" applyFont="1" applyFill="1" applyBorder="1" applyAlignment="1" applyProtection="1">
      <alignment vertical="top"/>
    </xf>
    <xf numFmtId="49" fontId="2" fillId="2" borderId="11" xfId="0" applyNumberFormat="1" applyFont="1" applyFill="1" applyBorder="1" applyAlignment="1" applyProtection="1">
      <alignment horizontal="justify" vertical="top" wrapText="1"/>
    </xf>
    <xf numFmtId="0" fontId="6" fillId="2" borderId="11" xfId="0" applyFont="1" applyFill="1" applyBorder="1" applyAlignment="1" applyProtection="1">
      <alignment vertical="top" wrapText="1"/>
    </xf>
    <xf numFmtId="0" fontId="6" fillId="2" borderId="0" xfId="0" applyFont="1" applyFill="1" applyBorder="1" applyAlignment="1" applyProtection="1">
      <alignment vertical="top" wrapText="1"/>
    </xf>
    <xf numFmtId="0" fontId="2" fillId="2" borderId="11" xfId="0" applyFont="1" applyFill="1" applyBorder="1" applyAlignment="1" applyProtection="1">
      <alignment vertical="top" wrapText="1"/>
    </xf>
    <xf numFmtId="0" fontId="6" fillId="2" borderId="10" xfId="0" applyFont="1" applyFill="1" applyBorder="1" applyAlignment="1" applyProtection="1">
      <alignment vertical="top" wrapText="1"/>
    </xf>
    <xf numFmtId="0" fontId="2" fillId="2" borderId="0" xfId="0" applyFont="1" applyFill="1" applyAlignment="1" applyProtection="1">
      <alignment vertical="center" wrapText="1"/>
    </xf>
    <xf numFmtId="0" fontId="2" fillId="2" borderId="0" xfId="0" applyFont="1" applyFill="1" applyAlignment="1" applyProtection="1">
      <alignment vertical="center"/>
    </xf>
    <xf numFmtId="4" fontId="2" fillId="2" borderId="21" xfId="0" applyNumberFormat="1" applyFont="1" applyFill="1" applyBorder="1" applyAlignment="1" applyProtection="1">
      <alignment vertical="top"/>
    </xf>
    <xf numFmtId="0" fontId="2" fillId="2" borderId="5" xfId="0" applyNumberFormat="1" applyFont="1" applyFill="1" applyBorder="1" applyAlignment="1" applyProtection="1">
      <alignment horizontal="justify" vertical="top" wrapText="1"/>
    </xf>
    <xf numFmtId="0" fontId="2" fillId="2" borderId="15" xfId="13" applyFont="1" applyFill="1" applyBorder="1" applyAlignment="1" applyProtection="1">
      <alignment vertical="top"/>
    </xf>
    <xf numFmtId="0" fontId="2" fillId="2" borderId="0" xfId="0" applyFont="1" applyFill="1" applyBorder="1" applyAlignment="1" applyProtection="1">
      <alignment vertical="top"/>
    </xf>
    <xf numFmtId="4" fontId="2" fillId="2" borderId="17" xfId="15" applyNumberFormat="1" applyFont="1" applyFill="1" applyBorder="1" applyAlignment="1" applyProtection="1">
      <alignment vertical="top" wrapText="1"/>
    </xf>
    <xf numFmtId="4" fontId="2" fillId="2" borderId="16" xfId="40" applyNumberFormat="1" applyFont="1" applyFill="1" applyBorder="1" applyAlignment="1" applyProtection="1">
      <alignment horizontal="center" vertical="top" wrapText="1"/>
    </xf>
    <xf numFmtId="0" fontId="7" fillId="2" borderId="0" xfId="0" applyFont="1" applyFill="1" applyBorder="1" applyAlignment="1" applyProtection="1">
      <alignment vertical="top" wrapText="1"/>
    </xf>
    <xf numFmtId="0" fontId="3" fillId="2" borderId="10" xfId="13" applyFont="1" applyFill="1" applyBorder="1" applyAlignment="1" applyProtection="1">
      <alignment horizontal="left" vertical="top" wrapText="1"/>
    </xf>
    <xf numFmtId="4" fontId="2" fillId="2" borderId="10" xfId="16" applyNumberFormat="1" applyFont="1" applyFill="1" applyBorder="1" applyAlignment="1" applyProtection="1">
      <alignment vertical="top"/>
    </xf>
    <xf numFmtId="43" fontId="2" fillId="2" borderId="10" xfId="16" applyFont="1" applyFill="1" applyBorder="1" applyAlignment="1" applyProtection="1">
      <alignment horizontal="center" vertical="top"/>
    </xf>
    <xf numFmtId="0" fontId="2" fillId="2" borderId="10" xfId="13" applyFont="1" applyFill="1" applyBorder="1" applyAlignment="1" applyProtection="1">
      <alignment vertical="top"/>
    </xf>
    <xf numFmtId="169" fontId="2" fillId="2" borderId="10" xfId="13" applyNumberFormat="1" applyFont="1" applyFill="1" applyBorder="1" applyAlignment="1" applyProtection="1">
      <alignment vertical="top"/>
    </xf>
    <xf numFmtId="169" fontId="2" fillId="2" borderId="10" xfId="13" applyNumberFormat="1" applyFont="1" applyFill="1" applyBorder="1" applyAlignment="1" applyProtection="1">
      <alignment horizontal="center" vertical="top"/>
    </xf>
    <xf numFmtId="0" fontId="11" fillId="2" borderId="10" xfId="3" applyFont="1" applyFill="1" applyBorder="1" applyAlignment="1" applyProtection="1">
      <alignment vertical="top"/>
    </xf>
    <xf numFmtId="0" fontId="2" fillId="2" borderId="10" xfId="13" applyFont="1" applyFill="1" applyBorder="1" applyAlignment="1" applyProtection="1">
      <alignment vertical="top" wrapText="1"/>
    </xf>
    <xf numFmtId="0" fontId="3" fillId="2" borderId="10" xfId="13" applyFont="1" applyFill="1" applyBorder="1" applyAlignment="1" applyProtection="1">
      <alignment vertical="top" wrapText="1"/>
    </xf>
    <xf numFmtId="4" fontId="2" fillId="2" borderId="10" xfId="13" applyNumberFormat="1" applyFont="1" applyFill="1" applyBorder="1" applyAlignment="1" applyProtection="1">
      <alignment vertical="top" wrapText="1"/>
    </xf>
    <xf numFmtId="4" fontId="2" fillId="2" borderId="10" xfId="13" applyNumberFormat="1" applyFont="1" applyFill="1" applyBorder="1" applyAlignment="1" applyProtection="1">
      <alignment horizontal="justify" vertical="top" wrapText="1"/>
    </xf>
    <xf numFmtId="4" fontId="2" fillId="2" borderId="10" xfId="13" applyNumberFormat="1" applyFont="1" applyFill="1" applyBorder="1" applyAlignment="1" applyProtection="1">
      <alignment horizontal="justify" vertical="top"/>
    </xf>
    <xf numFmtId="0" fontId="3" fillId="2" borderId="10" xfId="13" applyFont="1" applyFill="1" applyBorder="1" applyAlignment="1" applyProtection="1">
      <alignment vertical="top"/>
    </xf>
    <xf numFmtId="169" fontId="10" fillId="2" borderId="10" xfId="13" applyNumberFormat="1" applyFont="1" applyFill="1" applyBorder="1" applyAlignment="1" applyProtection="1">
      <alignment vertical="top"/>
    </xf>
    <xf numFmtId="0" fontId="2" fillId="2" borderId="10" xfId="13" applyFont="1" applyFill="1" applyBorder="1" applyAlignment="1" applyProtection="1">
      <alignment horizontal="left" vertical="top" wrapText="1"/>
    </xf>
    <xf numFmtId="0" fontId="3" fillId="2" borderId="11" xfId="13" applyFont="1" applyFill="1" applyBorder="1" applyAlignment="1" applyProtection="1">
      <alignment vertical="top" wrapText="1"/>
    </xf>
    <xf numFmtId="169" fontId="2" fillId="2" borderId="11" xfId="13" applyNumberFormat="1" applyFont="1" applyFill="1" applyBorder="1" applyAlignment="1" applyProtection="1">
      <alignment horizontal="center" vertical="top"/>
    </xf>
    <xf numFmtId="0" fontId="2" fillId="2" borderId="11" xfId="0" applyFont="1" applyFill="1" applyBorder="1" applyAlignment="1" applyProtection="1">
      <alignment vertical="top"/>
    </xf>
    <xf numFmtId="39" fontId="2" fillId="2" borderId="10" xfId="3" applyNumberFormat="1" applyFont="1" applyFill="1" applyBorder="1" applyAlignment="1" applyProtection="1">
      <alignment vertical="top" wrapText="1"/>
    </xf>
    <xf numFmtId="0" fontId="2" fillId="2" borderId="10" xfId="3" applyFont="1" applyFill="1" applyBorder="1" applyAlignment="1" applyProtection="1">
      <alignment wrapText="1"/>
    </xf>
    <xf numFmtId="0" fontId="2" fillId="2" borderId="10" xfId="3" applyFont="1" applyFill="1" applyBorder="1" applyAlignment="1" applyProtection="1">
      <alignment horizontal="justify" wrapText="1"/>
    </xf>
    <xf numFmtId="0" fontId="2" fillId="2" borderId="10" xfId="13" applyFont="1" applyFill="1" applyBorder="1" applyAlignment="1" applyProtection="1">
      <alignment horizontal="justify" vertical="top" wrapText="1"/>
    </xf>
    <xf numFmtId="170" fontId="2" fillId="2" borderId="11" xfId="17" applyNumberFormat="1" applyFont="1" applyFill="1" applyBorder="1" applyAlignment="1" applyProtection="1">
      <alignment vertical="top" wrapText="1"/>
    </xf>
    <xf numFmtId="4" fontId="2" fillId="2" borderId="11" xfId="17" applyNumberFormat="1" applyFont="1" applyFill="1" applyBorder="1" applyAlignment="1" applyProtection="1">
      <alignment vertical="top" wrapText="1"/>
    </xf>
    <xf numFmtId="170" fontId="2" fillId="2" borderId="11" xfId="17" applyNumberFormat="1" applyFont="1" applyFill="1" applyBorder="1" applyAlignment="1" applyProtection="1">
      <alignment horizontal="center" vertical="top"/>
    </xf>
    <xf numFmtId="0" fontId="3" fillId="2" borderId="11" xfId="17" applyFont="1" applyFill="1" applyBorder="1" applyAlignment="1" applyProtection="1">
      <alignment vertical="top"/>
    </xf>
    <xf numFmtId="0" fontId="2" fillId="2" borderId="11" xfId="17" applyFont="1" applyFill="1" applyBorder="1" applyAlignment="1" applyProtection="1">
      <alignment vertical="top"/>
    </xf>
    <xf numFmtId="169" fontId="2" fillId="2" borderId="11" xfId="20" applyNumberFormat="1" applyFont="1" applyFill="1" applyBorder="1" applyAlignment="1" applyProtection="1">
      <alignment vertical="top"/>
    </xf>
    <xf numFmtId="1" fontId="3" fillId="2" borderId="10" xfId="6" applyNumberFormat="1" applyFont="1" applyFill="1" applyBorder="1" applyAlignment="1" applyProtection="1">
      <alignment horizontal="right"/>
    </xf>
    <xf numFmtId="0" fontId="3" fillId="2" borderId="10" xfId="6" applyFont="1" applyFill="1" applyBorder="1" applyProtection="1"/>
    <xf numFmtId="166" fontId="2" fillId="2" borderId="10" xfId="8" applyFont="1" applyFill="1" applyBorder="1" applyAlignment="1" applyProtection="1">
      <alignment horizontal="center" vertical="center"/>
    </xf>
    <xf numFmtId="0" fontId="2" fillId="2" borderId="10" xfId="6" applyFont="1" applyFill="1" applyBorder="1" applyAlignment="1" applyProtection="1">
      <alignment horizontal="right"/>
    </xf>
    <xf numFmtId="0" fontId="2" fillId="2" borderId="10" xfId="6" applyFont="1" applyFill="1" applyBorder="1" applyAlignment="1" applyProtection="1">
      <alignment horizontal="left"/>
    </xf>
    <xf numFmtId="0" fontId="3" fillId="2" borderId="10" xfId="6" applyFont="1" applyFill="1" applyBorder="1" applyAlignment="1" applyProtection="1">
      <alignment horizontal="right"/>
    </xf>
    <xf numFmtId="0" fontId="3" fillId="2" borderId="10" xfId="6" applyFont="1" applyFill="1" applyBorder="1" applyAlignment="1" applyProtection="1">
      <alignment horizontal="left"/>
    </xf>
    <xf numFmtId="0" fontId="5" fillId="2" borderId="11" xfId="0" applyFont="1" applyFill="1" applyBorder="1" applyAlignment="1" applyProtection="1">
      <alignment horizontal="left" vertical="top"/>
    </xf>
    <xf numFmtId="39" fontId="2" fillId="2" borderId="11" xfId="20" applyNumberFormat="1" applyFont="1" applyFill="1" applyBorder="1" applyAlignment="1" applyProtection="1">
      <alignment vertical="top"/>
    </xf>
    <xf numFmtId="4" fontId="2" fillId="2" borderId="11" xfId="0" applyNumberFormat="1" applyFont="1" applyFill="1" applyBorder="1" applyAlignment="1" applyProtection="1">
      <alignment horizontal="center" vertical="top" wrapText="1"/>
    </xf>
    <xf numFmtId="166" fontId="2" fillId="2" borderId="10" xfId="8" applyFont="1" applyFill="1" applyBorder="1" applyAlignment="1" applyProtection="1">
      <alignment horizontal="center"/>
    </xf>
    <xf numFmtId="4" fontId="2" fillId="2" borderId="11" xfId="21" applyNumberFormat="1" applyFont="1" applyFill="1" applyBorder="1" applyAlignment="1" applyProtection="1">
      <alignment horizontal="right" vertical="top" wrapText="1"/>
    </xf>
    <xf numFmtId="164" fontId="2" fillId="2" borderId="10" xfId="6" applyNumberFormat="1" applyFont="1" applyFill="1" applyBorder="1" applyAlignment="1" applyProtection="1">
      <alignment horizontal="right"/>
    </xf>
    <xf numFmtId="2" fontId="2" fillId="2" borderId="10" xfId="6" applyNumberFormat="1" applyFont="1" applyFill="1" applyBorder="1" applyAlignment="1" applyProtection="1">
      <alignment horizontal="right"/>
    </xf>
    <xf numFmtId="49" fontId="2" fillId="2" borderId="10" xfId="14" applyNumberFormat="1" applyFont="1" applyFill="1" applyBorder="1" applyAlignment="1" applyProtection="1">
      <alignment vertical="center" wrapText="1"/>
    </xf>
    <xf numFmtId="4" fontId="7" fillId="2" borderId="11" xfId="3" applyNumberFormat="1" applyFont="1" applyFill="1" applyBorder="1" applyAlignment="1" applyProtection="1">
      <alignment horizontal="right" vertical="top"/>
    </xf>
    <xf numFmtId="4" fontId="7" fillId="2" borderId="11" xfId="3" applyNumberFormat="1" applyFont="1" applyFill="1" applyBorder="1" applyAlignment="1" applyProtection="1">
      <alignment horizontal="center" vertical="top"/>
    </xf>
    <xf numFmtId="4" fontId="2" fillId="2" borderId="11" xfId="3" applyNumberFormat="1" applyFont="1" applyFill="1" applyBorder="1" applyAlignment="1" applyProtection="1">
      <alignment horizontal="center" vertical="top"/>
    </xf>
    <xf numFmtId="4" fontId="3" fillId="2" borderId="11" xfId="20" applyNumberFormat="1" applyFont="1" applyFill="1" applyBorder="1" applyAlignment="1" applyProtection="1">
      <alignment vertical="top"/>
    </xf>
    <xf numFmtId="39" fontId="3" fillId="2" borderId="11" xfId="20" applyNumberFormat="1" applyFont="1" applyFill="1" applyBorder="1" applyAlignment="1" applyProtection="1">
      <alignment vertical="top"/>
    </xf>
    <xf numFmtId="4" fontId="3" fillId="2" borderId="11" xfId="20" applyNumberFormat="1" applyFont="1" applyFill="1" applyBorder="1" applyAlignment="1" applyProtection="1">
      <alignment horizontal="center" vertical="top"/>
    </xf>
    <xf numFmtId="4" fontId="2" fillId="2" borderId="11" xfId="0" applyNumberFormat="1" applyFont="1" applyFill="1" applyBorder="1" applyAlignment="1" applyProtection="1">
      <alignment horizontal="center" vertical="top"/>
    </xf>
    <xf numFmtId="4" fontId="2" fillId="2" borderId="11" xfId="12" applyNumberFormat="1" applyFont="1" applyFill="1" applyBorder="1" applyAlignment="1" applyProtection="1">
      <alignment horizontal="right" vertical="top" wrapText="1"/>
    </xf>
    <xf numFmtId="4" fontId="2" fillId="2" borderId="11" xfId="3" applyNumberFormat="1" applyFont="1" applyFill="1" applyBorder="1" applyAlignment="1" applyProtection="1">
      <alignment horizontal="right" vertical="top"/>
    </xf>
    <xf numFmtId="2" fontId="3" fillId="0" borderId="10" xfId="0" applyNumberFormat="1" applyFont="1" applyFill="1" applyBorder="1" applyAlignment="1" applyProtection="1">
      <alignment horizontal="right" vertical="top"/>
    </xf>
    <xf numFmtId="0" fontId="14" fillId="0" borderId="10" xfId="0" applyFont="1" applyBorder="1" applyAlignment="1" applyProtection="1">
      <alignment vertical="top"/>
    </xf>
    <xf numFmtId="4" fontId="10" fillId="0" borderId="10" xfId="12" applyNumberFormat="1" applyFont="1" applyFill="1" applyBorder="1" applyAlignment="1" applyProtection="1">
      <alignment vertical="top" wrapText="1"/>
    </xf>
    <xf numFmtId="4" fontId="10" fillId="0" borderId="10" xfId="0" applyNumberFormat="1" applyFont="1" applyFill="1" applyBorder="1" applyAlignment="1" applyProtection="1">
      <alignment horizontal="center" vertical="top"/>
    </xf>
    <xf numFmtId="4" fontId="2" fillId="0" borderId="10" xfId="0" applyNumberFormat="1" applyFont="1" applyFill="1" applyBorder="1" applyAlignment="1" applyProtection="1">
      <alignment vertical="top"/>
    </xf>
    <xf numFmtId="164" fontId="3" fillId="2" borderId="10" xfId="0" applyNumberFormat="1" applyFont="1" applyFill="1" applyBorder="1" applyAlignment="1" applyProtection="1">
      <alignment horizontal="right" vertical="top"/>
    </xf>
    <xf numFmtId="4" fontId="2" fillId="0" borderId="10" xfId="12" applyNumberFormat="1" applyFont="1" applyFill="1" applyBorder="1" applyAlignment="1" applyProtection="1">
      <alignment vertical="top" wrapText="1"/>
    </xf>
    <xf numFmtId="4" fontId="2" fillId="0" borderId="10" xfId="0" applyNumberFormat="1" applyFont="1" applyFill="1" applyBorder="1" applyAlignment="1" applyProtection="1">
      <alignment horizontal="center" vertical="top"/>
    </xf>
    <xf numFmtId="164" fontId="3" fillId="0" borderId="10" xfId="0" applyNumberFormat="1" applyFont="1" applyFill="1" applyBorder="1" applyAlignment="1" applyProtection="1">
      <alignment horizontal="right" vertical="top"/>
    </xf>
    <xf numFmtId="0" fontId="3" fillId="0" borderId="10" xfId="0" applyFont="1" applyFill="1" applyBorder="1" applyAlignment="1" applyProtection="1">
      <alignment vertical="top" wrapText="1"/>
    </xf>
    <xf numFmtId="2" fontId="2" fillId="0" borderId="10" xfId="0" applyNumberFormat="1" applyFont="1" applyFill="1" applyBorder="1" applyAlignment="1" applyProtection="1">
      <alignment horizontal="right" vertical="top"/>
    </xf>
    <xf numFmtId="2" fontId="2" fillId="2" borderId="10" xfId="0" applyNumberFormat="1" applyFont="1" applyFill="1" applyBorder="1" applyAlignment="1" applyProtection="1">
      <alignment horizontal="right" vertical="top"/>
    </xf>
    <xf numFmtId="0" fontId="3" fillId="2" borderId="15" xfId="0" applyFont="1" applyFill="1" applyBorder="1" applyAlignment="1" applyProtection="1">
      <alignment vertical="top" wrapText="1"/>
    </xf>
    <xf numFmtId="0" fontId="3" fillId="2" borderId="15" xfId="24" applyNumberFormat="1" applyFont="1" applyFill="1" applyBorder="1" applyAlignment="1" applyProtection="1">
      <alignment horizontal="right" vertical="top" wrapText="1"/>
    </xf>
    <xf numFmtId="0" fontId="3" fillId="0" borderId="15" xfId="24" applyNumberFormat="1" applyFont="1" applyFill="1" applyBorder="1" applyAlignment="1" applyProtection="1">
      <alignment horizontal="left" vertical="center" wrapText="1"/>
    </xf>
    <xf numFmtId="39" fontId="2" fillId="0" borderId="15" xfId="24" applyNumberFormat="1" applyFont="1" applyFill="1" applyBorder="1" applyAlignment="1" applyProtection="1">
      <alignment vertical="center"/>
    </xf>
    <xf numFmtId="0" fontId="2" fillId="0" borderId="15" xfId="24" applyNumberFormat="1" applyFont="1" applyFill="1" applyBorder="1" applyAlignment="1" applyProtection="1">
      <alignment horizontal="center" vertical="center" wrapText="1"/>
    </xf>
    <xf numFmtId="0" fontId="2" fillId="0" borderId="15" xfId="24" applyNumberFormat="1" applyFont="1" applyFill="1" applyBorder="1" applyAlignment="1" applyProtection="1">
      <alignment vertical="center" wrapText="1"/>
    </xf>
    <xf numFmtId="0" fontId="3" fillId="2" borderId="11" xfId="25" applyNumberFormat="1" applyFont="1" applyFill="1" applyBorder="1" applyAlignment="1" applyProtection="1">
      <alignment horizontal="right" vertical="top" wrapText="1"/>
    </xf>
    <xf numFmtId="4" fontId="5" fillId="0" borderId="15" xfId="0" applyNumberFormat="1" applyFont="1" applyFill="1" applyBorder="1" applyAlignment="1" applyProtection="1">
      <alignment vertical="center"/>
    </xf>
    <xf numFmtId="0" fontId="7" fillId="0" borderId="15" xfId="24" applyNumberFormat="1" applyFont="1" applyFill="1" applyBorder="1" applyAlignment="1" applyProtection="1">
      <alignment horizontal="center" vertical="center" wrapText="1"/>
    </xf>
    <xf numFmtId="0" fontId="3" fillId="0" borderId="10" xfId="24" applyNumberFormat="1" applyFont="1" applyFill="1" applyBorder="1" applyAlignment="1" applyProtection="1">
      <alignment horizontal="left" vertical="center" wrapText="1"/>
    </xf>
    <xf numFmtId="39" fontId="2" fillId="0" borderId="10" xfId="24" applyNumberFormat="1" applyFont="1" applyFill="1" applyBorder="1" applyAlignment="1" applyProtection="1">
      <alignment vertical="center"/>
    </xf>
    <xf numFmtId="0" fontId="2" fillId="0" borderId="10" xfId="24" applyNumberFormat="1" applyFont="1" applyFill="1" applyBorder="1" applyAlignment="1" applyProtection="1">
      <alignment horizontal="center" vertical="center" wrapText="1"/>
    </xf>
    <xf numFmtId="0" fontId="7" fillId="2" borderId="10" xfId="24" applyNumberFormat="1" applyFont="1" applyFill="1" applyBorder="1" applyAlignment="1" applyProtection="1">
      <alignment horizontal="right" vertical="top" wrapText="1"/>
    </xf>
    <xf numFmtId="0" fontId="2" fillId="0" borderId="10" xfId="24" applyNumberFormat="1" applyFont="1" applyFill="1" applyBorder="1" applyAlignment="1" applyProtection="1">
      <alignment horizontal="left" vertical="center" wrapText="1"/>
    </xf>
    <xf numFmtId="0" fontId="2" fillId="0" borderId="10" xfId="24" applyNumberFormat="1" applyFont="1" applyFill="1" applyBorder="1" applyAlignment="1" applyProtection="1">
      <alignment horizontal="left" vertical="top" wrapText="1"/>
    </xf>
    <xf numFmtId="39" fontId="2" fillId="0" borderId="10" xfId="24" applyNumberFormat="1" applyFont="1" applyFill="1" applyBorder="1" applyAlignment="1" applyProtection="1">
      <alignment vertical="top"/>
    </xf>
    <xf numFmtId="0" fontId="2" fillId="0" borderId="10" xfId="24" applyNumberFormat="1" applyFont="1" applyFill="1" applyBorder="1" applyAlignment="1" applyProtection="1">
      <alignment horizontal="center" vertical="top" wrapText="1"/>
    </xf>
    <xf numFmtId="39" fontId="3" fillId="2" borderId="10" xfId="3" applyNumberFormat="1" applyFont="1" applyFill="1" applyBorder="1" applyAlignment="1" applyProtection="1">
      <alignment horizontal="left" vertical="top"/>
    </xf>
    <xf numFmtId="43" fontId="3" fillId="2" borderId="10" xfId="8" applyNumberFormat="1" applyFont="1" applyFill="1" applyBorder="1" applyAlignment="1" applyProtection="1">
      <alignment horizontal="center" vertical="top"/>
    </xf>
    <xf numFmtId="39" fontId="3" fillId="2" borderId="10" xfId="3" applyNumberFormat="1" applyFont="1" applyFill="1" applyBorder="1" applyAlignment="1" applyProtection="1">
      <alignment horizontal="center" vertical="top"/>
    </xf>
    <xf numFmtId="0" fontId="3" fillId="2" borderId="10" xfId="0" applyFont="1" applyFill="1" applyBorder="1" applyProtection="1"/>
    <xf numFmtId="4" fontId="2" fillId="2" borderId="10" xfId="12"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center" vertical="center"/>
    </xf>
    <xf numFmtId="164" fontId="2" fillId="2" borderId="10" xfId="0" applyNumberFormat="1" applyFont="1" applyFill="1" applyBorder="1" applyProtection="1"/>
    <xf numFmtId="0" fontId="2" fillId="2" borderId="10" xfId="0" applyFont="1" applyFill="1" applyBorder="1" applyProtection="1"/>
    <xf numFmtId="0" fontId="2" fillId="2" borderId="10" xfId="0" applyFont="1" applyFill="1" applyBorder="1" applyAlignment="1" applyProtection="1">
      <alignment vertical="center" wrapText="1"/>
    </xf>
    <xf numFmtId="0" fontId="2" fillId="2" borderId="10" xfId="0" applyFont="1" applyFill="1" applyBorder="1" applyAlignment="1" applyProtection="1">
      <alignment horizontal="center" vertical="top" wrapText="1"/>
    </xf>
    <xf numFmtId="2" fontId="2" fillId="2" borderId="10" xfId="0" applyNumberFormat="1" applyFont="1" applyFill="1" applyBorder="1" applyProtection="1"/>
    <xf numFmtId="0" fontId="2" fillId="2" borderId="10" xfId="0" applyFont="1" applyFill="1" applyBorder="1" applyAlignment="1" applyProtection="1">
      <alignment horizontal="left" wrapText="1"/>
    </xf>
    <xf numFmtId="0" fontId="2" fillId="2" borderId="10" xfId="0" applyNumberFormat="1" applyFont="1" applyFill="1" applyBorder="1" applyAlignment="1" applyProtection="1">
      <alignment horizontal="left" vertical="center" wrapText="1"/>
    </xf>
    <xf numFmtId="0" fontId="2" fillId="2" borderId="10" xfId="0" applyNumberFormat="1" applyFont="1" applyFill="1" applyBorder="1" applyAlignment="1" applyProtection="1">
      <alignment horizontal="justify" vertical="center" wrapText="1"/>
    </xf>
    <xf numFmtId="2" fontId="2" fillId="2" borderId="10" xfId="0" applyNumberFormat="1" applyFont="1" applyFill="1" applyBorder="1" applyAlignment="1" applyProtection="1"/>
    <xf numFmtId="0" fontId="2" fillId="2" borderId="10" xfId="0" applyFont="1" applyFill="1" applyBorder="1" applyAlignment="1" applyProtection="1">
      <alignment horizontal="center"/>
    </xf>
    <xf numFmtId="4" fontId="2" fillId="2" borderId="10" xfId="12" applyNumberFormat="1" applyFont="1" applyFill="1" applyBorder="1" applyAlignment="1" applyProtection="1">
      <alignment horizontal="right" wrapText="1"/>
    </xf>
    <xf numFmtId="4" fontId="2" fillId="2" borderId="10" xfId="0" applyNumberFormat="1" applyFont="1" applyFill="1" applyBorder="1" applyAlignment="1" applyProtection="1">
      <alignment horizontal="center"/>
    </xf>
    <xf numFmtId="169" fontId="7" fillId="2" borderId="10" xfId="27" applyNumberFormat="1" applyFont="1" applyFill="1" applyBorder="1" applyAlignment="1" applyProtection="1">
      <alignment vertical="center"/>
    </xf>
    <xf numFmtId="0" fontId="7" fillId="2" borderId="10" xfId="28" applyFont="1" applyFill="1" applyBorder="1" applyAlignment="1" applyProtection="1">
      <alignment horizontal="center" vertical="center"/>
    </xf>
    <xf numFmtId="2" fontId="2" fillId="2" borderId="10" xfId="19" applyNumberFormat="1" applyFont="1" applyFill="1" applyBorder="1" applyAlignment="1" applyProtection="1">
      <alignment vertical="top" wrapText="1"/>
    </xf>
    <xf numFmtId="170" fontId="2" fillId="2" borderId="10" xfId="3" applyNumberFormat="1" applyFont="1" applyFill="1" applyBorder="1" applyAlignment="1" applyProtection="1">
      <alignment vertical="top" wrapText="1"/>
    </xf>
    <xf numFmtId="174" fontId="7" fillId="2" borderId="10" xfId="28" applyNumberFormat="1" applyFont="1" applyFill="1" applyBorder="1" applyAlignment="1" applyProtection="1">
      <alignment horizontal="right" vertical="top" wrapText="1"/>
    </xf>
    <xf numFmtId="0" fontId="7" fillId="2" borderId="10" xfId="29" applyFont="1" applyFill="1" applyBorder="1" applyAlignment="1" applyProtection="1">
      <alignment horizontal="justify" vertical="center" wrapText="1"/>
    </xf>
    <xf numFmtId="4" fontId="7" fillId="2" borderId="10" xfId="14" applyNumberFormat="1" applyFont="1" applyFill="1" applyBorder="1" applyAlignment="1" applyProtection="1">
      <alignment horizontal="right" vertical="center" wrapText="1"/>
    </xf>
    <xf numFmtId="39" fontId="7" fillId="2" borderId="10" xfId="14" applyNumberFormat="1" applyFont="1" applyFill="1" applyBorder="1" applyAlignment="1" applyProtection="1">
      <alignment horizontal="center" vertical="center"/>
    </xf>
    <xf numFmtId="0" fontId="2" fillId="2" borderId="10" xfId="0" applyFont="1" applyFill="1" applyBorder="1" applyAlignment="1" applyProtection="1">
      <alignment horizontal="left" vertical="center" wrapText="1"/>
    </xf>
    <xf numFmtId="0" fontId="7" fillId="2" borderId="10" xfId="29" applyFont="1" applyFill="1" applyBorder="1" applyAlignment="1" applyProtection="1">
      <alignment vertical="center" wrapText="1"/>
    </xf>
    <xf numFmtId="169" fontId="7" fillId="2" borderId="10" xfId="19" applyNumberFormat="1" applyFont="1" applyFill="1" applyBorder="1" applyAlignment="1" applyProtection="1">
      <alignment horizontal="center" vertical="center" wrapText="1"/>
    </xf>
    <xf numFmtId="49" fontId="2" fillId="2" borderId="10" xfId="0" applyNumberFormat="1" applyFont="1" applyFill="1" applyBorder="1" applyAlignment="1" applyProtection="1">
      <alignment wrapText="1"/>
    </xf>
    <xf numFmtId="2" fontId="2" fillId="2" borderId="10" xfId="30" applyNumberFormat="1" applyFont="1" applyFill="1" applyBorder="1" applyAlignment="1" applyProtection="1">
      <alignment horizontal="right"/>
    </xf>
    <xf numFmtId="169" fontId="2" fillId="2" borderId="10" xfId="0" applyNumberFormat="1" applyFont="1" applyFill="1" applyBorder="1" applyAlignment="1" applyProtection="1">
      <alignment horizontal="center" wrapText="1"/>
    </xf>
    <xf numFmtId="0" fontId="2" fillId="2" borderId="10" xfId="29" applyFont="1" applyFill="1" applyBorder="1" applyAlignment="1" applyProtection="1">
      <alignment vertical="center" wrapText="1"/>
    </xf>
    <xf numFmtId="4" fontId="2" fillId="2" borderId="10" xfId="14" applyNumberFormat="1" applyFont="1" applyFill="1" applyBorder="1" applyAlignment="1" applyProtection="1">
      <alignment horizontal="right" vertical="center" wrapText="1"/>
    </xf>
    <xf numFmtId="39" fontId="2" fillId="2" borderId="10" xfId="14" applyNumberFormat="1" applyFont="1" applyFill="1" applyBorder="1" applyAlignment="1" applyProtection="1">
      <alignment horizontal="center" vertical="center"/>
    </xf>
    <xf numFmtId="2" fontId="5" fillId="2" borderId="10" xfId="12" applyNumberFormat="1" applyFont="1" applyFill="1" applyBorder="1" applyAlignment="1" applyProtection="1">
      <alignment horizontal="right" vertical="top" wrapText="1"/>
    </xf>
    <xf numFmtId="0" fontId="3" fillId="2" borderId="10" xfId="0" applyNumberFormat="1" applyFont="1" applyFill="1" applyBorder="1" applyAlignment="1" applyProtection="1">
      <alignment horizontal="center" vertical="top"/>
    </xf>
    <xf numFmtId="169" fontId="16" fillId="2" borderId="10" xfId="0" applyNumberFormat="1" applyFont="1" applyFill="1" applyBorder="1" applyAlignment="1" applyProtection="1">
      <alignment horizontal="center"/>
    </xf>
    <xf numFmtId="0" fontId="16" fillId="2" borderId="10" xfId="0" applyNumberFormat="1" applyFont="1" applyFill="1" applyBorder="1" applyAlignment="1" applyProtection="1">
      <alignment horizontal="center"/>
    </xf>
    <xf numFmtId="1" fontId="3" fillId="2" borderId="10" xfId="0" applyNumberFormat="1" applyFont="1" applyFill="1" applyBorder="1" applyProtection="1"/>
    <xf numFmtId="0" fontId="3" fillId="2" borderId="10" xfId="0" applyNumberFormat="1" applyFont="1" applyFill="1" applyBorder="1" applyAlignment="1" applyProtection="1">
      <alignment horizontal="left" vertical="top"/>
    </xf>
    <xf numFmtId="175" fontId="2" fillId="2" borderId="11" xfId="31" applyFont="1" applyFill="1" applyBorder="1" applyAlignment="1" applyProtection="1">
      <alignment horizontal="justify" vertical="top" wrapText="1"/>
    </xf>
    <xf numFmtId="164" fontId="2" fillId="2" borderId="19" xfId="0" applyNumberFormat="1" applyFont="1" applyFill="1" applyBorder="1" applyProtection="1"/>
    <xf numFmtId="49" fontId="2" fillId="2" borderId="20" xfId="0" applyNumberFormat="1" applyFont="1" applyFill="1" applyBorder="1" applyAlignment="1" applyProtection="1">
      <alignment horizontal="justify" vertical="top" wrapText="1"/>
    </xf>
    <xf numFmtId="4" fontId="2" fillId="2" borderId="20" xfId="17" applyNumberFormat="1" applyFont="1" applyFill="1" applyBorder="1" applyAlignment="1" applyProtection="1">
      <alignment vertical="top" wrapText="1"/>
    </xf>
    <xf numFmtId="170" fontId="2" fillId="2" borderId="20" xfId="17" applyNumberFormat="1" applyFont="1" applyFill="1" applyBorder="1" applyAlignment="1" applyProtection="1">
      <alignment horizontal="center" vertical="top"/>
    </xf>
    <xf numFmtId="2" fontId="2" fillId="2" borderId="21" xfId="4" applyNumberFormat="1" applyFont="1" applyFill="1" applyBorder="1" applyAlignment="1" applyProtection="1">
      <alignment horizontal="right" vertical="top"/>
    </xf>
    <xf numFmtId="1" fontId="3" fillId="2" borderId="19" xfId="0" applyNumberFormat="1" applyFont="1" applyFill="1" applyBorder="1" applyProtection="1"/>
    <xf numFmtId="0" fontId="3" fillId="2" borderId="20" xfId="0" applyNumberFormat="1" applyFont="1" applyFill="1" applyBorder="1" applyAlignment="1" applyProtection="1">
      <alignment horizontal="left" vertical="top"/>
    </xf>
    <xf numFmtId="0" fontId="2" fillId="2" borderId="14" xfId="0" applyFont="1" applyFill="1" applyBorder="1" applyAlignment="1" applyProtection="1">
      <alignment vertical="center" wrapText="1"/>
    </xf>
    <xf numFmtId="0" fontId="2" fillId="2" borderId="20" xfId="0" applyFont="1" applyFill="1" applyBorder="1" applyAlignment="1" applyProtection="1">
      <alignment vertical="center"/>
    </xf>
    <xf numFmtId="4" fontId="2" fillId="2" borderId="14" xfId="12" applyNumberFormat="1" applyFont="1" applyFill="1" applyBorder="1" applyAlignment="1" applyProtection="1">
      <alignment horizontal="right" vertical="center" wrapText="1"/>
    </xf>
    <xf numFmtId="0" fontId="2" fillId="2" borderId="14" xfId="0" applyFont="1" applyFill="1" applyBorder="1" applyAlignment="1" applyProtection="1"/>
    <xf numFmtId="0" fontId="2" fillId="2" borderId="10" xfId="0" applyFont="1" applyFill="1" applyBorder="1" applyAlignment="1" applyProtection="1"/>
    <xf numFmtId="0" fontId="2" fillId="2" borderId="22" xfId="3" applyFont="1" applyFill="1" applyBorder="1" applyAlignment="1" applyProtection="1">
      <alignment horizontal="right" vertical="top"/>
    </xf>
    <xf numFmtId="0" fontId="3" fillId="2" borderId="22" xfId="7" applyFont="1" applyFill="1" applyBorder="1" applyAlignment="1" applyProtection="1">
      <alignment horizontal="center" vertical="top" wrapText="1"/>
    </xf>
    <xf numFmtId="166" fontId="2" fillId="2" borderId="22" xfId="8" applyFont="1" applyFill="1" applyBorder="1" applyAlignment="1" applyProtection="1">
      <alignment vertical="top"/>
    </xf>
    <xf numFmtId="166" fontId="2" fillId="2" borderId="22" xfId="8" applyFont="1" applyFill="1" applyBorder="1" applyAlignment="1" applyProtection="1">
      <alignment horizontal="center" vertical="top"/>
    </xf>
    <xf numFmtId="1" fontId="2" fillId="2" borderId="4" xfId="0" applyNumberFormat="1" applyFont="1" applyFill="1" applyBorder="1" applyAlignment="1" applyProtection="1">
      <alignment horizontal="right" vertical="top"/>
    </xf>
    <xf numFmtId="0" fontId="3" fillId="2" borderId="5" xfId="0" applyFont="1" applyFill="1" applyBorder="1" applyAlignment="1" applyProtection="1">
      <alignment horizontal="center" vertical="top"/>
    </xf>
    <xf numFmtId="172" fontId="2" fillId="2" borderId="6" xfId="32" applyFont="1" applyFill="1" applyBorder="1" applyAlignment="1" applyProtection="1">
      <alignment horizontal="left" vertical="top"/>
    </xf>
    <xf numFmtId="169" fontId="2" fillId="2" borderId="5" xfId="0" applyNumberFormat="1" applyFont="1" applyFill="1" applyBorder="1" applyAlignment="1" applyProtection="1">
      <alignment horizontal="center" vertical="top"/>
    </xf>
    <xf numFmtId="0" fontId="3" fillId="0" borderId="10" xfId="0" applyFont="1" applyFill="1" applyBorder="1" applyAlignment="1" applyProtection="1">
      <alignment vertical="top"/>
    </xf>
    <xf numFmtId="0" fontId="2" fillId="0" borderId="10" xfId="0" applyFont="1" applyFill="1" applyBorder="1" applyAlignment="1" applyProtection="1">
      <alignment vertical="top"/>
    </xf>
    <xf numFmtId="0" fontId="2" fillId="0" borderId="10" xfId="0" applyFont="1" applyFill="1" applyBorder="1" applyAlignment="1" applyProtection="1">
      <alignment horizontal="justify" vertical="top" wrapText="1"/>
    </xf>
    <xf numFmtId="0" fontId="3" fillId="0" borderId="10" xfId="0" applyNumberFormat="1" applyFont="1" applyFill="1" applyBorder="1" applyAlignment="1" applyProtection="1">
      <alignment horizontal="right" vertical="top"/>
    </xf>
    <xf numFmtId="0" fontId="2" fillId="0" borderId="10" xfId="0" applyNumberFormat="1" applyFont="1" applyFill="1" applyBorder="1" applyAlignment="1" applyProtection="1">
      <alignment horizontal="right" vertical="top"/>
    </xf>
    <xf numFmtId="0" fontId="2" fillId="0" borderId="10" xfId="0" applyFont="1" applyFill="1" applyBorder="1" applyAlignment="1" applyProtection="1">
      <alignment vertical="top" wrapText="1"/>
    </xf>
    <xf numFmtId="0" fontId="3" fillId="2" borderId="10" xfId="0" applyNumberFormat="1" applyFont="1" applyFill="1" applyBorder="1" applyAlignment="1" applyProtection="1">
      <alignment horizontal="right" vertical="top"/>
    </xf>
    <xf numFmtId="0" fontId="2" fillId="2" borderId="10" xfId="0" applyNumberFormat="1" applyFont="1" applyFill="1" applyBorder="1" applyAlignment="1" applyProtection="1">
      <alignment horizontal="right" vertical="top"/>
    </xf>
    <xf numFmtId="0" fontId="7" fillId="2" borderId="10" xfId="0" applyFont="1" applyFill="1" applyBorder="1" applyAlignment="1" applyProtection="1">
      <alignment vertical="top"/>
    </xf>
    <xf numFmtId="37" fontId="3" fillId="2" borderId="10" xfId="0" applyNumberFormat="1" applyFont="1" applyFill="1" applyBorder="1" applyProtection="1"/>
    <xf numFmtId="164" fontId="2" fillId="2" borderId="10" xfId="17" applyNumberFormat="1" applyFont="1" applyFill="1" applyBorder="1" applyAlignment="1" applyProtection="1">
      <alignment horizontal="right" vertical="top"/>
    </xf>
    <xf numFmtId="169" fontId="2" fillId="2" borderId="10" xfId="17" applyNumberFormat="1" applyFont="1" applyFill="1" applyBorder="1" applyAlignment="1" applyProtection="1">
      <alignment horizontal="center"/>
    </xf>
    <xf numFmtId="164" fontId="2" fillId="0" borderId="10" xfId="17" applyNumberFormat="1" applyFont="1" applyFill="1" applyBorder="1" applyAlignment="1" applyProtection="1">
      <alignment horizontal="right" vertical="top"/>
    </xf>
    <xf numFmtId="169" fontId="2" fillId="0" borderId="10" xfId="17" applyNumberFormat="1" applyFont="1" applyFill="1" applyBorder="1" applyAlignment="1" applyProtection="1">
      <alignment horizontal="center" vertical="top"/>
    </xf>
    <xf numFmtId="0" fontId="2" fillId="0" borderId="10" xfId="17" applyFont="1" applyFill="1" applyBorder="1" applyAlignment="1" applyProtection="1">
      <alignment vertical="top" wrapText="1"/>
    </xf>
    <xf numFmtId="2" fontId="2" fillId="0" borderId="10" xfId="17" applyNumberFormat="1" applyFont="1" applyFill="1" applyBorder="1" applyAlignment="1" applyProtection="1">
      <alignment horizontal="right" vertical="top"/>
    </xf>
    <xf numFmtId="0" fontId="2" fillId="0" borderId="15" xfId="0" applyFont="1" applyFill="1" applyBorder="1" applyAlignment="1" applyProtection="1">
      <alignment vertical="top" wrapText="1"/>
    </xf>
    <xf numFmtId="4" fontId="2" fillId="0" borderId="15" xfId="0" applyNumberFormat="1" applyFont="1" applyFill="1" applyBorder="1" applyAlignment="1" applyProtection="1">
      <alignment vertical="top"/>
    </xf>
    <xf numFmtId="0" fontId="2" fillId="0" borderId="15" xfId="0" applyFont="1" applyFill="1" applyBorder="1" applyAlignment="1" applyProtection="1">
      <alignment horizontal="center" vertical="top"/>
    </xf>
    <xf numFmtId="169" fontId="2" fillId="2" borderId="10" xfId="17" applyNumberFormat="1" applyFont="1" applyFill="1" applyBorder="1" applyAlignment="1" applyProtection="1">
      <alignment horizontal="center" vertical="top"/>
    </xf>
    <xf numFmtId="172" fontId="2" fillId="2" borderId="10" xfId="33" applyFont="1" applyFill="1" applyBorder="1" applyProtection="1"/>
    <xf numFmtId="164" fontId="2" fillId="2" borderId="10" xfId="17" applyNumberFormat="1" applyFont="1" applyFill="1" applyBorder="1" applyAlignment="1" applyProtection="1">
      <alignment horizontal="right"/>
    </xf>
    <xf numFmtId="0" fontId="7" fillId="2" borderId="11" xfId="0" applyFont="1" applyFill="1" applyBorder="1" applyAlignment="1" applyProtection="1">
      <alignment vertical="top" wrapText="1"/>
    </xf>
    <xf numFmtId="0" fontId="2" fillId="2" borderId="10" xfId="17" applyFont="1" applyFill="1" applyBorder="1" applyAlignment="1" applyProtection="1">
      <alignment wrapText="1"/>
    </xf>
    <xf numFmtId="1" fontId="2" fillId="2" borderId="10" xfId="17" applyNumberFormat="1" applyFont="1" applyFill="1" applyBorder="1" applyAlignment="1" applyProtection="1">
      <alignment horizontal="right"/>
    </xf>
    <xf numFmtId="0" fontId="2" fillId="2" borderId="0" xfId="17" applyFont="1" applyFill="1" applyBorder="1" applyAlignment="1" applyProtection="1">
      <alignment vertical="top" wrapText="1"/>
    </xf>
    <xf numFmtId="172" fontId="2" fillId="2" borderId="10" xfId="33" applyFont="1" applyFill="1" applyBorder="1" applyAlignment="1" applyProtection="1">
      <alignment vertical="top"/>
    </xf>
    <xf numFmtId="170" fontId="2" fillId="2" borderId="0" xfId="17" applyNumberFormat="1" applyFont="1" applyFill="1" applyBorder="1" applyAlignment="1" applyProtection="1">
      <alignment horizontal="center" vertical="top"/>
    </xf>
    <xf numFmtId="0" fontId="11" fillId="2" borderId="10" xfId="0" applyFont="1" applyFill="1" applyBorder="1" applyProtection="1"/>
    <xf numFmtId="0" fontId="7" fillId="2" borderId="11" xfId="0" applyFont="1" applyFill="1" applyBorder="1" applyAlignment="1" applyProtection="1">
      <alignment wrapText="1"/>
    </xf>
    <xf numFmtId="1" fontId="2" fillId="2" borderId="10" xfId="17" applyNumberFormat="1" applyFont="1" applyFill="1" applyBorder="1" applyAlignment="1" applyProtection="1">
      <alignment horizontal="right" vertical="top"/>
    </xf>
    <xf numFmtId="0" fontId="7" fillId="2" borderId="10" xfId="0" applyFont="1" applyFill="1" applyBorder="1" applyAlignment="1" applyProtection="1">
      <alignment vertical="top" wrapText="1"/>
    </xf>
    <xf numFmtId="170" fontId="2" fillId="2" borderId="10" xfId="17" applyNumberFormat="1" applyFont="1" applyFill="1" applyBorder="1" applyAlignment="1" applyProtection="1">
      <alignment horizontal="center" vertical="top"/>
    </xf>
    <xf numFmtId="3" fontId="11" fillId="2" borderId="10" xfId="14" applyNumberFormat="1" applyFont="1" applyFill="1" applyBorder="1" applyAlignment="1" applyProtection="1">
      <alignment horizontal="right" vertical="top" wrapText="1"/>
    </xf>
    <xf numFmtId="49" fontId="11" fillId="2" borderId="10" xfId="14" applyNumberFormat="1" applyFont="1" applyFill="1" applyBorder="1" applyAlignment="1" applyProtection="1">
      <alignment horizontal="left" vertical="center" wrapText="1"/>
    </xf>
    <xf numFmtId="39" fontId="2" fillId="2" borderId="10" xfId="14" applyNumberFormat="1" applyFont="1" applyFill="1" applyBorder="1" applyAlignment="1" applyProtection="1">
      <alignment vertical="center"/>
    </xf>
    <xf numFmtId="39" fontId="7" fillId="2" borderId="10" xfId="14" applyNumberFormat="1" applyFont="1" applyFill="1" applyBorder="1" applyAlignment="1" applyProtection="1">
      <alignment vertical="center"/>
    </xf>
    <xf numFmtId="0" fontId="11" fillId="2" borderId="10" xfId="29" applyNumberFormat="1" applyFont="1" applyFill="1" applyBorder="1" applyAlignment="1" applyProtection="1">
      <alignment horizontal="right" vertical="top"/>
    </xf>
    <xf numFmtId="0" fontId="11" fillId="2" borderId="10" xfId="29" applyFont="1" applyFill="1" applyBorder="1" applyAlignment="1" applyProtection="1">
      <alignment horizontal="left" vertical="center" wrapText="1"/>
    </xf>
    <xf numFmtId="176" fontId="7" fillId="2" borderId="10" xfId="28" applyNumberFormat="1" applyFont="1" applyFill="1" applyBorder="1" applyAlignment="1" applyProtection="1">
      <alignment horizontal="right" vertical="top" wrapText="1"/>
    </xf>
    <xf numFmtId="0" fontId="7" fillId="2" borderId="10" xfId="29" applyFont="1" applyFill="1" applyBorder="1" applyAlignment="1" applyProtection="1">
      <alignment vertical="top" wrapText="1"/>
    </xf>
    <xf numFmtId="4" fontId="7" fillId="2" borderId="10" xfId="14" applyNumberFormat="1" applyFont="1" applyFill="1" applyBorder="1" applyAlignment="1" applyProtection="1">
      <alignment horizontal="right" vertical="top" wrapText="1"/>
    </xf>
    <xf numFmtId="169" fontId="7" fillId="2" borderId="10" xfId="19" applyNumberFormat="1" applyFont="1" applyFill="1" applyBorder="1" applyAlignment="1" applyProtection="1">
      <alignment horizontal="center" vertical="top" wrapText="1"/>
    </xf>
    <xf numFmtId="2" fontId="7" fillId="2" borderId="10" xfId="29" applyNumberFormat="1" applyFont="1" applyFill="1" applyBorder="1" applyAlignment="1" applyProtection="1">
      <alignment vertical="top"/>
    </xf>
    <xf numFmtId="170" fontId="7" fillId="2" borderId="10" xfId="29" applyNumberFormat="1" applyFont="1" applyFill="1" applyBorder="1" applyAlignment="1" applyProtection="1">
      <alignment horizontal="center" vertical="top"/>
    </xf>
    <xf numFmtId="0" fontId="11" fillId="2" borderId="10" xfId="29" applyNumberFormat="1" applyFont="1" applyFill="1" applyBorder="1" applyAlignment="1" applyProtection="1">
      <alignment horizontal="center" vertical="center"/>
    </xf>
    <xf numFmtId="169" fontId="7" fillId="2" borderId="10" xfId="29" applyNumberFormat="1" applyFont="1" applyFill="1" applyBorder="1" applyAlignment="1" applyProtection="1">
      <alignment horizontal="center" vertical="center"/>
    </xf>
    <xf numFmtId="0" fontId="7" fillId="2" borderId="10" xfId="29" applyNumberFormat="1" applyFont="1" applyFill="1" applyBorder="1" applyAlignment="1" applyProtection="1">
      <alignment horizontal="center" vertical="center"/>
    </xf>
    <xf numFmtId="174" fontId="11" fillId="2" borderId="10" xfId="14" applyNumberFormat="1" applyFont="1" applyFill="1" applyBorder="1" applyAlignment="1" applyProtection="1">
      <alignment horizontal="right" vertical="top" wrapText="1"/>
    </xf>
    <xf numFmtId="0" fontId="3" fillId="2" borderId="4" xfId="4" applyNumberFormat="1" applyFont="1" applyFill="1" applyBorder="1" applyAlignment="1" applyProtection="1">
      <alignment horizontal="right" vertical="top"/>
    </xf>
    <xf numFmtId="0" fontId="3" fillId="2" borderId="5" xfId="4" applyFont="1" applyFill="1" applyBorder="1" applyAlignment="1" applyProtection="1">
      <alignment horizontal="center" vertical="top" wrapText="1"/>
    </xf>
    <xf numFmtId="37" fontId="3" fillId="2" borderId="4" xfId="0" applyNumberFormat="1" applyFont="1" applyFill="1" applyBorder="1" applyAlignment="1" applyProtection="1">
      <alignment horizontal="right" vertical="top"/>
    </xf>
    <xf numFmtId="0" fontId="3" fillId="2" borderId="5" xfId="0" applyFont="1" applyFill="1" applyBorder="1" applyAlignment="1" applyProtection="1">
      <alignment vertical="top" wrapText="1"/>
    </xf>
    <xf numFmtId="0" fontId="2" fillId="2" borderId="6" xfId="0" applyFont="1" applyFill="1" applyBorder="1" applyAlignment="1" applyProtection="1">
      <alignment vertical="top"/>
    </xf>
    <xf numFmtId="0" fontId="2" fillId="2" borderId="5" xfId="0" applyFont="1" applyFill="1" applyBorder="1" applyAlignment="1" applyProtection="1">
      <alignment horizontal="center" vertical="top"/>
    </xf>
    <xf numFmtId="164" fontId="2" fillId="2" borderId="4" xfId="0" applyNumberFormat="1" applyFont="1" applyFill="1" applyBorder="1" applyAlignment="1" applyProtection="1">
      <alignment vertical="top"/>
    </xf>
    <xf numFmtId="0" fontId="7" fillId="2" borderId="5" xfId="0" applyFont="1" applyFill="1" applyBorder="1" applyAlignment="1" applyProtection="1">
      <alignment vertical="top" wrapText="1"/>
    </xf>
    <xf numFmtId="164" fontId="2" fillId="2" borderId="4" xfId="0" applyNumberFormat="1" applyFont="1" applyFill="1" applyBorder="1" applyAlignment="1" applyProtection="1">
      <alignment horizontal="right" vertical="top"/>
    </xf>
    <xf numFmtId="169" fontId="2" fillId="2" borderId="5" xfId="36" applyNumberFormat="1" applyFont="1" applyFill="1" applyBorder="1" applyAlignment="1" applyProtection="1">
      <alignment horizontal="center" vertical="top" wrapText="1"/>
    </xf>
    <xf numFmtId="0" fontId="7" fillId="2" borderId="5" xfId="0" applyFont="1" applyFill="1" applyBorder="1" applyAlignment="1" applyProtection="1">
      <alignment horizontal="center" vertical="center"/>
    </xf>
    <xf numFmtId="4" fontId="2" fillId="0" borderId="11" xfId="0" applyNumberFormat="1" applyFont="1" applyFill="1" applyBorder="1" applyAlignment="1" applyProtection="1">
      <alignment vertical="top" wrapText="1"/>
    </xf>
    <xf numFmtId="49" fontId="3" fillId="2" borderId="5" xfId="14" applyNumberFormat="1" applyFont="1" applyFill="1" applyBorder="1" applyAlignment="1" applyProtection="1">
      <alignment vertical="top" wrapText="1"/>
    </xf>
    <xf numFmtId="0" fontId="11" fillId="2" borderId="6" xfId="0" applyFont="1" applyFill="1" applyBorder="1" applyAlignment="1" applyProtection="1">
      <alignment vertical="top"/>
    </xf>
    <xf numFmtId="0" fontId="2" fillId="2" borderId="23" xfId="0" applyFont="1" applyFill="1" applyBorder="1" applyAlignment="1" applyProtection="1">
      <alignment vertical="top"/>
    </xf>
    <xf numFmtId="1" fontId="11" fillId="2" borderId="23" xfId="0" applyNumberFormat="1" applyFont="1" applyFill="1" applyBorder="1" applyAlignment="1" applyProtection="1">
      <alignment vertical="top"/>
    </xf>
    <xf numFmtId="0" fontId="7" fillId="2" borderId="6" xfId="0" applyFont="1" applyFill="1" applyBorder="1" applyAlignment="1" applyProtection="1">
      <alignment horizontal="center" vertical="center"/>
    </xf>
    <xf numFmtId="164" fontId="2" fillId="2" borderId="23" xfId="0" applyNumberFormat="1" applyFont="1" applyFill="1" applyBorder="1" applyAlignment="1" applyProtection="1">
      <alignment vertical="top"/>
    </xf>
    <xf numFmtId="0" fontId="2" fillId="2" borderId="6" xfId="0" applyFont="1" applyFill="1" applyBorder="1" applyAlignment="1" applyProtection="1">
      <alignment horizontal="center" vertical="top"/>
    </xf>
    <xf numFmtId="4" fontId="7" fillId="2" borderId="6" xfId="0" applyNumberFormat="1" applyFont="1" applyFill="1" applyBorder="1" applyAlignment="1" applyProtection="1">
      <alignment vertical="center"/>
    </xf>
    <xf numFmtId="1" fontId="3" fillId="2" borderId="23" xfId="0" applyNumberFormat="1" applyFont="1" applyFill="1" applyBorder="1" applyAlignment="1" applyProtection="1">
      <alignment horizontal="right" vertical="top"/>
    </xf>
    <xf numFmtId="169" fontId="2" fillId="2" borderId="6" xfId="0" applyNumberFormat="1" applyFont="1" applyFill="1" applyBorder="1" applyProtection="1"/>
    <xf numFmtId="169" fontId="2" fillId="2" borderId="6" xfId="0" applyNumberFormat="1" applyFont="1" applyFill="1" applyBorder="1" applyAlignment="1" applyProtection="1">
      <alignment horizontal="center"/>
    </xf>
    <xf numFmtId="164" fontId="3" fillId="2" borderId="23" xfId="0" applyNumberFormat="1" applyFont="1" applyFill="1" applyBorder="1" applyAlignment="1" applyProtection="1">
      <alignment horizontal="right" vertical="top"/>
    </xf>
    <xf numFmtId="164" fontId="2" fillId="2" borderId="23" xfId="0" applyNumberFormat="1" applyFont="1" applyFill="1" applyBorder="1" applyAlignment="1" applyProtection="1">
      <alignment horizontal="right" vertical="top"/>
    </xf>
    <xf numFmtId="0" fontId="7" fillId="2" borderId="6" xfId="0" applyFont="1" applyFill="1" applyBorder="1" applyAlignment="1" applyProtection="1">
      <alignment vertical="top"/>
    </xf>
    <xf numFmtId="0" fontId="7" fillId="2" borderId="6" xfId="0" applyFont="1" applyFill="1" applyBorder="1" applyAlignment="1" applyProtection="1">
      <alignment vertical="top" wrapText="1"/>
    </xf>
    <xf numFmtId="169" fontId="2" fillId="2" borderId="6" xfId="0" applyNumberFormat="1" applyFont="1" applyFill="1" applyBorder="1" applyAlignment="1" applyProtection="1">
      <alignment vertical="center"/>
    </xf>
    <xf numFmtId="169" fontId="2" fillId="2" borderId="6" xfId="0" applyNumberFormat="1" applyFont="1" applyFill="1" applyBorder="1" applyAlignment="1" applyProtection="1">
      <alignment horizontal="center" vertical="center"/>
    </xf>
    <xf numFmtId="0" fontId="3" fillId="2" borderId="6" xfId="0" applyFont="1" applyFill="1" applyBorder="1" applyAlignment="1" applyProtection="1">
      <alignment horizontal="left" wrapText="1"/>
    </xf>
    <xf numFmtId="0" fontId="2" fillId="2" borderId="6" xfId="0" applyFont="1" applyFill="1" applyBorder="1" applyAlignment="1" applyProtection="1">
      <alignment horizontal="left"/>
    </xf>
    <xf numFmtId="0" fontId="2" fillId="2" borderId="6" xfId="0" applyFont="1" applyFill="1" applyBorder="1" applyAlignment="1" applyProtection="1">
      <alignment horizontal="left" wrapText="1"/>
    </xf>
    <xf numFmtId="2" fontId="2" fillId="2" borderId="23" xfId="0" applyNumberFormat="1" applyFont="1" applyFill="1" applyBorder="1" applyAlignment="1" applyProtection="1">
      <alignment horizontal="right" vertical="top"/>
    </xf>
    <xf numFmtId="0" fontId="2" fillId="2" borderId="5" xfId="0" applyFont="1" applyFill="1" applyBorder="1" applyAlignment="1" applyProtection="1">
      <alignment horizontal="left" wrapText="1"/>
    </xf>
    <xf numFmtId="169" fontId="2" fillId="2" borderId="5" xfId="0" applyNumberFormat="1" applyFont="1" applyFill="1" applyBorder="1" applyProtection="1"/>
    <xf numFmtId="169" fontId="2" fillId="2" borderId="5" xfId="0" applyNumberFormat="1" applyFont="1" applyFill="1" applyBorder="1" applyAlignment="1" applyProtection="1">
      <alignment horizontal="center"/>
    </xf>
    <xf numFmtId="0" fontId="7" fillId="2" borderId="5" xfId="0" applyFont="1" applyFill="1" applyBorder="1" applyAlignment="1" applyProtection="1">
      <alignment vertical="top"/>
    </xf>
    <xf numFmtId="169" fontId="2" fillId="2" borderId="5" xfId="0" applyNumberFormat="1" applyFont="1" applyFill="1" applyBorder="1" applyAlignment="1" applyProtection="1">
      <alignment vertical="center"/>
    </xf>
    <xf numFmtId="169" fontId="2" fillId="2" borderId="5" xfId="0" applyNumberFormat="1" applyFont="1" applyFill="1" applyBorder="1" applyAlignment="1" applyProtection="1">
      <alignment horizontal="center" vertical="center"/>
    </xf>
    <xf numFmtId="0" fontId="2" fillId="2" borderId="5" xfId="0" applyFont="1" applyFill="1" applyBorder="1" applyAlignment="1" applyProtection="1">
      <alignment vertical="top"/>
    </xf>
    <xf numFmtId="1" fontId="2" fillId="2" borderId="23" xfId="0" applyNumberFormat="1" applyFont="1" applyFill="1" applyBorder="1" applyAlignment="1" applyProtection="1">
      <alignment horizontal="right" vertical="top"/>
    </xf>
    <xf numFmtId="0" fontId="3" fillId="2" borderId="5" xfId="0" applyFont="1" applyFill="1" applyBorder="1" applyAlignment="1" applyProtection="1">
      <alignment horizontal="left" wrapText="1"/>
    </xf>
    <xf numFmtId="4" fontId="7" fillId="2" borderId="5" xfId="0" applyNumberFormat="1" applyFont="1" applyFill="1" applyBorder="1" applyAlignment="1" applyProtection="1">
      <alignment vertical="center"/>
    </xf>
    <xf numFmtId="0" fontId="11" fillId="2" borderId="5" xfId="0" applyFont="1" applyFill="1" applyBorder="1" applyAlignment="1" applyProtection="1">
      <alignment vertical="top" wrapText="1"/>
    </xf>
    <xf numFmtId="0" fontId="7" fillId="2" borderId="23" xfId="0" applyFont="1" applyFill="1" applyBorder="1" applyAlignment="1" applyProtection="1">
      <alignment horizontal="center" vertical="center"/>
    </xf>
    <xf numFmtId="2" fontId="3" fillId="2" borderId="23" xfId="0" applyNumberFormat="1" applyFont="1" applyFill="1" applyBorder="1" applyAlignment="1" applyProtection="1">
      <alignment horizontal="right" vertical="top"/>
    </xf>
    <xf numFmtId="0" fontId="7" fillId="2" borderId="23" xfId="0" applyFont="1" applyFill="1" applyBorder="1" applyAlignment="1" applyProtection="1">
      <alignment horizontal="right" vertical="center"/>
    </xf>
    <xf numFmtId="164" fontId="7" fillId="2" borderId="23" xfId="0" applyNumberFormat="1" applyFont="1" applyFill="1" applyBorder="1" applyAlignment="1" applyProtection="1">
      <alignment vertical="center"/>
    </xf>
    <xf numFmtId="0" fontId="7" fillId="2" borderId="23" xfId="0" applyFont="1" applyFill="1" applyBorder="1" applyAlignment="1" applyProtection="1">
      <alignment vertical="center"/>
    </xf>
    <xf numFmtId="164" fontId="11" fillId="2" borderId="23" xfId="0" applyNumberFormat="1" applyFont="1" applyFill="1" applyBorder="1" applyAlignment="1" applyProtection="1">
      <alignment vertical="center"/>
    </xf>
    <xf numFmtId="4" fontId="2" fillId="2" borderId="5" xfId="4" applyNumberFormat="1" applyFont="1" applyFill="1" applyBorder="1" applyAlignment="1" applyProtection="1">
      <alignment vertical="top"/>
    </xf>
    <xf numFmtId="0" fontId="3" fillId="2" borderId="4" xfId="34" applyFont="1" applyFill="1" applyBorder="1" applyAlignment="1" applyProtection="1">
      <alignment horizontal="right" vertical="top"/>
    </xf>
    <xf numFmtId="0" fontId="3" fillId="2" borderId="5" xfId="3" applyFont="1" applyFill="1" applyBorder="1" applyAlignment="1" applyProtection="1">
      <alignment vertical="top" wrapText="1"/>
    </xf>
    <xf numFmtId="0" fontId="2" fillId="2" borderId="5" xfId="34" applyFont="1" applyFill="1" applyBorder="1" applyAlignment="1" applyProtection="1">
      <alignment horizontal="left" vertical="top" wrapText="1"/>
    </xf>
    <xf numFmtId="4" fontId="2" fillId="2" borderId="6" xfId="8" applyNumberFormat="1" applyFont="1" applyFill="1" applyBorder="1" applyAlignment="1" applyProtection="1">
      <alignment vertical="top" wrapText="1"/>
    </xf>
    <xf numFmtId="4" fontId="2" fillId="2" borderId="5" xfId="8" applyNumberFormat="1" applyFont="1" applyFill="1" applyBorder="1" applyAlignment="1" applyProtection="1">
      <alignment horizontal="center" vertical="top"/>
    </xf>
    <xf numFmtId="167" fontId="2" fillId="2" borderId="4" xfId="0" applyNumberFormat="1" applyFont="1" applyFill="1" applyBorder="1" applyAlignment="1" applyProtection="1">
      <alignment horizontal="right" vertical="top" wrapText="1"/>
    </xf>
    <xf numFmtId="0" fontId="2" fillId="2" borderId="5" xfId="3" applyFont="1" applyFill="1" applyBorder="1" applyAlignment="1" applyProtection="1">
      <alignment horizontal="justify" vertical="top" wrapText="1"/>
    </xf>
    <xf numFmtId="0" fontId="3" fillId="2" borderId="13" xfId="4" applyFont="1" applyFill="1" applyBorder="1" applyAlignment="1" applyProtection="1">
      <alignment horizontal="left" vertical="top" wrapText="1"/>
    </xf>
    <xf numFmtId="0" fontId="2" fillId="0" borderId="6" xfId="0" applyFont="1" applyBorder="1" applyAlignment="1" applyProtection="1">
      <alignment horizontal="left" vertical="top"/>
    </xf>
    <xf numFmtId="164" fontId="2" fillId="2" borderId="13" xfId="3" applyNumberFormat="1" applyFont="1" applyFill="1" applyBorder="1" applyAlignment="1" applyProtection="1">
      <alignment horizontal="right" vertical="top"/>
    </xf>
    <xf numFmtId="0" fontId="2" fillId="2" borderId="24" xfId="0" applyFont="1" applyFill="1" applyBorder="1" applyAlignment="1" applyProtection="1">
      <alignment vertical="top" wrapText="1"/>
    </xf>
    <xf numFmtId="0" fontId="3" fillId="2" borderId="13" xfId="4" applyNumberFormat="1" applyFont="1" applyFill="1" applyBorder="1" applyAlignment="1" applyProtection="1">
      <alignment horizontal="right" vertical="top"/>
    </xf>
    <xf numFmtId="0" fontId="12" fillId="2" borderId="6" xfId="4" applyFont="1" applyFill="1" applyBorder="1" applyAlignment="1" applyProtection="1">
      <alignment horizontal="center" vertical="top" wrapText="1"/>
    </xf>
    <xf numFmtId="0" fontId="3" fillId="2" borderId="25" xfId="0" applyNumberFormat="1" applyFont="1" applyFill="1" applyBorder="1" applyAlignment="1" applyProtection="1">
      <alignment vertical="top" wrapText="1"/>
    </xf>
    <xf numFmtId="0" fontId="3" fillId="2" borderId="25" xfId="4" applyFont="1" applyFill="1" applyBorder="1" applyAlignment="1" applyProtection="1">
      <alignment vertical="top" wrapText="1"/>
    </xf>
    <xf numFmtId="0" fontId="3" fillId="2" borderId="25" xfId="3" applyFont="1" applyFill="1" applyBorder="1" applyAlignment="1" applyProtection="1">
      <alignment vertical="top"/>
    </xf>
    <xf numFmtId="0" fontId="3" fillId="2" borderId="25" xfId="0" applyFont="1" applyFill="1" applyBorder="1" applyAlignment="1" applyProtection="1">
      <alignment vertical="top" wrapText="1"/>
    </xf>
    <xf numFmtId="0" fontId="7" fillId="2" borderId="25" xfId="0" applyFont="1" applyFill="1" applyBorder="1" applyAlignment="1" applyProtection="1">
      <alignment vertical="top" wrapText="1"/>
    </xf>
    <xf numFmtId="0" fontId="4" fillId="2" borderId="25" xfId="0" applyNumberFormat="1" applyFont="1" applyFill="1" applyBorder="1" applyAlignment="1" applyProtection="1">
      <alignment vertical="top" wrapText="1"/>
    </xf>
    <xf numFmtId="0" fontId="2" fillId="2" borderId="25" xfId="0" applyFont="1" applyFill="1" applyBorder="1" applyAlignment="1" applyProtection="1">
      <alignment vertical="top" wrapText="1"/>
    </xf>
    <xf numFmtId="0" fontId="6" fillId="2" borderId="25" xfId="0" applyFont="1" applyFill="1" applyBorder="1" applyAlignment="1" applyProtection="1">
      <alignment vertical="top" wrapText="1"/>
    </xf>
    <xf numFmtId="0" fontId="3" fillId="2" borderId="6" xfId="4" applyFont="1" applyFill="1" applyBorder="1" applyAlignment="1" applyProtection="1">
      <alignment horizontal="center" vertical="top" wrapText="1"/>
    </xf>
    <xf numFmtId="43" fontId="2" fillId="2" borderId="0" xfId="5" applyFont="1" applyFill="1" applyBorder="1" applyAlignment="1" applyProtection="1">
      <alignment vertical="top"/>
    </xf>
    <xf numFmtId="43" fontId="2" fillId="2" borderId="0" xfId="5" applyFont="1" applyFill="1" applyBorder="1" applyAlignment="1" applyProtection="1">
      <alignment horizontal="center" vertical="top"/>
    </xf>
    <xf numFmtId="43" fontId="2" fillId="2" borderId="0" xfId="5" applyFont="1" applyFill="1" applyBorder="1" applyAlignment="1" applyProtection="1">
      <alignment horizontal="right" vertical="top"/>
    </xf>
    <xf numFmtId="43" fontId="2" fillId="2" borderId="21" xfId="5" applyFont="1" applyFill="1" applyBorder="1" applyAlignment="1" applyProtection="1">
      <alignment vertical="top"/>
    </xf>
    <xf numFmtId="43" fontId="2" fillId="2" borderId="21" xfId="5" applyFont="1" applyFill="1" applyBorder="1" applyAlignment="1" applyProtection="1">
      <alignment horizontal="center" vertical="top"/>
    </xf>
    <xf numFmtId="0" fontId="3" fillId="2" borderId="21" xfId="4" applyFont="1" applyFill="1" applyBorder="1" applyAlignment="1" applyProtection="1">
      <alignment horizontal="left" vertical="top" wrapText="1"/>
    </xf>
    <xf numFmtId="0" fontId="2" fillId="0" borderId="20" xfId="0" applyFont="1" applyBorder="1" applyAlignment="1" applyProtection="1">
      <alignment horizontal="left" vertical="top" wrapText="1"/>
    </xf>
    <xf numFmtId="0" fontId="11" fillId="2" borderId="26" xfId="0" applyFont="1" applyFill="1" applyBorder="1" applyAlignment="1" applyProtection="1">
      <alignment horizontal="center" vertical="center"/>
    </xf>
    <xf numFmtId="0" fontId="11" fillId="2" borderId="20" xfId="0" applyFont="1" applyFill="1" applyBorder="1" applyAlignment="1" applyProtection="1">
      <alignment vertical="top" wrapText="1"/>
    </xf>
    <xf numFmtId="0" fontId="2" fillId="2" borderId="21" xfId="0" applyFont="1" applyFill="1" applyBorder="1" applyAlignment="1" applyProtection="1">
      <alignment vertical="top"/>
    </xf>
    <xf numFmtId="0" fontId="2" fillId="2" borderId="20" xfId="0" applyFont="1" applyFill="1" applyBorder="1" applyAlignment="1" applyProtection="1">
      <alignment vertical="top"/>
    </xf>
    <xf numFmtId="0" fontId="2" fillId="2" borderId="26" xfId="0" applyFont="1" applyFill="1" applyBorder="1" applyAlignment="1" applyProtection="1">
      <alignment vertical="top"/>
    </xf>
    <xf numFmtId="0" fontId="3" fillId="2" borderId="26" xfId="0" applyFont="1" applyFill="1" applyBorder="1" applyAlignment="1" applyProtection="1">
      <alignment horizontal="right" vertical="top"/>
    </xf>
    <xf numFmtId="0" fontId="3" fillId="2" borderId="20" xfId="0" applyFont="1" applyFill="1" applyBorder="1" applyAlignment="1" applyProtection="1">
      <alignment vertical="top"/>
    </xf>
    <xf numFmtId="0" fontId="2" fillId="2" borderId="26" xfId="0" applyFont="1" applyFill="1" applyBorder="1" applyAlignment="1" applyProtection="1">
      <alignment horizontal="center" vertical="top"/>
    </xf>
    <xf numFmtId="1" fontId="11" fillId="2" borderId="26" xfId="0" applyNumberFormat="1" applyFont="1" applyFill="1" applyBorder="1" applyAlignment="1" applyProtection="1">
      <alignment vertical="top"/>
    </xf>
    <xf numFmtId="0" fontId="11" fillId="2" borderId="20" xfId="0" applyFont="1" applyFill="1" applyBorder="1" applyAlignment="1" applyProtection="1">
      <alignment vertical="top"/>
    </xf>
    <xf numFmtId="0" fontId="7" fillId="2" borderId="20" xfId="0" applyFont="1" applyFill="1" applyBorder="1" applyAlignment="1" applyProtection="1">
      <alignment horizontal="center" vertical="center"/>
    </xf>
    <xf numFmtId="164" fontId="2" fillId="2" borderId="26" xfId="0" applyNumberFormat="1" applyFont="1" applyFill="1" applyBorder="1" applyAlignment="1" applyProtection="1">
      <alignment vertical="top"/>
    </xf>
    <xf numFmtId="0" fontId="2" fillId="2" borderId="21" xfId="0" applyFont="1" applyFill="1" applyBorder="1" applyAlignment="1" applyProtection="1">
      <alignment horizontal="center" vertical="top"/>
    </xf>
    <xf numFmtId="1" fontId="3" fillId="2" borderId="26" xfId="0" applyNumberFormat="1" applyFont="1" applyFill="1" applyBorder="1" applyAlignment="1" applyProtection="1">
      <alignment horizontal="right" vertical="top"/>
    </xf>
    <xf numFmtId="169" fontId="2" fillId="2" borderId="21" xfId="0" applyNumberFormat="1" applyFont="1" applyFill="1" applyBorder="1" applyProtection="1"/>
    <xf numFmtId="169" fontId="2" fillId="2" borderId="21" xfId="0" applyNumberFormat="1" applyFont="1" applyFill="1" applyBorder="1" applyAlignment="1" applyProtection="1">
      <alignment horizontal="center"/>
    </xf>
    <xf numFmtId="0" fontId="2" fillId="2" borderId="26" xfId="0" applyNumberFormat="1" applyFont="1" applyFill="1" applyBorder="1" applyAlignment="1" applyProtection="1">
      <alignment vertical="top"/>
    </xf>
    <xf numFmtId="0" fontId="7" fillId="2" borderId="20" xfId="0" applyFont="1" applyFill="1" applyBorder="1" applyAlignment="1" applyProtection="1">
      <alignment vertical="top"/>
    </xf>
    <xf numFmtId="0" fontId="7" fillId="2" borderId="21" xfId="0" applyFont="1" applyFill="1" applyBorder="1" applyAlignment="1" applyProtection="1">
      <alignment horizontal="center" vertical="center"/>
    </xf>
    <xf numFmtId="0" fontId="7" fillId="2" borderId="20" xfId="0" applyFont="1" applyFill="1" applyBorder="1" applyAlignment="1" applyProtection="1">
      <alignment vertical="top" wrapText="1"/>
    </xf>
    <xf numFmtId="169" fontId="2" fillId="2" borderId="21" xfId="0" applyNumberFormat="1" applyFont="1" applyFill="1" applyBorder="1" applyAlignment="1" applyProtection="1">
      <alignment vertical="center"/>
    </xf>
    <xf numFmtId="0" fontId="3" fillId="2" borderId="20" xfId="3" applyFont="1" applyFill="1" applyBorder="1" applyAlignment="1" applyProtection="1">
      <alignment horizontal="left" vertical="top" wrapText="1"/>
    </xf>
    <xf numFmtId="4" fontId="2" fillId="2" borderId="21" xfId="3" applyNumberFormat="1" applyFont="1" applyFill="1" applyBorder="1" applyAlignment="1" applyProtection="1">
      <alignment vertical="top" wrapText="1"/>
    </xf>
    <xf numFmtId="169" fontId="2" fillId="2" borderId="21" xfId="3" applyNumberFormat="1" applyFont="1" applyFill="1" applyBorder="1" applyAlignment="1" applyProtection="1">
      <alignment horizontal="center" vertical="top" wrapText="1"/>
    </xf>
    <xf numFmtId="0" fontId="2" fillId="2" borderId="20" xfId="0" applyFont="1" applyFill="1" applyBorder="1" applyAlignment="1" applyProtection="1">
      <alignment horizontal="left" wrapText="1"/>
    </xf>
    <xf numFmtId="0" fontId="2" fillId="2" borderId="20" xfId="3" applyFont="1" applyFill="1" applyBorder="1" applyAlignment="1" applyProtection="1">
      <alignment horizontal="left" vertical="top" wrapText="1"/>
    </xf>
    <xf numFmtId="0" fontId="2" fillId="2" borderId="21" xfId="3" applyFont="1" applyFill="1" applyBorder="1" applyAlignment="1" applyProtection="1">
      <alignment horizontal="left" vertical="top" wrapText="1"/>
    </xf>
    <xf numFmtId="0" fontId="3" fillId="2" borderId="21" xfId="0" applyFont="1" applyFill="1" applyBorder="1" applyAlignment="1" applyProtection="1">
      <alignment horizontal="left" wrapText="1"/>
    </xf>
    <xf numFmtId="0" fontId="2" fillId="2" borderId="21" xfId="0" applyFont="1" applyFill="1" applyBorder="1" applyAlignment="1" applyProtection="1">
      <alignment horizontal="left" wrapText="1"/>
    </xf>
    <xf numFmtId="0" fontId="7" fillId="2" borderId="21" xfId="0" applyFont="1" applyFill="1" applyBorder="1" applyAlignment="1" applyProtection="1">
      <alignment vertical="top" wrapText="1"/>
    </xf>
    <xf numFmtId="169" fontId="2" fillId="2" borderId="21" xfId="0" applyNumberFormat="1" applyFont="1" applyFill="1" applyBorder="1" applyAlignment="1" applyProtection="1">
      <alignment horizontal="center" vertical="center"/>
    </xf>
    <xf numFmtId="0" fontId="3" fillId="2" borderId="21" xfId="0" applyFont="1" applyFill="1" applyBorder="1" applyAlignment="1" applyProtection="1">
      <alignment vertical="top"/>
    </xf>
    <xf numFmtId="0" fontId="3" fillId="2" borderId="26" xfId="0" applyNumberFormat="1" applyFont="1" applyFill="1" applyBorder="1" applyAlignment="1" applyProtection="1">
      <alignment vertical="top"/>
    </xf>
    <xf numFmtId="0" fontId="3" fillId="2" borderId="21" xfId="3" applyFont="1" applyFill="1" applyBorder="1" applyAlignment="1" applyProtection="1">
      <alignment horizontal="left" vertical="top" wrapText="1"/>
    </xf>
    <xf numFmtId="0" fontId="2" fillId="2" borderId="27" xfId="0" applyNumberFormat="1" applyFont="1" applyFill="1" applyBorder="1" applyAlignment="1" applyProtection="1">
      <alignment vertical="top"/>
    </xf>
    <xf numFmtId="0" fontId="2" fillId="2" borderId="26" xfId="3" applyFont="1" applyFill="1" applyBorder="1" applyAlignment="1" applyProtection="1">
      <alignment horizontal="left" vertical="top" wrapText="1"/>
    </xf>
    <xf numFmtId="0" fontId="2" fillId="2" borderId="27" xfId="0" applyFont="1" applyFill="1" applyBorder="1" applyAlignment="1" applyProtection="1">
      <alignment vertical="top"/>
    </xf>
    <xf numFmtId="0" fontId="3" fillId="2" borderId="27" xfId="0" applyNumberFormat="1" applyFont="1" applyFill="1" applyBorder="1" applyAlignment="1" applyProtection="1">
      <alignment vertical="top"/>
    </xf>
    <xf numFmtId="0" fontId="11" fillId="2" borderId="26" xfId="0" applyFont="1" applyFill="1" applyBorder="1" applyAlignment="1" applyProtection="1">
      <alignment vertical="top"/>
    </xf>
    <xf numFmtId="4" fontId="7" fillId="2" borderId="21" xfId="0" applyNumberFormat="1" applyFont="1" applyFill="1" applyBorder="1" applyAlignment="1" applyProtection="1">
      <alignment vertical="center"/>
    </xf>
    <xf numFmtId="0" fontId="7" fillId="2" borderId="26" xfId="0" applyFont="1" applyFill="1" applyBorder="1" applyAlignment="1" applyProtection="1">
      <alignment vertical="top"/>
    </xf>
    <xf numFmtId="0" fontId="3" fillId="2" borderId="26" xfId="0" applyFont="1" applyFill="1" applyBorder="1" applyAlignment="1" applyProtection="1">
      <alignment horizontal="left" wrapText="1"/>
    </xf>
    <xf numFmtId="0" fontId="7" fillId="2" borderId="21" xfId="0" applyFont="1" applyFill="1" applyBorder="1" applyAlignment="1" applyProtection="1">
      <alignment vertical="top"/>
    </xf>
    <xf numFmtId="169" fontId="2" fillId="2" borderId="20" xfId="0" applyNumberFormat="1" applyFont="1" applyFill="1" applyBorder="1" applyAlignment="1" applyProtection="1">
      <alignment horizontal="center"/>
    </xf>
    <xf numFmtId="4" fontId="2" fillId="2" borderId="21" xfId="6" applyNumberFormat="1" applyFont="1" applyFill="1" applyBorder="1" applyProtection="1"/>
    <xf numFmtId="169" fontId="3" fillId="2" borderId="20" xfId="0" applyNumberFormat="1" applyFont="1" applyFill="1" applyBorder="1" applyAlignment="1" applyProtection="1">
      <alignment horizontal="center"/>
    </xf>
    <xf numFmtId="0" fontId="2" fillId="2" borderId="20" xfId="0" applyFont="1" applyFill="1" applyBorder="1" applyAlignment="1" applyProtection="1">
      <alignment horizontal="center" wrapText="1"/>
    </xf>
    <xf numFmtId="0" fontId="3" fillId="2" borderId="26" xfId="0" applyNumberFormat="1" applyFont="1" applyFill="1" applyBorder="1" applyAlignment="1" applyProtection="1">
      <alignment horizontal="right" vertical="top"/>
    </xf>
    <xf numFmtId="0" fontId="3" fillId="2" borderId="21" xfId="0" applyFont="1" applyFill="1" applyBorder="1" applyAlignment="1" applyProtection="1">
      <alignment horizontal="left" vertical="top"/>
    </xf>
    <xf numFmtId="43" fontId="3" fillId="2" borderId="21" xfId="2"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2" fillId="2" borderId="26" xfId="0" applyNumberFormat="1" applyFont="1" applyFill="1" applyBorder="1" applyAlignment="1" applyProtection="1">
      <alignment horizontal="right" vertical="top"/>
    </xf>
    <xf numFmtId="0" fontId="2" fillId="2" borderId="21" xfId="0" applyFont="1" applyFill="1" applyBorder="1" applyAlignment="1" applyProtection="1">
      <alignment horizontal="left" vertical="center" wrapText="1"/>
    </xf>
    <xf numFmtId="43" fontId="2" fillId="2" borderId="21" xfId="2" applyFont="1" applyFill="1" applyBorder="1" applyAlignment="1" applyProtection="1">
      <alignment horizontal="right"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left" vertical="top" wrapText="1"/>
    </xf>
    <xf numFmtId="43" fontId="2" fillId="2" borderId="20" xfId="2" applyFont="1" applyFill="1" applyBorder="1" applyAlignment="1" applyProtection="1">
      <alignment horizontal="right" vertical="center" wrapText="1"/>
    </xf>
    <xf numFmtId="2" fontId="2" fillId="2" borderId="26" xfId="0" applyNumberFormat="1" applyFont="1" applyFill="1" applyBorder="1" applyAlignment="1" applyProtection="1">
      <alignment horizontal="right" vertical="top"/>
    </xf>
    <xf numFmtId="170" fontId="2" fillId="2" borderId="21" xfId="17" applyNumberFormat="1" applyFont="1" applyFill="1" applyBorder="1" applyAlignment="1" applyProtection="1">
      <alignment vertical="top" wrapText="1"/>
    </xf>
    <xf numFmtId="0" fontId="2" fillId="2" borderId="21" xfId="0" applyFont="1" applyFill="1" applyBorder="1" applyAlignment="1" applyProtection="1">
      <alignment horizontal="center" vertical="center" wrapText="1"/>
    </xf>
    <xf numFmtId="43" fontId="3" fillId="2" borderId="21" xfId="2" applyFont="1" applyFill="1" applyBorder="1" applyAlignment="1" applyProtection="1">
      <alignment horizontal="right" vertical="center" wrapText="1"/>
    </xf>
    <xf numFmtId="0" fontId="3" fillId="2" borderId="21" xfId="0" applyFont="1" applyFill="1" applyBorder="1" applyAlignment="1" applyProtection="1">
      <alignment horizontal="center" vertical="center" wrapText="1"/>
    </xf>
    <xf numFmtId="0" fontId="2" fillId="2" borderId="21" xfId="0" applyFont="1" applyFill="1" applyBorder="1" applyAlignment="1" applyProtection="1">
      <alignment horizontal="left" vertical="top"/>
    </xf>
    <xf numFmtId="0" fontId="2" fillId="2" borderId="21" xfId="0" applyFont="1" applyFill="1" applyBorder="1" applyAlignment="1" applyProtection="1">
      <alignment horizontal="justify" vertical="center" wrapText="1"/>
    </xf>
    <xf numFmtId="0" fontId="3" fillId="2" borderId="21" xfId="0" applyFont="1" applyFill="1" applyBorder="1" applyAlignment="1" applyProtection="1">
      <alignment horizontal="left" vertical="center"/>
    </xf>
    <xf numFmtId="2" fontId="2" fillId="2" borderId="26" xfId="0" applyNumberFormat="1" applyFont="1" applyFill="1" applyBorder="1" applyAlignment="1" applyProtection="1">
      <alignment vertical="top"/>
    </xf>
    <xf numFmtId="0" fontId="3" fillId="4" borderId="19" xfId="4" applyNumberFormat="1" applyFont="1" applyFill="1" applyBorder="1" applyAlignment="1" applyProtection="1">
      <alignment horizontal="right" vertical="top"/>
    </xf>
    <xf numFmtId="0" fontId="3" fillId="4" borderId="21" xfId="4" applyFont="1" applyFill="1" applyBorder="1" applyAlignment="1" applyProtection="1">
      <alignment horizontal="center" vertical="top" wrapText="1"/>
    </xf>
    <xf numFmtId="43" fontId="2" fillId="4" borderId="21" xfId="5" applyFont="1" applyFill="1" applyBorder="1" applyAlignment="1" applyProtection="1">
      <alignment vertical="top"/>
    </xf>
    <xf numFmtId="43" fontId="2" fillId="4" borderId="20" xfId="5" applyFont="1" applyFill="1" applyBorder="1" applyAlignment="1" applyProtection="1">
      <alignment horizontal="center" vertical="top"/>
    </xf>
    <xf numFmtId="0" fontId="10" fillId="2" borderId="5" xfId="3" applyFont="1" applyFill="1" applyBorder="1" applyAlignment="1" applyProtection="1">
      <alignment vertical="top" wrapText="1"/>
    </xf>
    <xf numFmtId="169" fontId="2" fillId="2" borderId="5" xfId="0" applyNumberFormat="1" applyFont="1" applyFill="1" applyBorder="1" applyAlignment="1" applyProtection="1">
      <alignment vertical="top"/>
    </xf>
    <xf numFmtId="4" fontId="2" fillId="2" borderId="5" xfId="0" applyNumberFormat="1" applyFont="1" applyFill="1" applyBorder="1" applyAlignment="1" applyProtection="1">
      <alignment vertical="top" wrapText="1"/>
    </xf>
    <xf numFmtId="4" fontId="7" fillId="2" borderId="5" xfId="0" applyNumberFormat="1" applyFont="1" applyFill="1" applyBorder="1" applyAlignment="1" applyProtection="1">
      <alignment vertical="top"/>
    </xf>
    <xf numFmtId="0" fontId="7" fillId="2" borderId="6" xfId="0" applyFont="1" applyFill="1" applyBorder="1" applyAlignment="1" applyProtection="1">
      <alignment horizontal="center" vertical="top"/>
    </xf>
    <xf numFmtId="49" fontId="3" fillId="2" borderId="10" xfId="0" applyNumberFormat="1" applyFont="1" applyFill="1" applyBorder="1" applyAlignment="1" applyProtection="1">
      <alignment horizontal="center" vertical="top"/>
    </xf>
    <xf numFmtId="43" fontId="3" fillId="2" borderId="10" xfId="3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0" xfId="0" applyFont="1" applyFill="1" applyBorder="1" applyAlignment="1" applyProtection="1">
      <alignment vertical="center"/>
    </xf>
    <xf numFmtId="0" fontId="3" fillId="2" borderId="10" xfId="0" applyFont="1" applyFill="1" applyBorder="1" applyAlignment="1" applyProtection="1">
      <alignment horizontal="left" vertical="center"/>
    </xf>
    <xf numFmtId="43" fontId="2" fillId="2" borderId="10" xfId="3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2" fontId="2" fillId="2" borderId="10" xfId="0" applyNumberFormat="1" applyFont="1" applyFill="1" applyBorder="1" applyAlignment="1" applyProtection="1">
      <alignment vertical="top"/>
    </xf>
    <xf numFmtId="0" fontId="2" fillId="0" borderId="10" xfId="0" applyFont="1" applyBorder="1" applyAlignment="1" applyProtection="1">
      <alignment horizontal="center" vertical="center"/>
    </xf>
    <xf numFmtId="0" fontId="2" fillId="2" borderId="10" xfId="0" applyFont="1" applyFill="1" applyBorder="1" applyAlignment="1" applyProtection="1">
      <alignment horizontal="justify" vertical="top" wrapText="1"/>
    </xf>
    <xf numFmtId="43" fontId="2" fillId="2" borderId="10" xfId="30" applyFont="1" applyFill="1" applyBorder="1" applyAlignment="1" applyProtection="1">
      <alignment horizontal="center" vertical="top"/>
    </xf>
    <xf numFmtId="0" fontId="3" fillId="4" borderId="0" xfId="4" applyNumberFormat="1" applyFont="1" applyFill="1" applyBorder="1" applyAlignment="1" applyProtection="1">
      <alignment horizontal="right" vertical="top"/>
    </xf>
    <xf numFmtId="0" fontId="3" fillId="4" borderId="0" xfId="4" applyFont="1" applyFill="1" applyBorder="1" applyAlignment="1" applyProtection="1">
      <alignment horizontal="center" vertical="top" wrapText="1"/>
    </xf>
    <xf numFmtId="43" fontId="2" fillId="4" borderId="0" xfId="5" applyFont="1" applyFill="1" applyBorder="1" applyAlignment="1" applyProtection="1">
      <alignment vertical="top"/>
    </xf>
    <xf numFmtId="43" fontId="2" fillId="4" borderId="0" xfId="5" applyFont="1" applyFill="1" applyBorder="1" applyAlignment="1" applyProtection="1">
      <alignment horizontal="center" vertical="top"/>
    </xf>
    <xf numFmtId="0" fontId="3" fillId="2" borderId="4" xfId="0" applyFont="1" applyFill="1" applyBorder="1" applyAlignment="1" applyProtection="1">
      <alignment vertical="top" wrapText="1"/>
    </xf>
    <xf numFmtId="4" fontId="2" fillId="2" borderId="6" xfId="0" applyNumberFormat="1" applyFont="1" applyFill="1" applyBorder="1" applyAlignment="1" applyProtection="1">
      <alignment vertical="top" wrapText="1"/>
    </xf>
    <xf numFmtId="0" fontId="3" fillId="2" borderId="5" xfId="0" applyFont="1" applyFill="1" applyBorder="1" applyAlignment="1" applyProtection="1">
      <alignment horizontal="justify" vertical="top" wrapText="1"/>
    </xf>
    <xf numFmtId="0" fontId="2" fillId="5" borderId="7" xfId="3" applyFont="1" applyFill="1" applyBorder="1" applyAlignment="1" applyProtection="1">
      <alignment horizontal="right" vertical="top"/>
    </xf>
    <xf numFmtId="0" fontId="3" fillId="5" borderId="8" xfId="3" applyFont="1" applyFill="1" applyBorder="1" applyAlignment="1" applyProtection="1">
      <alignment horizontal="right" vertical="top"/>
    </xf>
    <xf numFmtId="169" fontId="2" fillId="5" borderId="9" xfId="3" applyNumberFormat="1" applyFont="1" applyFill="1" applyBorder="1" applyAlignment="1" applyProtection="1">
      <alignment vertical="top"/>
    </xf>
    <xf numFmtId="169" fontId="2" fillId="5" borderId="8" xfId="3" applyNumberFormat="1" applyFont="1" applyFill="1" applyBorder="1" applyAlignment="1" applyProtection="1">
      <alignment horizontal="center" vertical="top"/>
    </xf>
    <xf numFmtId="0" fontId="2" fillId="5" borderId="28" xfId="3" applyFont="1" applyFill="1" applyBorder="1" applyAlignment="1" applyProtection="1">
      <alignment horizontal="right" vertical="top"/>
    </xf>
    <xf numFmtId="0" fontId="3" fillId="5" borderId="29" xfId="3" applyFont="1" applyFill="1" applyBorder="1" applyAlignment="1" applyProtection="1">
      <alignment horizontal="right" vertical="top"/>
    </xf>
    <xf numFmtId="169" fontId="2" fillId="5" borderId="30" xfId="3" applyNumberFormat="1" applyFont="1" applyFill="1" applyBorder="1" applyAlignment="1" applyProtection="1">
      <alignment vertical="top"/>
    </xf>
    <xf numFmtId="169" fontId="2" fillId="5" borderId="29" xfId="3" applyNumberFormat="1" applyFont="1" applyFill="1" applyBorder="1" applyAlignment="1" applyProtection="1">
      <alignment horizontal="center" vertical="top"/>
    </xf>
    <xf numFmtId="0" fontId="2" fillId="0" borderId="4" xfId="0" applyFont="1" applyFill="1" applyBorder="1" applyAlignment="1" applyProtection="1">
      <alignment vertical="top"/>
    </xf>
    <xf numFmtId="0" fontId="4" fillId="6" borderId="14" xfId="0" applyFont="1" applyFill="1" applyBorder="1" applyAlignment="1" applyProtection="1">
      <alignment horizontal="right" vertical="top"/>
    </xf>
    <xf numFmtId="43" fontId="5" fillId="6" borderId="4" xfId="2" applyFont="1" applyFill="1" applyBorder="1" applyAlignment="1" applyProtection="1">
      <alignment vertical="top"/>
    </xf>
    <xf numFmtId="4" fontId="5" fillId="6" borderId="5" xfId="0" applyNumberFormat="1" applyFont="1" applyFill="1" applyBorder="1" applyAlignment="1" applyProtection="1">
      <alignment horizontal="center" vertical="top"/>
    </xf>
    <xf numFmtId="0" fontId="20" fillId="0" borderId="4" xfId="0" applyFont="1" applyFill="1" applyBorder="1" applyAlignment="1" applyProtection="1">
      <alignment vertical="top"/>
    </xf>
    <xf numFmtId="0" fontId="2" fillId="7" borderId="14" xfId="0" applyFont="1" applyFill="1" applyBorder="1" applyAlignment="1" applyProtection="1">
      <alignment horizontal="right" vertical="top" wrapText="1"/>
    </xf>
    <xf numFmtId="10" fontId="5" fillId="0" borderId="4" xfId="35" applyNumberFormat="1" applyFont="1" applyFill="1" applyBorder="1" applyAlignment="1" applyProtection="1">
      <alignment vertical="top"/>
    </xf>
    <xf numFmtId="175" fontId="5" fillId="6" borderId="5" xfId="0" applyNumberFormat="1" applyFont="1" applyFill="1" applyBorder="1" applyAlignment="1" applyProtection="1">
      <alignment horizontal="center" vertical="top"/>
    </xf>
    <xf numFmtId="0" fontId="2" fillId="2" borderId="4" xfId="0" applyFont="1" applyFill="1" applyBorder="1" applyAlignment="1" applyProtection="1">
      <alignment vertical="top"/>
    </xf>
    <xf numFmtId="175" fontId="2" fillId="6" borderId="5" xfId="0" applyNumberFormat="1" applyFont="1" applyFill="1" applyBorder="1" applyAlignment="1" applyProtection="1">
      <alignment horizontal="center" vertical="top"/>
    </xf>
    <xf numFmtId="0" fontId="2" fillId="0" borderId="14" xfId="0" applyFont="1" applyBorder="1" applyAlignment="1" applyProtection="1">
      <alignment horizontal="right" vertical="top" wrapText="1"/>
    </xf>
    <xf numFmtId="10" fontId="2" fillId="0" borderId="4" xfId="35" applyNumberFormat="1" applyFont="1" applyBorder="1" applyAlignment="1" applyProtection="1">
      <alignment horizontal="right" vertical="top" wrapText="1"/>
    </xf>
    <xf numFmtId="169" fontId="12" fillId="0" borderId="5" xfId="0" applyNumberFormat="1" applyFont="1" applyBorder="1" applyAlignment="1" applyProtection="1">
      <alignment horizontal="center" vertical="top"/>
    </xf>
    <xf numFmtId="175" fontId="4" fillId="6" borderId="5" xfId="0" applyNumberFormat="1" applyFont="1" applyFill="1" applyBorder="1" applyAlignment="1" applyProtection="1">
      <alignment horizontal="center" vertical="top"/>
    </xf>
    <xf numFmtId="10" fontId="2" fillId="0" borderId="4" xfId="35" applyNumberFormat="1" applyFont="1" applyFill="1" applyBorder="1" applyAlignment="1" applyProtection="1">
      <alignment horizontal="right" vertical="top" wrapText="1"/>
    </xf>
    <xf numFmtId="0" fontId="2" fillId="0" borderId="14" xfId="0" applyFont="1" applyBorder="1" applyAlignment="1" applyProtection="1">
      <alignment horizontal="right" vertical="top"/>
    </xf>
    <xf numFmtId="10" fontId="5" fillId="2" borderId="4" xfId="0" applyNumberFormat="1" applyFont="1" applyFill="1" applyBorder="1" applyAlignment="1" applyProtection="1">
      <alignment vertical="top"/>
    </xf>
    <xf numFmtId="169" fontId="2" fillId="0" borderId="5" xfId="48" applyNumberFormat="1" applyFont="1" applyFill="1" applyBorder="1" applyAlignment="1" applyProtection="1">
      <alignment horizontal="center" vertical="top"/>
    </xf>
    <xf numFmtId="0" fontId="2" fillId="7" borderId="14" xfId="0" applyFont="1" applyFill="1" applyBorder="1" applyAlignment="1" applyProtection="1">
      <alignment horizontal="right" vertical="top"/>
    </xf>
    <xf numFmtId="10" fontId="5" fillId="2" borderId="4" xfId="35" applyNumberFormat="1" applyFont="1" applyFill="1" applyBorder="1" applyAlignment="1" applyProtection="1">
      <alignment vertical="top"/>
    </xf>
    <xf numFmtId="4" fontId="5" fillId="2" borderId="4" xfId="35" applyNumberFormat="1" applyFont="1" applyFill="1" applyBorder="1" applyAlignment="1" applyProtection="1">
      <alignment vertical="top"/>
    </xf>
    <xf numFmtId="0" fontId="3" fillId="2" borderId="14" xfId="0" applyFont="1" applyFill="1" applyBorder="1" applyAlignment="1" applyProtection="1">
      <alignment horizontal="right" vertical="top"/>
    </xf>
    <xf numFmtId="169" fontId="2" fillId="2" borderId="4" xfId="0" applyNumberFormat="1" applyFont="1" applyFill="1" applyBorder="1" applyAlignment="1" applyProtection="1">
      <alignment horizontal="right" vertical="top"/>
    </xf>
    <xf numFmtId="0" fontId="2" fillId="0" borderId="4" xfId="0" applyFont="1" applyFill="1" applyBorder="1" applyAlignment="1" applyProtection="1">
      <alignment vertical="top" wrapText="1"/>
    </xf>
    <xf numFmtId="0" fontId="2" fillId="0" borderId="14" xfId="0" applyFont="1" applyFill="1" applyBorder="1" applyAlignment="1" applyProtection="1">
      <alignment horizontal="right" vertical="top" wrapText="1"/>
    </xf>
    <xf numFmtId="43" fontId="2" fillId="0" borderId="4" xfId="2" applyFont="1" applyFill="1" applyBorder="1" applyAlignment="1" applyProtection="1">
      <alignment horizontal="right" vertical="top" wrapText="1"/>
    </xf>
    <xf numFmtId="169" fontId="2" fillId="0" borderId="5" xfId="0" applyNumberFormat="1" applyFont="1" applyFill="1" applyBorder="1" applyAlignment="1" applyProtection="1">
      <alignment horizontal="center" vertical="top" wrapText="1"/>
    </xf>
    <xf numFmtId="0" fontId="2" fillId="5" borderId="31" xfId="3" applyFont="1" applyFill="1" applyBorder="1" applyAlignment="1" applyProtection="1">
      <alignment horizontal="right" vertical="top"/>
    </xf>
    <xf numFmtId="0" fontId="3" fillId="5" borderId="32" xfId="3" applyFont="1" applyFill="1" applyBorder="1" applyAlignment="1" applyProtection="1">
      <alignment horizontal="right" vertical="top"/>
    </xf>
    <xf numFmtId="169" fontId="2" fillId="5" borderId="33" xfId="3" applyNumberFormat="1" applyFont="1" applyFill="1" applyBorder="1" applyAlignment="1" applyProtection="1">
      <alignment vertical="top"/>
    </xf>
    <xf numFmtId="169" fontId="2" fillId="5" borderId="32" xfId="3" applyNumberFormat="1" applyFont="1" applyFill="1" applyBorder="1" applyAlignment="1" applyProtection="1">
      <alignment horizontal="center" vertical="top"/>
    </xf>
    <xf numFmtId="43" fontId="3" fillId="5" borderId="32" xfId="5" applyFont="1" applyFill="1" applyBorder="1" applyAlignment="1" applyProtection="1">
      <alignment horizontal="right" vertical="top"/>
    </xf>
    <xf numFmtId="0" fontId="2" fillId="2" borderId="0" xfId="0" applyFont="1" applyFill="1" applyBorder="1" applyAlignment="1" applyProtection="1">
      <alignment vertical="top" wrapText="1"/>
    </xf>
    <xf numFmtId="0" fontId="2" fillId="2" borderId="0" xfId="0" applyFont="1" applyFill="1" applyBorder="1" applyAlignment="1" applyProtection="1">
      <alignment horizontal="center" vertical="top"/>
    </xf>
    <xf numFmtId="0" fontId="2" fillId="2" borderId="0" xfId="0" applyFont="1" applyFill="1" applyBorder="1" applyAlignment="1" applyProtection="1">
      <alignment horizontal="right" vertical="top" wrapText="1"/>
    </xf>
    <xf numFmtId="4" fontId="2" fillId="2" borderId="0" xfId="0" applyNumberFormat="1" applyFont="1" applyFill="1" applyBorder="1" applyAlignment="1" applyProtection="1">
      <alignment horizontal="right" vertical="top" wrapText="1"/>
    </xf>
    <xf numFmtId="0" fontId="3" fillId="2" borderId="0" xfId="4" applyFont="1" applyFill="1" applyBorder="1" applyAlignment="1" applyProtection="1">
      <alignment vertical="top" wrapText="1"/>
    </xf>
    <xf numFmtId="4" fontId="2" fillId="2" borderId="0" xfId="4" applyNumberFormat="1" applyFont="1" applyFill="1" applyBorder="1" applyAlignment="1" applyProtection="1">
      <alignment vertical="top"/>
    </xf>
    <xf numFmtId="4" fontId="2" fillId="2" borderId="0" xfId="4" applyNumberFormat="1" applyFont="1" applyFill="1" applyBorder="1" applyAlignment="1" applyProtection="1">
      <alignment horizontal="center" vertical="top"/>
    </xf>
    <xf numFmtId="0" fontId="2" fillId="2" borderId="0" xfId="36" applyNumberFormat="1" applyFont="1" applyFill="1" applyBorder="1" applyAlignment="1" applyProtection="1">
      <alignment horizontal="left" vertical="top"/>
    </xf>
    <xf numFmtId="0" fontId="16" fillId="2" borderId="0" xfId="19" applyFont="1" applyFill="1" applyBorder="1" applyAlignment="1" applyProtection="1">
      <alignment horizontal="left" vertical="top" wrapText="1"/>
    </xf>
    <xf numFmtId="0" fontId="3" fillId="2" borderId="0" xfId="4" applyNumberFormat="1" applyFont="1" applyFill="1" applyBorder="1" applyAlignment="1" applyProtection="1">
      <alignment horizontal="center" vertical="top"/>
    </xf>
    <xf numFmtId="4" fontId="2" fillId="2" borderId="0" xfId="4" applyNumberFormat="1" applyFont="1" applyFill="1" applyBorder="1" applyAlignment="1" applyProtection="1">
      <alignment horizontal="right" vertical="top"/>
    </xf>
    <xf numFmtId="0" fontId="3" fillId="2" borderId="0" xfId="0" applyFont="1" applyFill="1" applyBorder="1" applyAlignment="1" applyProtection="1">
      <alignment horizontal="left" vertical="top"/>
    </xf>
    <xf numFmtId="0" fontId="2" fillId="2" borderId="0" xfId="19" applyNumberFormat="1" applyFont="1" applyFill="1" applyBorder="1" applyAlignment="1" applyProtection="1">
      <alignment vertical="top"/>
    </xf>
    <xf numFmtId="0" fontId="2" fillId="0" borderId="0" xfId="0" applyFont="1" applyAlignment="1" applyProtection="1">
      <alignment horizontal="center" vertical="top"/>
    </xf>
    <xf numFmtId="0" fontId="2" fillId="0" borderId="0" xfId="0" applyFont="1" applyFill="1" applyAlignment="1" applyProtection="1">
      <alignment horizontal="center" vertical="top"/>
    </xf>
    <xf numFmtId="0" fontId="2" fillId="0" borderId="0" xfId="0" applyFont="1" applyFill="1" applyAlignment="1" applyProtection="1">
      <alignment vertical="top"/>
    </xf>
    <xf numFmtId="4" fontId="2" fillId="0" borderId="0" xfId="0" applyNumberFormat="1" applyFont="1" applyFill="1" applyAlignment="1" applyProtection="1">
      <alignment vertical="top"/>
    </xf>
    <xf numFmtId="4" fontId="2" fillId="0" borderId="0" xfId="0" applyNumberFormat="1" applyFont="1" applyFill="1" applyAlignment="1" applyProtection="1">
      <alignment horizontal="right" vertical="top"/>
    </xf>
    <xf numFmtId="0" fontId="2" fillId="0" borderId="0" xfId="0" applyFont="1" applyFill="1" applyAlignment="1" applyProtection="1">
      <alignment horizontal="right" vertical="top"/>
    </xf>
    <xf numFmtId="43" fontId="2" fillId="2" borderId="6" xfId="5" applyFont="1" applyFill="1" applyBorder="1" applyAlignment="1" applyProtection="1">
      <alignment vertical="top"/>
      <protection locked="0"/>
    </xf>
    <xf numFmtId="43" fontId="2" fillId="2" borderId="5" xfId="5" applyFont="1" applyFill="1" applyBorder="1" applyAlignment="1" applyProtection="1">
      <alignment horizontal="right" vertical="top"/>
      <protection locked="0"/>
    </xf>
    <xf numFmtId="43" fontId="2" fillId="4" borderId="8" xfId="5" applyFont="1" applyFill="1" applyBorder="1" applyAlignment="1" applyProtection="1">
      <alignment horizontal="right" vertical="top"/>
      <protection locked="0"/>
    </xf>
    <xf numFmtId="4" fontId="2" fillId="2" borderId="5" xfId="20" applyNumberFormat="1" applyFont="1" applyFill="1" applyBorder="1" applyAlignment="1" applyProtection="1">
      <alignment horizontal="right" vertical="top"/>
      <protection locked="0"/>
    </xf>
    <xf numFmtId="169" fontId="2" fillId="2" borderId="14" xfId="3" applyNumberFormat="1" applyFont="1" applyFill="1" applyBorder="1" applyAlignment="1" applyProtection="1">
      <alignment horizontal="right" vertical="top"/>
      <protection locked="0"/>
    </xf>
    <xf numFmtId="4" fontId="3" fillId="2" borderId="10" xfId="8" applyNumberFormat="1" applyFont="1" applyFill="1" applyBorder="1" applyAlignment="1" applyProtection="1">
      <alignment vertical="top"/>
      <protection locked="0"/>
    </xf>
    <xf numFmtId="4" fontId="2" fillId="2" borderId="5" xfId="0" applyNumberFormat="1" applyFont="1" applyFill="1" applyBorder="1" applyAlignment="1" applyProtection="1">
      <alignment vertical="top"/>
      <protection locked="0"/>
    </xf>
    <xf numFmtId="169" fontId="2" fillId="2" borderId="10" xfId="38" applyNumberFormat="1" applyFont="1" applyFill="1" applyBorder="1" applyAlignment="1" applyProtection="1">
      <alignment horizontal="right" vertical="top"/>
      <protection locked="0"/>
    </xf>
    <xf numFmtId="4" fontId="5" fillId="2" borderId="15" xfId="3" applyNumberFormat="1" applyFont="1" applyFill="1" applyBorder="1" applyAlignment="1" applyProtection="1">
      <protection locked="0"/>
    </xf>
    <xf numFmtId="4" fontId="2" fillId="2" borderId="15" xfId="4" applyNumberFormat="1" applyFont="1" applyFill="1" applyBorder="1" applyAlignment="1" applyProtection="1">
      <alignment vertical="top"/>
      <protection locked="0"/>
    </xf>
    <xf numFmtId="4" fontId="2" fillId="2" borderId="21" xfId="0" applyNumberFormat="1" applyFont="1" applyFill="1" applyBorder="1" applyAlignment="1" applyProtection="1">
      <alignment vertical="top"/>
      <protection locked="0"/>
    </xf>
    <xf numFmtId="4" fontId="2" fillId="2" borderId="6" xfId="4" applyNumberFormat="1" applyFont="1" applyFill="1" applyBorder="1" applyAlignment="1" applyProtection="1">
      <alignment vertical="top"/>
      <protection locked="0"/>
    </xf>
    <xf numFmtId="4" fontId="2" fillId="2" borderId="10" xfId="3" applyNumberFormat="1" applyFont="1" applyFill="1" applyBorder="1" applyAlignment="1" applyProtection="1">
      <protection locked="0"/>
    </xf>
    <xf numFmtId="169" fontId="2" fillId="2" borderId="15" xfId="13" applyNumberFormat="1" applyFont="1" applyFill="1" applyBorder="1" applyAlignment="1" applyProtection="1">
      <alignment vertical="top"/>
      <protection locked="0"/>
    </xf>
    <xf numFmtId="4" fontId="2" fillId="2" borderId="10" xfId="16" applyNumberFormat="1" applyFont="1" applyFill="1" applyBorder="1" applyAlignment="1" applyProtection="1">
      <alignment vertical="top"/>
      <protection locked="0"/>
    </xf>
    <xf numFmtId="4" fontId="2" fillId="2" borderId="10" xfId="13" applyNumberFormat="1" applyFont="1" applyFill="1" applyBorder="1" applyAlignment="1" applyProtection="1">
      <alignment vertical="top" wrapText="1"/>
      <protection locked="0"/>
    </xf>
    <xf numFmtId="4" fontId="2" fillId="2" borderId="11" xfId="0" applyNumberFormat="1" applyFont="1" applyFill="1" applyBorder="1" applyAlignment="1" applyProtection="1">
      <alignment vertical="top"/>
      <protection locked="0"/>
    </xf>
    <xf numFmtId="4" fontId="2" fillId="2" borderId="10" xfId="8" applyNumberFormat="1" applyFont="1" applyFill="1" applyBorder="1" applyAlignment="1" applyProtection="1">
      <alignment horizontal="right"/>
      <protection locked="0"/>
    </xf>
    <xf numFmtId="4" fontId="10" fillId="2" borderId="10" xfId="0" applyNumberFormat="1" applyFont="1" applyFill="1" applyBorder="1" applyAlignment="1" applyProtection="1">
      <alignment vertical="top"/>
      <protection locked="0"/>
    </xf>
    <xf numFmtId="4" fontId="2" fillId="2" borderId="6" xfId="0" applyNumberFormat="1" applyFont="1" applyFill="1" applyBorder="1" applyAlignment="1" applyProtection="1">
      <alignment vertical="top"/>
      <protection locked="0"/>
    </xf>
    <xf numFmtId="4" fontId="2" fillId="2" borderId="15" xfId="3" applyNumberFormat="1" applyFont="1" applyFill="1" applyBorder="1" applyAlignment="1" applyProtection="1">
      <alignment vertical="center"/>
      <protection locked="0"/>
    </xf>
    <xf numFmtId="4" fontId="5" fillId="2" borderId="10" xfId="3" applyNumberFormat="1" applyFont="1" applyFill="1" applyBorder="1" applyAlignment="1" applyProtection="1">
      <protection locked="0"/>
    </xf>
    <xf numFmtId="4" fontId="5" fillId="2" borderId="10" xfId="3" applyNumberFormat="1" applyFont="1" applyFill="1" applyBorder="1" applyAlignment="1" applyProtection="1">
      <alignment vertical="top"/>
      <protection locked="0"/>
    </xf>
    <xf numFmtId="4" fontId="3" fillId="2" borderId="10" xfId="8" applyNumberFormat="1" applyFont="1" applyFill="1" applyBorder="1" applyAlignment="1" applyProtection="1">
      <alignment horizontal="center" vertical="top"/>
      <protection locked="0"/>
    </xf>
    <xf numFmtId="4" fontId="2" fillId="2" borderId="10" xfId="0" applyNumberFormat="1" applyFont="1" applyFill="1" applyBorder="1" applyAlignment="1" applyProtection="1">
      <alignment horizontal="center" vertical="center"/>
      <protection locked="0"/>
    </xf>
    <xf numFmtId="4" fontId="2" fillId="2" borderId="10" xfId="0" applyNumberFormat="1" applyFont="1" applyFill="1" applyBorder="1" applyAlignment="1" applyProtection="1">
      <alignment horizontal="right" wrapText="1"/>
      <protection locked="0"/>
    </xf>
    <xf numFmtId="4" fontId="2" fillId="2" borderId="10" xfId="43" applyNumberFormat="1" applyFont="1" applyFill="1" applyBorder="1" applyAlignment="1" applyProtection="1">
      <alignment horizontal="right" wrapText="1"/>
      <protection locked="0"/>
    </xf>
    <xf numFmtId="4" fontId="2" fillId="2" borderId="10" xfId="0" applyNumberFormat="1" applyFont="1" applyFill="1" applyBorder="1" applyAlignment="1" applyProtection="1">
      <alignment horizontal="right" vertical="center"/>
      <protection locked="0"/>
    </xf>
    <xf numFmtId="4" fontId="2" fillId="2" borderId="10" xfId="0" applyNumberFormat="1" applyFont="1" applyFill="1" applyBorder="1" applyAlignment="1" applyProtection="1">
      <alignment horizontal="right"/>
      <protection locked="0"/>
    </xf>
    <xf numFmtId="169" fontId="7" fillId="2" borderId="10" xfId="44" applyNumberFormat="1" applyFont="1" applyFill="1" applyBorder="1" applyAlignment="1" applyProtection="1">
      <alignment vertical="center"/>
      <protection locked="0"/>
    </xf>
    <xf numFmtId="4" fontId="7" fillId="2" borderId="10" xfId="29" applyNumberFormat="1" applyFont="1" applyFill="1" applyBorder="1" applyAlignment="1" applyProtection="1">
      <alignment vertical="center"/>
      <protection locked="0"/>
    </xf>
    <xf numFmtId="169" fontId="7" fillId="2" borderId="10" xfId="44" applyNumberFormat="1" applyFont="1" applyFill="1" applyBorder="1" applyAlignment="1" applyProtection="1">
      <alignment horizontal="right" vertical="center" wrapText="1"/>
      <protection locked="0"/>
    </xf>
    <xf numFmtId="4" fontId="2" fillId="2" borderId="10" xfId="29" applyNumberFormat="1" applyFont="1" applyFill="1" applyBorder="1" applyAlignment="1" applyProtection="1">
      <alignment horizontal="right" vertical="center" wrapText="1"/>
      <protection locked="0"/>
    </xf>
    <xf numFmtId="169" fontId="16" fillId="2" borderId="10" xfId="0" applyNumberFormat="1" applyFont="1" applyFill="1" applyBorder="1" applyAlignment="1" applyProtection="1">
      <alignment horizontal="right"/>
      <protection locked="0"/>
    </xf>
    <xf numFmtId="177" fontId="2" fillId="2" borderId="11" xfId="17" applyNumberFormat="1" applyFont="1" applyFill="1" applyBorder="1" applyAlignment="1" applyProtection="1">
      <alignment vertical="top" wrapText="1"/>
      <protection locked="0"/>
    </xf>
    <xf numFmtId="177" fontId="2" fillId="2" borderId="21" xfId="17" applyNumberFormat="1" applyFont="1" applyFill="1" applyBorder="1" applyAlignment="1" applyProtection="1">
      <alignment vertical="top" wrapText="1"/>
      <protection locked="0"/>
    </xf>
    <xf numFmtId="4" fontId="2" fillId="2" borderId="19" xfId="0" applyNumberFormat="1" applyFont="1" applyFill="1" applyBorder="1" applyAlignment="1" applyProtection="1">
      <alignment horizontal="right" vertical="center"/>
      <protection locked="0"/>
    </xf>
    <xf numFmtId="4" fontId="2" fillId="2" borderId="22" xfId="8" applyNumberFormat="1" applyFont="1" applyFill="1" applyBorder="1" applyAlignment="1" applyProtection="1">
      <alignment vertical="top"/>
      <protection locked="0"/>
    </xf>
    <xf numFmtId="172" fontId="2" fillId="2" borderId="5" xfId="32" applyFont="1" applyFill="1" applyBorder="1" applyAlignment="1" applyProtection="1">
      <alignment vertical="top"/>
      <protection locked="0"/>
    </xf>
    <xf numFmtId="4" fontId="2" fillId="0" borderId="10" xfId="0" applyNumberFormat="1" applyFont="1" applyFill="1" applyBorder="1" applyAlignment="1" applyProtection="1">
      <alignment horizontal="right" vertical="top"/>
      <protection locked="0"/>
    </xf>
    <xf numFmtId="4" fontId="2" fillId="2" borderId="10" xfId="17" applyNumberFormat="1" applyFont="1" applyFill="1" applyBorder="1" applyAlignment="1" applyProtection="1">
      <alignment vertical="top"/>
      <protection locked="0"/>
    </xf>
    <xf numFmtId="4" fontId="3" fillId="0" borderId="10" xfId="0" applyNumberFormat="1" applyFont="1" applyFill="1" applyBorder="1" applyAlignment="1" applyProtection="1">
      <alignment horizontal="center" vertical="top"/>
      <protection locked="0"/>
    </xf>
    <xf numFmtId="4" fontId="2" fillId="0" borderId="10" xfId="17" applyNumberFormat="1" applyFont="1" applyFill="1" applyBorder="1" applyAlignment="1" applyProtection="1">
      <alignment vertical="top"/>
      <protection locked="0"/>
    </xf>
    <xf numFmtId="4" fontId="2" fillId="2" borderId="10" xfId="0" applyNumberFormat="1" applyFont="1" applyFill="1" applyBorder="1" applyProtection="1">
      <protection locked="0"/>
    </xf>
    <xf numFmtId="43" fontId="2" fillId="2" borderId="10" xfId="46" applyFont="1" applyFill="1" applyBorder="1" applyAlignment="1" applyProtection="1">
      <alignment horizontal="right" vertical="top" wrapText="1"/>
      <protection locked="0"/>
    </xf>
    <xf numFmtId="4" fontId="2" fillId="2" borderId="10" xfId="14" applyNumberFormat="1" applyFont="1" applyFill="1" applyBorder="1" applyAlignment="1" applyProtection="1">
      <alignment vertical="center"/>
      <protection locked="0"/>
    </xf>
    <xf numFmtId="4" fontId="7" fillId="2" borderId="10" xfId="14" applyNumberFormat="1" applyFont="1" applyFill="1" applyBorder="1" applyAlignment="1" applyProtection="1">
      <alignment vertical="center"/>
      <protection locked="0"/>
    </xf>
    <xf numFmtId="4" fontId="7" fillId="2" borderId="10" xfId="14" applyNumberFormat="1" applyFont="1" applyFill="1" applyBorder="1" applyAlignment="1" applyProtection="1">
      <alignment vertical="top"/>
      <protection locked="0"/>
    </xf>
    <xf numFmtId="172" fontId="2" fillId="2" borderId="10" xfId="47" applyFont="1" applyFill="1" applyBorder="1" applyAlignment="1" applyProtection="1">
      <alignment horizontal="center" vertical="top"/>
      <protection locked="0"/>
    </xf>
    <xf numFmtId="4" fontId="7" fillId="2" borderId="10" xfId="29" applyNumberFormat="1" applyFont="1" applyFill="1" applyBorder="1" applyAlignment="1" applyProtection="1">
      <alignment vertical="top"/>
      <protection locked="0"/>
    </xf>
    <xf numFmtId="4" fontId="7" fillId="2" borderId="10" xfId="29" applyNumberFormat="1" applyFont="1" applyFill="1" applyBorder="1" applyAlignment="1" applyProtection="1">
      <alignment horizontal="right" vertical="top" wrapText="1"/>
      <protection locked="0"/>
    </xf>
    <xf numFmtId="169" fontId="7" fillId="2" borderId="10" xfId="29" applyNumberFormat="1" applyFont="1" applyFill="1" applyBorder="1" applyAlignment="1" applyProtection="1">
      <alignment horizontal="right" vertical="center"/>
      <protection locked="0"/>
    </xf>
    <xf numFmtId="172" fontId="2" fillId="2" borderId="10" xfId="47" applyFont="1" applyFill="1" applyBorder="1" applyAlignment="1" applyProtection="1">
      <alignment vertical="top"/>
      <protection locked="0"/>
    </xf>
    <xf numFmtId="0" fontId="2" fillId="2" borderId="6" xfId="0" applyFont="1" applyFill="1" applyBorder="1" applyAlignment="1" applyProtection="1">
      <alignment vertical="top"/>
      <protection locked="0"/>
    </xf>
    <xf numFmtId="0" fontId="7" fillId="2" borderId="6" xfId="0" applyFont="1" applyFill="1" applyBorder="1" applyAlignment="1" applyProtection="1">
      <alignment horizontal="center" vertical="center"/>
      <protection locked="0"/>
    </xf>
    <xf numFmtId="4" fontId="7" fillId="2" borderId="6" xfId="0" applyNumberFormat="1" applyFont="1" applyFill="1" applyBorder="1" applyAlignment="1" applyProtection="1">
      <alignment vertical="center"/>
      <protection locked="0"/>
    </xf>
    <xf numFmtId="4" fontId="2" fillId="2" borderId="6" xfId="0" applyNumberFormat="1" applyFont="1" applyFill="1" applyBorder="1" applyAlignment="1" applyProtection="1">
      <alignment vertical="center"/>
      <protection locked="0"/>
    </xf>
    <xf numFmtId="4" fontId="2" fillId="2" borderId="5" xfId="0" applyNumberFormat="1" applyFont="1" applyFill="1" applyBorder="1" applyAlignment="1" applyProtection="1">
      <alignment vertical="center"/>
      <protection locked="0"/>
    </xf>
    <xf numFmtId="0" fontId="2" fillId="2" borderId="5" xfId="0" applyFont="1" applyFill="1" applyBorder="1" applyAlignment="1" applyProtection="1">
      <alignment vertical="top"/>
      <protection locked="0"/>
    </xf>
    <xf numFmtId="4" fontId="7" fillId="2" borderId="5" xfId="0" applyNumberFormat="1" applyFont="1" applyFill="1" applyBorder="1" applyAlignment="1" applyProtection="1">
      <alignment vertical="center"/>
      <protection locked="0"/>
    </xf>
    <xf numFmtId="39" fontId="2" fillId="2" borderId="5" xfId="2" applyNumberFormat="1" applyFont="1" applyFill="1" applyBorder="1" applyAlignment="1" applyProtection="1">
      <alignment vertical="top" wrapText="1"/>
      <protection locked="0"/>
    </xf>
    <xf numFmtId="39" fontId="2" fillId="2" borderId="5" xfId="2" applyNumberFormat="1" applyFont="1" applyFill="1" applyBorder="1" applyAlignment="1" applyProtection="1">
      <alignment vertical="top"/>
      <protection locked="0"/>
    </xf>
    <xf numFmtId="43" fontId="2" fillId="2" borderId="0" xfId="5" applyFont="1" applyFill="1" applyBorder="1" applyAlignment="1" applyProtection="1">
      <alignment horizontal="right" vertical="top"/>
      <protection locked="0"/>
    </xf>
    <xf numFmtId="43" fontId="2" fillId="2" borderId="20" xfId="5" applyFont="1" applyFill="1" applyBorder="1" applyAlignment="1" applyProtection="1">
      <alignment horizontal="right" vertical="top"/>
      <protection locked="0"/>
    </xf>
    <xf numFmtId="0" fontId="2" fillId="2" borderId="20" xfId="0" applyFont="1" applyFill="1" applyBorder="1" applyAlignment="1" applyProtection="1">
      <alignment vertical="top"/>
      <protection locked="0"/>
    </xf>
    <xf numFmtId="0" fontId="7" fillId="2" borderId="20" xfId="0" applyFont="1" applyFill="1" applyBorder="1" applyAlignment="1" applyProtection="1">
      <alignment horizontal="center" vertical="center"/>
      <protection locked="0"/>
    </xf>
    <xf numFmtId="4" fontId="2" fillId="2" borderId="20" xfId="0" applyNumberFormat="1" applyFont="1" applyFill="1" applyBorder="1" applyAlignment="1" applyProtection="1">
      <alignment vertical="top"/>
      <protection locked="0"/>
    </xf>
    <xf numFmtId="4" fontId="7" fillId="2" borderId="20" xfId="0" applyNumberFormat="1" applyFont="1" applyFill="1" applyBorder="1" applyAlignment="1" applyProtection="1">
      <alignment vertical="center"/>
      <protection locked="0"/>
    </xf>
    <xf numFmtId="4" fontId="2" fillId="2" borderId="20" xfId="0" applyNumberFormat="1" applyFont="1" applyFill="1" applyBorder="1" applyAlignment="1" applyProtection="1">
      <alignment vertical="center"/>
      <protection locked="0"/>
    </xf>
    <xf numFmtId="4" fontId="2" fillId="2" borderId="21" xfId="0" applyNumberFormat="1" applyFont="1" applyFill="1" applyBorder="1" applyAlignment="1" applyProtection="1">
      <alignment vertical="center"/>
      <protection locked="0"/>
    </xf>
    <xf numFmtId="0" fontId="2" fillId="2" borderId="21" xfId="0" applyFont="1" applyFill="1" applyBorder="1" applyAlignment="1" applyProtection="1">
      <alignment vertical="top"/>
      <protection locked="0"/>
    </xf>
    <xf numFmtId="4" fontId="7" fillId="2" borderId="21" xfId="0" applyNumberFormat="1" applyFont="1" applyFill="1" applyBorder="1" applyAlignment="1" applyProtection="1">
      <alignment vertical="center"/>
      <protection locked="0"/>
    </xf>
    <xf numFmtId="43" fontId="3" fillId="2" borderId="20" xfId="2" applyFont="1" applyFill="1" applyBorder="1" applyAlignment="1" applyProtection="1">
      <alignment horizontal="center" vertical="center"/>
      <protection locked="0"/>
    </xf>
    <xf numFmtId="4" fontId="2" fillId="2" borderId="20" xfId="0" applyNumberFormat="1" applyFont="1" applyFill="1" applyBorder="1" applyAlignment="1" applyProtection="1">
      <alignment horizontal="right" wrapText="1"/>
      <protection locked="0"/>
    </xf>
    <xf numFmtId="4" fontId="2" fillId="2" borderId="20" xfId="43" applyNumberFormat="1" applyFont="1" applyFill="1" applyBorder="1" applyAlignment="1" applyProtection="1">
      <alignment horizontal="right" wrapText="1"/>
      <protection locked="0"/>
    </xf>
    <xf numFmtId="43" fontId="2" fillId="2" borderId="20" xfId="2" applyFont="1" applyFill="1" applyBorder="1" applyAlignment="1" applyProtection="1">
      <alignment horizontal="right" wrapText="1"/>
      <protection locked="0"/>
    </xf>
    <xf numFmtId="43" fontId="2" fillId="2" borderId="20" xfId="2" applyFont="1" applyFill="1" applyBorder="1" applyAlignment="1" applyProtection="1">
      <alignment horizontal="right" vertical="center" wrapText="1"/>
      <protection locked="0"/>
    </xf>
    <xf numFmtId="177" fontId="2" fillId="2" borderId="20" xfId="17" applyNumberFormat="1" applyFont="1" applyFill="1" applyBorder="1" applyAlignment="1" applyProtection="1">
      <alignment horizontal="right" wrapText="1"/>
      <protection locked="0"/>
    </xf>
    <xf numFmtId="43" fontId="2" fillId="2" borderId="21" xfId="2" applyFont="1" applyFill="1" applyBorder="1" applyAlignment="1" applyProtection="1">
      <alignment horizontal="right" wrapText="1"/>
      <protection locked="0"/>
    </xf>
    <xf numFmtId="43" fontId="2" fillId="2" borderId="21" xfId="2" applyFont="1" applyFill="1" applyBorder="1" applyAlignment="1" applyProtection="1">
      <alignment horizontal="right" vertical="center" wrapText="1"/>
      <protection locked="0"/>
    </xf>
    <xf numFmtId="4" fontId="2" fillId="2" borderId="20" xfId="2" applyNumberFormat="1" applyFont="1" applyFill="1" applyBorder="1" applyAlignment="1" applyProtection="1">
      <alignment horizontal="right" vertical="center" wrapText="1"/>
      <protection locked="0"/>
    </xf>
    <xf numFmtId="4" fontId="2" fillId="2" borderId="20" xfId="2" applyNumberFormat="1" applyFont="1" applyFill="1" applyBorder="1" applyAlignment="1" applyProtection="1">
      <alignment horizontal="right"/>
      <protection locked="0"/>
    </xf>
    <xf numFmtId="4" fontId="2" fillId="2" borderId="20" xfId="43" applyNumberFormat="1" applyFont="1" applyFill="1" applyBorder="1" applyAlignment="1" applyProtection="1">
      <alignment horizontal="right"/>
      <protection locked="0"/>
    </xf>
    <xf numFmtId="4" fontId="2" fillId="2" borderId="20" xfId="2" applyNumberFormat="1" applyFont="1" applyFill="1" applyBorder="1" applyAlignment="1" applyProtection="1">
      <protection locked="0"/>
    </xf>
    <xf numFmtId="4" fontId="2" fillId="2" borderId="21" xfId="2" applyNumberFormat="1" applyFont="1" applyFill="1" applyBorder="1" applyAlignment="1" applyProtection="1">
      <alignment horizontal="right"/>
      <protection locked="0"/>
    </xf>
    <xf numFmtId="43" fontId="2" fillId="4" borderId="21" xfId="5" applyFont="1" applyFill="1" applyBorder="1" applyAlignment="1" applyProtection="1">
      <alignment horizontal="right" vertical="top"/>
      <protection locked="0"/>
    </xf>
    <xf numFmtId="39" fontId="10" fillId="2" borderId="5" xfId="2" applyNumberFormat="1" applyFont="1" applyFill="1" applyBorder="1" applyAlignment="1" applyProtection="1">
      <alignment vertical="top" wrapText="1"/>
      <protection locked="0"/>
    </xf>
    <xf numFmtId="43" fontId="3" fillId="2" borderId="10" xfId="30" applyFont="1" applyFill="1" applyBorder="1" applyAlignment="1" applyProtection="1">
      <alignment horizontal="center" vertical="center"/>
      <protection locked="0"/>
    </xf>
    <xf numFmtId="43" fontId="2" fillId="2" borderId="10" xfId="30" applyFont="1" applyFill="1" applyBorder="1" applyAlignment="1" applyProtection="1">
      <alignment horizontal="center" vertical="center"/>
      <protection locked="0"/>
    </xf>
    <xf numFmtId="43" fontId="2" fillId="2" borderId="10" xfId="30" applyFont="1" applyFill="1" applyBorder="1" applyAlignment="1" applyProtection="1">
      <alignment horizontal="center" vertical="top"/>
      <protection locked="0"/>
    </xf>
    <xf numFmtId="43" fontId="2" fillId="4" borderId="0" xfId="5" applyFont="1" applyFill="1" applyBorder="1" applyAlignment="1" applyProtection="1">
      <alignment horizontal="right" vertical="top"/>
      <protection locked="0"/>
    </xf>
    <xf numFmtId="43" fontId="3" fillId="5" borderId="8" xfId="5" applyFont="1" applyFill="1" applyBorder="1" applyAlignment="1" applyProtection="1">
      <alignment horizontal="right" vertical="top"/>
      <protection locked="0"/>
    </xf>
    <xf numFmtId="43" fontId="3" fillId="5" borderId="29" xfId="5" applyFont="1" applyFill="1" applyBorder="1" applyAlignment="1" applyProtection="1">
      <alignment horizontal="right" vertical="top"/>
      <protection locked="0"/>
    </xf>
    <xf numFmtId="43" fontId="5" fillId="6" borderId="5" xfId="2" applyFont="1" applyFill="1" applyBorder="1" applyAlignment="1" applyProtection="1">
      <alignment vertical="top"/>
      <protection locked="0"/>
    </xf>
    <xf numFmtId="43" fontId="2" fillId="6" borderId="5" xfId="2" applyFont="1" applyFill="1" applyBorder="1" applyAlignment="1" applyProtection="1">
      <alignment vertical="top"/>
      <protection locked="0"/>
    </xf>
    <xf numFmtId="43" fontId="3" fillId="0" borderId="5" xfId="2" applyFont="1" applyBorder="1" applyAlignment="1" applyProtection="1">
      <alignment horizontal="right" vertical="top"/>
      <protection locked="0"/>
    </xf>
    <xf numFmtId="43" fontId="4" fillId="6" borderId="5" xfId="2" applyFont="1" applyFill="1" applyBorder="1" applyAlignment="1" applyProtection="1">
      <alignment vertical="top"/>
      <protection locked="0"/>
    </xf>
    <xf numFmtId="43" fontId="2" fillId="0" borderId="5" xfId="2" applyFont="1" applyFill="1" applyBorder="1" applyAlignment="1" applyProtection="1">
      <alignment horizontal="center" vertical="top"/>
      <protection locked="0"/>
    </xf>
    <xf numFmtId="43" fontId="2" fillId="7" borderId="5" xfId="2" applyFont="1" applyFill="1" applyBorder="1" applyAlignment="1" applyProtection="1">
      <alignment vertical="top" wrapText="1"/>
      <protection locked="0"/>
    </xf>
    <xf numFmtId="43" fontId="4" fillId="2" borderId="5" xfId="2" applyFont="1" applyFill="1" applyBorder="1" applyAlignment="1" applyProtection="1">
      <alignment vertical="top"/>
      <protection locked="0"/>
    </xf>
    <xf numFmtId="43" fontId="5" fillId="2" borderId="5" xfId="2" applyFont="1" applyFill="1" applyBorder="1" applyAlignment="1" applyProtection="1">
      <alignment vertical="top"/>
      <protection locked="0"/>
    </xf>
    <xf numFmtId="0" fontId="2" fillId="2" borderId="0" xfId="19" applyFont="1" applyFill="1" applyBorder="1" applyAlignment="1" applyProtection="1">
      <alignment horizontal="left" vertical="top" wrapText="1"/>
    </xf>
    <xf numFmtId="0" fontId="2" fillId="2" borderId="0" xfId="19" applyFont="1" applyFill="1" applyBorder="1" applyAlignment="1" applyProtection="1">
      <alignment horizontal="left" vertical="top"/>
    </xf>
    <xf numFmtId="0" fontId="2" fillId="2" borderId="0" xfId="19" applyFont="1" applyFill="1" applyBorder="1" applyAlignment="1" applyProtection="1">
      <alignment horizontal="left" vertical="top" wrapText="1"/>
    </xf>
    <xf numFmtId="0" fontId="3" fillId="2" borderId="0" xfId="19" applyFont="1" applyFill="1" applyBorder="1" applyAlignment="1" applyProtection="1">
      <alignment horizontal="left" vertical="top"/>
    </xf>
    <xf numFmtId="0" fontId="2" fillId="2" borderId="0" xfId="19" applyFont="1" applyFill="1" applyBorder="1" applyAlignment="1" applyProtection="1">
      <alignment horizontal="left" vertical="top"/>
    </xf>
    <xf numFmtId="0" fontId="2" fillId="0" borderId="0" xfId="0" applyFont="1" applyAlignment="1" applyProtection="1">
      <alignment horizontal="justify" vertical="top" wrapText="1"/>
    </xf>
    <xf numFmtId="0" fontId="3" fillId="2" borderId="0" xfId="1" applyFont="1" applyFill="1" applyAlignment="1" applyProtection="1">
      <alignment horizontal="right" vertical="top"/>
    </xf>
    <xf numFmtId="0" fontId="3" fillId="2" borderId="1" xfId="1"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18" fillId="2" borderId="13" xfId="4" applyFont="1" applyFill="1" applyBorder="1" applyAlignment="1" applyProtection="1">
      <alignment horizontal="left" vertical="top" wrapText="1"/>
    </xf>
    <xf numFmtId="0" fontId="19" fillId="0" borderId="6" xfId="0" applyFont="1" applyBorder="1" applyAlignment="1" applyProtection="1">
      <alignment horizontal="left" vertical="top" wrapText="1"/>
    </xf>
    <xf numFmtId="0" fontId="19" fillId="0" borderId="6" xfId="0" applyFont="1" applyBorder="1" applyAlignment="1" applyProtection="1">
      <alignment horizontal="left" vertical="top"/>
    </xf>
    <xf numFmtId="4" fontId="3" fillId="4" borderId="35" xfId="4" applyNumberFormat="1" applyFont="1" applyFill="1" applyBorder="1" applyAlignment="1" applyProtection="1">
      <alignment horizontal="right" vertical="top"/>
    </xf>
    <xf numFmtId="4" fontId="2" fillId="2" borderId="14" xfId="3" applyNumberFormat="1" applyFont="1" applyFill="1" applyBorder="1" applyAlignment="1" applyProtection="1">
      <alignment horizontal="right" vertical="top"/>
    </xf>
    <xf numFmtId="4" fontId="2" fillId="2" borderId="27" xfId="37" applyNumberFormat="1" applyFont="1" applyFill="1" applyBorder="1" applyAlignment="1" applyProtection="1">
      <alignment horizontal="right" vertical="top" wrapText="1"/>
    </xf>
    <xf numFmtId="4" fontId="3" fillId="2" borderId="10" xfId="3" applyNumberFormat="1" applyFont="1" applyFill="1" applyBorder="1" applyAlignment="1" applyProtection="1">
      <alignment vertical="top"/>
    </xf>
    <xf numFmtId="4" fontId="3" fillId="2" borderId="10" xfId="39" applyNumberFormat="1" applyFont="1" applyFill="1" applyBorder="1" applyAlignment="1" applyProtection="1">
      <alignment horizontal="right" vertical="top"/>
    </xf>
    <xf numFmtId="4" fontId="2" fillId="2" borderId="16" xfId="0" applyNumberFormat="1" applyFont="1" applyFill="1" applyBorder="1" applyAlignment="1" applyProtection="1">
      <alignment vertical="top"/>
    </xf>
    <xf numFmtId="4" fontId="2" fillId="2" borderId="10" xfId="3" applyNumberFormat="1" applyFont="1" applyFill="1" applyBorder="1" applyAlignment="1" applyProtection="1"/>
    <xf numFmtId="4" fontId="2" fillId="2" borderId="36" xfId="3" applyNumberFormat="1" applyFont="1" applyFill="1" applyBorder="1" applyAlignment="1" applyProtection="1">
      <alignment vertical="top"/>
    </xf>
    <xf numFmtId="4" fontId="2" fillId="2" borderId="11" xfId="13" applyNumberFormat="1" applyFont="1" applyFill="1" applyBorder="1" applyAlignment="1" applyProtection="1">
      <alignment vertical="top"/>
    </xf>
    <xf numFmtId="4" fontId="2" fillId="2" borderId="10" xfId="13" applyNumberFormat="1" applyFont="1" applyFill="1" applyBorder="1" applyAlignment="1" applyProtection="1">
      <alignment vertical="top"/>
    </xf>
    <xf numFmtId="4" fontId="3" fillId="2" borderId="10" xfId="13" applyNumberFormat="1" applyFont="1" applyFill="1" applyBorder="1" applyAlignment="1" applyProtection="1">
      <alignment horizontal="right" vertical="top"/>
    </xf>
    <xf numFmtId="4" fontId="2" fillId="2" borderId="10" xfId="0" applyNumberFormat="1" applyFont="1" applyFill="1" applyBorder="1" applyAlignment="1" applyProtection="1">
      <alignment vertical="top" wrapText="1"/>
    </xf>
    <xf numFmtId="4" fontId="2" fillId="2" borderId="10" xfId="25" applyNumberFormat="1" applyFont="1" applyFill="1" applyBorder="1" applyAlignment="1" applyProtection="1">
      <alignment horizontal="right" vertical="top" wrapText="1"/>
    </xf>
    <xf numFmtId="4" fontId="2" fillId="2" borderId="15" xfId="24" applyNumberFormat="1" applyFont="1" applyFill="1" applyBorder="1" applyAlignment="1" applyProtection="1">
      <alignment vertical="top"/>
    </xf>
    <xf numFmtId="4" fontId="2" fillId="2" borderId="10" xfId="42" applyNumberFormat="1" applyFont="1" applyFill="1" applyBorder="1" applyAlignment="1" applyProtection="1">
      <alignment horizontal="right" vertical="top" wrapText="1"/>
    </xf>
    <xf numFmtId="4" fontId="2" fillId="2" borderId="10" xfId="0" applyNumberFormat="1" applyFont="1" applyFill="1" applyBorder="1" applyProtection="1"/>
    <xf numFmtId="4" fontId="2" fillId="2" borderId="10" xfId="0" applyNumberFormat="1" applyFont="1" applyFill="1" applyBorder="1" applyAlignment="1" applyProtection="1">
      <alignment horizontal="right" wrapText="1"/>
    </xf>
    <xf numFmtId="4" fontId="2" fillId="2" borderId="10" xfId="0" applyNumberFormat="1" applyFont="1" applyFill="1" applyBorder="1" applyAlignment="1" applyProtection="1">
      <alignment horizontal="right" vertical="top" wrapText="1"/>
    </xf>
    <xf numFmtId="4" fontId="2" fillId="2" borderId="10" xfId="0" applyNumberFormat="1" applyFont="1" applyFill="1" applyBorder="1" applyAlignment="1" applyProtection="1">
      <alignment horizontal="right"/>
    </xf>
    <xf numFmtId="4" fontId="3" fillId="2" borderId="10" xfId="0" applyNumberFormat="1" applyFont="1" applyFill="1" applyBorder="1" applyProtection="1"/>
    <xf numFmtId="4" fontId="2" fillId="2" borderId="10" xfId="22" applyNumberFormat="1" applyFont="1" applyFill="1" applyBorder="1" applyAlignment="1" applyProtection="1">
      <alignment vertical="top"/>
    </xf>
    <xf numFmtId="4" fontId="2" fillId="2" borderId="10" xfId="0" applyNumberFormat="1" applyFont="1" applyFill="1" applyBorder="1" applyAlignment="1" applyProtection="1"/>
    <xf numFmtId="4" fontId="7" fillId="2" borderId="10" xfId="3" applyNumberFormat="1" applyFont="1" applyFill="1" applyBorder="1" applyAlignment="1" applyProtection="1">
      <alignment vertical="center" wrapText="1"/>
    </xf>
    <xf numFmtId="4" fontId="2" fillId="2" borderId="10" xfId="3" applyNumberFormat="1" applyFont="1" applyFill="1" applyBorder="1" applyAlignment="1" applyProtection="1">
      <alignment vertical="center" wrapText="1"/>
    </xf>
    <xf numFmtId="4" fontId="3" fillId="2" borderId="10" xfId="0" applyNumberFormat="1" applyFont="1" applyFill="1" applyBorder="1" applyAlignment="1" applyProtection="1">
      <alignment horizontal="right"/>
    </xf>
    <xf numFmtId="4" fontId="2" fillId="2" borderId="37" xfId="3" applyNumberFormat="1" applyFont="1" applyFill="1" applyBorder="1" applyAlignment="1" applyProtection="1">
      <alignment vertical="top"/>
    </xf>
    <xf numFmtId="4" fontId="2" fillId="2" borderId="14" xfId="0" applyNumberFormat="1" applyFont="1" applyFill="1" applyBorder="1" applyAlignment="1" applyProtection="1"/>
    <xf numFmtId="4" fontId="3" fillId="2" borderId="22" xfId="45" applyNumberFormat="1" applyFont="1" applyFill="1" applyBorder="1" applyAlignment="1" applyProtection="1">
      <alignment horizontal="right" vertical="top" wrapText="1"/>
    </xf>
    <xf numFmtId="4" fontId="3" fillId="2" borderId="14" xfId="32" applyNumberFormat="1" applyFont="1" applyFill="1" applyBorder="1" applyAlignment="1" applyProtection="1">
      <alignment vertical="top" wrapText="1"/>
    </xf>
    <xf numFmtId="4" fontId="2" fillId="0" borderId="10" xfId="3" applyNumberFormat="1" applyFont="1" applyFill="1" applyBorder="1" applyAlignment="1" applyProtection="1">
      <alignment vertical="top" wrapText="1"/>
    </xf>
    <xf numFmtId="4" fontId="2" fillId="2" borderId="10" xfId="17" applyNumberFormat="1" applyFont="1" applyFill="1" applyBorder="1" applyAlignment="1" applyProtection="1">
      <alignment horizontal="right" vertical="top"/>
    </xf>
    <xf numFmtId="4" fontId="7" fillId="2" borderId="10" xfId="3" applyNumberFormat="1" applyFont="1" applyFill="1" applyBorder="1" applyAlignment="1" applyProtection="1">
      <alignment vertical="top" wrapText="1"/>
    </xf>
    <xf numFmtId="4" fontId="3" fillId="2" borderId="14" xfId="4" applyNumberFormat="1" applyFont="1" applyFill="1" applyBorder="1" applyAlignment="1" applyProtection="1">
      <alignment horizontal="right" vertical="top"/>
    </xf>
    <xf numFmtId="4" fontId="2" fillId="2" borderId="38" xfId="0" applyNumberFormat="1" applyFont="1" applyFill="1" applyBorder="1" applyAlignment="1" applyProtection="1">
      <alignment vertical="top"/>
    </xf>
    <xf numFmtId="4" fontId="7" fillId="2" borderId="38" xfId="0" applyNumberFormat="1" applyFont="1" applyFill="1" applyBorder="1" applyAlignment="1" applyProtection="1">
      <alignment horizontal="center" vertical="center"/>
    </xf>
    <xf numFmtId="4" fontId="2" fillId="2" borderId="38" xfId="0" applyNumberFormat="1" applyFont="1" applyFill="1" applyBorder="1" applyAlignment="1" applyProtection="1">
      <alignment vertical="center"/>
    </xf>
    <xf numFmtId="4" fontId="11" fillId="2" borderId="0" xfId="0" applyNumberFormat="1" applyFont="1" applyFill="1" applyBorder="1" applyAlignment="1" applyProtection="1">
      <alignment vertical="center"/>
    </xf>
    <xf numFmtId="4" fontId="3" fillId="2" borderId="39" xfId="4" applyNumberFormat="1" applyFont="1" applyFill="1" applyBorder="1" applyAlignment="1" applyProtection="1">
      <alignment horizontal="right" vertical="top"/>
    </xf>
    <xf numFmtId="4" fontId="3" fillId="2" borderId="0" xfId="5" applyNumberFormat="1" applyFont="1" applyFill="1" applyBorder="1" applyAlignment="1" applyProtection="1">
      <alignment horizontal="right" vertical="top"/>
    </xf>
    <xf numFmtId="4" fontId="3" fillId="2" borderId="0" xfId="4" applyNumberFormat="1" applyFont="1" applyFill="1" applyBorder="1" applyAlignment="1" applyProtection="1">
      <alignment horizontal="right" vertical="top"/>
    </xf>
    <xf numFmtId="4" fontId="3" fillId="2" borderId="38" xfId="2" applyNumberFormat="1" applyFont="1" applyFill="1" applyBorder="1" applyAlignment="1" applyProtection="1">
      <alignment horizontal="center" vertical="center"/>
    </xf>
    <xf numFmtId="4" fontId="2" fillId="2" borderId="38" xfId="19" applyNumberFormat="1" applyFont="1" applyFill="1" applyBorder="1" applyAlignment="1" applyProtection="1">
      <alignment horizontal="right" wrapText="1"/>
    </xf>
    <xf numFmtId="4" fontId="3" fillId="4" borderId="6" xfId="5" applyNumberFormat="1" applyFont="1" applyFill="1" applyBorder="1" applyAlignment="1" applyProtection="1">
      <alignment horizontal="right" vertical="top"/>
    </xf>
    <xf numFmtId="4" fontId="3" fillId="2" borderId="10" xfId="30" applyNumberFormat="1" applyFont="1" applyFill="1" applyBorder="1" applyAlignment="1" applyProtection="1">
      <alignment horizontal="center" vertical="center"/>
    </xf>
    <xf numFmtId="4" fontId="2" fillId="2" borderId="10" xfId="19" applyNumberFormat="1" applyFont="1" applyFill="1" applyBorder="1" applyAlignment="1" applyProtection="1">
      <alignment vertical="center" wrapText="1"/>
    </xf>
    <xf numFmtId="4" fontId="2" fillId="2" borderId="10" xfId="19" applyNumberFormat="1" applyFont="1" applyFill="1" applyBorder="1" applyAlignment="1" applyProtection="1">
      <alignment vertical="top" wrapText="1"/>
    </xf>
    <xf numFmtId="4" fontId="3" fillId="4" borderId="0" xfId="4" applyNumberFormat="1" applyFont="1" applyFill="1" applyBorder="1" applyAlignment="1" applyProtection="1">
      <alignment horizontal="right" vertical="top"/>
    </xf>
    <xf numFmtId="4" fontId="3" fillId="5" borderId="35" xfId="3" applyNumberFormat="1" applyFont="1" applyFill="1" applyBorder="1" applyAlignment="1" applyProtection="1">
      <alignment horizontal="right" vertical="top"/>
    </xf>
    <xf numFmtId="4" fontId="3" fillId="5" borderId="40" xfId="3" applyNumberFormat="1" applyFont="1" applyFill="1" applyBorder="1" applyAlignment="1" applyProtection="1">
      <alignment horizontal="right" vertical="top"/>
    </xf>
    <xf numFmtId="4" fontId="5" fillId="6" borderId="14" xfId="2" applyNumberFormat="1" applyFont="1" applyFill="1" applyBorder="1" applyAlignment="1" applyProtection="1">
      <alignment horizontal="center" vertical="top"/>
    </xf>
    <xf numFmtId="4" fontId="2" fillId="2" borderId="14" xfId="2" applyNumberFormat="1" applyFont="1" applyFill="1" applyBorder="1" applyAlignment="1" applyProtection="1">
      <alignment horizontal="right" vertical="top" wrapText="1"/>
    </xf>
    <xf numFmtId="43" fontId="2" fillId="2" borderId="5" xfId="2" applyFont="1" applyFill="1" applyBorder="1" applyAlignment="1" applyProtection="1">
      <alignment horizontal="right" vertical="top"/>
    </xf>
    <xf numFmtId="4" fontId="3" fillId="2" borderId="14" xfId="2" applyNumberFormat="1" applyFont="1" applyFill="1" applyBorder="1" applyAlignment="1" applyProtection="1">
      <alignment horizontal="right" vertical="top" wrapText="1"/>
    </xf>
    <xf numFmtId="43" fontId="10" fillId="0" borderId="5" xfId="2" applyFont="1" applyFill="1" applyBorder="1" applyAlignment="1" applyProtection="1">
      <alignment horizontal="right" vertical="top" wrapText="1"/>
    </xf>
    <xf numFmtId="4" fontId="2" fillId="0" borderId="14" xfId="2" applyNumberFormat="1" applyFont="1" applyFill="1" applyBorder="1" applyAlignment="1" applyProtection="1">
      <alignment horizontal="right" vertical="top" wrapText="1"/>
    </xf>
    <xf numFmtId="4" fontId="3" fillId="5" borderId="41" xfId="3" applyNumberFormat="1" applyFont="1" applyFill="1" applyBorder="1" applyAlignment="1" applyProtection="1">
      <alignment horizontal="right" vertical="top"/>
    </xf>
  </cellXfs>
  <cellStyles count="49">
    <cellStyle name="Millares 10 2" xfId="8"/>
    <cellStyle name="Millares 10 2 2 2" xfId="23"/>
    <cellStyle name="Millares 10 2 2 2 2" xfId="2"/>
    <cellStyle name="Millares 10 2 2 3" xfId="32"/>
    <cellStyle name="Millares 10 3" xfId="5"/>
    <cellStyle name="Millares 11 2 2" xfId="37"/>
    <cellStyle name="Millares 11 2 3" xfId="30"/>
    <cellStyle name="Millares 13" xfId="47"/>
    <cellStyle name="Millares 2 2 2 2" xfId="16"/>
    <cellStyle name="Millares 3" xfId="26"/>
    <cellStyle name="Millares 3 2 3 3" xfId="43"/>
    <cellStyle name="Millares 3 3 2" xfId="20"/>
    <cellStyle name="Millares 3 3 2 3" xfId="15"/>
    <cellStyle name="Millares 3_111-12 ac neyba zona alta" xfId="33"/>
    <cellStyle name="Millares 4 2 2" xfId="46"/>
    <cellStyle name="Millares 5 2 3" xfId="45"/>
    <cellStyle name="Millares 5 3 2 2" xfId="12"/>
    <cellStyle name="Millares_NUEVO FORMATO DE PRESUPUESTOS" xfId="21"/>
    <cellStyle name="Millares_PRES 059-09 REHABIL. PLANTA DE TRATAMIENTO DE 80 LPS RAPIDA, AC. HATO DEL YAQUE" xfId="41"/>
    <cellStyle name="Millares_PRESUPUESTO" xfId="27"/>
    <cellStyle name="Millares_rec.No.57-03 481-01 alc.sanitario del seibo red colectora y pta. trat. #2" xfId="42"/>
    <cellStyle name="Normal" xfId="0" builtinId="0"/>
    <cellStyle name="Normal 10 2 2" xfId="3"/>
    <cellStyle name="Normal 13 2 2" xfId="6"/>
    <cellStyle name="Normal 14 2" xfId="29"/>
    <cellStyle name="Normal 18" xfId="36"/>
    <cellStyle name="Normal 18 3" xfId="48"/>
    <cellStyle name="Normal 19 4" xfId="17"/>
    <cellStyle name="Normal 2 10 2" xfId="40"/>
    <cellStyle name="Normal 2 2 2 2" xfId="19"/>
    <cellStyle name="Normal 2 3 2" xfId="13"/>
    <cellStyle name="Normal 31_correccion de averia ac.hatillo prov.hato mayor oct.2011 2" xfId="10"/>
    <cellStyle name="Normal 4 2" xfId="1"/>
    <cellStyle name="Normal 5" xfId="31"/>
    <cellStyle name="Normal 5 16" xfId="7"/>
    <cellStyle name="Normal 6 2 2 2" xfId="22"/>
    <cellStyle name="Normal 7" xfId="11"/>
    <cellStyle name="Normal 9 2" xfId="25"/>
    <cellStyle name="Normal 9 3 2" xfId="24"/>
    <cellStyle name="Normal_158-09 TERMINACION AC. LA GINA" xfId="9"/>
    <cellStyle name="Normal_300-04 rem. y amp. ac.mult.de partido, 2do contrato." xfId="38"/>
    <cellStyle name="Normal_502-01 alcantarillado sanitario academia de entrenamiento policial de hatilloparte b" xfId="39"/>
    <cellStyle name="Normal_BOQ-ALC-RED-MCRISTI-QAQC_VINCI PRESUPUESTO UNIFICADO  LOS  ALCANTARILLADOS SANITARIOS PARA INAPA 02.09.11" xfId="34"/>
    <cellStyle name="Normal_Copia de Copia de Copia de Copia de 153-09 ELECTRIFICACION..." xfId="44"/>
    <cellStyle name="Normal_Hoja1" xfId="14"/>
    <cellStyle name="Normal_PRES 059-09 REHABIL. PLANTA DE TRATAMIENTO DE 80 LPS RAPIDA, AC. HATO DEL YAQUE" xfId="18"/>
    <cellStyle name="Normal_presupuesto" xfId="28"/>
    <cellStyle name="Normal_Presupuesto Terminaciones Edificio Mantenimiento Nave I " xfId="4"/>
    <cellStyle name="Porcentaje 2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89"/>
  <sheetViews>
    <sheetView showZeros="0" tabSelected="1" view="pageBreakPreview" topLeftCell="A2154" zoomScaleNormal="100" zoomScaleSheetLayoutView="100" workbookViewId="0">
      <selection activeCell="C2160" sqref="C2160"/>
    </sheetView>
  </sheetViews>
  <sheetFormatPr baseColWidth="10" defaultColWidth="9.140625" defaultRowHeight="15" x14ac:dyDescent="0.25"/>
  <cols>
    <col min="1" max="1" width="9.42578125" style="749" customWidth="1"/>
    <col min="2" max="2" width="58.7109375" style="750" customWidth="1"/>
    <col min="3" max="3" width="11.42578125" style="751" customWidth="1"/>
    <col min="4" max="4" width="6.85546875" style="749" customWidth="1"/>
    <col min="5" max="5" width="15.140625" style="752" customWidth="1"/>
    <col min="6" max="6" width="17.5703125" style="753" customWidth="1"/>
    <col min="7" max="16384" width="9.140625" style="260"/>
  </cols>
  <sheetData>
    <row r="1" spans="1:6" x14ac:dyDescent="0.25">
      <c r="A1" s="255"/>
      <c r="B1" s="256"/>
      <c r="C1" s="257"/>
      <c r="D1" s="258"/>
      <c r="E1" s="259"/>
      <c r="F1" s="861"/>
    </row>
    <row r="2" spans="1:6" x14ac:dyDescent="0.25">
      <c r="A2" s="255" t="s">
        <v>0</v>
      </c>
      <c r="B2" s="255" t="s">
        <v>1398</v>
      </c>
      <c r="C2" s="257"/>
      <c r="D2" s="261"/>
      <c r="E2" s="262"/>
      <c r="F2" s="861"/>
    </row>
    <row r="3" spans="1:6" x14ac:dyDescent="0.25">
      <c r="A3" s="255" t="s">
        <v>1</v>
      </c>
      <c r="B3" s="257" t="s">
        <v>2</v>
      </c>
      <c r="C3" s="258"/>
      <c r="D3" s="258"/>
      <c r="E3" s="259"/>
      <c r="F3" s="263"/>
    </row>
    <row r="4" spans="1:6" x14ac:dyDescent="0.25">
      <c r="A4" s="255" t="s">
        <v>1395</v>
      </c>
      <c r="B4" s="264">
        <v>16763</v>
      </c>
      <c r="C4" s="258" t="s">
        <v>3</v>
      </c>
      <c r="D4" s="258"/>
      <c r="E4" s="265"/>
      <c r="F4" s="258"/>
    </row>
    <row r="5" spans="1:6" ht="15" customHeight="1" x14ac:dyDescent="0.25">
      <c r="A5" s="862" t="s">
        <v>1432</v>
      </c>
      <c r="B5" s="863"/>
      <c r="C5" s="863"/>
      <c r="D5" s="863"/>
      <c r="E5" s="863"/>
      <c r="F5" s="863"/>
    </row>
    <row r="6" spans="1:6" x14ac:dyDescent="0.25">
      <c r="A6" s="266" t="s">
        <v>4</v>
      </c>
      <c r="B6" s="267" t="s">
        <v>5</v>
      </c>
      <c r="C6" s="268" t="s">
        <v>6</v>
      </c>
      <c r="D6" s="267" t="s">
        <v>7</v>
      </c>
      <c r="E6" s="269" t="s">
        <v>8</v>
      </c>
      <c r="F6" s="270" t="s">
        <v>9</v>
      </c>
    </row>
    <row r="7" spans="1:6" x14ac:dyDescent="0.25">
      <c r="A7" s="271"/>
      <c r="B7" s="272"/>
      <c r="C7" s="273"/>
      <c r="D7" s="274"/>
      <c r="E7" s="275"/>
      <c r="F7" s="276"/>
    </row>
    <row r="8" spans="1:6" ht="38.25" x14ac:dyDescent="0.25">
      <c r="A8" s="271" t="s">
        <v>10</v>
      </c>
      <c r="B8" s="277" t="s">
        <v>11</v>
      </c>
      <c r="C8" s="273">
        <v>1</v>
      </c>
      <c r="D8" s="274" t="s">
        <v>12</v>
      </c>
      <c r="E8" s="755"/>
      <c r="F8" s="276">
        <f>+E8*C8</f>
        <v>0</v>
      </c>
    </row>
    <row r="9" spans="1:6" x14ac:dyDescent="0.25">
      <c r="A9" s="278"/>
      <c r="B9" s="279" t="s">
        <v>13</v>
      </c>
      <c r="C9" s="280"/>
      <c r="D9" s="281"/>
      <c r="E9" s="756"/>
      <c r="F9" s="867">
        <f>SUM(F8)</f>
        <v>0</v>
      </c>
    </row>
    <row r="10" spans="1:6" x14ac:dyDescent="0.25">
      <c r="A10" s="271" t="s">
        <v>14</v>
      </c>
      <c r="B10" s="282" t="s">
        <v>15</v>
      </c>
      <c r="C10" s="273"/>
      <c r="D10" s="274"/>
      <c r="E10" s="755"/>
      <c r="F10" s="276"/>
    </row>
    <row r="11" spans="1:6" x14ac:dyDescent="0.25">
      <c r="A11" s="271"/>
      <c r="B11" s="272"/>
      <c r="C11" s="273"/>
      <c r="D11" s="274"/>
      <c r="E11" s="755"/>
      <c r="F11" s="276"/>
    </row>
    <row r="12" spans="1:6" x14ac:dyDescent="0.25">
      <c r="A12" s="283">
        <v>1</v>
      </c>
      <c r="B12" s="284" t="s">
        <v>16</v>
      </c>
      <c r="C12" s="285">
        <v>1003</v>
      </c>
      <c r="D12" s="286" t="s">
        <v>17</v>
      </c>
      <c r="E12" s="757"/>
      <c r="F12" s="868">
        <f t="shared" ref="F12:F15" si="0">ROUND(C12*E12,2)</f>
        <v>0</v>
      </c>
    </row>
    <row r="13" spans="1:6" x14ac:dyDescent="0.25">
      <c r="A13" s="271"/>
      <c r="B13" s="272"/>
      <c r="C13" s="273"/>
      <c r="D13" s="274"/>
      <c r="E13" s="755"/>
      <c r="F13" s="276">
        <f t="shared" si="0"/>
        <v>0</v>
      </c>
    </row>
    <row r="14" spans="1:6" x14ac:dyDescent="0.25">
      <c r="A14" s="271"/>
      <c r="B14" s="272"/>
      <c r="C14" s="273"/>
      <c r="D14" s="274"/>
      <c r="E14" s="755"/>
      <c r="F14" s="276">
        <f t="shared" si="0"/>
        <v>0</v>
      </c>
    </row>
    <row r="15" spans="1:6" x14ac:dyDescent="0.25">
      <c r="A15" s="287">
        <v>2</v>
      </c>
      <c r="B15" s="288" t="s">
        <v>18</v>
      </c>
      <c r="C15" s="289"/>
      <c r="D15" s="290"/>
      <c r="E15" s="757"/>
      <c r="F15" s="868">
        <f t="shared" si="0"/>
        <v>0</v>
      </c>
    </row>
    <row r="16" spans="1:6" x14ac:dyDescent="0.25">
      <c r="A16" s="291">
        <v>2.1</v>
      </c>
      <c r="B16" s="292" t="s">
        <v>19</v>
      </c>
      <c r="C16" s="289">
        <v>759.7</v>
      </c>
      <c r="D16" s="293" t="s">
        <v>20</v>
      </c>
      <c r="E16" s="757"/>
      <c r="F16" s="869">
        <f t="shared" ref="F16" si="1">ROUND((C16*E16),2)</f>
        <v>0</v>
      </c>
    </row>
    <row r="17" spans="1:6" x14ac:dyDescent="0.25">
      <c r="A17" s="291">
        <v>2.2000000000000002</v>
      </c>
      <c r="B17" s="294" t="s">
        <v>21</v>
      </c>
      <c r="C17" s="289">
        <v>110.33</v>
      </c>
      <c r="D17" s="293" t="s">
        <v>22</v>
      </c>
      <c r="E17" s="757"/>
      <c r="F17" s="868">
        <f>ROUND(C17*E17,2)</f>
        <v>0</v>
      </c>
    </row>
    <row r="18" spans="1:6" ht="25.5" x14ac:dyDescent="0.25">
      <c r="A18" s="291">
        <v>2.2999999999999998</v>
      </c>
      <c r="B18" s="292" t="s">
        <v>23</v>
      </c>
      <c r="C18" s="295">
        <v>423.76</v>
      </c>
      <c r="D18" s="296" t="s">
        <v>24</v>
      </c>
      <c r="E18" s="757"/>
      <c r="F18" s="868">
        <f t="shared" ref="F18:F27" si="2">ROUND(C18*E18,2)</f>
        <v>0</v>
      </c>
    </row>
    <row r="19" spans="1:6" ht="25.5" x14ac:dyDescent="0.25">
      <c r="A19" s="291">
        <v>2.4</v>
      </c>
      <c r="B19" s="292" t="s">
        <v>25</v>
      </c>
      <c r="C19" s="295">
        <v>419.93</v>
      </c>
      <c r="D19" s="293" t="s">
        <v>26</v>
      </c>
      <c r="E19" s="757"/>
      <c r="F19" s="868">
        <f t="shared" si="2"/>
        <v>0</v>
      </c>
    </row>
    <row r="20" spans="1:6" x14ac:dyDescent="0.25">
      <c r="A20" s="271"/>
      <c r="B20" s="272"/>
      <c r="C20" s="273"/>
      <c r="D20" s="274"/>
      <c r="E20" s="755"/>
      <c r="F20" s="276">
        <f t="shared" si="2"/>
        <v>0</v>
      </c>
    </row>
    <row r="21" spans="1:6" x14ac:dyDescent="0.25">
      <c r="A21" s="297">
        <v>3</v>
      </c>
      <c r="B21" s="284" t="s">
        <v>27</v>
      </c>
      <c r="C21" s="298"/>
      <c r="D21" s="286"/>
      <c r="E21" s="757"/>
      <c r="F21" s="868">
        <f t="shared" si="2"/>
        <v>0</v>
      </c>
    </row>
    <row r="22" spans="1:6" x14ac:dyDescent="0.25">
      <c r="A22" s="299">
        <v>3.1</v>
      </c>
      <c r="B22" s="300" t="s">
        <v>28</v>
      </c>
      <c r="C22" s="298">
        <v>578.07000000000005</v>
      </c>
      <c r="D22" s="286" t="s">
        <v>17</v>
      </c>
      <c r="E22" s="757"/>
      <c r="F22" s="868">
        <f t="shared" si="2"/>
        <v>0</v>
      </c>
    </row>
    <row r="23" spans="1:6" x14ac:dyDescent="0.25">
      <c r="A23" s="299">
        <v>3.2</v>
      </c>
      <c r="B23" s="300" t="s">
        <v>29</v>
      </c>
      <c r="C23" s="298">
        <v>545.35</v>
      </c>
      <c r="D23" s="286" t="s">
        <v>17</v>
      </c>
      <c r="E23" s="757"/>
      <c r="F23" s="868">
        <f t="shared" si="2"/>
        <v>0</v>
      </c>
    </row>
    <row r="24" spans="1:6" x14ac:dyDescent="0.25">
      <c r="A24" s="271"/>
      <c r="B24" s="272"/>
      <c r="C24" s="273"/>
      <c r="D24" s="274"/>
      <c r="E24" s="755"/>
      <c r="F24" s="276">
        <f t="shared" si="2"/>
        <v>0</v>
      </c>
    </row>
    <row r="25" spans="1:6" x14ac:dyDescent="0.25">
      <c r="A25" s="297">
        <v>4</v>
      </c>
      <c r="B25" s="284" t="s">
        <v>30</v>
      </c>
      <c r="C25" s="289"/>
      <c r="D25" s="286"/>
      <c r="E25" s="757"/>
      <c r="F25" s="868">
        <f t="shared" si="2"/>
        <v>0</v>
      </c>
    </row>
    <row r="26" spans="1:6" x14ac:dyDescent="0.25">
      <c r="A26" s="299">
        <v>4.0999999999999996</v>
      </c>
      <c r="B26" s="300" t="s">
        <v>31</v>
      </c>
      <c r="C26" s="298">
        <v>457.65</v>
      </c>
      <c r="D26" s="286" t="s">
        <v>17</v>
      </c>
      <c r="E26" s="757"/>
      <c r="F26" s="868">
        <f t="shared" si="2"/>
        <v>0</v>
      </c>
    </row>
    <row r="27" spans="1:6" x14ac:dyDescent="0.25">
      <c r="A27" s="299">
        <v>4.2</v>
      </c>
      <c r="B27" s="300" t="s">
        <v>29</v>
      </c>
      <c r="C27" s="298">
        <v>545.35</v>
      </c>
      <c r="D27" s="286" t="s">
        <v>17</v>
      </c>
      <c r="E27" s="757"/>
      <c r="F27" s="868">
        <f t="shared" si="2"/>
        <v>0</v>
      </c>
    </row>
    <row r="28" spans="1:6" x14ac:dyDescent="0.25">
      <c r="A28" s="299"/>
      <c r="B28" s="300"/>
      <c r="C28" s="298"/>
      <c r="D28" s="286"/>
      <c r="E28" s="757"/>
      <c r="F28" s="868"/>
    </row>
    <row r="29" spans="1:6" x14ac:dyDescent="0.25">
      <c r="A29" s="271"/>
      <c r="B29" s="272"/>
      <c r="C29" s="273"/>
      <c r="D29" s="274"/>
      <c r="E29" s="755"/>
      <c r="F29" s="276">
        <f t="shared" ref="F29:F33" si="3">ROUND(C29*E29,2)</f>
        <v>0</v>
      </c>
    </row>
    <row r="30" spans="1:6" x14ac:dyDescent="0.25">
      <c r="A30" s="301">
        <v>6</v>
      </c>
      <c r="B30" s="282" t="s">
        <v>32</v>
      </c>
      <c r="C30" s="289"/>
      <c r="D30" s="286"/>
      <c r="E30" s="757"/>
      <c r="F30" s="868">
        <f t="shared" si="3"/>
        <v>0</v>
      </c>
    </row>
    <row r="31" spans="1:6" x14ac:dyDescent="0.25">
      <c r="A31" s="302">
        <v>6.1</v>
      </c>
      <c r="B31" s="300" t="s">
        <v>31</v>
      </c>
      <c r="C31" s="289">
        <v>457.65</v>
      </c>
      <c r="D31" s="286" t="s">
        <v>17</v>
      </c>
      <c r="E31" s="757"/>
      <c r="F31" s="868">
        <f t="shared" si="3"/>
        <v>0</v>
      </c>
    </row>
    <row r="32" spans="1:6" x14ac:dyDescent="0.25">
      <c r="A32" s="271"/>
      <c r="B32" s="272"/>
      <c r="C32" s="273"/>
      <c r="D32" s="274"/>
      <c r="E32" s="755"/>
      <c r="F32" s="276">
        <f t="shared" si="3"/>
        <v>0</v>
      </c>
    </row>
    <row r="33" spans="1:6" x14ac:dyDescent="0.25">
      <c r="A33" s="271"/>
      <c r="B33" s="272"/>
      <c r="C33" s="273"/>
      <c r="D33" s="274"/>
      <c r="E33" s="755"/>
      <c r="F33" s="276">
        <f t="shared" si="3"/>
        <v>0</v>
      </c>
    </row>
    <row r="34" spans="1:6" ht="25.5" x14ac:dyDescent="0.25">
      <c r="A34" s="303">
        <v>7</v>
      </c>
      <c r="B34" s="282" t="s">
        <v>33</v>
      </c>
      <c r="C34" s="289">
        <v>15</v>
      </c>
      <c r="D34" s="304" t="s">
        <v>34</v>
      </c>
      <c r="E34" s="758"/>
      <c r="F34" s="868">
        <f>ROUND(C34*E34,2)/100</f>
        <v>0</v>
      </c>
    </row>
    <row r="35" spans="1:6" x14ac:dyDescent="0.25">
      <c r="A35" s="271"/>
      <c r="B35" s="272"/>
      <c r="C35" s="273"/>
      <c r="D35" s="274"/>
      <c r="E35" s="757"/>
      <c r="F35" s="276">
        <f t="shared" ref="F35:F39" si="4">ROUND(C35*E35,2)</f>
        <v>0</v>
      </c>
    </row>
    <row r="36" spans="1:6" x14ac:dyDescent="0.25">
      <c r="A36" s="271"/>
      <c r="B36" s="272"/>
      <c r="C36" s="273"/>
      <c r="D36" s="274"/>
      <c r="E36" s="757"/>
      <c r="F36" s="276">
        <f t="shared" si="4"/>
        <v>0</v>
      </c>
    </row>
    <row r="37" spans="1:6" ht="63.75" x14ac:dyDescent="0.25">
      <c r="A37" s="305">
        <v>8</v>
      </c>
      <c r="B37" s="306" t="s">
        <v>35</v>
      </c>
      <c r="C37" s="285">
        <v>1003</v>
      </c>
      <c r="D37" s="304" t="s">
        <v>17</v>
      </c>
      <c r="E37" s="757"/>
      <c r="F37" s="868">
        <f t="shared" si="4"/>
        <v>0</v>
      </c>
    </row>
    <row r="38" spans="1:6" x14ac:dyDescent="0.25">
      <c r="A38" s="271"/>
      <c r="B38" s="272"/>
      <c r="C38" s="273"/>
      <c r="D38" s="274"/>
      <c r="E38" s="757"/>
      <c r="F38" s="276">
        <f t="shared" si="4"/>
        <v>0</v>
      </c>
    </row>
    <row r="39" spans="1:6" ht="25.5" x14ac:dyDescent="0.25">
      <c r="A39" s="1">
        <v>9</v>
      </c>
      <c r="B39" s="292" t="s">
        <v>36</v>
      </c>
      <c r="C39" s="289">
        <v>1003</v>
      </c>
      <c r="D39" s="304" t="s">
        <v>17</v>
      </c>
      <c r="E39" s="757"/>
      <c r="F39" s="868">
        <f t="shared" si="4"/>
        <v>0</v>
      </c>
    </row>
    <row r="40" spans="1:6" x14ac:dyDescent="0.25">
      <c r="A40" s="278"/>
      <c r="B40" s="279" t="s">
        <v>37</v>
      </c>
      <c r="C40" s="280"/>
      <c r="D40" s="281"/>
      <c r="E40" s="756"/>
      <c r="F40" s="867">
        <f>SUM(F12:F39)</f>
        <v>0</v>
      </c>
    </row>
    <row r="41" spans="1:6" x14ac:dyDescent="0.25">
      <c r="A41" s="271"/>
      <c r="B41" s="277"/>
      <c r="C41" s="273"/>
      <c r="D41" s="274"/>
      <c r="E41" s="755"/>
      <c r="F41" s="276"/>
    </row>
    <row r="42" spans="1:6" ht="25.5" x14ac:dyDescent="0.25">
      <c r="A42" s="2" t="s">
        <v>38</v>
      </c>
      <c r="B42" s="3" t="s">
        <v>39</v>
      </c>
      <c r="C42" s="4"/>
      <c r="D42" s="4"/>
      <c r="E42" s="192"/>
      <c r="F42" s="4"/>
    </row>
    <row r="43" spans="1:6" x14ac:dyDescent="0.25">
      <c r="A43" s="2"/>
      <c r="B43" s="3"/>
      <c r="C43" s="4"/>
      <c r="D43" s="4"/>
      <c r="E43" s="192"/>
      <c r="F43" s="4"/>
    </row>
    <row r="44" spans="1:6" x14ac:dyDescent="0.25">
      <c r="A44" s="5" t="s">
        <v>40</v>
      </c>
      <c r="B44" s="6" t="s">
        <v>41</v>
      </c>
      <c r="C44" s="4"/>
      <c r="D44" s="4"/>
      <c r="E44" s="192"/>
      <c r="F44" s="4"/>
    </row>
    <row r="45" spans="1:6" x14ac:dyDescent="0.25">
      <c r="A45" s="2"/>
      <c r="B45" s="3"/>
      <c r="C45" s="7"/>
      <c r="D45" s="7"/>
      <c r="E45" s="759"/>
      <c r="F45" s="7"/>
    </row>
    <row r="46" spans="1:6" x14ac:dyDescent="0.25">
      <c r="A46" s="8">
        <v>1</v>
      </c>
      <c r="B46" s="6" t="s">
        <v>42</v>
      </c>
      <c r="C46" s="7"/>
      <c r="D46" s="7"/>
      <c r="E46" s="759"/>
      <c r="F46" s="7"/>
    </row>
    <row r="47" spans="1:6" x14ac:dyDescent="0.25">
      <c r="A47" s="8">
        <v>1.1000000000000001</v>
      </c>
      <c r="B47" s="6" t="s">
        <v>43</v>
      </c>
      <c r="C47" s="7"/>
      <c r="D47" s="7"/>
      <c r="E47" s="759"/>
      <c r="F47" s="7"/>
    </row>
    <row r="48" spans="1:6" x14ac:dyDescent="0.25">
      <c r="A48" s="9" t="s">
        <v>44</v>
      </c>
      <c r="B48" s="77" t="s">
        <v>45</v>
      </c>
      <c r="C48" s="10">
        <v>4722.71</v>
      </c>
      <c r="D48" s="190" t="s">
        <v>46</v>
      </c>
      <c r="E48" s="191"/>
      <c r="F48" s="10">
        <f>ROUND((C48*E48),2)</f>
        <v>0</v>
      </c>
    </row>
    <row r="49" spans="1:6" x14ac:dyDescent="0.25">
      <c r="A49" s="9" t="s">
        <v>47</v>
      </c>
      <c r="B49" s="307" t="s">
        <v>48</v>
      </c>
      <c r="C49" s="10">
        <v>565.14</v>
      </c>
      <c r="D49" s="190" t="s">
        <v>26</v>
      </c>
      <c r="E49" s="191"/>
      <c r="F49" s="10">
        <f t="shared" ref="F49:F112" si="5">ROUND((C49*E49),2)</f>
        <v>0</v>
      </c>
    </row>
    <row r="50" spans="1:6" x14ac:dyDescent="0.25">
      <c r="A50" s="9" t="s">
        <v>49</v>
      </c>
      <c r="B50" s="307" t="s">
        <v>50</v>
      </c>
      <c r="C50" s="10">
        <v>565.14</v>
      </c>
      <c r="D50" s="190" t="s">
        <v>46</v>
      </c>
      <c r="E50" s="191"/>
      <c r="F50" s="10">
        <f t="shared" si="5"/>
        <v>0</v>
      </c>
    </row>
    <row r="51" spans="1:6" x14ac:dyDescent="0.25">
      <c r="A51" s="9" t="s">
        <v>51</v>
      </c>
      <c r="B51" s="11" t="s">
        <v>52</v>
      </c>
      <c r="C51" s="10">
        <v>536.88</v>
      </c>
      <c r="D51" s="190" t="s">
        <v>24</v>
      </c>
      <c r="E51" s="191"/>
      <c r="F51" s="10">
        <f t="shared" si="5"/>
        <v>0</v>
      </c>
    </row>
    <row r="52" spans="1:6" ht="25.5" x14ac:dyDescent="0.25">
      <c r="A52" s="9" t="s">
        <v>53</v>
      </c>
      <c r="B52" s="77" t="s">
        <v>54</v>
      </c>
      <c r="C52" s="10">
        <v>5441.58</v>
      </c>
      <c r="D52" s="293" t="s">
        <v>26</v>
      </c>
      <c r="E52" s="191"/>
      <c r="F52" s="10">
        <f t="shared" si="5"/>
        <v>0</v>
      </c>
    </row>
    <row r="53" spans="1:6" x14ac:dyDescent="0.25">
      <c r="A53" s="9"/>
      <c r="B53" s="83" t="s">
        <v>55</v>
      </c>
      <c r="C53" s="10"/>
      <c r="D53" s="190"/>
      <c r="E53" s="191"/>
      <c r="F53" s="870">
        <f>SUM(F48:F52)</f>
        <v>0</v>
      </c>
    </row>
    <row r="54" spans="1:6" x14ac:dyDescent="0.25">
      <c r="A54" s="9"/>
      <c r="B54" s="11"/>
      <c r="C54" s="10"/>
      <c r="D54" s="190"/>
      <c r="E54" s="191"/>
      <c r="F54" s="10"/>
    </row>
    <row r="55" spans="1:6" x14ac:dyDescent="0.25">
      <c r="A55" s="12" t="s">
        <v>56</v>
      </c>
      <c r="B55" s="308" t="s">
        <v>57</v>
      </c>
      <c r="C55" s="4"/>
      <c r="D55" s="190"/>
      <c r="E55" s="192"/>
      <c r="F55" s="10">
        <f t="shared" si="5"/>
        <v>0</v>
      </c>
    </row>
    <row r="56" spans="1:6" x14ac:dyDescent="0.25">
      <c r="A56" s="12"/>
      <c r="B56" s="13"/>
      <c r="C56" s="4"/>
      <c r="D56" s="190"/>
      <c r="E56" s="192"/>
      <c r="F56" s="10">
        <f t="shared" si="5"/>
        <v>0</v>
      </c>
    </row>
    <row r="57" spans="1:6" x14ac:dyDescent="0.25">
      <c r="A57" s="309">
        <v>1</v>
      </c>
      <c r="B57" s="310" t="s">
        <v>58</v>
      </c>
      <c r="C57" s="84">
        <v>1</v>
      </c>
      <c r="D57" s="311" t="s">
        <v>59</v>
      </c>
      <c r="E57" s="193"/>
      <c r="F57" s="10">
        <f t="shared" si="5"/>
        <v>0</v>
      </c>
    </row>
    <row r="58" spans="1:6" x14ac:dyDescent="0.25">
      <c r="A58" s="80"/>
      <c r="B58" s="312"/>
      <c r="C58" s="84"/>
      <c r="D58" s="311"/>
      <c r="E58" s="193"/>
      <c r="F58" s="10">
        <f t="shared" si="5"/>
        <v>0</v>
      </c>
    </row>
    <row r="59" spans="1:6" x14ac:dyDescent="0.25">
      <c r="A59" s="76">
        <v>2</v>
      </c>
      <c r="B59" s="76" t="s">
        <v>60</v>
      </c>
      <c r="C59" s="84"/>
      <c r="D59" s="311"/>
      <c r="E59" s="193"/>
      <c r="F59" s="10">
        <f t="shared" si="5"/>
        <v>0</v>
      </c>
    </row>
    <row r="60" spans="1:6" x14ac:dyDescent="0.25">
      <c r="A60" s="309">
        <v>2.1</v>
      </c>
      <c r="B60" s="310" t="s">
        <v>61</v>
      </c>
      <c r="C60" s="84">
        <v>31.36</v>
      </c>
      <c r="D60" s="311" t="s">
        <v>20</v>
      </c>
      <c r="E60" s="193"/>
      <c r="F60" s="10">
        <f t="shared" si="5"/>
        <v>0</v>
      </c>
    </row>
    <row r="61" spans="1:6" ht="25.5" x14ac:dyDescent="0.25">
      <c r="A61" s="309">
        <v>2.2000000000000002</v>
      </c>
      <c r="B61" s="161" t="s">
        <v>62</v>
      </c>
      <c r="C61" s="84">
        <v>21.95</v>
      </c>
      <c r="D61" s="311" t="s">
        <v>24</v>
      </c>
      <c r="E61" s="193"/>
      <c r="F61" s="10">
        <f t="shared" si="5"/>
        <v>0</v>
      </c>
    </row>
    <row r="62" spans="1:6" ht="25.5" x14ac:dyDescent="0.25">
      <c r="A62" s="309">
        <v>2.2999999999999998</v>
      </c>
      <c r="B62" s="77" t="s">
        <v>63</v>
      </c>
      <c r="C62" s="84">
        <v>12.23</v>
      </c>
      <c r="D62" s="311" t="s">
        <v>26</v>
      </c>
      <c r="E62" s="193"/>
      <c r="F62" s="10">
        <f t="shared" si="5"/>
        <v>0</v>
      </c>
    </row>
    <row r="63" spans="1:6" x14ac:dyDescent="0.25">
      <c r="A63" s="80"/>
      <c r="B63" s="161"/>
      <c r="C63" s="84"/>
      <c r="D63" s="311"/>
      <c r="E63" s="193"/>
      <c r="F63" s="10">
        <f t="shared" si="5"/>
        <v>0</v>
      </c>
    </row>
    <row r="64" spans="1:6" x14ac:dyDescent="0.25">
      <c r="A64" s="76">
        <v>3</v>
      </c>
      <c r="B64" s="76" t="s">
        <v>64</v>
      </c>
      <c r="C64" s="84"/>
      <c r="D64" s="311"/>
      <c r="E64" s="193"/>
      <c r="F64" s="10">
        <f t="shared" si="5"/>
        <v>0</v>
      </c>
    </row>
    <row r="65" spans="1:6" x14ac:dyDescent="0.25">
      <c r="A65" s="309">
        <v>3.1</v>
      </c>
      <c r="B65" s="312" t="s">
        <v>65</v>
      </c>
      <c r="C65" s="84">
        <v>0.92</v>
      </c>
      <c r="D65" s="311" t="s">
        <v>46</v>
      </c>
      <c r="E65" s="193"/>
      <c r="F65" s="10">
        <f t="shared" si="5"/>
        <v>0</v>
      </c>
    </row>
    <row r="66" spans="1:6" x14ac:dyDescent="0.25">
      <c r="A66" s="309">
        <v>3.2</v>
      </c>
      <c r="B66" s="312" t="s">
        <v>66</v>
      </c>
      <c r="C66" s="84">
        <v>7.36</v>
      </c>
      <c r="D66" s="311" t="s">
        <v>46</v>
      </c>
      <c r="E66" s="193"/>
      <c r="F66" s="10">
        <f t="shared" si="5"/>
        <v>0</v>
      </c>
    </row>
    <row r="67" spans="1:6" x14ac:dyDescent="0.25">
      <c r="A67" s="309">
        <v>3.3</v>
      </c>
      <c r="B67" s="312" t="s">
        <v>67</v>
      </c>
      <c r="C67" s="84">
        <v>1.6</v>
      </c>
      <c r="D67" s="311" t="s">
        <v>46</v>
      </c>
      <c r="E67" s="193"/>
      <c r="F67" s="10">
        <f t="shared" si="5"/>
        <v>0</v>
      </c>
    </row>
    <row r="68" spans="1:6" x14ac:dyDescent="0.25">
      <c r="A68" s="309">
        <v>3.4</v>
      </c>
      <c r="B68" s="312" t="s">
        <v>68</v>
      </c>
      <c r="C68" s="84">
        <v>0.48</v>
      </c>
      <c r="D68" s="311" t="s">
        <v>46</v>
      </c>
      <c r="E68" s="193"/>
      <c r="F68" s="10">
        <f t="shared" si="5"/>
        <v>0</v>
      </c>
    </row>
    <row r="69" spans="1:6" x14ac:dyDescent="0.25">
      <c r="A69" s="309">
        <v>3.5</v>
      </c>
      <c r="B69" s="312" t="s">
        <v>69</v>
      </c>
      <c r="C69" s="84">
        <v>0.08</v>
      </c>
      <c r="D69" s="311" t="s">
        <v>46</v>
      </c>
      <c r="E69" s="193"/>
      <c r="F69" s="10">
        <f t="shared" si="5"/>
        <v>0</v>
      </c>
    </row>
    <row r="70" spans="1:6" x14ac:dyDescent="0.25">
      <c r="A70" s="309">
        <v>3.6</v>
      </c>
      <c r="B70" s="312" t="s">
        <v>70</v>
      </c>
      <c r="C70" s="84">
        <v>16.329999999999998</v>
      </c>
      <c r="D70" s="311" t="s">
        <v>46</v>
      </c>
      <c r="E70" s="193"/>
      <c r="F70" s="10">
        <f t="shared" si="5"/>
        <v>0</v>
      </c>
    </row>
    <row r="71" spans="1:6" x14ac:dyDescent="0.25">
      <c r="A71" s="309">
        <v>3.7</v>
      </c>
      <c r="B71" s="312" t="s">
        <v>71</v>
      </c>
      <c r="C71" s="84">
        <v>7.32</v>
      </c>
      <c r="D71" s="311" t="s">
        <v>46</v>
      </c>
      <c r="E71" s="193"/>
      <c r="F71" s="10">
        <f t="shared" si="5"/>
        <v>0</v>
      </c>
    </row>
    <row r="72" spans="1:6" x14ac:dyDescent="0.25">
      <c r="A72" s="309">
        <v>3.8</v>
      </c>
      <c r="B72" s="312" t="s">
        <v>72</v>
      </c>
      <c r="C72" s="84">
        <v>8.75</v>
      </c>
      <c r="D72" s="311" t="s">
        <v>46</v>
      </c>
      <c r="E72" s="193"/>
      <c r="F72" s="10">
        <f t="shared" si="5"/>
        <v>0</v>
      </c>
    </row>
    <row r="73" spans="1:6" ht="25.5" x14ac:dyDescent="0.25">
      <c r="A73" s="309">
        <v>3.9</v>
      </c>
      <c r="B73" s="161" t="s">
        <v>73</v>
      </c>
      <c r="C73" s="84">
        <v>19.2</v>
      </c>
      <c r="D73" s="311" t="s">
        <v>17</v>
      </c>
      <c r="E73" s="193"/>
      <c r="F73" s="10">
        <f t="shared" si="5"/>
        <v>0</v>
      </c>
    </row>
    <row r="74" spans="1:6" x14ac:dyDescent="0.25">
      <c r="A74" s="76"/>
      <c r="B74" s="80"/>
      <c r="C74" s="84"/>
      <c r="D74" s="311"/>
      <c r="E74" s="193"/>
      <c r="F74" s="10">
        <f t="shared" si="5"/>
        <v>0</v>
      </c>
    </row>
    <row r="75" spans="1:6" x14ac:dyDescent="0.25">
      <c r="A75" s="76">
        <v>4</v>
      </c>
      <c r="B75" s="313" t="s">
        <v>74</v>
      </c>
      <c r="C75" s="84"/>
      <c r="D75" s="311"/>
      <c r="E75" s="193"/>
      <c r="F75" s="10">
        <f t="shared" si="5"/>
        <v>0</v>
      </c>
    </row>
    <row r="76" spans="1:6" x14ac:dyDescent="0.25">
      <c r="A76" s="309">
        <v>4.0999999999999996</v>
      </c>
      <c r="B76" s="312" t="s">
        <v>75</v>
      </c>
      <c r="C76" s="84">
        <v>241.04</v>
      </c>
      <c r="D76" s="311" t="s">
        <v>76</v>
      </c>
      <c r="E76" s="760"/>
      <c r="F76" s="10">
        <f t="shared" si="5"/>
        <v>0</v>
      </c>
    </row>
    <row r="77" spans="1:6" x14ac:dyDescent="0.25">
      <c r="A77" s="309">
        <v>4.2</v>
      </c>
      <c r="B77" s="312" t="s">
        <v>77</v>
      </c>
      <c r="C77" s="84">
        <v>137.44</v>
      </c>
      <c r="D77" s="311" t="s">
        <v>76</v>
      </c>
      <c r="E77" s="193"/>
      <c r="F77" s="10">
        <f t="shared" si="5"/>
        <v>0</v>
      </c>
    </row>
    <row r="78" spans="1:6" x14ac:dyDescent="0.25">
      <c r="A78" s="309">
        <v>4.3</v>
      </c>
      <c r="B78" s="312" t="s">
        <v>78</v>
      </c>
      <c r="C78" s="84">
        <v>103.6</v>
      </c>
      <c r="D78" s="311" t="s">
        <v>76</v>
      </c>
      <c r="E78" s="760"/>
      <c r="F78" s="10">
        <f t="shared" si="5"/>
        <v>0</v>
      </c>
    </row>
    <row r="79" spans="1:6" x14ac:dyDescent="0.25">
      <c r="A79" s="309">
        <v>4.4000000000000004</v>
      </c>
      <c r="B79" s="312" t="s">
        <v>79</v>
      </c>
      <c r="C79" s="84">
        <v>33.79</v>
      </c>
      <c r="D79" s="311" t="s">
        <v>76</v>
      </c>
      <c r="E79" s="760"/>
      <c r="F79" s="10">
        <f t="shared" si="5"/>
        <v>0</v>
      </c>
    </row>
    <row r="80" spans="1:6" x14ac:dyDescent="0.25">
      <c r="A80" s="309">
        <v>4.5</v>
      </c>
      <c r="B80" s="312" t="s">
        <v>80</v>
      </c>
      <c r="C80" s="84">
        <v>170.8</v>
      </c>
      <c r="D80" s="311" t="s">
        <v>17</v>
      </c>
      <c r="E80" s="193"/>
      <c r="F80" s="10">
        <f t="shared" si="5"/>
        <v>0</v>
      </c>
    </row>
    <row r="81" spans="1:6" x14ac:dyDescent="0.25">
      <c r="A81" s="309">
        <v>4.5999999999999996</v>
      </c>
      <c r="B81" s="312" t="s">
        <v>81</v>
      </c>
      <c r="C81" s="84">
        <v>137.44</v>
      </c>
      <c r="D81" s="311" t="s">
        <v>76</v>
      </c>
      <c r="E81" s="193"/>
      <c r="F81" s="10">
        <f t="shared" si="5"/>
        <v>0</v>
      </c>
    </row>
    <row r="82" spans="1:6" x14ac:dyDescent="0.25">
      <c r="A82" s="80"/>
      <c r="B82" s="312"/>
      <c r="C82" s="84"/>
      <c r="D82" s="311"/>
      <c r="E82" s="193"/>
      <c r="F82" s="10">
        <f t="shared" si="5"/>
        <v>0</v>
      </c>
    </row>
    <row r="83" spans="1:6" x14ac:dyDescent="0.25">
      <c r="A83" s="76">
        <v>5</v>
      </c>
      <c r="B83" s="313" t="s">
        <v>82</v>
      </c>
      <c r="C83" s="84"/>
      <c r="D83" s="311"/>
      <c r="E83" s="193"/>
      <c r="F83" s="10">
        <f t="shared" si="5"/>
        <v>0</v>
      </c>
    </row>
    <row r="84" spans="1:6" x14ac:dyDescent="0.25">
      <c r="A84" s="309">
        <v>5.0999999999999996</v>
      </c>
      <c r="B84" s="80" t="s">
        <v>83</v>
      </c>
      <c r="C84" s="84">
        <v>1</v>
      </c>
      <c r="D84" s="311" t="s">
        <v>84</v>
      </c>
      <c r="E84" s="193"/>
      <c r="F84" s="10">
        <f t="shared" si="5"/>
        <v>0</v>
      </c>
    </row>
    <row r="85" spans="1:6" x14ac:dyDescent="0.25">
      <c r="A85" s="309">
        <v>5.2</v>
      </c>
      <c r="B85" s="80" t="s">
        <v>1399</v>
      </c>
      <c r="C85" s="84">
        <v>1</v>
      </c>
      <c r="D85" s="311" t="s">
        <v>84</v>
      </c>
      <c r="E85" s="193"/>
      <c r="F85" s="10">
        <f t="shared" si="5"/>
        <v>0</v>
      </c>
    </row>
    <row r="86" spans="1:6" x14ac:dyDescent="0.25">
      <c r="A86" s="309"/>
      <c r="B86" s="80"/>
      <c r="C86" s="84"/>
      <c r="D86" s="311"/>
      <c r="E86" s="193"/>
      <c r="F86" s="10"/>
    </row>
    <row r="87" spans="1:6" x14ac:dyDescent="0.25">
      <c r="A87" s="309">
        <v>6</v>
      </c>
      <c r="B87" s="80" t="s">
        <v>58</v>
      </c>
      <c r="C87" s="84">
        <v>56.1</v>
      </c>
      <c r="D87" s="311" t="s">
        <v>17</v>
      </c>
      <c r="E87" s="193"/>
      <c r="F87" s="10">
        <f t="shared" si="5"/>
        <v>0</v>
      </c>
    </row>
    <row r="88" spans="1:6" x14ac:dyDescent="0.25">
      <c r="A88" s="309"/>
      <c r="B88" s="80"/>
      <c r="C88" s="84"/>
      <c r="D88" s="311"/>
      <c r="E88" s="193"/>
      <c r="F88" s="10">
        <f t="shared" si="5"/>
        <v>0</v>
      </c>
    </row>
    <row r="89" spans="1:6" x14ac:dyDescent="0.25">
      <c r="A89" s="83">
        <v>6.1</v>
      </c>
      <c r="B89" s="76" t="s">
        <v>18</v>
      </c>
      <c r="C89" s="84"/>
      <c r="D89" s="311"/>
      <c r="E89" s="193"/>
      <c r="F89" s="10">
        <f t="shared" si="5"/>
        <v>0</v>
      </c>
    </row>
    <row r="90" spans="1:6" x14ac:dyDescent="0.25">
      <c r="A90" s="309" t="s">
        <v>85</v>
      </c>
      <c r="B90" s="310" t="s">
        <v>61</v>
      </c>
      <c r="C90" s="84">
        <v>79.099999999999994</v>
      </c>
      <c r="D90" s="190" t="s">
        <v>20</v>
      </c>
      <c r="E90" s="193"/>
      <c r="F90" s="10">
        <f t="shared" si="5"/>
        <v>0</v>
      </c>
    </row>
    <row r="91" spans="1:6" ht="25.5" x14ac:dyDescent="0.25">
      <c r="A91" s="309" t="s">
        <v>86</v>
      </c>
      <c r="B91" s="161" t="s">
        <v>62</v>
      </c>
      <c r="C91" s="84">
        <v>68.22</v>
      </c>
      <c r="D91" s="190" t="s">
        <v>24</v>
      </c>
      <c r="E91" s="193"/>
      <c r="F91" s="10">
        <f t="shared" si="5"/>
        <v>0</v>
      </c>
    </row>
    <row r="92" spans="1:6" ht="25.5" x14ac:dyDescent="0.25">
      <c r="A92" s="309" t="s">
        <v>87</v>
      </c>
      <c r="B92" s="77" t="s">
        <v>63</v>
      </c>
      <c r="C92" s="84">
        <v>13.06</v>
      </c>
      <c r="D92" s="190" t="s">
        <v>26</v>
      </c>
      <c r="E92" s="193"/>
      <c r="F92" s="10">
        <f t="shared" si="5"/>
        <v>0</v>
      </c>
    </row>
    <row r="93" spans="1:6" x14ac:dyDescent="0.25">
      <c r="A93" s="309"/>
      <c r="B93" s="80"/>
      <c r="C93" s="84"/>
      <c r="D93" s="311"/>
      <c r="E93" s="193"/>
      <c r="F93" s="10">
        <f t="shared" si="5"/>
        <v>0</v>
      </c>
    </row>
    <row r="94" spans="1:6" x14ac:dyDescent="0.25">
      <c r="A94" s="83">
        <v>6.2</v>
      </c>
      <c r="B94" s="76" t="s">
        <v>88</v>
      </c>
      <c r="C94" s="84"/>
      <c r="D94" s="311"/>
      <c r="E94" s="193"/>
      <c r="F94" s="10">
        <f t="shared" si="5"/>
        <v>0</v>
      </c>
    </row>
    <row r="95" spans="1:6" x14ac:dyDescent="0.25">
      <c r="A95" s="309" t="s">
        <v>89</v>
      </c>
      <c r="B95" s="80" t="s">
        <v>90</v>
      </c>
      <c r="C95" s="84">
        <v>56.1</v>
      </c>
      <c r="D95" s="311" t="s">
        <v>17</v>
      </c>
      <c r="E95" s="193"/>
      <c r="F95" s="10">
        <f t="shared" si="5"/>
        <v>0</v>
      </c>
    </row>
    <row r="96" spans="1:6" x14ac:dyDescent="0.25">
      <c r="A96" s="309"/>
      <c r="B96" s="80"/>
      <c r="C96" s="84"/>
      <c r="D96" s="311"/>
      <c r="E96" s="193"/>
      <c r="F96" s="10">
        <f t="shared" si="5"/>
        <v>0</v>
      </c>
    </row>
    <row r="97" spans="1:6" x14ac:dyDescent="0.25">
      <c r="A97" s="83">
        <v>6.3</v>
      </c>
      <c r="B97" s="76" t="s">
        <v>91</v>
      </c>
      <c r="C97" s="84"/>
      <c r="D97" s="311"/>
      <c r="E97" s="193"/>
      <c r="F97" s="10">
        <f t="shared" si="5"/>
        <v>0</v>
      </c>
    </row>
    <row r="98" spans="1:6" x14ac:dyDescent="0.25">
      <c r="A98" s="309" t="s">
        <v>92</v>
      </c>
      <c r="B98" s="80" t="s">
        <v>90</v>
      </c>
      <c r="C98" s="84">
        <v>56.1</v>
      </c>
      <c r="D98" s="311" t="s">
        <v>17</v>
      </c>
      <c r="E98" s="193"/>
      <c r="F98" s="10">
        <f t="shared" si="5"/>
        <v>0</v>
      </c>
    </row>
    <row r="99" spans="1:6" x14ac:dyDescent="0.25">
      <c r="A99" s="309"/>
      <c r="B99" s="80"/>
      <c r="C99" s="84"/>
      <c r="D99" s="311"/>
      <c r="E99" s="193"/>
      <c r="F99" s="10">
        <f t="shared" si="5"/>
        <v>0</v>
      </c>
    </row>
    <row r="100" spans="1:6" x14ac:dyDescent="0.25">
      <c r="A100" s="83">
        <v>6.4</v>
      </c>
      <c r="B100" s="76" t="s">
        <v>93</v>
      </c>
      <c r="C100" s="84"/>
      <c r="D100" s="311"/>
      <c r="E100" s="193"/>
      <c r="F100" s="10">
        <f t="shared" si="5"/>
        <v>0</v>
      </c>
    </row>
    <row r="101" spans="1:6" x14ac:dyDescent="0.25">
      <c r="A101" s="309" t="s">
        <v>94</v>
      </c>
      <c r="B101" s="80" t="s">
        <v>95</v>
      </c>
      <c r="C101" s="84">
        <v>4</v>
      </c>
      <c r="D101" s="311" t="s">
        <v>84</v>
      </c>
      <c r="E101" s="193"/>
      <c r="F101" s="10">
        <f t="shared" si="5"/>
        <v>0</v>
      </c>
    </row>
    <row r="102" spans="1:6" x14ac:dyDescent="0.25">
      <c r="A102" s="76"/>
      <c r="B102" s="83" t="s">
        <v>96</v>
      </c>
      <c r="C102" s="84"/>
      <c r="D102" s="311"/>
      <c r="E102" s="761"/>
      <c r="F102" s="871">
        <f>SUM(F57:F101)</f>
        <v>0</v>
      </c>
    </row>
    <row r="103" spans="1:6" x14ac:dyDescent="0.25">
      <c r="A103" s="12"/>
      <c r="B103" s="13"/>
      <c r="C103" s="4"/>
      <c r="D103" s="190"/>
      <c r="E103" s="192"/>
      <c r="F103" s="10"/>
    </row>
    <row r="104" spans="1:6" x14ac:dyDescent="0.25">
      <c r="A104" s="12" t="s">
        <v>97</v>
      </c>
      <c r="B104" s="13" t="s">
        <v>98</v>
      </c>
      <c r="C104" s="4"/>
      <c r="D104" s="190"/>
      <c r="E104" s="192"/>
      <c r="F104" s="10"/>
    </row>
    <row r="105" spans="1:6" x14ac:dyDescent="0.25">
      <c r="A105" s="12"/>
      <c r="B105" s="13"/>
      <c r="C105" s="4"/>
      <c r="D105" s="190"/>
      <c r="E105" s="192"/>
      <c r="F105" s="10"/>
    </row>
    <row r="106" spans="1:6" x14ac:dyDescent="0.25">
      <c r="A106" s="14">
        <v>1</v>
      </c>
      <c r="B106" s="15" t="s">
        <v>99</v>
      </c>
      <c r="C106" s="10">
        <v>10</v>
      </c>
      <c r="D106" s="190" t="s">
        <v>100</v>
      </c>
      <c r="E106" s="192"/>
      <c r="F106" s="10">
        <f t="shared" si="5"/>
        <v>0</v>
      </c>
    </row>
    <row r="107" spans="1:6" x14ac:dyDescent="0.25">
      <c r="A107" s="14"/>
      <c r="B107" s="15"/>
      <c r="C107" s="10"/>
      <c r="D107" s="190"/>
      <c r="E107" s="192"/>
      <c r="F107" s="10">
        <f t="shared" si="5"/>
        <v>0</v>
      </c>
    </row>
    <row r="108" spans="1:6" x14ac:dyDescent="0.25">
      <c r="A108" s="16">
        <v>2</v>
      </c>
      <c r="B108" s="6" t="s">
        <v>101</v>
      </c>
      <c r="C108" s="10"/>
      <c r="D108" s="190"/>
      <c r="E108" s="192"/>
      <c r="F108" s="10">
        <f t="shared" si="5"/>
        <v>0</v>
      </c>
    </row>
    <row r="109" spans="1:6" x14ac:dyDescent="0.25">
      <c r="A109" s="9">
        <v>2.1</v>
      </c>
      <c r="B109" s="310" t="s">
        <v>61</v>
      </c>
      <c r="C109" s="10">
        <v>1135.99</v>
      </c>
      <c r="D109" s="311" t="s">
        <v>20</v>
      </c>
      <c r="E109" s="192"/>
      <c r="F109" s="10">
        <f t="shared" si="5"/>
        <v>0</v>
      </c>
    </row>
    <row r="110" spans="1:6" ht="25.5" x14ac:dyDescent="0.25">
      <c r="A110" s="9">
        <v>2.2000000000000002</v>
      </c>
      <c r="B110" s="161" t="s">
        <v>62</v>
      </c>
      <c r="C110" s="10">
        <v>164.14</v>
      </c>
      <c r="D110" s="311" t="s">
        <v>24</v>
      </c>
      <c r="E110" s="192"/>
      <c r="F110" s="10">
        <f t="shared" si="5"/>
        <v>0</v>
      </c>
    </row>
    <row r="111" spans="1:6" ht="25.5" x14ac:dyDescent="0.25">
      <c r="A111" s="9">
        <v>2.2999999999999998</v>
      </c>
      <c r="B111" s="77" t="s">
        <v>63</v>
      </c>
      <c r="C111" s="10">
        <v>1166.22</v>
      </c>
      <c r="D111" s="311" t="s">
        <v>26</v>
      </c>
      <c r="E111" s="192"/>
      <c r="F111" s="10">
        <f t="shared" si="5"/>
        <v>0</v>
      </c>
    </row>
    <row r="112" spans="1:6" x14ac:dyDescent="0.25">
      <c r="A112" s="12"/>
      <c r="B112" s="13"/>
      <c r="C112" s="4"/>
      <c r="D112" s="190"/>
      <c r="E112" s="192"/>
      <c r="F112" s="10">
        <f t="shared" si="5"/>
        <v>0</v>
      </c>
    </row>
    <row r="113" spans="1:6" x14ac:dyDescent="0.25">
      <c r="A113" s="17">
        <v>3</v>
      </c>
      <c r="B113" s="18" t="s">
        <v>102</v>
      </c>
      <c r="C113" s="4"/>
      <c r="D113" s="190"/>
      <c r="E113" s="192"/>
      <c r="F113" s="10">
        <f t="shared" ref="F113:F198" si="6">ROUND((C113*E113),2)</f>
        <v>0</v>
      </c>
    </row>
    <row r="114" spans="1:6" x14ac:dyDescent="0.25">
      <c r="A114" s="17">
        <v>3.1</v>
      </c>
      <c r="B114" s="18" t="s">
        <v>103</v>
      </c>
      <c r="C114" s="4"/>
      <c r="D114" s="190"/>
      <c r="E114" s="192"/>
      <c r="F114" s="10">
        <f t="shared" si="6"/>
        <v>0</v>
      </c>
    </row>
    <row r="115" spans="1:6" x14ac:dyDescent="0.25">
      <c r="A115" s="14" t="s">
        <v>104</v>
      </c>
      <c r="B115" s="19" t="s">
        <v>105</v>
      </c>
      <c r="C115" s="10">
        <v>0.41</v>
      </c>
      <c r="D115" s="190" t="s">
        <v>46</v>
      </c>
      <c r="E115" s="191"/>
      <c r="F115" s="10">
        <f t="shared" si="6"/>
        <v>0</v>
      </c>
    </row>
    <row r="116" spans="1:6" x14ac:dyDescent="0.25">
      <c r="A116" s="14"/>
      <c r="B116" s="19"/>
      <c r="C116" s="10"/>
      <c r="D116" s="190"/>
      <c r="E116" s="191"/>
      <c r="F116" s="10">
        <f t="shared" si="6"/>
        <v>0</v>
      </c>
    </row>
    <row r="117" spans="1:6" ht="25.5" x14ac:dyDescent="0.25">
      <c r="A117" s="14">
        <v>3.2</v>
      </c>
      <c r="B117" s="20" t="s">
        <v>106</v>
      </c>
      <c r="C117" s="10">
        <v>0.31</v>
      </c>
      <c r="D117" s="190" t="s">
        <v>46</v>
      </c>
      <c r="E117" s="191"/>
      <c r="F117" s="10">
        <f t="shared" si="6"/>
        <v>0</v>
      </c>
    </row>
    <row r="118" spans="1:6" x14ac:dyDescent="0.25">
      <c r="A118" s="14"/>
      <c r="B118" s="20"/>
      <c r="C118" s="10"/>
      <c r="D118" s="190"/>
      <c r="E118" s="191"/>
      <c r="F118" s="10">
        <f t="shared" si="6"/>
        <v>0</v>
      </c>
    </row>
    <row r="119" spans="1:6" x14ac:dyDescent="0.25">
      <c r="A119" s="17">
        <v>3.3</v>
      </c>
      <c r="B119" s="21" t="s">
        <v>107</v>
      </c>
      <c r="C119" s="10"/>
      <c r="D119" s="190"/>
      <c r="E119" s="191"/>
      <c r="F119" s="10">
        <f t="shared" si="6"/>
        <v>0</v>
      </c>
    </row>
    <row r="120" spans="1:6" x14ac:dyDescent="0.25">
      <c r="A120" s="14" t="s">
        <v>108</v>
      </c>
      <c r="B120" s="312" t="s">
        <v>79</v>
      </c>
      <c r="C120" s="10">
        <v>2.7</v>
      </c>
      <c r="D120" s="190" t="s">
        <v>76</v>
      </c>
      <c r="E120" s="760"/>
      <c r="F120" s="10">
        <f t="shared" si="6"/>
        <v>0</v>
      </c>
    </row>
    <row r="121" spans="1:6" x14ac:dyDescent="0.25">
      <c r="A121" s="14" t="s">
        <v>109</v>
      </c>
      <c r="B121" s="312" t="s">
        <v>78</v>
      </c>
      <c r="C121" s="10">
        <v>8.06</v>
      </c>
      <c r="D121" s="190" t="s">
        <v>76</v>
      </c>
      <c r="E121" s="760"/>
      <c r="F121" s="10">
        <f t="shared" si="6"/>
        <v>0</v>
      </c>
    </row>
    <row r="122" spans="1:6" x14ac:dyDescent="0.25">
      <c r="A122" s="14" t="s">
        <v>110</v>
      </c>
      <c r="B122" s="312" t="s">
        <v>80</v>
      </c>
      <c r="C122" s="10">
        <v>9.6</v>
      </c>
      <c r="D122" s="190" t="s">
        <v>17</v>
      </c>
      <c r="E122" s="191"/>
      <c r="F122" s="10">
        <f t="shared" si="6"/>
        <v>0</v>
      </c>
    </row>
    <row r="123" spans="1:6" x14ac:dyDescent="0.25">
      <c r="A123" s="14"/>
      <c r="B123" s="15"/>
      <c r="C123" s="10"/>
      <c r="D123" s="190"/>
      <c r="E123" s="191"/>
      <c r="F123" s="10">
        <f t="shared" si="6"/>
        <v>0</v>
      </c>
    </row>
    <row r="124" spans="1:6" x14ac:dyDescent="0.25">
      <c r="A124" s="22">
        <v>4</v>
      </c>
      <c r="B124" s="23" t="s">
        <v>111</v>
      </c>
      <c r="C124" s="10"/>
      <c r="D124" s="190"/>
      <c r="E124" s="191"/>
      <c r="F124" s="10">
        <f t="shared" si="6"/>
        <v>0</v>
      </c>
    </row>
    <row r="125" spans="1:6" ht="25.5" x14ac:dyDescent="0.25">
      <c r="A125" s="22">
        <v>4.0999999999999996</v>
      </c>
      <c r="B125" s="24" t="s">
        <v>112</v>
      </c>
      <c r="C125" s="10"/>
      <c r="D125" s="190"/>
      <c r="E125" s="191"/>
      <c r="F125" s="10">
        <f t="shared" si="6"/>
        <v>0</v>
      </c>
    </row>
    <row r="126" spans="1:6" x14ac:dyDescent="0.25">
      <c r="A126" s="25" t="s">
        <v>113</v>
      </c>
      <c r="B126" s="26" t="s">
        <v>114</v>
      </c>
      <c r="C126" s="10">
        <v>128.47999999999999</v>
      </c>
      <c r="D126" s="190" t="s">
        <v>46</v>
      </c>
      <c r="E126" s="191"/>
      <c r="F126" s="10">
        <f t="shared" si="6"/>
        <v>0</v>
      </c>
    </row>
    <row r="127" spans="1:6" x14ac:dyDescent="0.25">
      <c r="A127" s="25" t="s">
        <v>115</v>
      </c>
      <c r="B127" s="26" t="s">
        <v>116</v>
      </c>
      <c r="C127" s="10">
        <v>27.49</v>
      </c>
      <c r="D127" s="190" t="s">
        <v>46</v>
      </c>
      <c r="E127" s="191"/>
      <c r="F127" s="10">
        <f t="shared" si="6"/>
        <v>0</v>
      </c>
    </row>
    <row r="128" spans="1:6" x14ac:dyDescent="0.25">
      <c r="A128" s="25" t="s">
        <v>117</v>
      </c>
      <c r="B128" s="27" t="s">
        <v>118</v>
      </c>
      <c r="C128" s="10">
        <v>15.43</v>
      </c>
      <c r="D128" s="190" t="s">
        <v>46</v>
      </c>
      <c r="E128" s="191"/>
      <c r="F128" s="10">
        <f t="shared" si="6"/>
        <v>0</v>
      </c>
    </row>
    <row r="129" spans="1:6" x14ac:dyDescent="0.25">
      <c r="A129" s="25" t="s">
        <v>119</v>
      </c>
      <c r="B129" s="26" t="s">
        <v>120</v>
      </c>
      <c r="C129" s="10">
        <v>279.27</v>
      </c>
      <c r="D129" s="190" t="s">
        <v>46</v>
      </c>
      <c r="E129" s="191"/>
      <c r="F129" s="10">
        <f t="shared" si="6"/>
        <v>0</v>
      </c>
    </row>
    <row r="130" spans="1:6" x14ac:dyDescent="0.25">
      <c r="A130" s="25" t="s">
        <v>121</v>
      </c>
      <c r="B130" s="26" t="s">
        <v>122</v>
      </c>
      <c r="C130" s="10">
        <v>66.849999999999994</v>
      </c>
      <c r="D130" s="190" t="s">
        <v>46</v>
      </c>
      <c r="E130" s="191"/>
      <c r="F130" s="10">
        <f t="shared" si="6"/>
        <v>0</v>
      </c>
    </row>
    <row r="131" spans="1:6" x14ac:dyDescent="0.25">
      <c r="A131" s="25" t="s">
        <v>123</v>
      </c>
      <c r="B131" s="26" t="s">
        <v>124</v>
      </c>
      <c r="C131" s="10">
        <v>35.28</v>
      </c>
      <c r="D131" s="190" t="s">
        <v>46</v>
      </c>
      <c r="E131" s="191"/>
      <c r="F131" s="10">
        <f t="shared" si="6"/>
        <v>0</v>
      </c>
    </row>
    <row r="132" spans="1:6" x14ac:dyDescent="0.25">
      <c r="A132" s="25" t="s">
        <v>125</v>
      </c>
      <c r="B132" s="26" t="s">
        <v>126</v>
      </c>
      <c r="C132" s="10">
        <v>7.02</v>
      </c>
      <c r="D132" s="190" t="s">
        <v>46</v>
      </c>
      <c r="E132" s="191"/>
      <c r="F132" s="10">
        <f t="shared" si="6"/>
        <v>0</v>
      </c>
    </row>
    <row r="133" spans="1:6" x14ac:dyDescent="0.25">
      <c r="A133" s="25" t="s">
        <v>127</v>
      </c>
      <c r="B133" s="26" t="s">
        <v>128</v>
      </c>
      <c r="C133" s="10">
        <v>14.83</v>
      </c>
      <c r="D133" s="190" t="s">
        <v>46</v>
      </c>
      <c r="E133" s="191"/>
      <c r="F133" s="10">
        <f t="shared" si="6"/>
        <v>0</v>
      </c>
    </row>
    <row r="134" spans="1:6" x14ac:dyDescent="0.25">
      <c r="A134" s="25" t="s">
        <v>129</v>
      </c>
      <c r="B134" s="28" t="s">
        <v>130</v>
      </c>
      <c r="C134" s="10">
        <v>27.19</v>
      </c>
      <c r="D134" s="190" t="s">
        <v>46</v>
      </c>
      <c r="E134" s="191"/>
      <c r="F134" s="10">
        <f t="shared" si="6"/>
        <v>0</v>
      </c>
    </row>
    <row r="135" spans="1:6" x14ac:dyDescent="0.25">
      <c r="A135" s="25" t="s">
        <v>131</v>
      </c>
      <c r="B135" s="29" t="s">
        <v>132</v>
      </c>
      <c r="C135" s="30">
        <v>23.28</v>
      </c>
      <c r="D135" s="190" t="s">
        <v>46</v>
      </c>
      <c r="E135" s="191"/>
      <c r="F135" s="10">
        <f t="shared" si="6"/>
        <v>0</v>
      </c>
    </row>
    <row r="136" spans="1:6" x14ac:dyDescent="0.25">
      <c r="A136" s="25"/>
      <c r="B136" s="29"/>
      <c r="C136" s="10"/>
      <c r="D136" s="190"/>
      <c r="E136" s="191"/>
      <c r="F136" s="10">
        <f t="shared" si="6"/>
        <v>0</v>
      </c>
    </row>
    <row r="137" spans="1:6" x14ac:dyDescent="0.25">
      <c r="A137" s="22">
        <v>4.2</v>
      </c>
      <c r="B137" s="31" t="s">
        <v>133</v>
      </c>
      <c r="C137" s="10"/>
      <c r="D137" s="194"/>
      <c r="E137" s="191"/>
      <c r="F137" s="10">
        <f t="shared" si="6"/>
        <v>0</v>
      </c>
    </row>
    <row r="138" spans="1:6" x14ac:dyDescent="0.25">
      <c r="A138" s="25" t="s">
        <v>134</v>
      </c>
      <c r="B138" s="27" t="s">
        <v>135</v>
      </c>
      <c r="C138" s="10">
        <v>246.81</v>
      </c>
      <c r="D138" s="190" t="s">
        <v>76</v>
      </c>
      <c r="E138" s="760"/>
      <c r="F138" s="10">
        <f t="shared" si="6"/>
        <v>0</v>
      </c>
    </row>
    <row r="139" spans="1:6" x14ac:dyDescent="0.25">
      <c r="A139" s="25"/>
      <c r="B139" s="26"/>
      <c r="C139" s="10"/>
      <c r="D139" s="190"/>
      <c r="E139" s="191"/>
      <c r="F139" s="10">
        <f t="shared" si="6"/>
        <v>0</v>
      </c>
    </row>
    <row r="140" spans="1:6" ht="25.5" x14ac:dyDescent="0.25">
      <c r="A140" s="32">
        <v>4.3</v>
      </c>
      <c r="B140" s="161" t="s">
        <v>73</v>
      </c>
      <c r="C140" s="10">
        <v>817.55</v>
      </c>
      <c r="D140" s="190" t="s">
        <v>17</v>
      </c>
      <c r="E140" s="191"/>
      <c r="F140" s="10">
        <f t="shared" si="6"/>
        <v>0</v>
      </c>
    </row>
    <row r="141" spans="1:6" x14ac:dyDescent="0.25">
      <c r="A141" s="32"/>
      <c r="B141" s="161"/>
      <c r="C141" s="10"/>
      <c r="D141" s="190"/>
      <c r="E141" s="191"/>
      <c r="F141" s="10"/>
    </row>
    <row r="142" spans="1:6" x14ac:dyDescent="0.25">
      <c r="A142" s="32">
        <v>4.4000000000000004</v>
      </c>
      <c r="B142" s="33" t="s">
        <v>136</v>
      </c>
      <c r="C142" s="10">
        <v>97.03</v>
      </c>
      <c r="D142" s="190" t="s">
        <v>76</v>
      </c>
      <c r="E142" s="191"/>
      <c r="F142" s="10">
        <f t="shared" si="6"/>
        <v>0</v>
      </c>
    </row>
    <row r="143" spans="1:6" x14ac:dyDescent="0.25">
      <c r="A143" s="14"/>
      <c r="B143" s="15"/>
      <c r="C143" s="10"/>
      <c r="D143" s="190"/>
      <c r="E143" s="192"/>
      <c r="F143" s="10">
        <f t="shared" si="6"/>
        <v>0</v>
      </c>
    </row>
    <row r="144" spans="1:6" x14ac:dyDescent="0.25">
      <c r="A144" s="22">
        <v>5</v>
      </c>
      <c r="B144" s="34" t="s">
        <v>137</v>
      </c>
      <c r="C144" s="10"/>
      <c r="D144" s="190"/>
      <c r="E144" s="192"/>
      <c r="F144" s="10">
        <f t="shared" si="6"/>
        <v>0</v>
      </c>
    </row>
    <row r="145" spans="1:6" ht="51" x14ac:dyDescent="0.25">
      <c r="A145" s="25">
        <v>5.0999999999999996</v>
      </c>
      <c r="B145" s="35" t="s">
        <v>138</v>
      </c>
      <c r="C145" s="10">
        <v>3313.17</v>
      </c>
      <c r="D145" s="190" t="s">
        <v>139</v>
      </c>
      <c r="E145" s="191"/>
      <c r="F145" s="10">
        <f t="shared" si="6"/>
        <v>0</v>
      </c>
    </row>
    <row r="146" spans="1:6" ht="25.5" x14ac:dyDescent="0.25">
      <c r="A146" s="25">
        <v>5.2</v>
      </c>
      <c r="B146" s="35" t="s">
        <v>140</v>
      </c>
      <c r="C146" s="10">
        <v>2</v>
      </c>
      <c r="D146" s="311" t="s">
        <v>84</v>
      </c>
      <c r="E146" s="191"/>
      <c r="F146" s="10">
        <f t="shared" si="6"/>
        <v>0</v>
      </c>
    </row>
    <row r="147" spans="1:6" x14ac:dyDescent="0.25">
      <c r="A147" s="25">
        <v>5.3</v>
      </c>
      <c r="B147" s="20" t="s">
        <v>141</v>
      </c>
      <c r="C147" s="10">
        <v>2</v>
      </c>
      <c r="D147" s="311" t="s">
        <v>84</v>
      </c>
      <c r="E147" s="191"/>
      <c r="F147" s="10">
        <f>ROUND((C147*E147),2)</f>
        <v>0</v>
      </c>
    </row>
    <row r="148" spans="1:6" x14ac:dyDescent="0.25">
      <c r="A148" s="25">
        <v>5.4</v>
      </c>
      <c r="B148" s="35" t="s">
        <v>142</v>
      </c>
      <c r="C148" s="10">
        <v>3.2</v>
      </c>
      <c r="D148" s="190" t="s">
        <v>46</v>
      </c>
      <c r="E148" s="191"/>
      <c r="F148" s="10">
        <f t="shared" si="6"/>
        <v>0</v>
      </c>
    </row>
    <row r="149" spans="1:6" ht="38.25" x14ac:dyDescent="0.25">
      <c r="A149" s="25">
        <v>5.5</v>
      </c>
      <c r="B149" s="36" t="s">
        <v>143</v>
      </c>
      <c r="C149" s="10">
        <v>2</v>
      </c>
      <c r="D149" s="311" t="s">
        <v>84</v>
      </c>
      <c r="E149" s="191"/>
      <c r="F149" s="10">
        <f t="shared" si="6"/>
        <v>0</v>
      </c>
    </row>
    <row r="150" spans="1:6" ht="38.25" x14ac:dyDescent="0.25">
      <c r="A150" s="25">
        <v>5.6</v>
      </c>
      <c r="B150" s="36" t="s">
        <v>144</v>
      </c>
      <c r="C150" s="10">
        <v>2</v>
      </c>
      <c r="D150" s="311" t="s">
        <v>84</v>
      </c>
      <c r="E150" s="127"/>
      <c r="F150" s="10">
        <f t="shared" si="6"/>
        <v>0</v>
      </c>
    </row>
    <row r="151" spans="1:6" ht="38.25" x14ac:dyDescent="0.25">
      <c r="A151" s="25">
        <v>5.7</v>
      </c>
      <c r="B151" s="36" t="s">
        <v>145</v>
      </c>
      <c r="C151" s="10">
        <v>1</v>
      </c>
      <c r="D151" s="311" t="s">
        <v>84</v>
      </c>
      <c r="E151" s="191"/>
      <c r="F151" s="10">
        <f t="shared" si="6"/>
        <v>0</v>
      </c>
    </row>
    <row r="152" spans="1:6" x14ac:dyDescent="0.25">
      <c r="A152" s="14"/>
      <c r="B152" s="37"/>
      <c r="C152" s="10"/>
      <c r="D152" s="190"/>
      <c r="E152" s="192"/>
      <c r="F152" s="10"/>
    </row>
    <row r="153" spans="1:6" x14ac:dyDescent="0.25">
      <c r="A153" s="38">
        <v>6</v>
      </c>
      <c r="B153" s="31" t="s">
        <v>146</v>
      </c>
      <c r="C153" s="39"/>
      <c r="D153" s="195"/>
      <c r="E153" s="192"/>
      <c r="F153" s="10">
        <f t="shared" si="6"/>
        <v>0</v>
      </c>
    </row>
    <row r="154" spans="1:6" x14ac:dyDescent="0.25">
      <c r="A154" s="40">
        <v>6.1</v>
      </c>
      <c r="B154" s="6" t="s">
        <v>147</v>
      </c>
      <c r="C154" s="10"/>
      <c r="D154" s="190"/>
      <c r="E154" s="192"/>
      <c r="F154" s="10">
        <f t="shared" si="6"/>
        <v>0</v>
      </c>
    </row>
    <row r="155" spans="1:6" x14ac:dyDescent="0.25">
      <c r="A155" s="41" t="s">
        <v>85</v>
      </c>
      <c r="B155" s="42" t="s">
        <v>148</v>
      </c>
      <c r="C155" s="43">
        <v>0.96</v>
      </c>
      <c r="D155" s="190" t="s">
        <v>46</v>
      </c>
      <c r="E155" s="191"/>
      <c r="F155" s="10">
        <f t="shared" si="6"/>
        <v>0</v>
      </c>
    </row>
    <row r="156" spans="1:6" x14ac:dyDescent="0.25">
      <c r="A156" s="41" t="s">
        <v>86</v>
      </c>
      <c r="B156" s="42" t="s">
        <v>126</v>
      </c>
      <c r="C156" s="43">
        <v>1.36</v>
      </c>
      <c r="D156" s="190" t="s">
        <v>46</v>
      </c>
      <c r="E156" s="191"/>
      <c r="F156" s="10">
        <f t="shared" si="6"/>
        <v>0</v>
      </c>
    </row>
    <row r="157" spans="1:6" x14ac:dyDescent="0.25">
      <c r="A157" s="44"/>
      <c r="B157" s="42"/>
      <c r="C157" s="39"/>
      <c r="D157" s="195"/>
      <c r="E157" s="192"/>
      <c r="F157" s="10">
        <f t="shared" si="6"/>
        <v>0</v>
      </c>
    </row>
    <row r="158" spans="1:6" x14ac:dyDescent="0.25">
      <c r="A158" s="40">
        <v>6.2</v>
      </c>
      <c r="B158" s="6" t="s">
        <v>149</v>
      </c>
      <c r="C158" s="10"/>
      <c r="D158" s="190"/>
      <c r="E158" s="192"/>
      <c r="F158" s="10">
        <f t="shared" si="6"/>
        <v>0</v>
      </c>
    </row>
    <row r="159" spans="1:6" x14ac:dyDescent="0.25">
      <c r="A159" s="41" t="s">
        <v>89</v>
      </c>
      <c r="B159" s="28" t="s">
        <v>150</v>
      </c>
      <c r="C159" s="10">
        <v>6</v>
      </c>
      <c r="D159" s="190" t="s">
        <v>76</v>
      </c>
      <c r="E159" s="191"/>
      <c r="F159" s="10">
        <f t="shared" si="6"/>
        <v>0</v>
      </c>
    </row>
    <row r="160" spans="1:6" x14ac:dyDescent="0.25">
      <c r="A160" s="41" t="s">
        <v>151</v>
      </c>
      <c r="B160" s="28" t="s">
        <v>77</v>
      </c>
      <c r="C160" s="10">
        <v>5.51</v>
      </c>
      <c r="D160" s="190" t="s">
        <v>76</v>
      </c>
      <c r="E160" s="191"/>
      <c r="F160" s="10">
        <f t="shared" si="6"/>
        <v>0</v>
      </c>
    </row>
    <row r="161" spans="1:6" x14ac:dyDescent="0.25">
      <c r="A161" s="41" t="s">
        <v>152</v>
      </c>
      <c r="B161" s="28" t="s">
        <v>80</v>
      </c>
      <c r="C161" s="10">
        <v>9.6999999999999993</v>
      </c>
      <c r="D161" s="190" t="s">
        <v>17</v>
      </c>
      <c r="E161" s="191"/>
      <c r="F161" s="10">
        <f t="shared" si="6"/>
        <v>0</v>
      </c>
    </row>
    <row r="162" spans="1:6" x14ac:dyDescent="0.25">
      <c r="A162" s="44"/>
      <c r="B162" s="42"/>
      <c r="C162" s="39"/>
      <c r="D162" s="195"/>
      <c r="E162" s="192"/>
      <c r="F162" s="10">
        <f t="shared" si="6"/>
        <v>0</v>
      </c>
    </row>
    <row r="163" spans="1:6" x14ac:dyDescent="0.25">
      <c r="A163" s="40">
        <v>6.3</v>
      </c>
      <c r="B163" s="6" t="s">
        <v>153</v>
      </c>
      <c r="C163" s="10"/>
      <c r="D163" s="190"/>
      <c r="E163" s="192"/>
      <c r="F163" s="10">
        <f t="shared" si="6"/>
        <v>0</v>
      </c>
    </row>
    <row r="164" spans="1:6" x14ac:dyDescent="0.25">
      <c r="A164" s="41" t="s">
        <v>92</v>
      </c>
      <c r="B164" s="28" t="s">
        <v>154</v>
      </c>
      <c r="C164" s="10">
        <v>1</v>
      </c>
      <c r="D164" s="311" t="s">
        <v>84</v>
      </c>
      <c r="E164" s="191"/>
      <c r="F164" s="10">
        <f t="shared" si="6"/>
        <v>0</v>
      </c>
    </row>
    <row r="165" spans="1:6" x14ac:dyDescent="0.25">
      <c r="A165" s="41" t="s">
        <v>155</v>
      </c>
      <c r="B165" s="11" t="s">
        <v>156</v>
      </c>
      <c r="C165" s="45">
        <v>1</v>
      </c>
      <c r="D165" s="311" t="s">
        <v>84</v>
      </c>
      <c r="E165" s="196"/>
      <c r="F165" s="45">
        <f t="shared" si="6"/>
        <v>0</v>
      </c>
    </row>
    <row r="166" spans="1:6" x14ac:dyDescent="0.25">
      <c r="A166" s="14"/>
      <c r="B166" s="37"/>
      <c r="C166" s="10"/>
      <c r="D166" s="190"/>
      <c r="E166" s="192"/>
      <c r="F166" s="10">
        <f t="shared" si="6"/>
        <v>0</v>
      </c>
    </row>
    <row r="167" spans="1:6" x14ac:dyDescent="0.25">
      <c r="A167" s="17">
        <v>7</v>
      </c>
      <c r="B167" s="6" t="s">
        <v>157</v>
      </c>
      <c r="C167" s="10"/>
      <c r="D167" s="190"/>
      <c r="E167" s="192"/>
      <c r="F167" s="10">
        <f t="shared" si="6"/>
        <v>0</v>
      </c>
    </row>
    <row r="168" spans="1:6" ht="25.5" x14ac:dyDescent="0.25">
      <c r="A168" s="46">
        <v>7.1</v>
      </c>
      <c r="B168" s="47" t="s">
        <v>158</v>
      </c>
      <c r="C168" s="10">
        <v>12</v>
      </c>
      <c r="D168" s="190" t="s">
        <v>84</v>
      </c>
      <c r="E168" s="191"/>
      <c r="F168" s="10">
        <f t="shared" si="6"/>
        <v>0</v>
      </c>
    </row>
    <row r="169" spans="1:6" ht="51" x14ac:dyDescent="0.25">
      <c r="A169" s="46">
        <v>7.2</v>
      </c>
      <c r="B169" s="47" t="s">
        <v>1403</v>
      </c>
      <c r="C169" s="10">
        <v>2564.0300000000002</v>
      </c>
      <c r="D169" s="190" t="s">
        <v>159</v>
      </c>
      <c r="E169" s="191"/>
      <c r="F169" s="10">
        <f t="shared" si="6"/>
        <v>0</v>
      </c>
    </row>
    <row r="170" spans="1:6" ht="25.5" x14ac:dyDescent="0.25">
      <c r="A170" s="46">
        <v>7.3</v>
      </c>
      <c r="B170" s="29" t="s">
        <v>160</v>
      </c>
      <c r="C170" s="10">
        <v>30</v>
      </c>
      <c r="D170" s="190" t="s">
        <v>17</v>
      </c>
      <c r="E170" s="191"/>
      <c r="F170" s="10">
        <f t="shared" si="6"/>
        <v>0</v>
      </c>
    </row>
    <row r="171" spans="1:6" ht="25.5" x14ac:dyDescent="0.25">
      <c r="A171" s="46">
        <v>7.4</v>
      </c>
      <c r="B171" s="47" t="s">
        <v>161</v>
      </c>
      <c r="C171" s="10">
        <v>18</v>
      </c>
      <c r="D171" s="311" t="s">
        <v>84</v>
      </c>
      <c r="E171" s="191"/>
      <c r="F171" s="10">
        <f t="shared" si="6"/>
        <v>0</v>
      </c>
    </row>
    <row r="172" spans="1:6" ht="25.5" x14ac:dyDescent="0.25">
      <c r="A172" s="46">
        <v>7.5</v>
      </c>
      <c r="B172" s="20" t="s">
        <v>162</v>
      </c>
      <c r="C172" s="10">
        <v>6</v>
      </c>
      <c r="D172" s="311" t="s">
        <v>84</v>
      </c>
      <c r="E172" s="191"/>
      <c r="F172" s="10">
        <f t="shared" si="6"/>
        <v>0</v>
      </c>
    </row>
    <row r="173" spans="1:6" x14ac:dyDescent="0.25">
      <c r="A173" s="46">
        <v>7.6</v>
      </c>
      <c r="B173" s="29" t="s">
        <v>163</v>
      </c>
      <c r="C173" s="10">
        <v>24</v>
      </c>
      <c r="D173" s="190" t="s">
        <v>164</v>
      </c>
      <c r="E173" s="191"/>
      <c r="F173" s="10">
        <f t="shared" si="6"/>
        <v>0</v>
      </c>
    </row>
    <row r="174" spans="1:6" x14ac:dyDescent="0.25">
      <c r="A174" s="46">
        <v>7.7</v>
      </c>
      <c r="B174" s="29" t="s">
        <v>165</v>
      </c>
      <c r="C174" s="10">
        <v>84.12</v>
      </c>
      <c r="D174" s="190" t="s">
        <v>46</v>
      </c>
      <c r="E174" s="191"/>
      <c r="F174" s="10">
        <f t="shared" si="6"/>
        <v>0</v>
      </c>
    </row>
    <row r="175" spans="1:6" x14ac:dyDescent="0.25">
      <c r="A175" s="46">
        <v>7.8</v>
      </c>
      <c r="B175" s="29" t="s">
        <v>166</v>
      </c>
      <c r="C175" s="10">
        <v>1</v>
      </c>
      <c r="D175" s="190" t="s">
        <v>12</v>
      </c>
      <c r="E175" s="191"/>
      <c r="F175" s="10">
        <f t="shared" si="6"/>
        <v>0</v>
      </c>
    </row>
    <row r="176" spans="1:6" x14ac:dyDescent="0.25">
      <c r="A176" s="48"/>
      <c r="B176" s="49"/>
      <c r="C176" s="50"/>
      <c r="D176" s="197"/>
      <c r="E176" s="191"/>
      <c r="F176" s="10">
        <f t="shared" si="6"/>
        <v>0</v>
      </c>
    </row>
    <row r="177" spans="1:6" x14ac:dyDescent="0.25">
      <c r="A177" s="17">
        <v>7.9</v>
      </c>
      <c r="B177" s="21" t="s">
        <v>167</v>
      </c>
      <c r="C177" s="10"/>
      <c r="D177" s="190"/>
      <c r="E177" s="191"/>
      <c r="F177" s="10">
        <f t="shared" si="6"/>
        <v>0</v>
      </c>
    </row>
    <row r="178" spans="1:6" ht="38.25" x14ac:dyDescent="0.25">
      <c r="A178" s="14" t="s">
        <v>168</v>
      </c>
      <c r="B178" s="316" t="s">
        <v>169</v>
      </c>
      <c r="C178" s="10">
        <v>6</v>
      </c>
      <c r="D178" s="311" t="s">
        <v>84</v>
      </c>
      <c r="E178" s="191"/>
      <c r="F178" s="10">
        <f t="shared" si="6"/>
        <v>0</v>
      </c>
    </row>
    <row r="179" spans="1:6" ht="38.25" x14ac:dyDescent="0.25">
      <c r="A179" s="14" t="s">
        <v>170</v>
      </c>
      <c r="B179" s="317" t="s">
        <v>171</v>
      </c>
      <c r="C179" s="10">
        <v>3</v>
      </c>
      <c r="D179" s="311" t="s">
        <v>84</v>
      </c>
      <c r="E179" s="191"/>
      <c r="F179" s="10">
        <f t="shared" si="6"/>
        <v>0</v>
      </c>
    </row>
    <row r="180" spans="1:6" x14ac:dyDescent="0.25">
      <c r="A180" s="14"/>
      <c r="B180" s="318"/>
      <c r="C180" s="10"/>
      <c r="D180" s="190"/>
      <c r="E180" s="191"/>
      <c r="F180" s="10"/>
    </row>
    <row r="181" spans="1:6" x14ac:dyDescent="0.25">
      <c r="A181" s="38">
        <v>8</v>
      </c>
      <c r="B181" s="31" t="s">
        <v>172</v>
      </c>
      <c r="C181" s="10"/>
      <c r="D181" s="190"/>
      <c r="E181" s="192"/>
      <c r="F181" s="10">
        <f t="shared" si="6"/>
        <v>0</v>
      </c>
    </row>
    <row r="182" spans="1:6" x14ac:dyDescent="0.25">
      <c r="A182" s="22">
        <v>8.1</v>
      </c>
      <c r="B182" s="6" t="s">
        <v>173</v>
      </c>
      <c r="C182" s="10"/>
      <c r="D182" s="190"/>
      <c r="E182" s="192"/>
      <c r="F182" s="10">
        <f t="shared" si="6"/>
        <v>0</v>
      </c>
    </row>
    <row r="183" spans="1:6" x14ac:dyDescent="0.25">
      <c r="A183" s="25" t="s">
        <v>174</v>
      </c>
      <c r="B183" s="28" t="s">
        <v>148</v>
      </c>
      <c r="C183" s="10">
        <v>0.88</v>
      </c>
      <c r="D183" s="190" t="s">
        <v>46</v>
      </c>
      <c r="E183" s="192"/>
      <c r="F183" s="10">
        <f t="shared" si="6"/>
        <v>0</v>
      </c>
    </row>
    <row r="184" spans="1:6" x14ac:dyDescent="0.25">
      <c r="A184" s="25" t="s">
        <v>175</v>
      </c>
      <c r="B184" s="28" t="s">
        <v>126</v>
      </c>
      <c r="C184" s="10">
        <v>0.68</v>
      </c>
      <c r="D184" s="190" t="s">
        <v>46</v>
      </c>
      <c r="E184" s="192"/>
      <c r="F184" s="10">
        <f t="shared" si="6"/>
        <v>0</v>
      </c>
    </row>
    <row r="185" spans="1:6" x14ac:dyDescent="0.25">
      <c r="A185" s="25"/>
      <c r="B185" s="42"/>
      <c r="C185" s="39"/>
      <c r="D185" s="195"/>
      <c r="E185" s="192"/>
      <c r="F185" s="10">
        <f t="shared" si="6"/>
        <v>0</v>
      </c>
    </row>
    <row r="186" spans="1:6" x14ac:dyDescent="0.25">
      <c r="A186" s="22">
        <v>8.1999999999999993</v>
      </c>
      <c r="B186" s="6" t="s">
        <v>149</v>
      </c>
      <c r="C186" s="10"/>
      <c r="D186" s="190"/>
      <c r="E186" s="192"/>
      <c r="F186" s="10">
        <f t="shared" si="6"/>
        <v>0</v>
      </c>
    </row>
    <row r="187" spans="1:6" x14ac:dyDescent="0.25">
      <c r="A187" s="25" t="s">
        <v>176</v>
      </c>
      <c r="B187" s="28" t="s">
        <v>150</v>
      </c>
      <c r="C187" s="10">
        <v>3</v>
      </c>
      <c r="D187" s="190" t="s">
        <v>76</v>
      </c>
      <c r="E187" s="192"/>
      <c r="F187" s="10">
        <f t="shared" si="6"/>
        <v>0</v>
      </c>
    </row>
    <row r="188" spans="1:6" x14ac:dyDescent="0.25">
      <c r="A188" s="25" t="s">
        <v>177</v>
      </c>
      <c r="B188" s="28" t="s">
        <v>77</v>
      </c>
      <c r="C188" s="10">
        <v>3.04</v>
      </c>
      <c r="D188" s="190" t="s">
        <v>76</v>
      </c>
      <c r="E188" s="192"/>
      <c r="F188" s="10">
        <f t="shared" si="6"/>
        <v>0</v>
      </c>
    </row>
    <row r="189" spans="1:6" x14ac:dyDescent="0.25">
      <c r="A189" s="25" t="s">
        <v>178</v>
      </c>
      <c r="B189" s="28" t="s">
        <v>80</v>
      </c>
      <c r="C189" s="10">
        <v>8.4</v>
      </c>
      <c r="D189" s="190" t="s">
        <v>17</v>
      </c>
      <c r="E189" s="192"/>
      <c r="F189" s="10">
        <f t="shared" si="6"/>
        <v>0</v>
      </c>
    </row>
    <row r="190" spans="1:6" x14ac:dyDescent="0.25">
      <c r="A190" s="25"/>
      <c r="B190" s="42"/>
      <c r="C190" s="39"/>
      <c r="D190" s="195"/>
      <c r="E190" s="192"/>
      <c r="F190" s="10">
        <f t="shared" si="6"/>
        <v>0</v>
      </c>
    </row>
    <row r="191" spans="1:6" x14ac:dyDescent="0.25">
      <c r="A191" s="22">
        <v>8.3000000000000007</v>
      </c>
      <c r="B191" s="6" t="s">
        <v>153</v>
      </c>
      <c r="C191" s="10"/>
      <c r="D191" s="190"/>
      <c r="E191" s="192"/>
      <c r="F191" s="10">
        <f t="shared" si="6"/>
        <v>0</v>
      </c>
    </row>
    <row r="192" spans="1:6" ht="25.5" x14ac:dyDescent="0.25">
      <c r="A192" s="25" t="s">
        <v>179</v>
      </c>
      <c r="B192" s="51" t="s">
        <v>180</v>
      </c>
      <c r="C192" s="10">
        <v>1</v>
      </c>
      <c r="D192" s="311" t="s">
        <v>84</v>
      </c>
      <c r="E192" s="192"/>
      <c r="F192" s="10">
        <f t="shared" si="6"/>
        <v>0</v>
      </c>
    </row>
    <row r="193" spans="1:6" x14ac:dyDescent="0.25">
      <c r="A193" s="25" t="s">
        <v>181</v>
      </c>
      <c r="B193" s="11" t="s">
        <v>156</v>
      </c>
      <c r="C193" s="45">
        <v>1</v>
      </c>
      <c r="D193" s="311" t="s">
        <v>84</v>
      </c>
      <c r="E193" s="196"/>
      <c r="F193" s="45">
        <f t="shared" si="6"/>
        <v>0</v>
      </c>
    </row>
    <row r="194" spans="1:6" x14ac:dyDescent="0.25">
      <c r="A194" s="25" t="s">
        <v>182</v>
      </c>
      <c r="B194" s="11" t="s">
        <v>183</v>
      </c>
      <c r="C194" s="10">
        <v>2.38</v>
      </c>
      <c r="D194" s="198" t="s">
        <v>17</v>
      </c>
      <c r="E194" s="192"/>
      <c r="F194" s="10">
        <f t="shared" si="6"/>
        <v>0</v>
      </c>
    </row>
    <row r="195" spans="1:6" x14ac:dyDescent="0.25">
      <c r="A195" s="25" t="s">
        <v>184</v>
      </c>
      <c r="B195" s="47" t="s">
        <v>185</v>
      </c>
      <c r="C195" s="10">
        <v>2</v>
      </c>
      <c r="D195" s="311" t="s">
        <v>84</v>
      </c>
      <c r="E195" s="192"/>
      <c r="F195" s="10">
        <f t="shared" si="6"/>
        <v>0</v>
      </c>
    </row>
    <row r="196" spans="1:6" x14ac:dyDescent="0.25">
      <c r="A196" s="25" t="s">
        <v>186</v>
      </c>
      <c r="B196" s="20" t="s">
        <v>187</v>
      </c>
      <c r="C196" s="10">
        <v>2</v>
      </c>
      <c r="D196" s="311" t="s">
        <v>84</v>
      </c>
      <c r="E196" s="192"/>
      <c r="F196" s="10">
        <f t="shared" si="6"/>
        <v>0</v>
      </c>
    </row>
    <row r="197" spans="1:6" x14ac:dyDescent="0.25">
      <c r="A197" s="25" t="s">
        <v>188</v>
      </c>
      <c r="B197" s="20" t="s">
        <v>189</v>
      </c>
      <c r="C197" s="10">
        <v>1</v>
      </c>
      <c r="D197" s="311" t="s">
        <v>84</v>
      </c>
      <c r="E197" s="192"/>
      <c r="F197" s="10">
        <f t="shared" si="6"/>
        <v>0</v>
      </c>
    </row>
    <row r="198" spans="1:6" x14ac:dyDescent="0.25">
      <c r="A198" s="25" t="s">
        <v>190</v>
      </c>
      <c r="B198" s="20" t="s">
        <v>191</v>
      </c>
      <c r="C198" s="10">
        <v>0.1</v>
      </c>
      <c r="D198" s="190" t="s">
        <v>46</v>
      </c>
      <c r="E198" s="192"/>
      <c r="F198" s="10">
        <f t="shared" si="6"/>
        <v>0</v>
      </c>
    </row>
    <row r="199" spans="1:6" x14ac:dyDescent="0.25">
      <c r="A199" s="25"/>
      <c r="B199" s="52"/>
      <c r="C199" s="10"/>
      <c r="D199" s="190"/>
      <c r="E199" s="192"/>
      <c r="F199" s="10">
        <f t="shared" ref="F199:F262" si="7">ROUND((C199*E199),2)</f>
        <v>0</v>
      </c>
    </row>
    <row r="200" spans="1:6" x14ac:dyDescent="0.25">
      <c r="A200" s="22">
        <v>9</v>
      </c>
      <c r="B200" s="53" t="s">
        <v>192</v>
      </c>
      <c r="C200" s="10"/>
      <c r="D200" s="190"/>
      <c r="E200" s="191"/>
      <c r="F200" s="10">
        <f t="shared" si="7"/>
        <v>0</v>
      </c>
    </row>
    <row r="201" spans="1:6" ht="38.25" x14ac:dyDescent="0.25">
      <c r="A201" s="46">
        <v>9.1</v>
      </c>
      <c r="B201" s="36" t="s">
        <v>193</v>
      </c>
      <c r="C201" s="10">
        <v>557.71</v>
      </c>
      <c r="D201" s="190" t="s">
        <v>139</v>
      </c>
      <c r="E201" s="191"/>
      <c r="F201" s="10">
        <f t="shared" si="7"/>
        <v>0</v>
      </c>
    </row>
    <row r="202" spans="1:6" x14ac:dyDescent="0.25">
      <c r="A202" s="46">
        <v>9.1999999999999993</v>
      </c>
      <c r="B202" s="54" t="s">
        <v>194</v>
      </c>
      <c r="C202" s="10">
        <v>557.71</v>
      </c>
      <c r="D202" s="190" t="s">
        <v>139</v>
      </c>
      <c r="E202" s="191"/>
      <c r="F202" s="10">
        <f t="shared" si="7"/>
        <v>0</v>
      </c>
    </row>
    <row r="203" spans="1:6" ht="38.25" x14ac:dyDescent="0.25">
      <c r="A203" s="14">
        <v>9.3000000000000007</v>
      </c>
      <c r="B203" s="319" t="s">
        <v>195</v>
      </c>
      <c r="C203" s="10">
        <v>6</v>
      </c>
      <c r="D203" s="311" t="s">
        <v>84</v>
      </c>
      <c r="E203" s="127"/>
      <c r="F203" s="10">
        <f t="shared" si="7"/>
        <v>0</v>
      </c>
    </row>
    <row r="204" spans="1:6" ht="51" x14ac:dyDescent="0.25">
      <c r="A204" s="14">
        <v>9.4</v>
      </c>
      <c r="B204" s="319" t="s">
        <v>196</v>
      </c>
      <c r="C204" s="10">
        <v>6</v>
      </c>
      <c r="D204" s="311" t="s">
        <v>84</v>
      </c>
      <c r="E204" s="127"/>
      <c r="F204" s="10">
        <f t="shared" si="7"/>
        <v>0</v>
      </c>
    </row>
    <row r="205" spans="1:6" ht="25.5" x14ac:dyDescent="0.25">
      <c r="A205" s="14"/>
      <c r="B205" s="316" t="s">
        <v>197</v>
      </c>
      <c r="C205" s="10">
        <v>6</v>
      </c>
      <c r="D205" s="311" t="s">
        <v>84</v>
      </c>
      <c r="E205" s="127"/>
      <c r="F205" s="10">
        <f t="shared" si="7"/>
        <v>0</v>
      </c>
    </row>
    <row r="206" spans="1:6" ht="38.25" x14ac:dyDescent="0.25">
      <c r="A206" s="14">
        <v>9.5</v>
      </c>
      <c r="B206" s="316" t="s">
        <v>198</v>
      </c>
      <c r="C206" s="10">
        <v>6</v>
      </c>
      <c r="D206" s="311" t="s">
        <v>84</v>
      </c>
      <c r="E206" s="191"/>
      <c r="F206" s="10">
        <f>ROUND((C206*E206),2)</f>
        <v>0</v>
      </c>
    </row>
    <row r="207" spans="1:6" ht="38.25" x14ac:dyDescent="0.25">
      <c r="A207" s="14">
        <v>9.6</v>
      </c>
      <c r="B207" s="319" t="s">
        <v>199</v>
      </c>
      <c r="C207" s="10">
        <v>1</v>
      </c>
      <c r="D207" s="311" t="s">
        <v>84</v>
      </c>
      <c r="E207" s="191"/>
      <c r="F207" s="10">
        <f>ROUND((C207*E207),2)</f>
        <v>0</v>
      </c>
    </row>
    <row r="208" spans="1:6" ht="38.25" x14ac:dyDescent="0.25">
      <c r="A208" s="14">
        <v>9.6999999999999993</v>
      </c>
      <c r="B208" s="316" t="s">
        <v>200</v>
      </c>
      <c r="C208" s="10">
        <v>1</v>
      </c>
      <c r="D208" s="311" t="s">
        <v>84</v>
      </c>
      <c r="E208" s="191"/>
      <c r="F208" s="10">
        <f>ROUND((C208*E208),2)</f>
        <v>0</v>
      </c>
    </row>
    <row r="209" spans="1:6" ht="25.5" x14ac:dyDescent="0.25">
      <c r="A209" s="14">
        <v>9.8000000000000007</v>
      </c>
      <c r="B209" s="316" t="s">
        <v>201</v>
      </c>
      <c r="C209" s="10">
        <v>6</v>
      </c>
      <c r="D209" s="311" t="s">
        <v>84</v>
      </c>
      <c r="E209" s="191"/>
      <c r="F209" s="10">
        <f t="shared" ref="F209" si="8">ROUND((C209*E209),2)</f>
        <v>0</v>
      </c>
    </row>
    <row r="210" spans="1:6" x14ac:dyDescent="0.25">
      <c r="A210" s="46"/>
      <c r="B210" s="54"/>
      <c r="C210" s="10"/>
      <c r="D210" s="190"/>
      <c r="E210" s="191"/>
      <c r="F210" s="10"/>
    </row>
    <row r="211" spans="1:6" ht="25.5" x14ac:dyDescent="0.25">
      <c r="A211" s="55">
        <v>9.9</v>
      </c>
      <c r="B211" s="56" t="s">
        <v>202</v>
      </c>
      <c r="C211" s="10"/>
      <c r="D211" s="190"/>
      <c r="E211" s="191"/>
      <c r="F211" s="10">
        <f t="shared" si="7"/>
        <v>0</v>
      </c>
    </row>
    <row r="212" spans="1:6" x14ac:dyDescent="0.25">
      <c r="A212" s="25" t="s">
        <v>203</v>
      </c>
      <c r="B212" s="28" t="s">
        <v>204</v>
      </c>
      <c r="C212" s="10">
        <v>2.4500000000000002</v>
      </c>
      <c r="D212" s="190" t="s">
        <v>46</v>
      </c>
      <c r="E212" s="191"/>
      <c r="F212" s="10">
        <f t="shared" si="7"/>
        <v>0</v>
      </c>
    </row>
    <row r="213" spans="1:6" x14ac:dyDescent="0.25">
      <c r="A213" s="57" t="s">
        <v>205</v>
      </c>
      <c r="B213" s="28" t="s">
        <v>206</v>
      </c>
      <c r="C213" s="10">
        <v>2.4500000000000002</v>
      </c>
      <c r="D213" s="190" t="s">
        <v>46</v>
      </c>
      <c r="E213" s="191"/>
      <c r="F213" s="10">
        <f t="shared" si="7"/>
        <v>0</v>
      </c>
    </row>
    <row r="214" spans="1:6" x14ac:dyDescent="0.25">
      <c r="A214" s="57"/>
      <c r="B214" s="27"/>
      <c r="C214" s="10"/>
      <c r="D214" s="190"/>
      <c r="E214" s="191"/>
      <c r="F214" s="10">
        <f t="shared" si="7"/>
        <v>0</v>
      </c>
    </row>
    <row r="215" spans="1:6" x14ac:dyDescent="0.25">
      <c r="A215" s="58">
        <v>9.1</v>
      </c>
      <c r="B215" s="59" t="s">
        <v>207</v>
      </c>
      <c r="C215" s="10"/>
      <c r="D215" s="190"/>
      <c r="E215" s="191"/>
      <c r="F215" s="10">
        <f t="shared" si="7"/>
        <v>0</v>
      </c>
    </row>
    <row r="216" spans="1:6" ht="25.5" x14ac:dyDescent="0.25">
      <c r="A216" s="46" t="s">
        <v>208</v>
      </c>
      <c r="B216" s="51" t="s">
        <v>209</v>
      </c>
      <c r="C216" s="10">
        <v>46</v>
      </c>
      <c r="D216" s="190" t="s">
        <v>46</v>
      </c>
      <c r="E216" s="191"/>
      <c r="F216" s="10">
        <f t="shared" si="7"/>
        <v>0</v>
      </c>
    </row>
    <row r="217" spans="1:6" x14ac:dyDescent="0.25">
      <c r="A217" s="46" t="s">
        <v>210</v>
      </c>
      <c r="B217" s="54" t="s">
        <v>211</v>
      </c>
      <c r="C217" s="10">
        <v>6</v>
      </c>
      <c r="D217" s="190" t="s">
        <v>46</v>
      </c>
      <c r="E217" s="191"/>
      <c r="F217" s="10">
        <f>ROUND((C217*E217),2)</f>
        <v>0</v>
      </c>
    </row>
    <row r="218" spans="1:6" x14ac:dyDescent="0.25">
      <c r="A218" s="46" t="s">
        <v>212</v>
      </c>
      <c r="B218" s="54" t="s">
        <v>213</v>
      </c>
      <c r="C218" s="10">
        <v>52</v>
      </c>
      <c r="D218" s="190" t="s">
        <v>46</v>
      </c>
      <c r="E218" s="191"/>
      <c r="F218" s="10">
        <f>ROUND((C218*E218),2)</f>
        <v>0</v>
      </c>
    </row>
    <row r="219" spans="1:6" x14ac:dyDescent="0.25">
      <c r="A219" s="46" t="s">
        <v>214</v>
      </c>
      <c r="B219" s="54" t="s">
        <v>215</v>
      </c>
      <c r="C219" s="10">
        <v>52</v>
      </c>
      <c r="D219" s="190" t="s">
        <v>46</v>
      </c>
      <c r="E219" s="191"/>
      <c r="F219" s="10">
        <f t="shared" si="7"/>
        <v>0</v>
      </c>
    </row>
    <row r="220" spans="1:6" x14ac:dyDescent="0.25">
      <c r="A220" s="14"/>
      <c r="B220" s="20"/>
      <c r="C220" s="10"/>
      <c r="D220" s="190"/>
      <c r="E220" s="192"/>
      <c r="F220" s="10">
        <f t="shared" si="7"/>
        <v>0</v>
      </c>
    </row>
    <row r="221" spans="1:6" ht="25.5" x14ac:dyDescent="0.25">
      <c r="A221" s="60">
        <v>9.11</v>
      </c>
      <c r="B221" s="61" t="s">
        <v>216</v>
      </c>
      <c r="C221" s="43"/>
      <c r="D221" s="199"/>
      <c r="E221" s="192"/>
      <c r="F221" s="10">
        <f t="shared" si="7"/>
        <v>0</v>
      </c>
    </row>
    <row r="222" spans="1:6" x14ac:dyDescent="0.25">
      <c r="A222" s="62" t="s">
        <v>217</v>
      </c>
      <c r="B222" s="63" t="s">
        <v>218</v>
      </c>
      <c r="C222" s="43">
        <v>13.5</v>
      </c>
      <c r="D222" s="199" t="s">
        <v>17</v>
      </c>
      <c r="E222" s="192"/>
      <c r="F222" s="10">
        <f t="shared" si="7"/>
        <v>0</v>
      </c>
    </row>
    <row r="223" spans="1:6" x14ac:dyDescent="0.25">
      <c r="A223" s="62" t="s">
        <v>219</v>
      </c>
      <c r="B223" s="63" t="s">
        <v>220</v>
      </c>
      <c r="C223" s="43">
        <v>34.119999999999997</v>
      </c>
      <c r="D223" s="199" t="s">
        <v>17</v>
      </c>
      <c r="E223" s="192"/>
      <c r="F223" s="10">
        <f t="shared" si="7"/>
        <v>0</v>
      </c>
    </row>
    <row r="224" spans="1:6" x14ac:dyDescent="0.25">
      <c r="A224" s="62" t="s">
        <v>221</v>
      </c>
      <c r="B224" s="63" t="s">
        <v>222</v>
      </c>
      <c r="C224" s="43">
        <v>24.73</v>
      </c>
      <c r="D224" s="199" t="s">
        <v>17</v>
      </c>
      <c r="E224" s="192"/>
      <c r="F224" s="10">
        <f t="shared" si="7"/>
        <v>0</v>
      </c>
    </row>
    <row r="225" spans="1:6" x14ac:dyDescent="0.25">
      <c r="A225" s="62" t="s">
        <v>223</v>
      </c>
      <c r="B225" s="63" t="s">
        <v>224</v>
      </c>
      <c r="C225" s="43">
        <v>5</v>
      </c>
      <c r="D225" s="311" t="s">
        <v>84</v>
      </c>
      <c r="E225" s="192"/>
      <c r="F225" s="10">
        <f t="shared" si="7"/>
        <v>0</v>
      </c>
    </row>
    <row r="226" spans="1:6" x14ac:dyDescent="0.25">
      <c r="A226" s="62" t="s">
        <v>225</v>
      </c>
      <c r="B226" s="63" t="s">
        <v>226</v>
      </c>
      <c r="C226" s="43">
        <v>2</v>
      </c>
      <c r="D226" s="311" t="s">
        <v>84</v>
      </c>
      <c r="E226" s="192"/>
      <c r="F226" s="10">
        <f t="shared" si="7"/>
        <v>0</v>
      </c>
    </row>
    <row r="227" spans="1:6" x14ac:dyDescent="0.25">
      <c r="A227" s="62" t="s">
        <v>227</v>
      </c>
      <c r="B227" s="63" t="s">
        <v>228</v>
      </c>
      <c r="C227" s="43">
        <v>12</v>
      </c>
      <c r="D227" s="311" t="s">
        <v>84</v>
      </c>
      <c r="E227" s="192"/>
      <c r="F227" s="10">
        <f t="shared" si="7"/>
        <v>0</v>
      </c>
    </row>
    <row r="228" spans="1:6" x14ac:dyDescent="0.25">
      <c r="A228" s="62" t="s">
        <v>229</v>
      </c>
      <c r="B228" s="63" t="s">
        <v>230</v>
      </c>
      <c r="C228" s="43">
        <v>2</v>
      </c>
      <c r="D228" s="311" t="s">
        <v>84</v>
      </c>
      <c r="E228" s="192"/>
      <c r="F228" s="10">
        <f t="shared" si="7"/>
        <v>0</v>
      </c>
    </row>
    <row r="229" spans="1:6" x14ac:dyDescent="0.25">
      <c r="A229" s="62" t="s">
        <v>231</v>
      </c>
      <c r="B229" s="63" t="s">
        <v>232</v>
      </c>
      <c r="C229" s="43">
        <v>8</v>
      </c>
      <c r="D229" s="311" t="s">
        <v>84</v>
      </c>
      <c r="E229" s="192"/>
      <c r="F229" s="10">
        <f t="shared" si="7"/>
        <v>0</v>
      </c>
    </row>
    <row r="230" spans="1:6" x14ac:dyDescent="0.25">
      <c r="A230" s="62" t="s">
        <v>233</v>
      </c>
      <c r="B230" s="63" t="s">
        <v>234</v>
      </c>
      <c r="C230" s="43">
        <v>2</v>
      </c>
      <c r="D230" s="311" t="s">
        <v>84</v>
      </c>
      <c r="E230" s="192"/>
      <c r="F230" s="10">
        <f t="shared" si="7"/>
        <v>0</v>
      </c>
    </row>
    <row r="231" spans="1:6" ht="25.5" x14ac:dyDescent="0.25">
      <c r="A231" s="62" t="s">
        <v>235</v>
      </c>
      <c r="B231" s="63" t="s">
        <v>1402</v>
      </c>
      <c r="C231" s="43">
        <v>1</v>
      </c>
      <c r="D231" s="199" t="s">
        <v>12</v>
      </c>
      <c r="E231" s="192"/>
      <c r="F231" s="10">
        <f t="shared" si="7"/>
        <v>0</v>
      </c>
    </row>
    <row r="232" spans="1:6" x14ac:dyDescent="0.25">
      <c r="A232" s="62" t="s">
        <v>236</v>
      </c>
      <c r="B232" s="63" t="s">
        <v>237</v>
      </c>
      <c r="C232" s="43">
        <v>1</v>
      </c>
      <c r="D232" s="311" t="s">
        <v>84</v>
      </c>
      <c r="E232" s="192"/>
      <c r="F232" s="10">
        <f t="shared" si="7"/>
        <v>0</v>
      </c>
    </row>
    <row r="233" spans="1:6" x14ac:dyDescent="0.25">
      <c r="A233" s="62"/>
      <c r="B233" s="20"/>
      <c r="C233" s="10"/>
      <c r="D233" s="190"/>
      <c r="E233" s="192"/>
      <c r="F233" s="10">
        <f t="shared" si="7"/>
        <v>0</v>
      </c>
    </row>
    <row r="234" spans="1:6" ht="38.25" x14ac:dyDescent="0.25">
      <c r="A234" s="64">
        <v>10</v>
      </c>
      <c r="B234" s="21" t="s">
        <v>238</v>
      </c>
      <c r="C234" s="10"/>
      <c r="D234" s="198"/>
      <c r="E234" s="192"/>
      <c r="F234" s="10">
        <f t="shared" si="7"/>
        <v>0</v>
      </c>
    </row>
    <row r="235" spans="1:6" x14ac:dyDescent="0.25">
      <c r="A235" s="8">
        <v>10.1</v>
      </c>
      <c r="B235" s="6" t="s">
        <v>239</v>
      </c>
      <c r="C235" s="10"/>
      <c r="D235" s="198"/>
      <c r="E235" s="192"/>
      <c r="F235" s="10">
        <f t="shared" si="7"/>
        <v>0</v>
      </c>
    </row>
    <row r="236" spans="1:6" x14ac:dyDescent="0.25">
      <c r="A236" s="32" t="s">
        <v>240</v>
      </c>
      <c r="B236" s="28" t="s">
        <v>148</v>
      </c>
      <c r="C236" s="10">
        <v>8.19</v>
      </c>
      <c r="D236" s="198" t="s">
        <v>46</v>
      </c>
      <c r="E236" s="191"/>
      <c r="F236" s="10">
        <f t="shared" si="7"/>
        <v>0</v>
      </c>
    </row>
    <row r="237" spans="1:6" ht="25.5" x14ac:dyDescent="0.25">
      <c r="A237" s="32" t="s">
        <v>241</v>
      </c>
      <c r="B237" s="11" t="s">
        <v>242</v>
      </c>
      <c r="C237" s="10">
        <v>1.18</v>
      </c>
      <c r="D237" s="198" t="s">
        <v>46</v>
      </c>
      <c r="E237" s="191"/>
      <c r="F237" s="10">
        <f t="shared" si="7"/>
        <v>0</v>
      </c>
    </row>
    <row r="238" spans="1:6" x14ac:dyDescent="0.25">
      <c r="A238" s="32" t="s">
        <v>243</v>
      </c>
      <c r="B238" s="11" t="s">
        <v>244</v>
      </c>
      <c r="C238" s="10">
        <v>5.96</v>
      </c>
      <c r="D238" s="198" t="s">
        <v>46</v>
      </c>
      <c r="E238" s="191"/>
      <c r="F238" s="10">
        <f t="shared" si="7"/>
        <v>0</v>
      </c>
    </row>
    <row r="239" spans="1:6" x14ac:dyDescent="0.25">
      <c r="A239" s="32"/>
      <c r="B239" s="11"/>
      <c r="C239" s="10"/>
      <c r="D239" s="198"/>
      <c r="E239" s="191"/>
      <c r="F239" s="10">
        <f t="shared" si="7"/>
        <v>0</v>
      </c>
    </row>
    <row r="240" spans="1:6" x14ac:dyDescent="0.25">
      <c r="A240" s="8">
        <v>10.199999999999999</v>
      </c>
      <c r="B240" s="6" t="s">
        <v>149</v>
      </c>
      <c r="C240" s="10"/>
      <c r="D240" s="198"/>
      <c r="E240" s="191"/>
      <c r="F240" s="10">
        <f t="shared" si="7"/>
        <v>0</v>
      </c>
    </row>
    <row r="241" spans="1:6" x14ac:dyDescent="0.25">
      <c r="A241" s="32" t="s">
        <v>245</v>
      </c>
      <c r="B241" s="28" t="s">
        <v>150</v>
      </c>
      <c r="C241" s="10">
        <v>31.63</v>
      </c>
      <c r="D241" s="198" t="s">
        <v>76</v>
      </c>
      <c r="E241" s="191"/>
      <c r="F241" s="10">
        <f t="shared" si="7"/>
        <v>0</v>
      </c>
    </row>
    <row r="242" spans="1:6" x14ac:dyDescent="0.25">
      <c r="A242" s="32" t="s">
        <v>246</v>
      </c>
      <c r="B242" s="28" t="s">
        <v>77</v>
      </c>
      <c r="C242" s="10">
        <v>10.24</v>
      </c>
      <c r="D242" s="198" t="s">
        <v>76</v>
      </c>
      <c r="E242" s="191"/>
      <c r="F242" s="10">
        <f t="shared" si="7"/>
        <v>0</v>
      </c>
    </row>
    <row r="243" spans="1:6" x14ac:dyDescent="0.25">
      <c r="A243" s="32" t="s">
        <v>247</v>
      </c>
      <c r="B243" s="28" t="s">
        <v>80</v>
      </c>
      <c r="C243" s="10">
        <v>19.8</v>
      </c>
      <c r="D243" s="198" t="s">
        <v>17</v>
      </c>
      <c r="E243" s="191"/>
      <c r="F243" s="10">
        <f t="shared" si="7"/>
        <v>0</v>
      </c>
    </row>
    <row r="244" spans="1:6" x14ac:dyDescent="0.25">
      <c r="A244" s="65"/>
      <c r="B244" s="66"/>
      <c r="C244" s="50"/>
      <c r="D244" s="200"/>
      <c r="E244" s="191"/>
      <c r="F244" s="10">
        <f t="shared" si="7"/>
        <v>0</v>
      </c>
    </row>
    <row r="245" spans="1:6" x14ac:dyDescent="0.25">
      <c r="A245" s="8">
        <v>10.3</v>
      </c>
      <c r="B245" s="6" t="s">
        <v>248</v>
      </c>
      <c r="C245" s="10"/>
      <c r="D245" s="198"/>
      <c r="E245" s="191"/>
      <c r="F245" s="10">
        <f t="shared" si="7"/>
        <v>0</v>
      </c>
    </row>
    <row r="246" spans="1:6" x14ac:dyDescent="0.25">
      <c r="A246" s="32" t="s">
        <v>249</v>
      </c>
      <c r="B246" s="11" t="s">
        <v>250</v>
      </c>
      <c r="C246" s="10">
        <v>1</v>
      </c>
      <c r="D246" s="311" t="s">
        <v>84</v>
      </c>
      <c r="E246" s="191"/>
      <c r="F246" s="10">
        <f t="shared" si="7"/>
        <v>0</v>
      </c>
    </row>
    <row r="247" spans="1:6" x14ac:dyDescent="0.25">
      <c r="A247" s="32" t="s">
        <v>251</v>
      </c>
      <c r="B247" s="11" t="s">
        <v>252</v>
      </c>
      <c r="C247" s="10">
        <v>1</v>
      </c>
      <c r="D247" s="311" t="s">
        <v>84</v>
      </c>
      <c r="E247" s="191"/>
      <c r="F247" s="10">
        <f t="shared" si="7"/>
        <v>0</v>
      </c>
    </row>
    <row r="248" spans="1:6" x14ac:dyDescent="0.25">
      <c r="A248" s="41" t="s">
        <v>253</v>
      </c>
      <c r="B248" s="28" t="s">
        <v>254</v>
      </c>
      <c r="C248" s="10">
        <v>1</v>
      </c>
      <c r="D248" s="311" t="s">
        <v>84</v>
      </c>
      <c r="E248" s="191"/>
      <c r="F248" s="10">
        <f t="shared" si="7"/>
        <v>0</v>
      </c>
    </row>
    <row r="249" spans="1:6" x14ac:dyDescent="0.25">
      <c r="A249" s="67"/>
      <c r="B249" s="68"/>
      <c r="C249" s="50"/>
      <c r="D249" s="197"/>
      <c r="E249" s="191"/>
      <c r="F249" s="10">
        <f t="shared" si="7"/>
        <v>0</v>
      </c>
    </row>
    <row r="250" spans="1:6" x14ac:dyDescent="0.25">
      <c r="A250" s="69">
        <v>11</v>
      </c>
      <c r="B250" s="21" t="s">
        <v>255</v>
      </c>
      <c r="C250" s="10"/>
      <c r="D250" s="198"/>
      <c r="E250" s="191"/>
      <c r="F250" s="10">
        <f t="shared" si="7"/>
        <v>0</v>
      </c>
    </row>
    <row r="251" spans="1:6" x14ac:dyDescent="0.25">
      <c r="A251" s="69">
        <v>11.1</v>
      </c>
      <c r="B251" s="6" t="s">
        <v>239</v>
      </c>
      <c r="C251" s="10"/>
      <c r="D251" s="198"/>
      <c r="E251" s="191"/>
      <c r="F251" s="10">
        <f t="shared" si="7"/>
        <v>0</v>
      </c>
    </row>
    <row r="252" spans="1:6" x14ac:dyDescent="0.25">
      <c r="A252" s="41" t="s">
        <v>256</v>
      </c>
      <c r="B252" s="28" t="s">
        <v>148</v>
      </c>
      <c r="C252" s="10">
        <v>1.55</v>
      </c>
      <c r="D252" s="198" t="s">
        <v>46</v>
      </c>
      <c r="E252" s="191"/>
      <c r="F252" s="10">
        <f t="shared" si="7"/>
        <v>0</v>
      </c>
    </row>
    <row r="253" spans="1:6" x14ac:dyDescent="0.25">
      <c r="A253" s="41" t="s">
        <v>257</v>
      </c>
      <c r="B253" s="11" t="s">
        <v>258</v>
      </c>
      <c r="C253" s="10">
        <v>2.63</v>
      </c>
      <c r="D253" s="198" t="s">
        <v>46</v>
      </c>
      <c r="E253" s="191"/>
      <c r="F253" s="10">
        <f t="shared" si="7"/>
        <v>0</v>
      </c>
    </row>
    <row r="254" spans="1:6" x14ac:dyDescent="0.25">
      <c r="A254" s="67"/>
      <c r="B254" s="66"/>
      <c r="C254" s="50"/>
      <c r="D254" s="200"/>
      <c r="E254" s="191"/>
      <c r="F254" s="10">
        <f t="shared" si="7"/>
        <v>0</v>
      </c>
    </row>
    <row r="255" spans="1:6" x14ac:dyDescent="0.25">
      <c r="A255" s="69">
        <v>11.2</v>
      </c>
      <c r="B255" s="6" t="s">
        <v>149</v>
      </c>
      <c r="C255" s="10"/>
      <c r="D255" s="198"/>
      <c r="E255" s="191"/>
      <c r="F255" s="10">
        <f t="shared" si="7"/>
        <v>0</v>
      </c>
    </row>
    <row r="256" spans="1:6" x14ac:dyDescent="0.25">
      <c r="A256" s="41" t="s">
        <v>259</v>
      </c>
      <c r="B256" s="28" t="s">
        <v>150</v>
      </c>
      <c r="C256" s="10">
        <v>12.09</v>
      </c>
      <c r="D256" s="198" t="s">
        <v>76</v>
      </c>
      <c r="E256" s="191"/>
      <c r="F256" s="10">
        <f t="shared" si="7"/>
        <v>0</v>
      </c>
    </row>
    <row r="257" spans="1:6" x14ac:dyDescent="0.25">
      <c r="A257" s="41" t="s">
        <v>260</v>
      </c>
      <c r="B257" s="28" t="s">
        <v>77</v>
      </c>
      <c r="C257" s="10">
        <v>5.45</v>
      </c>
      <c r="D257" s="198" t="s">
        <v>76</v>
      </c>
      <c r="E257" s="191"/>
      <c r="F257" s="10">
        <f t="shared" si="7"/>
        <v>0</v>
      </c>
    </row>
    <row r="258" spans="1:6" x14ac:dyDescent="0.25">
      <c r="A258" s="41" t="s">
        <v>261</v>
      </c>
      <c r="B258" s="28" t="s">
        <v>80</v>
      </c>
      <c r="C258" s="10">
        <v>12.1</v>
      </c>
      <c r="D258" s="198" t="s">
        <v>17</v>
      </c>
      <c r="E258" s="191"/>
      <c r="F258" s="10">
        <f t="shared" si="7"/>
        <v>0</v>
      </c>
    </row>
    <row r="259" spans="1:6" x14ac:dyDescent="0.25">
      <c r="A259" s="67"/>
      <c r="B259" s="66"/>
      <c r="C259" s="50"/>
      <c r="D259" s="200"/>
      <c r="E259" s="191"/>
      <c r="F259" s="10">
        <f t="shared" si="7"/>
        <v>0</v>
      </c>
    </row>
    <row r="260" spans="1:6" x14ac:dyDescent="0.25">
      <c r="A260" s="69">
        <v>11.3</v>
      </c>
      <c r="B260" s="6" t="s">
        <v>248</v>
      </c>
      <c r="C260" s="10"/>
      <c r="D260" s="198"/>
      <c r="E260" s="191"/>
      <c r="F260" s="10">
        <f t="shared" si="7"/>
        <v>0</v>
      </c>
    </row>
    <row r="261" spans="1:6" x14ac:dyDescent="0.25">
      <c r="A261" s="41" t="s">
        <v>262</v>
      </c>
      <c r="B261" s="11" t="s">
        <v>263</v>
      </c>
      <c r="C261" s="10">
        <v>1</v>
      </c>
      <c r="D261" s="311" t="s">
        <v>84</v>
      </c>
      <c r="E261" s="191"/>
      <c r="F261" s="10">
        <f t="shared" si="7"/>
        <v>0</v>
      </c>
    </row>
    <row r="262" spans="1:6" x14ac:dyDescent="0.25">
      <c r="A262" s="41" t="s">
        <v>264</v>
      </c>
      <c r="B262" s="28" t="s">
        <v>265</v>
      </c>
      <c r="C262" s="10">
        <v>1</v>
      </c>
      <c r="D262" s="311" t="s">
        <v>84</v>
      </c>
      <c r="E262" s="191"/>
      <c r="F262" s="10">
        <f t="shared" si="7"/>
        <v>0</v>
      </c>
    </row>
    <row r="263" spans="1:6" x14ac:dyDescent="0.25">
      <c r="A263" s="41"/>
      <c r="B263" s="28"/>
      <c r="C263" s="10"/>
      <c r="D263" s="190"/>
      <c r="E263" s="191"/>
      <c r="F263" s="10">
        <f t="shared" ref="F263:F347" si="9">ROUND((C263*E263),2)</f>
        <v>0</v>
      </c>
    </row>
    <row r="264" spans="1:6" x14ac:dyDescent="0.25">
      <c r="A264" s="70">
        <v>12</v>
      </c>
      <c r="B264" s="21" t="s">
        <v>266</v>
      </c>
      <c r="C264" s="71"/>
      <c r="D264" s="198"/>
      <c r="E264" s="192"/>
      <c r="F264" s="10">
        <f t="shared" si="9"/>
        <v>0</v>
      </c>
    </row>
    <row r="265" spans="1:6" x14ac:dyDescent="0.25">
      <c r="A265" s="8">
        <v>12.1</v>
      </c>
      <c r="B265" s="6" t="s">
        <v>267</v>
      </c>
      <c r="C265" s="10"/>
      <c r="D265" s="198"/>
      <c r="E265" s="192"/>
      <c r="F265" s="10">
        <f t="shared" si="9"/>
        <v>0</v>
      </c>
    </row>
    <row r="266" spans="1:6" x14ac:dyDescent="0.25">
      <c r="A266" s="32" t="s">
        <v>268</v>
      </c>
      <c r="B266" s="28" t="s">
        <v>269</v>
      </c>
      <c r="C266" s="10">
        <v>0.65</v>
      </c>
      <c r="D266" s="198" t="s">
        <v>46</v>
      </c>
      <c r="E266" s="191"/>
      <c r="F266" s="10">
        <f t="shared" si="9"/>
        <v>0</v>
      </c>
    </row>
    <row r="267" spans="1:6" x14ac:dyDescent="0.25">
      <c r="A267" s="32"/>
      <c r="B267" s="28"/>
      <c r="C267" s="10"/>
      <c r="D267" s="198"/>
      <c r="E267" s="191"/>
      <c r="F267" s="10">
        <f t="shared" si="9"/>
        <v>0</v>
      </c>
    </row>
    <row r="268" spans="1:6" x14ac:dyDescent="0.25">
      <c r="A268" s="32">
        <v>12.2</v>
      </c>
      <c r="B268" s="11" t="s">
        <v>270</v>
      </c>
      <c r="C268" s="10">
        <v>5.28</v>
      </c>
      <c r="D268" s="198" t="s">
        <v>76</v>
      </c>
      <c r="E268" s="191"/>
      <c r="F268" s="10">
        <f t="shared" si="9"/>
        <v>0</v>
      </c>
    </row>
    <row r="269" spans="1:6" x14ac:dyDescent="0.25">
      <c r="A269" s="32"/>
      <c r="B269" s="11"/>
      <c r="C269" s="10"/>
      <c r="D269" s="198"/>
      <c r="E269" s="191"/>
      <c r="F269" s="10">
        <f t="shared" si="9"/>
        <v>0</v>
      </c>
    </row>
    <row r="270" spans="1:6" x14ac:dyDescent="0.25">
      <c r="A270" s="8">
        <v>12.3</v>
      </c>
      <c r="B270" s="6" t="s">
        <v>149</v>
      </c>
      <c r="C270" s="10"/>
      <c r="D270" s="198"/>
      <c r="E270" s="191"/>
      <c r="F270" s="10">
        <f t="shared" si="9"/>
        <v>0</v>
      </c>
    </row>
    <row r="271" spans="1:6" x14ac:dyDescent="0.25">
      <c r="A271" s="32" t="s">
        <v>271</v>
      </c>
      <c r="B271" s="11" t="s">
        <v>272</v>
      </c>
      <c r="C271" s="10">
        <v>4.8</v>
      </c>
      <c r="D271" s="198" t="s">
        <v>76</v>
      </c>
      <c r="E271" s="191"/>
      <c r="F271" s="10">
        <f t="shared" si="9"/>
        <v>0</v>
      </c>
    </row>
    <row r="272" spans="1:6" x14ac:dyDescent="0.25">
      <c r="A272" s="32" t="s">
        <v>273</v>
      </c>
      <c r="B272" s="11" t="s">
        <v>274</v>
      </c>
      <c r="C272" s="10">
        <v>1.98</v>
      </c>
      <c r="D272" s="198" t="s">
        <v>76</v>
      </c>
      <c r="E272" s="191"/>
      <c r="F272" s="10">
        <f t="shared" si="9"/>
        <v>0</v>
      </c>
    </row>
    <row r="273" spans="1:6" x14ac:dyDescent="0.25">
      <c r="A273" s="32" t="s">
        <v>275</v>
      </c>
      <c r="B273" s="11" t="s">
        <v>80</v>
      </c>
      <c r="C273" s="10">
        <v>7.95</v>
      </c>
      <c r="D273" s="198" t="s">
        <v>17</v>
      </c>
      <c r="E273" s="191"/>
      <c r="F273" s="10">
        <f t="shared" si="9"/>
        <v>0</v>
      </c>
    </row>
    <row r="274" spans="1:6" x14ac:dyDescent="0.25">
      <c r="A274" s="65"/>
      <c r="B274" s="66"/>
      <c r="C274" s="50"/>
      <c r="D274" s="200"/>
      <c r="E274" s="191"/>
      <c r="F274" s="10">
        <f t="shared" si="9"/>
        <v>0</v>
      </c>
    </row>
    <row r="275" spans="1:6" x14ac:dyDescent="0.25">
      <c r="A275" s="8">
        <v>12.3</v>
      </c>
      <c r="B275" s="6" t="s">
        <v>276</v>
      </c>
      <c r="C275" s="10"/>
      <c r="D275" s="198"/>
      <c r="E275" s="191"/>
      <c r="F275" s="10">
        <f t="shared" si="9"/>
        <v>0</v>
      </c>
    </row>
    <row r="276" spans="1:6" x14ac:dyDescent="0.25">
      <c r="A276" s="32" t="s">
        <v>277</v>
      </c>
      <c r="B276" s="11" t="s">
        <v>278</v>
      </c>
      <c r="C276" s="10">
        <v>1</v>
      </c>
      <c r="D276" s="311" t="s">
        <v>84</v>
      </c>
      <c r="E276" s="191"/>
      <c r="F276" s="10">
        <f t="shared" si="9"/>
        <v>0</v>
      </c>
    </row>
    <row r="277" spans="1:6" x14ac:dyDescent="0.25">
      <c r="A277" s="62" t="s">
        <v>279</v>
      </c>
      <c r="B277" s="63" t="s">
        <v>280</v>
      </c>
      <c r="C277" s="43">
        <v>3.68</v>
      </c>
      <c r="D277" s="199" t="s">
        <v>17</v>
      </c>
      <c r="E277" s="192"/>
      <c r="F277" s="10">
        <f t="shared" si="9"/>
        <v>0</v>
      </c>
    </row>
    <row r="278" spans="1:6" x14ac:dyDescent="0.25">
      <c r="A278" s="32" t="s">
        <v>281</v>
      </c>
      <c r="B278" s="63" t="s">
        <v>282</v>
      </c>
      <c r="C278" s="43">
        <v>1</v>
      </c>
      <c r="D278" s="311" t="s">
        <v>84</v>
      </c>
      <c r="E278" s="192"/>
      <c r="F278" s="10">
        <f t="shared" si="9"/>
        <v>0</v>
      </c>
    </row>
    <row r="279" spans="1:6" x14ac:dyDescent="0.25">
      <c r="A279" s="62" t="s">
        <v>283</v>
      </c>
      <c r="B279" s="72" t="s">
        <v>284</v>
      </c>
      <c r="C279" s="10">
        <v>1</v>
      </c>
      <c r="D279" s="311" t="s">
        <v>84</v>
      </c>
      <c r="E279" s="191"/>
      <c r="F279" s="10">
        <f t="shared" si="9"/>
        <v>0</v>
      </c>
    </row>
    <row r="280" spans="1:6" x14ac:dyDescent="0.25">
      <c r="A280" s="41"/>
      <c r="B280" s="28"/>
      <c r="C280" s="10"/>
      <c r="D280" s="190"/>
      <c r="E280" s="191"/>
      <c r="F280" s="10"/>
    </row>
    <row r="281" spans="1:6" x14ac:dyDescent="0.25">
      <c r="A281" s="12">
        <v>13</v>
      </c>
      <c r="B281" s="21" t="s">
        <v>285</v>
      </c>
      <c r="C281" s="10"/>
      <c r="D281" s="190"/>
      <c r="E281" s="191"/>
      <c r="F281" s="10">
        <f t="shared" si="9"/>
        <v>0</v>
      </c>
    </row>
    <row r="282" spans="1:6" x14ac:dyDescent="0.25">
      <c r="A282" s="12"/>
      <c r="B282" s="21"/>
      <c r="C282" s="10"/>
      <c r="D282" s="190"/>
      <c r="E282" s="191"/>
      <c r="F282" s="10">
        <f t="shared" si="9"/>
        <v>0</v>
      </c>
    </row>
    <row r="283" spans="1:6" x14ac:dyDescent="0.25">
      <c r="A283" s="14">
        <v>13.1</v>
      </c>
      <c r="B283" s="20" t="s">
        <v>58</v>
      </c>
      <c r="C283" s="10">
        <v>150</v>
      </c>
      <c r="D283" s="190" t="s">
        <v>17</v>
      </c>
      <c r="E283" s="191"/>
      <c r="F283" s="10">
        <f t="shared" si="9"/>
        <v>0</v>
      </c>
    </row>
    <row r="284" spans="1:6" x14ac:dyDescent="0.25">
      <c r="A284" s="17"/>
      <c r="B284" s="21"/>
      <c r="C284" s="10"/>
      <c r="D284" s="190"/>
      <c r="E284" s="191"/>
      <c r="F284" s="10">
        <f t="shared" si="9"/>
        <v>0</v>
      </c>
    </row>
    <row r="285" spans="1:6" x14ac:dyDescent="0.25">
      <c r="A285" s="83">
        <v>13.2</v>
      </c>
      <c r="B285" s="76" t="s">
        <v>18</v>
      </c>
      <c r="C285" s="84"/>
      <c r="D285" s="311"/>
      <c r="E285" s="193"/>
      <c r="F285" s="10">
        <f t="shared" si="9"/>
        <v>0</v>
      </c>
    </row>
    <row r="286" spans="1:6" x14ac:dyDescent="0.25">
      <c r="A286" s="309" t="s">
        <v>286</v>
      </c>
      <c r="B286" s="310" t="s">
        <v>61</v>
      </c>
      <c r="C286" s="84">
        <v>211.5</v>
      </c>
      <c r="D286" s="190" t="s">
        <v>46</v>
      </c>
      <c r="E286" s="193"/>
      <c r="F286" s="10">
        <f t="shared" si="9"/>
        <v>0</v>
      </c>
    </row>
    <row r="287" spans="1:6" ht="25.5" x14ac:dyDescent="0.25">
      <c r="A287" s="309" t="s">
        <v>287</v>
      </c>
      <c r="B287" s="161" t="s">
        <v>62</v>
      </c>
      <c r="C287" s="84">
        <v>182.4</v>
      </c>
      <c r="D287" s="190" t="s">
        <v>24</v>
      </c>
      <c r="E287" s="193"/>
      <c r="F287" s="10">
        <f t="shared" si="9"/>
        <v>0</v>
      </c>
    </row>
    <row r="288" spans="1:6" ht="25.5" x14ac:dyDescent="0.25">
      <c r="A288" s="309" t="s">
        <v>288</v>
      </c>
      <c r="B288" s="77" t="s">
        <v>63</v>
      </c>
      <c r="C288" s="84">
        <v>34.92</v>
      </c>
      <c r="D288" s="190" t="s">
        <v>26</v>
      </c>
      <c r="E288" s="193"/>
      <c r="F288" s="10">
        <f t="shared" si="9"/>
        <v>0</v>
      </c>
    </row>
    <row r="289" spans="1:6" x14ac:dyDescent="0.25">
      <c r="A289" s="309"/>
      <c r="B289" s="80"/>
      <c r="C289" s="84"/>
      <c r="D289" s="311"/>
      <c r="E289" s="193"/>
      <c r="F289" s="10">
        <f t="shared" si="9"/>
        <v>0</v>
      </c>
    </row>
    <row r="290" spans="1:6" x14ac:dyDescent="0.25">
      <c r="A290" s="83">
        <v>13.3</v>
      </c>
      <c r="B290" s="76" t="s">
        <v>88</v>
      </c>
      <c r="C290" s="84"/>
      <c r="D290" s="311"/>
      <c r="E290" s="193"/>
      <c r="F290" s="10">
        <f t="shared" si="9"/>
        <v>0</v>
      </c>
    </row>
    <row r="291" spans="1:6" x14ac:dyDescent="0.25">
      <c r="A291" s="309" t="s">
        <v>289</v>
      </c>
      <c r="B291" s="80" t="s">
        <v>90</v>
      </c>
      <c r="C291" s="84">
        <v>150</v>
      </c>
      <c r="D291" s="311" t="s">
        <v>17</v>
      </c>
      <c r="E291" s="193"/>
      <c r="F291" s="10">
        <f t="shared" si="9"/>
        <v>0</v>
      </c>
    </row>
    <row r="292" spans="1:6" x14ac:dyDescent="0.25">
      <c r="A292" s="309"/>
      <c r="B292" s="80"/>
      <c r="C292" s="84"/>
      <c r="D292" s="311"/>
      <c r="E292" s="193"/>
      <c r="F292" s="10">
        <f t="shared" si="9"/>
        <v>0</v>
      </c>
    </row>
    <row r="293" spans="1:6" x14ac:dyDescent="0.25">
      <c r="A293" s="83">
        <v>13.4</v>
      </c>
      <c r="B293" s="76" t="s">
        <v>91</v>
      </c>
      <c r="C293" s="84"/>
      <c r="D293" s="311"/>
      <c r="E293" s="193"/>
      <c r="F293" s="10">
        <f t="shared" si="9"/>
        <v>0</v>
      </c>
    </row>
    <row r="294" spans="1:6" x14ac:dyDescent="0.25">
      <c r="A294" s="309" t="s">
        <v>290</v>
      </c>
      <c r="B294" s="80" t="s">
        <v>90</v>
      </c>
      <c r="C294" s="84">
        <v>150</v>
      </c>
      <c r="D294" s="311" t="s">
        <v>17</v>
      </c>
      <c r="E294" s="193"/>
      <c r="F294" s="10">
        <f t="shared" si="9"/>
        <v>0</v>
      </c>
    </row>
    <row r="295" spans="1:6" x14ac:dyDescent="0.25">
      <c r="A295" s="309"/>
      <c r="B295" s="80"/>
      <c r="C295" s="84"/>
      <c r="D295" s="311"/>
      <c r="E295" s="193"/>
      <c r="F295" s="10">
        <f t="shared" si="9"/>
        <v>0</v>
      </c>
    </row>
    <row r="296" spans="1:6" x14ac:dyDescent="0.25">
      <c r="A296" s="83">
        <v>13.5</v>
      </c>
      <c r="B296" s="76" t="s">
        <v>291</v>
      </c>
      <c r="C296" s="84"/>
      <c r="D296" s="311"/>
      <c r="E296" s="193"/>
      <c r="F296" s="10">
        <f t="shared" si="9"/>
        <v>0</v>
      </c>
    </row>
    <row r="297" spans="1:6" x14ac:dyDescent="0.25">
      <c r="A297" s="309" t="s">
        <v>292</v>
      </c>
      <c r="B297" s="80" t="s">
        <v>293</v>
      </c>
      <c r="C297" s="84">
        <v>5</v>
      </c>
      <c r="D297" s="311" t="s">
        <v>84</v>
      </c>
      <c r="E297" s="193"/>
      <c r="F297" s="10">
        <f t="shared" si="9"/>
        <v>0</v>
      </c>
    </row>
    <row r="298" spans="1:6" x14ac:dyDescent="0.25">
      <c r="A298" s="73"/>
      <c r="B298" s="72"/>
      <c r="C298" s="10"/>
      <c r="D298" s="190"/>
      <c r="E298" s="191"/>
      <c r="F298" s="10">
        <f t="shared" si="9"/>
        <v>0</v>
      </c>
    </row>
    <row r="299" spans="1:6" x14ac:dyDescent="0.25">
      <c r="A299" s="12">
        <v>14</v>
      </c>
      <c r="B299" s="74" t="s">
        <v>294</v>
      </c>
      <c r="C299" s="10"/>
      <c r="D299" s="190"/>
      <c r="E299" s="191"/>
      <c r="F299" s="10">
        <f t="shared" si="9"/>
        <v>0</v>
      </c>
    </row>
    <row r="300" spans="1:6" x14ac:dyDescent="0.25">
      <c r="A300" s="12"/>
      <c r="B300" s="13"/>
      <c r="C300" s="10"/>
      <c r="D300" s="190"/>
      <c r="E300" s="191"/>
      <c r="F300" s="10"/>
    </row>
    <row r="301" spans="1:6" x14ac:dyDescent="0.25">
      <c r="A301" s="14">
        <v>14.1</v>
      </c>
      <c r="B301" s="20" t="s">
        <v>58</v>
      </c>
      <c r="C301" s="10">
        <v>50</v>
      </c>
      <c r="D301" s="190" t="s">
        <v>17</v>
      </c>
      <c r="E301" s="191"/>
      <c r="F301" s="10">
        <f t="shared" ref="F301:F316" si="10">ROUND((C301*E301),2)</f>
        <v>0</v>
      </c>
    </row>
    <row r="302" spans="1:6" x14ac:dyDescent="0.25">
      <c r="A302" s="17"/>
      <c r="B302" s="21"/>
      <c r="C302" s="10"/>
      <c r="D302" s="190"/>
      <c r="E302" s="191"/>
      <c r="F302" s="10">
        <f t="shared" si="10"/>
        <v>0</v>
      </c>
    </row>
    <row r="303" spans="1:6" x14ac:dyDescent="0.25">
      <c r="A303" s="83">
        <v>14.2</v>
      </c>
      <c r="B303" s="76" t="s">
        <v>18</v>
      </c>
      <c r="C303" s="84"/>
      <c r="D303" s="311"/>
      <c r="E303" s="191"/>
      <c r="F303" s="10">
        <f t="shared" si="10"/>
        <v>0</v>
      </c>
    </row>
    <row r="304" spans="1:6" x14ac:dyDescent="0.25">
      <c r="A304" s="309" t="s">
        <v>295</v>
      </c>
      <c r="B304" s="310" t="s">
        <v>61</v>
      </c>
      <c r="C304" s="84">
        <v>70.5</v>
      </c>
      <c r="D304" s="190" t="s">
        <v>46</v>
      </c>
      <c r="E304" s="191"/>
      <c r="F304" s="10">
        <f t="shared" si="10"/>
        <v>0</v>
      </c>
    </row>
    <row r="305" spans="1:6" ht="25.5" x14ac:dyDescent="0.25">
      <c r="A305" s="309" t="s">
        <v>296</v>
      </c>
      <c r="B305" s="161" t="s">
        <v>62</v>
      </c>
      <c r="C305" s="84">
        <v>60.8</v>
      </c>
      <c r="D305" s="190" t="s">
        <v>24</v>
      </c>
      <c r="E305" s="191"/>
      <c r="F305" s="10">
        <f t="shared" si="10"/>
        <v>0</v>
      </c>
    </row>
    <row r="306" spans="1:6" ht="25.5" x14ac:dyDescent="0.25">
      <c r="A306" s="309" t="s">
        <v>297</v>
      </c>
      <c r="B306" s="77" t="s">
        <v>63</v>
      </c>
      <c r="C306" s="84">
        <v>11.64</v>
      </c>
      <c r="D306" s="190" t="s">
        <v>26</v>
      </c>
      <c r="E306" s="191"/>
      <c r="F306" s="10">
        <f t="shared" si="10"/>
        <v>0</v>
      </c>
    </row>
    <row r="307" spans="1:6" x14ac:dyDescent="0.25">
      <c r="A307" s="309"/>
      <c r="B307" s="80"/>
      <c r="C307" s="84"/>
      <c r="D307" s="311"/>
      <c r="E307" s="193"/>
      <c r="F307" s="10">
        <f t="shared" si="10"/>
        <v>0</v>
      </c>
    </row>
    <row r="308" spans="1:6" x14ac:dyDescent="0.25">
      <c r="A308" s="83">
        <v>14.3</v>
      </c>
      <c r="B308" s="76" t="s">
        <v>88</v>
      </c>
      <c r="C308" s="84"/>
      <c r="D308" s="311"/>
      <c r="E308" s="193"/>
      <c r="F308" s="10">
        <f t="shared" si="10"/>
        <v>0</v>
      </c>
    </row>
    <row r="309" spans="1:6" x14ac:dyDescent="0.25">
      <c r="A309" s="309" t="s">
        <v>298</v>
      </c>
      <c r="B309" s="80" t="s">
        <v>90</v>
      </c>
      <c r="C309" s="84">
        <v>50</v>
      </c>
      <c r="D309" s="311" t="s">
        <v>17</v>
      </c>
      <c r="E309" s="193"/>
      <c r="F309" s="10">
        <f t="shared" si="10"/>
        <v>0</v>
      </c>
    </row>
    <row r="310" spans="1:6" x14ac:dyDescent="0.25">
      <c r="A310" s="309"/>
      <c r="B310" s="80"/>
      <c r="C310" s="84"/>
      <c r="D310" s="311"/>
      <c r="E310" s="193"/>
      <c r="F310" s="10">
        <f t="shared" si="10"/>
        <v>0</v>
      </c>
    </row>
    <row r="311" spans="1:6" x14ac:dyDescent="0.25">
      <c r="A311" s="83">
        <v>14.4</v>
      </c>
      <c r="B311" s="76" t="s">
        <v>91</v>
      </c>
      <c r="C311" s="84"/>
      <c r="D311" s="311"/>
      <c r="E311" s="193"/>
      <c r="F311" s="10">
        <f t="shared" si="10"/>
        <v>0</v>
      </c>
    </row>
    <row r="312" spans="1:6" x14ac:dyDescent="0.25">
      <c r="A312" s="309" t="s">
        <v>299</v>
      </c>
      <c r="B312" s="80" t="s">
        <v>90</v>
      </c>
      <c r="C312" s="84">
        <v>50</v>
      </c>
      <c r="D312" s="311" t="s">
        <v>17</v>
      </c>
      <c r="E312" s="193"/>
      <c r="F312" s="10">
        <f t="shared" si="10"/>
        <v>0</v>
      </c>
    </row>
    <row r="313" spans="1:6" x14ac:dyDescent="0.25">
      <c r="A313" s="309"/>
      <c r="B313" s="80"/>
      <c r="C313" s="84"/>
      <c r="D313" s="311"/>
      <c r="E313" s="193"/>
      <c r="F313" s="10">
        <f t="shared" si="10"/>
        <v>0</v>
      </c>
    </row>
    <row r="314" spans="1:6" x14ac:dyDescent="0.25">
      <c r="A314" s="83">
        <v>14.5</v>
      </c>
      <c r="B314" s="76" t="s">
        <v>300</v>
      </c>
      <c r="C314" s="84"/>
      <c r="D314" s="311"/>
      <c r="E314" s="193"/>
      <c r="F314" s="10">
        <f t="shared" si="10"/>
        <v>0</v>
      </c>
    </row>
    <row r="315" spans="1:6" x14ac:dyDescent="0.25">
      <c r="A315" s="309" t="s">
        <v>301</v>
      </c>
      <c r="B315" s="80" t="s">
        <v>95</v>
      </c>
      <c r="C315" s="84">
        <v>4</v>
      </c>
      <c r="D315" s="311" t="s">
        <v>84</v>
      </c>
      <c r="E315" s="193"/>
      <c r="F315" s="10">
        <f t="shared" si="10"/>
        <v>0</v>
      </c>
    </row>
    <row r="316" spans="1:6" x14ac:dyDescent="0.25">
      <c r="A316" s="73"/>
      <c r="B316" s="72"/>
      <c r="C316" s="10"/>
      <c r="D316" s="190"/>
      <c r="E316" s="191"/>
      <c r="F316" s="10">
        <f t="shared" si="10"/>
        <v>0</v>
      </c>
    </row>
    <row r="317" spans="1:6" ht="25.5" x14ac:dyDescent="0.25">
      <c r="A317" s="22">
        <v>15</v>
      </c>
      <c r="B317" s="75" t="s">
        <v>302</v>
      </c>
      <c r="C317" s="10"/>
      <c r="D317" s="190"/>
      <c r="E317" s="191"/>
      <c r="F317" s="10"/>
    </row>
    <row r="318" spans="1:6" x14ac:dyDescent="0.25">
      <c r="A318" s="41">
        <v>15.1</v>
      </c>
      <c r="B318" s="77" t="s">
        <v>303</v>
      </c>
      <c r="C318" s="10">
        <v>6</v>
      </c>
      <c r="D318" s="190" t="s">
        <v>84</v>
      </c>
      <c r="E318" s="191"/>
      <c r="F318" s="10">
        <f t="shared" si="9"/>
        <v>0</v>
      </c>
    </row>
    <row r="319" spans="1:6" x14ac:dyDescent="0.25">
      <c r="A319" s="41">
        <v>15.2</v>
      </c>
      <c r="B319" s="320" t="s">
        <v>304</v>
      </c>
      <c r="C319" s="10">
        <v>6</v>
      </c>
      <c r="D319" s="311" t="s">
        <v>84</v>
      </c>
      <c r="E319" s="191"/>
      <c r="F319" s="10">
        <f t="shared" si="9"/>
        <v>0</v>
      </c>
    </row>
    <row r="320" spans="1:6" x14ac:dyDescent="0.25">
      <c r="A320" s="41">
        <v>15.3</v>
      </c>
      <c r="B320" s="320" t="s">
        <v>305</v>
      </c>
      <c r="C320" s="10">
        <v>6</v>
      </c>
      <c r="D320" s="311" t="s">
        <v>84</v>
      </c>
      <c r="E320" s="191"/>
      <c r="F320" s="10">
        <f t="shared" si="9"/>
        <v>0</v>
      </c>
    </row>
    <row r="321" spans="1:6" x14ac:dyDescent="0.25">
      <c r="A321" s="41">
        <v>15.4</v>
      </c>
      <c r="B321" s="77" t="s">
        <v>306</v>
      </c>
      <c r="C321" s="10">
        <v>6</v>
      </c>
      <c r="D321" s="311" t="s">
        <v>84</v>
      </c>
      <c r="E321" s="191"/>
      <c r="F321" s="10">
        <f t="shared" si="9"/>
        <v>0</v>
      </c>
    </row>
    <row r="322" spans="1:6" x14ac:dyDescent="0.25">
      <c r="A322" s="41">
        <v>15.5</v>
      </c>
      <c r="B322" s="77" t="s">
        <v>307</v>
      </c>
      <c r="C322" s="10">
        <v>6</v>
      </c>
      <c r="D322" s="311" t="s">
        <v>84</v>
      </c>
      <c r="E322" s="191"/>
      <c r="F322" s="10">
        <f t="shared" si="9"/>
        <v>0</v>
      </c>
    </row>
    <row r="323" spans="1:6" x14ac:dyDescent="0.25">
      <c r="A323" s="41">
        <v>15.6</v>
      </c>
      <c r="B323" s="320" t="s">
        <v>308</v>
      </c>
      <c r="C323" s="10">
        <v>1</v>
      </c>
      <c r="D323" s="311" t="s">
        <v>84</v>
      </c>
      <c r="E323" s="191"/>
      <c r="F323" s="10">
        <f t="shared" si="9"/>
        <v>0</v>
      </c>
    </row>
    <row r="324" spans="1:6" x14ac:dyDescent="0.25">
      <c r="A324" s="41">
        <v>15.7</v>
      </c>
      <c r="B324" s="77" t="s">
        <v>309</v>
      </c>
      <c r="C324" s="10">
        <v>1</v>
      </c>
      <c r="D324" s="311" t="s">
        <v>84</v>
      </c>
      <c r="E324" s="191"/>
      <c r="F324" s="10">
        <f t="shared" si="9"/>
        <v>0</v>
      </c>
    </row>
    <row r="325" spans="1:6" x14ac:dyDescent="0.25">
      <c r="A325" s="41">
        <v>15.8</v>
      </c>
      <c r="B325" s="77" t="s">
        <v>310</v>
      </c>
      <c r="C325" s="10">
        <v>6</v>
      </c>
      <c r="D325" s="311" t="s">
        <v>84</v>
      </c>
      <c r="E325" s="191"/>
      <c r="F325" s="10">
        <f t="shared" si="9"/>
        <v>0</v>
      </c>
    </row>
    <row r="326" spans="1:6" x14ac:dyDescent="0.25">
      <c r="A326" s="73"/>
      <c r="B326" s="72"/>
      <c r="C326" s="10"/>
      <c r="D326" s="190"/>
      <c r="E326" s="191"/>
      <c r="F326" s="10"/>
    </row>
    <row r="327" spans="1:6" x14ac:dyDescent="0.25">
      <c r="A327" s="22">
        <v>16</v>
      </c>
      <c r="B327" s="76" t="s">
        <v>311</v>
      </c>
      <c r="C327" s="10"/>
      <c r="D327" s="190"/>
      <c r="E327" s="191"/>
      <c r="F327" s="10">
        <f t="shared" si="9"/>
        <v>0</v>
      </c>
    </row>
    <row r="328" spans="1:6" ht="63.75" x14ac:dyDescent="0.25">
      <c r="A328" s="41">
        <v>16.100000000000001</v>
      </c>
      <c r="B328" s="77" t="s">
        <v>312</v>
      </c>
      <c r="C328" s="10">
        <v>690</v>
      </c>
      <c r="D328" s="198" t="s">
        <v>17</v>
      </c>
      <c r="E328" s="191"/>
      <c r="F328" s="10">
        <f t="shared" si="9"/>
        <v>0</v>
      </c>
    </row>
    <row r="329" spans="1:6" x14ac:dyDescent="0.25">
      <c r="A329" s="41">
        <v>16.2</v>
      </c>
      <c r="B329" s="11" t="s">
        <v>250</v>
      </c>
      <c r="C329" s="45">
        <v>3</v>
      </c>
      <c r="D329" s="311" t="s">
        <v>84</v>
      </c>
      <c r="E329" s="196"/>
      <c r="F329" s="45">
        <f t="shared" si="9"/>
        <v>0</v>
      </c>
    </row>
    <row r="330" spans="1:6" x14ac:dyDescent="0.25">
      <c r="A330" s="41">
        <v>16.3</v>
      </c>
      <c r="B330" s="26" t="s">
        <v>313</v>
      </c>
      <c r="C330" s="10">
        <v>26.19</v>
      </c>
      <c r="D330" s="198" t="s">
        <v>76</v>
      </c>
      <c r="E330" s="191"/>
      <c r="F330" s="10">
        <f t="shared" si="9"/>
        <v>0</v>
      </c>
    </row>
    <row r="331" spans="1:6" x14ac:dyDescent="0.25">
      <c r="A331" s="14"/>
      <c r="B331" s="78"/>
      <c r="C331" s="10"/>
      <c r="D331" s="190"/>
      <c r="E331" s="191"/>
      <c r="F331" s="10">
        <f t="shared" si="9"/>
        <v>0</v>
      </c>
    </row>
    <row r="332" spans="1:6" x14ac:dyDescent="0.25">
      <c r="A332" s="22">
        <v>17</v>
      </c>
      <c r="B332" s="76" t="s">
        <v>314</v>
      </c>
      <c r="C332" s="10"/>
      <c r="D332" s="190"/>
      <c r="E332" s="191"/>
      <c r="F332" s="10">
        <f>+ROUND((E332*C332),2)</f>
        <v>0</v>
      </c>
    </row>
    <row r="333" spans="1:6" x14ac:dyDescent="0.25">
      <c r="A333" s="79">
        <v>17.100000000000001</v>
      </c>
      <c r="B333" s="80" t="s">
        <v>315</v>
      </c>
      <c r="C333" s="81">
        <v>1</v>
      </c>
      <c r="D333" s="201" t="s">
        <v>84</v>
      </c>
      <c r="E333" s="202"/>
      <c r="F333" s="84">
        <f>+ROUND((E333*C333),2)</f>
        <v>0</v>
      </c>
    </row>
    <row r="334" spans="1:6" x14ac:dyDescent="0.25">
      <c r="A334" s="82"/>
      <c r="B334" s="83" t="s">
        <v>316</v>
      </c>
      <c r="C334" s="84"/>
      <c r="D334" s="82"/>
      <c r="E334" s="203"/>
      <c r="F334" s="166">
        <f>SUM(F106:F333)</f>
        <v>0</v>
      </c>
    </row>
    <row r="335" spans="1:6" x14ac:dyDescent="0.25">
      <c r="A335" s="82"/>
      <c r="B335" s="85"/>
      <c r="C335" s="84"/>
      <c r="D335" s="82"/>
      <c r="E335" s="203"/>
      <c r="F335" s="166"/>
    </row>
    <row r="336" spans="1:6" x14ac:dyDescent="0.25">
      <c r="A336" s="86" t="s">
        <v>317</v>
      </c>
      <c r="B336" s="87" t="s">
        <v>318</v>
      </c>
      <c r="C336" s="88"/>
      <c r="D336" s="204"/>
      <c r="E336" s="205"/>
      <c r="F336" s="88">
        <f t="shared" si="9"/>
        <v>0</v>
      </c>
    </row>
    <row r="337" spans="1:6" x14ac:dyDescent="0.25">
      <c r="A337" s="86"/>
      <c r="B337" s="87"/>
      <c r="C337" s="88"/>
      <c r="D337" s="204"/>
      <c r="E337" s="205"/>
      <c r="F337" s="88">
        <f t="shared" si="9"/>
        <v>0</v>
      </c>
    </row>
    <row r="338" spans="1:6" x14ac:dyDescent="0.25">
      <c r="A338" s="86">
        <v>1</v>
      </c>
      <c r="B338" s="87" t="s">
        <v>319</v>
      </c>
      <c r="C338" s="88"/>
      <c r="D338" s="204"/>
      <c r="E338" s="205"/>
      <c r="F338" s="88">
        <f t="shared" si="9"/>
        <v>0</v>
      </c>
    </row>
    <row r="339" spans="1:6" x14ac:dyDescent="0.25">
      <c r="A339" s="89">
        <v>1.1000000000000001</v>
      </c>
      <c r="B339" s="90" t="s">
        <v>58</v>
      </c>
      <c r="C339" s="88">
        <v>1</v>
      </c>
      <c r="D339" s="204" t="s">
        <v>12</v>
      </c>
      <c r="E339" s="205"/>
      <c r="F339" s="88">
        <f t="shared" si="9"/>
        <v>0</v>
      </c>
    </row>
    <row r="340" spans="1:6" x14ac:dyDescent="0.25">
      <c r="A340" s="89"/>
      <c r="B340" s="90"/>
      <c r="C340" s="88"/>
      <c r="D340" s="204"/>
      <c r="E340" s="206"/>
      <c r="F340" s="88">
        <f t="shared" si="9"/>
        <v>0</v>
      </c>
    </row>
    <row r="341" spans="1:6" x14ac:dyDescent="0.25">
      <c r="A341" s="86">
        <v>2</v>
      </c>
      <c r="B341" s="91" t="s">
        <v>18</v>
      </c>
      <c r="C341" s="88"/>
      <c r="D341" s="204"/>
      <c r="E341" s="206"/>
      <c r="F341" s="88">
        <f t="shared" si="9"/>
        <v>0</v>
      </c>
    </row>
    <row r="342" spans="1:6" x14ac:dyDescent="0.25">
      <c r="A342" s="89">
        <v>2.1</v>
      </c>
      <c r="B342" s="92" t="s">
        <v>320</v>
      </c>
      <c r="C342" s="88">
        <v>19.649999999999999</v>
      </c>
      <c r="D342" s="204" t="s">
        <v>20</v>
      </c>
      <c r="E342" s="762"/>
      <c r="F342" s="88">
        <f t="shared" si="9"/>
        <v>0</v>
      </c>
    </row>
    <row r="343" spans="1:6" x14ac:dyDescent="0.25">
      <c r="A343" s="89">
        <v>2.2000000000000002</v>
      </c>
      <c r="B343" s="92" t="s">
        <v>321</v>
      </c>
      <c r="C343" s="88">
        <v>6.91</v>
      </c>
      <c r="D343" s="204" t="s">
        <v>24</v>
      </c>
      <c r="E343" s="763"/>
      <c r="F343" s="88">
        <f t="shared" si="9"/>
        <v>0</v>
      </c>
    </row>
    <row r="344" spans="1:6" ht="25.5" x14ac:dyDescent="0.25">
      <c r="A344" s="89">
        <v>2.2999999999999998</v>
      </c>
      <c r="B344" s="93" t="s">
        <v>322</v>
      </c>
      <c r="C344" s="88">
        <v>15.29</v>
      </c>
      <c r="D344" s="204" t="s">
        <v>26</v>
      </c>
      <c r="E344" s="763"/>
      <c r="F344" s="88">
        <f t="shared" si="9"/>
        <v>0</v>
      </c>
    </row>
    <row r="345" spans="1:6" x14ac:dyDescent="0.25">
      <c r="A345" s="94"/>
      <c r="B345" s="95"/>
      <c r="C345" s="96"/>
      <c r="D345" s="207"/>
      <c r="E345" s="205"/>
      <c r="F345" s="88">
        <f t="shared" si="9"/>
        <v>0</v>
      </c>
    </row>
    <row r="346" spans="1:6" x14ac:dyDescent="0.25">
      <c r="A346" s="86">
        <v>3</v>
      </c>
      <c r="B346" s="91" t="s">
        <v>323</v>
      </c>
      <c r="C346" s="88"/>
      <c r="D346" s="204"/>
      <c r="E346" s="205"/>
      <c r="F346" s="88">
        <f t="shared" si="9"/>
        <v>0</v>
      </c>
    </row>
    <row r="347" spans="1:6" x14ac:dyDescent="0.25">
      <c r="A347" s="97">
        <v>3.1</v>
      </c>
      <c r="B347" s="93" t="s">
        <v>324</v>
      </c>
      <c r="C347" s="88">
        <v>6.55</v>
      </c>
      <c r="D347" s="204" t="s">
        <v>46</v>
      </c>
      <c r="E347" s="205"/>
      <c r="F347" s="88">
        <f t="shared" si="9"/>
        <v>0</v>
      </c>
    </row>
    <row r="348" spans="1:6" x14ac:dyDescent="0.25">
      <c r="A348" s="98">
        <v>3.2</v>
      </c>
      <c r="B348" s="93" t="s">
        <v>325</v>
      </c>
      <c r="C348" s="88">
        <v>1.5</v>
      </c>
      <c r="D348" s="204" t="s">
        <v>46</v>
      </c>
      <c r="E348" s="205"/>
      <c r="F348" s="88">
        <f t="shared" ref="F348:F412" si="11">ROUND((C348*E348),2)</f>
        <v>0</v>
      </c>
    </row>
    <row r="349" spans="1:6" x14ac:dyDescent="0.25">
      <c r="A349" s="97">
        <v>3.3</v>
      </c>
      <c r="B349" s="93" t="s">
        <v>326</v>
      </c>
      <c r="C349" s="88">
        <v>3.22</v>
      </c>
      <c r="D349" s="204" t="s">
        <v>46</v>
      </c>
      <c r="E349" s="205"/>
      <c r="F349" s="88">
        <f t="shared" si="11"/>
        <v>0</v>
      </c>
    </row>
    <row r="350" spans="1:6" x14ac:dyDescent="0.25">
      <c r="A350" s="97">
        <v>3.4</v>
      </c>
      <c r="B350" s="93" t="s">
        <v>327</v>
      </c>
      <c r="C350" s="88">
        <v>0.92</v>
      </c>
      <c r="D350" s="204" t="s">
        <v>46</v>
      </c>
      <c r="E350" s="205"/>
      <c r="F350" s="88">
        <f t="shared" si="11"/>
        <v>0</v>
      </c>
    </row>
    <row r="351" spans="1:6" x14ac:dyDescent="0.25">
      <c r="A351" s="98">
        <v>3.5</v>
      </c>
      <c r="B351" s="93" t="s">
        <v>328</v>
      </c>
      <c r="C351" s="88">
        <v>1.61</v>
      </c>
      <c r="D351" s="204" t="s">
        <v>46</v>
      </c>
      <c r="E351" s="205"/>
      <c r="F351" s="88">
        <f t="shared" si="11"/>
        <v>0</v>
      </c>
    </row>
    <row r="352" spans="1:6" x14ac:dyDescent="0.25">
      <c r="A352" s="97">
        <v>3.6</v>
      </c>
      <c r="B352" s="93" t="s">
        <v>329</v>
      </c>
      <c r="C352" s="88">
        <v>2.66</v>
      </c>
      <c r="D352" s="204" t="s">
        <v>46</v>
      </c>
      <c r="E352" s="205"/>
      <c r="F352" s="88">
        <f t="shared" si="11"/>
        <v>0</v>
      </c>
    </row>
    <row r="353" spans="1:6" x14ac:dyDescent="0.25">
      <c r="A353" s="97">
        <v>3.7</v>
      </c>
      <c r="B353" s="93" t="s">
        <v>330</v>
      </c>
      <c r="C353" s="88">
        <v>0.53</v>
      </c>
      <c r="D353" s="204" t="s">
        <v>46</v>
      </c>
      <c r="E353" s="205"/>
      <c r="F353" s="88">
        <f t="shared" si="11"/>
        <v>0</v>
      </c>
    </row>
    <row r="354" spans="1:6" x14ac:dyDescent="0.25">
      <c r="A354" s="98">
        <v>3.8</v>
      </c>
      <c r="B354" s="93" t="s">
        <v>331</v>
      </c>
      <c r="C354" s="99">
        <v>2.61</v>
      </c>
      <c r="D354" s="204" t="s">
        <v>46</v>
      </c>
      <c r="E354" s="205"/>
      <c r="F354" s="88">
        <f t="shared" si="11"/>
        <v>0</v>
      </c>
    </row>
    <row r="355" spans="1:6" x14ac:dyDescent="0.25">
      <c r="A355" s="97">
        <v>3.9</v>
      </c>
      <c r="B355" s="93" t="s">
        <v>332</v>
      </c>
      <c r="C355" s="88">
        <v>1.23</v>
      </c>
      <c r="D355" s="204" t="s">
        <v>46</v>
      </c>
      <c r="E355" s="205"/>
      <c r="F355" s="88">
        <f t="shared" si="11"/>
        <v>0</v>
      </c>
    </row>
    <row r="356" spans="1:6" x14ac:dyDescent="0.25">
      <c r="A356" s="100">
        <v>3.1</v>
      </c>
      <c r="B356" s="93" t="s">
        <v>333</v>
      </c>
      <c r="C356" s="88">
        <v>1.3</v>
      </c>
      <c r="D356" s="204" t="s">
        <v>46</v>
      </c>
      <c r="E356" s="205"/>
      <c r="F356" s="88">
        <f t="shared" si="11"/>
        <v>0</v>
      </c>
    </row>
    <row r="357" spans="1:6" x14ac:dyDescent="0.25">
      <c r="A357" s="101">
        <v>3.11</v>
      </c>
      <c r="B357" s="93" t="s">
        <v>334</v>
      </c>
      <c r="C357" s="88">
        <v>0.68</v>
      </c>
      <c r="D357" s="204" t="s">
        <v>46</v>
      </c>
      <c r="E357" s="205"/>
      <c r="F357" s="88">
        <f t="shared" si="11"/>
        <v>0</v>
      </c>
    </row>
    <row r="358" spans="1:6" x14ac:dyDescent="0.25">
      <c r="A358" s="100">
        <v>3.12</v>
      </c>
      <c r="B358" s="93" t="s">
        <v>335</v>
      </c>
      <c r="C358" s="88">
        <v>1.17</v>
      </c>
      <c r="D358" s="204" t="s">
        <v>46</v>
      </c>
      <c r="E358" s="205"/>
      <c r="F358" s="88">
        <f t="shared" si="11"/>
        <v>0</v>
      </c>
    </row>
    <row r="359" spans="1:6" x14ac:dyDescent="0.25">
      <c r="A359" s="100">
        <v>3.13</v>
      </c>
      <c r="B359" s="93" t="s">
        <v>336</v>
      </c>
      <c r="C359" s="88">
        <v>1.1200000000000001</v>
      </c>
      <c r="D359" s="204" t="s">
        <v>46</v>
      </c>
      <c r="E359" s="205"/>
      <c r="F359" s="88">
        <f t="shared" si="11"/>
        <v>0</v>
      </c>
    </row>
    <row r="360" spans="1:6" x14ac:dyDescent="0.25">
      <c r="A360" s="101">
        <v>3.14</v>
      </c>
      <c r="B360" s="93" t="s">
        <v>337</v>
      </c>
      <c r="C360" s="88">
        <v>8.32</v>
      </c>
      <c r="D360" s="204" t="s">
        <v>46</v>
      </c>
      <c r="E360" s="205"/>
      <c r="F360" s="88">
        <f t="shared" si="11"/>
        <v>0</v>
      </c>
    </row>
    <row r="361" spans="1:6" x14ac:dyDescent="0.25">
      <c r="A361" s="100">
        <v>3.15</v>
      </c>
      <c r="B361" s="93" t="s">
        <v>338</v>
      </c>
      <c r="C361" s="88">
        <v>9.57</v>
      </c>
      <c r="D361" s="204" t="s">
        <v>46</v>
      </c>
      <c r="E361" s="205"/>
      <c r="F361" s="88">
        <f t="shared" si="11"/>
        <v>0</v>
      </c>
    </row>
    <row r="362" spans="1:6" x14ac:dyDescent="0.25">
      <c r="A362" s="100">
        <v>3.16</v>
      </c>
      <c r="B362" s="93" t="s">
        <v>339</v>
      </c>
      <c r="C362" s="88">
        <v>0.38</v>
      </c>
      <c r="D362" s="204" t="s">
        <v>46</v>
      </c>
      <c r="E362" s="205"/>
      <c r="F362" s="88">
        <f t="shared" si="11"/>
        <v>0</v>
      </c>
    </row>
    <row r="363" spans="1:6" ht="25.5" x14ac:dyDescent="0.25">
      <c r="A363" s="100">
        <v>3.17</v>
      </c>
      <c r="B363" s="93" t="s">
        <v>340</v>
      </c>
      <c r="C363" s="88">
        <v>6.28</v>
      </c>
      <c r="D363" s="204" t="s">
        <v>46</v>
      </c>
      <c r="E363" s="205"/>
      <c r="F363" s="88">
        <f t="shared" si="11"/>
        <v>0</v>
      </c>
    </row>
    <row r="364" spans="1:6" x14ac:dyDescent="0.25">
      <c r="A364" s="97"/>
      <c r="B364" s="102"/>
      <c r="C364" s="88"/>
      <c r="D364" s="204"/>
      <c r="E364" s="205"/>
      <c r="F364" s="88">
        <f t="shared" si="11"/>
        <v>0</v>
      </c>
    </row>
    <row r="365" spans="1:6" x14ac:dyDescent="0.25">
      <c r="A365" s="103">
        <v>4</v>
      </c>
      <c r="B365" s="104" t="s">
        <v>341</v>
      </c>
      <c r="C365" s="88"/>
      <c r="D365" s="208"/>
      <c r="E365" s="205"/>
      <c r="F365" s="88">
        <f t="shared" si="11"/>
        <v>0</v>
      </c>
    </row>
    <row r="366" spans="1:6" ht="25.5" x14ac:dyDescent="0.25">
      <c r="A366" s="105">
        <v>4.0999999999999996</v>
      </c>
      <c r="B366" s="321" t="s">
        <v>342</v>
      </c>
      <c r="C366" s="99">
        <v>1</v>
      </c>
      <c r="D366" s="209" t="s">
        <v>12</v>
      </c>
      <c r="E366" s="205"/>
      <c r="F366" s="88">
        <f t="shared" si="11"/>
        <v>0</v>
      </c>
    </row>
    <row r="367" spans="1:6" x14ac:dyDescent="0.25">
      <c r="A367" s="105">
        <v>4.2</v>
      </c>
      <c r="B367" s="322" t="s">
        <v>343</v>
      </c>
      <c r="C367" s="99">
        <v>0.22</v>
      </c>
      <c r="D367" s="204" t="s">
        <v>46</v>
      </c>
      <c r="E367" s="205"/>
      <c r="F367" s="88">
        <f t="shared" si="11"/>
        <v>0</v>
      </c>
    </row>
    <row r="368" spans="1:6" ht="25.5" x14ac:dyDescent="0.25">
      <c r="A368" s="105">
        <v>4.3</v>
      </c>
      <c r="B368" s="321" t="s">
        <v>344</v>
      </c>
      <c r="C368" s="99">
        <v>2.54</v>
      </c>
      <c r="D368" s="204" t="s">
        <v>46</v>
      </c>
      <c r="E368" s="205"/>
      <c r="F368" s="88">
        <f t="shared" si="11"/>
        <v>0</v>
      </c>
    </row>
    <row r="369" spans="1:6" x14ac:dyDescent="0.25">
      <c r="A369" s="105">
        <v>4.4000000000000004</v>
      </c>
      <c r="B369" s="322" t="s">
        <v>345</v>
      </c>
      <c r="C369" s="99">
        <v>0.78</v>
      </c>
      <c r="D369" s="204" t="s">
        <v>46</v>
      </c>
      <c r="E369" s="205"/>
      <c r="F369" s="88">
        <f t="shared" si="11"/>
        <v>0</v>
      </c>
    </row>
    <row r="370" spans="1:6" x14ac:dyDescent="0.25">
      <c r="A370" s="105">
        <v>4.5</v>
      </c>
      <c r="B370" s="322" t="s">
        <v>346</v>
      </c>
      <c r="C370" s="88">
        <v>21.84</v>
      </c>
      <c r="D370" s="210" t="s">
        <v>76</v>
      </c>
      <c r="E370" s="205"/>
      <c r="F370" s="88">
        <f t="shared" si="11"/>
        <v>0</v>
      </c>
    </row>
    <row r="371" spans="1:6" x14ac:dyDescent="0.25">
      <c r="A371" s="105">
        <v>4.5999999999999996</v>
      </c>
      <c r="B371" s="322" t="s">
        <v>347</v>
      </c>
      <c r="C371" s="99">
        <v>11.42</v>
      </c>
      <c r="D371" s="209" t="s">
        <v>17</v>
      </c>
      <c r="E371" s="191"/>
      <c r="F371" s="88">
        <f t="shared" si="11"/>
        <v>0</v>
      </c>
    </row>
    <row r="372" spans="1:6" x14ac:dyDescent="0.25">
      <c r="A372" s="89"/>
      <c r="B372" s="90"/>
      <c r="C372" s="96"/>
      <c r="D372" s="207"/>
      <c r="E372" s="205"/>
      <c r="F372" s="88">
        <f t="shared" si="11"/>
        <v>0</v>
      </c>
    </row>
    <row r="373" spans="1:6" x14ac:dyDescent="0.25">
      <c r="A373" s="86">
        <v>5</v>
      </c>
      <c r="B373" s="91" t="s">
        <v>348</v>
      </c>
      <c r="C373" s="88"/>
      <c r="D373" s="204"/>
      <c r="E373" s="205"/>
      <c r="F373" s="88">
        <f t="shared" si="11"/>
        <v>0</v>
      </c>
    </row>
    <row r="374" spans="1:6" x14ac:dyDescent="0.25">
      <c r="A374" s="89">
        <v>5.0999999999999996</v>
      </c>
      <c r="B374" s="90" t="s">
        <v>349</v>
      </c>
      <c r="C374" s="88">
        <v>16.09</v>
      </c>
      <c r="D374" s="210" t="s">
        <v>76</v>
      </c>
      <c r="E374" s="205"/>
      <c r="F374" s="88">
        <f t="shared" si="11"/>
        <v>0</v>
      </c>
    </row>
    <row r="375" spans="1:6" x14ac:dyDescent="0.25">
      <c r="A375" s="89">
        <v>5.2</v>
      </c>
      <c r="B375" s="90" t="s">
        <v>350</v>
      </c>
      <c r="C375" s="99">
        <v>198.09</v>
      </c>
      <c r="D375" s="210" t="s">
        <v>76</v>
      </c>
      <c r="E375" s="205"/>
      <c r="F375" s="88">
        <f t="shared" si="11"/>
        <v>0</v>
      </c>
    </row>
    <row r="376" spans="1:6" x14ac:dyDescent="0.25">
      <c r="A376" s="89">
        <v>5.3</v>
      </c>
      <c r="B376" s="90" t="s">
        <v>351</v>
      </c>
      <c r="C376" s="99">
        <v>23.51</v>
      </c>
      <c r="D376" s="210" t="s">
        <v>76</v>
      </c>
      <c r="E376" s="205"/>
      <c r="F376" s="88">
        <f t="shared" si="11"/>
        <v>0</v>
      </c>
    </row>
    <row r="377" spans="1:6" x14ac:dyDescent="0.25">
      <c r="A377" s="89"/>
      <c r="B377" s="90"/>
      <c r="C377" s="88"/>
      <c r="D377" s="204"/>
      <c r="E377" s="205"/>
      <c r="F377" s="88">
        <f t="shared" si="11"/>
        <v>0</v>
      </c>
    </row>
    <row r="378" spans="1:6" x14ac:dyDescent="0.25">
      <c r="A378" s="86">
        <v>6</v>
      </c>
      <c r="B378" s="91" t="s">
        <v>133</v>
      </c>
      <c r="C378" s="88"/>
      <c r="D378" s="204"/>
      <c r="E378" s="205"/>
      <c r="F378" s="88">
        <f t="shared" si="11"/>
        <v>0</v>
      </c>
    </row>
    <row r="379" spans="1:6" x14ac:dyDescent="0.25">
      <c r="A379" s="89">
        <v>6.1</v>
      </c>
      <c r="B379" s="90" t="s">
        <v>150</v>
      </c>
      <c r="C379" s="99">
        <v>279.29000000000002</v>
      </c>
      <c r="D379" s="210" t="s">
        <v>76</v>
      </c>
      <c r="E379" s="205"/>
      <c r="F379" s="88">
        <f t="shared" si="11"/>
        <v>0</v>
      </c>
    </row>
    <row r="380" spans="1:6" x14ac:dyDescent="0.25">
      <c r="A380" s="89">
        <v>6.2</v>
      </c>
      <c r="B380" s="90" t="s">
        <v>77</v>
      </c>
      <c r="C380" s="99">
        <v>209.86</v>
      </c>
      <c r="D380" s="210" t="s">
        <v>76</v>
      </c>
      <c r="E380" s="205"/>
      <c r="F380" s="88">
        <f t="shared" si="11"/>
        <v>0</v>
      </c>
    </row>
    <row r="381" spans="1:6" x14ac:dyDescent="0.25">
      <c r="A381" s="89">
        <v>6.3</v>
      </c>
      <c r="B381" s="90" t="s">
        <v>352</v>
      </c>
      <c r="C381" s="99">
        <v>122</v>
      </c>
      <c r="D381" s="210" t="s">
        <v>76</v>
      </c>
      <c r="E381" s="764"/>
      <c r="F381" s="88">
        <f t="shared" si="11"/>
        <v>0</v>
      </c>
    </row>
    <row r="382" spans="1:6" x14ac:dyDescent="0.25">
      <c r="A382" s="89">
        <v>6.4</v>
      </c>
      <c r="B382" s="90" t="s">
        <v>353</v>
      </c>
      <c r="C382" s="99">
        <v>87.12</v>
      </c>
      <c r="D382" s="210" t="s">
        <v>76</v>
      </c>
      <c r="E382" s="205"/>
      <c r="F382" s="88">
        <f t="shared" si="11"/>
        <v>0</v>
      </c>
    </row>
    <row r="383" spans="1:6" x14ac:dyDescent="0.25">
      <c r="A383" s="89">
        <v>6.5</v>
      </c>
      <c r="B383" s="90" t="s">
        <v>354</v>
      </c>
      <c r="C383" s="99">
        <v>119.3</v>
      </c>
      <c r="D383" s="211" t="s">
        <v>17</v>
      </c>
      <c r="E383" s="205"/>
      <c r="F383" s="88">
        <f t="shared" si="11"/>
        <v>0</v>
      </c>
    </row>
    <row r="384" spans="1:6" x14ac:dyDescent="0.25">
      <c r="A384" s="89">
        <v>6.6</v>
      </c>
      <c r="B384" s="90" t="s">
        <v>355</v>
      </c>
      <c r="C384" s="99">
        <v>35.799999999999997</v>
      </c>
      <c r="D384" s="211" t="s">
        <v>17</v>
      </c>
      <c r="E384" s="205"/>
      <c r="F384" s="88">
        <f t="shared" si="11"/>
        <v>0</v>
      </c>
    </row>
    <row r="385" spans="1:6" x14ac:dyDescent="0.25">
      <c r="A385" s="89">
        <v>6.7</v>
      </c>
      <c r="B385" s="90" t="s">
        <v>356</v>
      </c>
      <c r="C385" s="88">
        <v>5.61</v>
      </c>
      <c r="D385" s="210" t="s">
        <v>76</v>
      </c>
      <c r="E385" s="760"/>
      <c r="F385" s="88">
        <f t="shared" si="11"/>
        <v>0</v>
      </c>
    </row>
    <row r="386" spans="1:6" x14ac:dyDescent="0.25">
      <c r="A386" s="89">
        <v>6.8</v>
      </c>
      <c r="B386" s="90" t="s">
        <v>357</v>
      </c>
      <c r="C386" s="99">
        <v>20.38</v>
      </c>
      <c r="D386" s="210" t="s">
        <v>76</v>
      </c>
      <c r="E386" s="760"/>
      <c r="F386" s="88">
        <f t="shared" si="11"/>
        <v>0</v>
      </c>
    </row>
    <row r="387" spans="1:6" x14ac:dyDescent="0.25">
      <c r="A387" s="89">
        <v>6.9</v>
      </c>
      <c r="B387" s="90" t="s">
        <v>358</v>
      </c>
      <c r="C387" s="99">
        <v>4.5</v>
      </c>
      <c r="D387" s="210" t="s">
        <v>76</v>
      </c>
      <c r="E387" s="760"/>
      <c r="F387" s="88">
        <f t="shared" si="11"/>
        <v>0</v>
      </c>
    </row>
    <row r="388" spans="1:6" x14ac:dyDescent="0.25">
      <c r="A388" s="101">
        <v>6.1</v>
      </c>
      <c r="B388" s="90" t="s">
        <v>359</v>
      </c>
      <c r="C388" s="99">
        <v>14.4</v>
      </c>
      <c r="D388" s="210" t="s">
        <v>76</v>
      </c>
      <c r="E388" s="205"/>
      <c r="F388" s="88">
        <f t="shared" si="11"/>
        <v>0</v>
      </c>
    </row>
    <row r="389" spans="1:6" x14ac:dyDescent="0.25">
      <c r="A389" s="89">
        <v>6.11</v>
      </c>
      <c r="B389" s="90" t="s">
        <v>360</v>
      </c>
      <c r="C389" s="99">
        <v>114.4</v>
      </c>
      <c r="D389" s="210" t="s">
        <v>76</v>
      </c>
      <c r="E389" s="205"/>
      <c r="F389" s="88">
        <f t="shared" si="11"/>
        <v>0</v>
      </c>
    </row>
    <row r="390" spans="1:6" x14ac:dyDescent="0.25">
      <c r="A390" s="89">
        <v>6.12</v>
      </c>
      <c r="B390" s="90" t="s">
        <v>361</v>
      </c>
      <c r="C390" s="88">
        <v>88</v>
      </c>
      <c r="D390" s="210" t="s">
        <v>17</v>
      </c>
      <c r="E390" s="205"/>
      <c r="F390" s="88">
        <f t="shared" si="11"/>
        <v>0</v>
      </c>
    </row>
    <row r="391" spans="1:6" x14ac:dyDescent="0.25">
      <c r="A391" s="89">
        <v>6.13</v>
      </c>
      <c r="B391" s="90" t="s">
        <v>362</v>
      </c>
      <c r="C391" s="88">
        <v>611.15</v>
      </c>
      <c r="D391" s="210" t="s">
        <v>76</v>
      </c>
      <c r="E391" s="205"/>
      <c r="F391" s="88">
        <f>ROUND((C391*E391),2)</f>
        <v>0</v>
      </c>
    </row>
    <row r="392" spans="1:6" x14ac:dyDescent="0.25">
      <c r="A392" s="89">
        <v>6.14</v>
      </c>
      <c r="B392" s="90" t="s">
        <v>363</v>
      </c>
      <c r="C392" s="88">
        <v>611.15</v>
      </c>
      <c r="D392" s="210" t="s">
        <v>76</v>
      </c>
      <c r="E392" s="205"/>
      <c r="F392" s="88">
        <f>ROUND((C392*E392),2)</f>
        <v>0</v>
      </c>
    </row>
    <row r="393" spans="1:6" x14ac:dyDescent="0.25">
      <c r="A393" s="89"/>
      <c r="B393" s="90"/>
      <c r="C393" s="96"/>
      <c r="D393" s="207"/>
      <c r="E393" s="205"/>
      <c r="F393" s="88">
        <f t="shared" si="11"/>
        <v>0</v>
      </c>
    </row>
    <row r="394" spans="1:6" x14ac:dyDescent="0.25">
      <c r="A394" s="86">
        <v>7</v>
      </c>
      <c r="B394" s="91" t="s">
        <v>364</v>
      </c>
      <c r="C394" s="96"/>
      <c r="D394" s="207"/>
      <c r="E394" s="205"/>
      <c r="F394" s="88">
        <f t="shared" si="11"/>
        <v>0</v>
      </c>
    </row>
    <row r="395" spans="1:6" x14ac:dyDescent="0.25">
      <c r="A395" s="89">
        <v>7.1</v>
      </c>
      <c r="B395" s="324" t="s">
        <v>365</v>
      </c>
      <c r="C395" s="99">
        <v>5</v>
      </c>
      <c r="D395" s="204" t="s">
        <v>84</v>
      </c>
      <c r="E395" s="205"/>
      <c r="F395" s="88">
        <f t="shared" si="11"/>
        <v>0</v>
      </c>
    </row>
    <row r="396" spans="1:6" x14ac:dyDescent="0.25">
      <c r="A396" s="89">
        <v>7.2</v>
      </c>
      <c r="B396" s="324" t="s">
        <v>1404</v>
      </c>
      <c r="C396" s="99">
        <v>1</v>
      </c>
      <c r="D396" s="204" t="s">
        <v>84</v>
      </c>
      <c r="E396" s="205"/>
      <c r="F396" s="88">
        <f t="shared" si="11"/>
        <v>0</v>
      </c>
    </row>
    <row r="397" spans="1:6" x14ac:dyDescent="0.25">
      <c r="A397" s="89"/>
      <c r="B397" s="90"/>
      <c r="C397" s="96"/>
      <c r="D397" s="207"/>
      <c r="E397" s="205"/>
      <c r="F397" s="88">
        <f t="shared" si="11"/>
        <v>0</v>
      </c>
    </row>
    <row r="398" spans="1:6" x14ac:dyDescent="0.25">
      <c r="A398" s="86">
        <v>8</v>
      </c>
      <c r="B398" s="91" t="s">
        <v>366</v>
      </c>
      <c r="C398" s="96"/>
      <c r="D398" s="207"/>
      <c r="E398" s="205"/>
      <c r="F398" s="88">
        <f t="shared" si="11"/>
        <v>0</v>
      </c>
    </row>
    <row r="399" spans="1:6" x14ac:dyDescent="0.25">
      <c r="A399" s="89">
        <v>8.1</v>
      </c>
      <c r="B399" s="324" t="s">
        <v>367</v>
      </c>
      <c r="C399" s="99">
        <v>187.76</v>
      </c>
      <c r="D399" s="211" t="s">
        <v>139</v>
      </c>
      <c r="E399" s="765"/>
      <c r="F399" s="88">
        <f t="shared" si="11"/>
        <v>0</v>
      </c>
    </row>
    <row r="400" spans="1:6" x14ac:dyDescent="0.25">
      <c r="A400" s="89"/>
      <c r="B400" s="90"/>
      <c r="C400" s="96"/>
      <c r="D400" s="207"/>
      <c r="E400" s="205"/>
      <c r="F400" s="88">
        <f t="shared" si="11"/>
        <v>0</v>
      </c>
    </row>
    <row r="401" spans="1:6" x14ac:dyDescent="0.25">
      <c r="A401" s="106">
        <v>9</v>
      </c>
      <c r="B401" s="107" t="s">
        <v>368</v>
      </c>
      <c r="C401" s="99">
        <v>3</v>
      </c>
      <c r="D401" s="204" t="s">
        <v>84</v>
      </c>
      <c r="E401" s="205"/>
      <c r="F401" s="88">
        <f t="shared" si="11"/>
        <v>0</v>
      </c>
    </row>
    <row r="402" spans="1:6" ht="38.25" x14ac:dyDescent="0.25">
      <c r="A402" s="108">
        <v>10</v>
      </c>
      <c r="B402" s="109" t="s">
        <v>369</v>
      </c>
      <c r="C402" s="88">
        <v>2</v>
      </c>
      <c r="D402" s="204" t="s">
        <v>84</v>
      </c>
      <c r="E402" s="205"/>
      <c r="F402" s="88">
        <f t="shared" si="11"/>
        <v>0</v>
      </c>
    </row>
    <row r="403" spans="1:6" ht="51" x14ac:dyDescent="0.25">
      <c r="A403" s="89">
        <v>11</v>
      </c>
      <c r="B403" s="107" t="s">
        <v>370</v>
      </c>
      <c r="C403" s="88">
        <v>2</v>
      </c>
      <c r="D403" s="204" t="s">
        <v>84</v>
      </c>
      <c r="E403" s="205"/>
      <c r="F403" s="88">
        <f t="shared" si="11"/>
        <v>0</v>
      </c>
    </row>
    <row r="404" spans="1:6" ht="51" x14ac:dyDescent="0.25">
      <c r="A404" s="89">
        <v>12</v>
      </c>
      <c r="B404" s="107" t="s">
        <v>371</v>
      </c>
      <c r="C404" s="88">
        <v>1</v>
      </c>
      <c r="D404" s="204" t="s">
        <v>84</v>
      </c>
      <c r="E404" s="205"/>
      <c r="F404" s="88">
        <f t="shared" si="11"/>
        <v>0</v>
      </c>
    </row>
    <row r="405" spans="1:6" x14ac:dyDescent="0.25">
      <c r="A405" s="108">
        <v>13</v>
      </c>
      <c r="B405" s="107" t="s">
        <v>372</v>
      </c>
      <c r="C405" s="88">
        <v>1</v>
      </c>
      <c r="D405" s="204" t="s">
        <v>12</v>
      </c>
      <c r="E405" s="205"/>
      <c r="F405" s="88">
        <f t="shared" si="11"/>
        <v>0</v>
      </c>
    </row>
    <row r="406" spans="1:6" x14ac:dyDescent="0.25">
      <c r="A406" s="89">
        <v>14</v>
      </c>
      <c r="B406" s="107" t="s">
        <v>373</v>
      </c>
      <c r="C406" s="88">
        <v>1.25</v>
      </c>
      <c r="D406" s="204" t="s">
        <v>17</v>
      </c>
      <c r="E406" s="205"/>
      <c r="F406" s="88">
        <f t="shared" si="11"/>
        <v>0</v>
      </c>
    </row>
    <row r="407" spans="1:6" x14ac:dyDescent="0.25">
      <c r="A407" s="89">
        <v>15</v>
      </c>
      <c r="B407" s="90" t="s">
        <v>374</v>
      </c>
      <c r="C407" s="88">
        <v>3.48</v>
      </c>
      <c r="D407" s="204" t="s">
        <v>17</v>
      </c>
      <c r="E407" s="205"/>
      <c r="F407" s="88">
        <f t="shared" si="11"/>
        <v>0</v>
      </c>
    </row>
    <row r="408" spans="1:6" ht="25.5" x14ac:dyDescent="0.25">
      <c r="A408" s="108">
        <v>16</v>
      </c>
      <c r="B408" s="107" t="s">
        <v>375</v>
      </c>
      <c r="C408" s="88">
        <v>1</v>
      </c>
      <c r="D408" s="204" t="s">
        <v>84</v>
      </c>
      <c r="E408" s="205"/>
      <c r="F408" s="88">
        <f t="shared" si="11"/>
        <v>0</v>
      </c>
    </row>
    <row r="409" spans="1:6" x14ac:dyDescent="0.25">
      <c r="A409" s="89">
        <v>17</v>
      </c>
      <c r="B409" s="90" t="s">
        <v>376</v>
      </c>
      <c r="C409" s="88">
        <v>1</v>
      </c>
      <c r="D409" s="204" t="s">
        <v>84</v>
      </c>
      <c r="E409" s="205"/>
      <c r="F409" s="88">
        <f t="shared" si="11"/>
        <v>0</v>
      </c>
    </row>
    <row r="410" spans="1:6" x14ac:dyDescent="0.25">
      <c r="A410" s="89">
        <v>18</v>
      </c>
      <c r="B410" s="90" t="s">
        <v>377</v>
      </c>
      <c r="C410" s="88">
        <v>1</v>
      </c>
      <c r="D410" s="204" t="s">
        <v>12</v>
      </c>
      <c r="E410" s="205"/>
      <c r="F410" s="88">
        <f t="shared" si="11"/>
        <v>0</v>
      </c>
    </row>
    <row r="411" spans="1:6" x14ac:dyDescent="0.25">
      <c r="A411" s="108">
        <v>19</v>
      </c>
      <c r="B411" s="107" t="s">
        <v>378</v>
      </c>
      <c r="C411" s="88">
        <v>1</v>
      </c>
      <c r="D411" s="204" t="s">
        <v>12</v>
      </c>
      <c r="E411" s="205"/>
      <c r="F411" s="88">
        <f t="shared" si="11"/>
        <v>0</v>
      </c>
    </row>
    <row r="412" spans="1:6" x14ac:dyDescent="0.25">
      <c r="A412" s="89"/>
      <c r="B412" s="90"/>
      <c r="C412" s="96"/>
      <c r="D412" s="207"/>
      <c r="E412" s="205"/>
      <c r="F412" s="88">
        <f t="shared" si="11"/>
        <v>0</v>
      </c>
    </row>
    <row r="413" spans="1:6" x14ac:dyDescent="0.25">
      <c r="A413" s="86">
        <v>20</v>
      </c>
      <c r="B413" s="110" t="s">
        <v>379</v>
      </c>
      <c r="C413" s="111"/>
      <c r="D413" s="212"/>
      <c r="E413" s="213"/>
      <c r="F413" s="872"/>
    </row>
    <row r="414" spans="1:6" ht="25.5" x14ac:dyDescent="0.25">
      <c r="A414" s="89">
        <v>20.100000000000001</v>
      </c>
      <c r="B414" s="112" t="s">
        <v>380</v>
      </c>
      <c r="C414" s="113">
        <v>1</v>
      </c>
      <c r="D414" s="212" t="s">
        <v>84</v>
      </c>
      <c r="E414" s="214"/>
      <c r="F414" s="872">
        <f>ROUND(C414*E414,2)</f>
        <v>0</v>
      </c>
    </row>
    <row r="415" spans="1:6" x14ac:dyDescent="0.25">
      <c r="A415" s="89"/>
      <c r="B415" s="90"/>
      <c r="C415" s="96"/>
      <c r="D415" s="207"/>
      <c r="E415" s="205"/>
      <c r="F415" s="88"/>
    </row>
    <row r="416" spans="1:6" x14ac:dyDescent="0.25">
      <c r="A416" s="86">
        <v>21</v>
      </c>
      <c r="B416" s="91" t="s">
        <v>381</v>
      </c>
      <c r="C416" s="96"/>
      <c r="D416" s="207"/>
      <c r="E416" s="205"/>
      <c r="F416" s="88">
        <f t="shared" ref="F416:F474" si="12">ROUND((C416*E416),2)</f>
        <v>0</v>
      </c>
    </row>
    <row r="417" spans="1:6" x14ac:dyDescent="0.25">
      <c r="A417" s="89">
        <v>21.1</v>
      </c>
      <c r="B417" s="107" t="s">
        <v>382</v>
      </c>
      <c r="C417" s="88">
        <v>1</v>
      </c>
      <c r="D417" s="204" t="s">
        <v>84</v>
      </c>
      <c r="E417" s="205"/>
      <c r="F417" s="88">
        <f t="shared" si="12"/>
        <v>0</v>
      </c>
    </row>
    <row r="418" spans="1:6" x14ac:dyDescent="0.25">
      <c r="A418" s="89">
        <v>21.2</v>
      </c>
      <c r="B418" s="90" t="s">
        <v>383</v>
      </c>
      <c r="C418" s="88">
        <v>1</v>
      </c>
      <c r="D418" s="204" t="s">
        <v>84</v>
      </c>
      <c r="E418" s="205"/>
      <c r="F418" s="88">
        <f t="shared" si="12"/>
        <v>0</v>
      </c>
    </row>
    <row r="419" spans="1:6" x14ac:dyDescent="0.25">
      <c r="A419" s="89">
        <v>21.3</v>
      </c>
      <c r="B419" s="90" t="s">
        <v>384</v>
      </c>
      <c r="C419" s="88">
        <v>1</v>
      </c>
      <c r="D419" s="204" t="s">
        <v>84</v>
      </c>
      <c r="E419" s="205"/>
      <c r="F419" s="88">
        <f t="shared" si="12"/>
        <v>0</v>
      </c>
    </row>
    <row r="420" spans="1:6" x14ac:dyDescent="0.25">
      <c r="A420" s="89">
        <v>21.4</v>
      </c>
      <c r="B420" s="107" t="s">
        <v>385</v>
      </c>
      <c r="C420" s="88">
        <v>1</v>
      </c>
      <c r="D420" s="204" t="s">
        <v>84</v>
      </c>
      <c r="E420" s="205"/>
      <c r="F420" s="88">
        <f t="shared" si="12"/>
        <v>0</v>
      </c>
    </row>
    <row r="421" spans="1:6" x14ac:dyDescent="0.25">
      <c r="A421" s="89">
        <v>21.5</v>
      </c>
      <c r="B421" s="107" t="s">
        <v>386</v>
      </c>
      <c r="C421" s="88">
        <v>1</v>
      </c>
      <c r="D421" s="204" t="s">
        <v>84</v>
      </c>
      <c r="E421" s="766"/>
      <c r="F421" s="88">
        <f t="shared" si="12"/>
        <v>0</v>
      </c>
    </row>
    <row r="422" spans="1:6" x14ac:dyDescent="0.25">
      <c r="A422" s="89">
        <v>21.6</v>
      </c>
      <c r="B422" s="114" t="s">
        <v>387</v>
      </c>
      <c r="C422" s="88">
        <v>1</v>
      </c>
      <c r="D422" s="204" t="s">
        <v>84</v>
      </c>
      <c r="E422" s="205"/>
      <c r="F422" s="88">
        <f t="shared" si="12"/>
        <v>0</v>
      </c>
    </row>
    <row r="423" spans="1:6" x14ac:dyDescent="0.25">
      <c r="A423" s="89">
        <v>21.7</v>
      </c>
      <c r="B423" s="90" t="s">
        <v>388</v>
      </c>
      <c r="C423" s="88">
        <v>1</v>
      </c>
      <c r="D423" s="204" t="s">
        <v>84</v>
      </c>
      <c r="E423" s="205"/>
      <c r="F423" s="88">
        <f t="shared" si="12"/>
        <v>0</v>
      </c>
    </row>
    <row r="424" spans="1:6" x14ac:dyDescent="0.25">
      <c r="A424" s="89">
        <v>21.8</v>
      </c>
      <c r="B424" s="325" t="s">
        <v>389</v>
      </c>
      <c r="C424" s="88">
        <v>1</v>
      </c>
      <c r="D424" s="204" t="s">
        <v>12</v>
      </c>
      <c r="E424" s="767"/>
      <c r="F424" s="88">
        <f>ROUND((C424*E424),2)</f>
        <v>0</v>
      </c>
    </row>
    <row r="425" spans="1:6" x14ac:dyDescent="0.25">
      <c r="A425" s="89">
        <v>21.9</v>
      </c>
      <c r="B425" s="90" t="s">
        <v>390</v>
      </c>
      <c r="C425" s="88">
        <v>1</v>
      </c>
      <c r="D425" s="204" t="s">
        <v>12</v>
      </c>
      <c r="E425" s="205"/>
      <c r="F425" s="88">
        <f t="shared" si="12"/>
        <v>0</v>
      </c>
    </row>
    <row r="426" spans="1:6" x14ac:dyDescent="0.25">
      <c r="A426" s="89"/>
      <c r="B426" s="95"/>
      <c r="C426" s="96"/>
      <c r="D426" s="207"/>
      <c r="E426" s="205"/>
      <c r="F426" s="88">
        <f t="shared" si="12"/>
        <v>0</v>
      </c>
    </row>
    <row r="427" spans="1:6" x14ac:dyDescent="0.25">
      <c r="A427" s="86">
        <v>22</v>
      </c>
      <c r="B427" s="115" t="s">
        <v>391</v>
      </c>
      <c r="C427" s="116"/>
      <c r="D427" s="215"/>
      <c r="E427" s="216"/>
      <c r="F427" s="117">
        <f t="shared" si="12"/>
        <v>0</v>
      </c>
    </row>
    <row r="428" spans="1:6" x14ac:dyDescent="0.25">
      <c r="A428" s="89">
        <v>22.1</v>
      </c>
      <c r="B428" s="112" t="s">
        <v>392</v>
      </c>
      <c r="C428" s="117">
        <v>15</v>
      </c>
      <c r="D428" s="204" t="s">
        <v>84</v>
      </c>
      <c r="E428" s="216"/>
      <c r="F428" s="117">
        <f t="shared" si="12"/>
        <v>0</v>
      </c>
    </row>
    <row r="429" spans="1:6" x14ac:dyDescent="0.25">
      <c r="A429" s="89">
        <v>22.2</v>
      </c>
      <c r="B429" s="112" t="s">
        <v>393</v>
      </c>
      <c r="C429" s="117">
        <v>15</v>
      </c>
      <c r="D429" s="204" t="s">
        <v>84</v>
      </c>
      <c r="E429" s="216"/>
      <c r="F429" s="117">
        <f t="shared" ref="F429" si="13">C429*E429</f>
        <v>0</v>
      </c>
    </row>
    <row r="430" spans="1:6" x14ac:dyDescent="0.25">
      <c r="A430" s="89">
        <v>22.3</v>
      </c>
      <c r="B430" s="118" t="s">
        <v>394</v>
      </c>
      <c r="C430" s="117">
        <v>2</v>
      </c>
      <c r="D430" s="204" t="s">
        <v>84</v>
      </c>
      <c r="E430" s="216"/>
      <c r="F430" s="117">
        <f t="shared" si="12"/>
        <v>0</v>
      </c>
    </row>
    <row r="431" spans="1:6" x14ac:dyDescent="0.25">
      <c r="A431" s="89">
        <v>22.4</v>
      </c>
      <c r="B431" s="112" t="s">
        <v>395</v>
      </c>
      <c r="C431" s="117">
        <v>16</v>
      </c>
      <c r="D431" s="204" t="s">
        <v>84</v>
      </c>
      <c r="E431" s="216"/>
      <c r="F431" s="117">
        <f t="shared" si="12"/>
        <v>0</v>
      </c>
    </row>
    <row r="432" spans="1:6" x14ac:dyDescent="0.25">
      <c r="A432" s="89">
        <v>22.5</v>
      </c>
      <c r="B432" s="112" t="s">
        <v>396</v>
      </c>
      <c r="C432" s="117">
        <v>1</v>
      </c>
      <c r="D432" s="204" t="s">
        <v>84</v>
      </c>
      <c r="E432" s="216"/>
      <c r="F432" s="117">
        <f t="shared" si="12"/>
        <v>0</v>
      </c>
    </row>
    <row r="433" spans="1:6" x14ac:dyDescent="0.25">
      <c r="A433" s="89">
        <v>22.6</v>
      </c>
      <c r="B433" s="112" t="s">
        <v>397</v>
      </c>
      <c r="C433" s="117">
        <v>7</v>
      </c>
      <c r="D433" s="204" t="s">
        <v>84</v>
      </c>
      <c r="E433" s="216"/>
      <c r="F433" s="117">
        <f t="shared" si="12"/>
        <v>0</v>
      </c>
    </row>
    <row r="434" spans="1:6" x14ac:dyDescent="0.25">
      <c r="A434" s="89">
        <v>22.7</v>
      </c>
      <c r="B434" s="112" t="s">
        <v>398</v>
      </c>
      <c r="C434" s="117">
        <v>1</v>
      </c>
      <c r="D434" s="204" t="s">
        <v>84</v>
      </c>
      <c r="E434" s="216"/>
      <c r="F434" s="117">
        <f t="shared" si="12"/>
        <v>0</v>
      </c>
    </row>
    <row r="435" spans="1:6" x14ac:dyDescent="0.25">
      <c r="A435" s="89">
        <v>22.8</v>
      </c>
      <c r="B435" s="112" t="s">
        <v>399</v>
      </c>
      <c r="C435" s="117">
        <v>3</v>
      </c>
      <c r="D435" s="204" t="s">
        <v>84</v>
      </c>
      <c r="E435" s="216"/>
      <c r="F435" s="117">
        <f t="shared" si="12"/>
        <v>0</v>
      </c>
    </row>
    <row r="436" spans="1:6" x14ac:dyDescent="0.25">
      <c r="A436" s="89"/>
      <c r="B436" s="90"/>
      <c r="C436" s="119"/>
      <c r="D436" s="207"/>
      <c r="E436" s="205"/>
      <c r="F436" s="88">
        <f t="shared" si="12"/>
        <v>0</v>
      </c>
    </row>
    <row r="437" spans="1:6" x14ac:dyDescent="0.25">
      <c r="A437" s="86">
        <v>23</v>
      </c>
      <c r="B437" s="91" t="s">
        <v>400</v>
      </c>
      <c r="C437" s="119"/>
      <c r="D437" s="207"/>
      <c r="E437" s="205"/>
      <c r="F437" s="88">
        <f t="shared" si="12"/>
        <v>0</v>
      </c>
    </row>
    <row r="438" spans="1:6" x14ac:dyDescent="0.25">
      <c r="A438" s="89">
        <v>23.1</v>
      </c>
      <c r="B438" s="324" t="s">
        <v>401</v>
      </c>
      <c r="C438" s="88">
        <v>9.84</v>
      </c>
      <c r="D438" s="204" t="s">
        <v>402</v>
      </c>
      <c r="E438" s="765"/>
      <c r="F438" s="88">
        <f t="shared" si="12"/>
        <v>0</v>
      </c>
    </row>
    <row r="439" spans="1:6" x14ac:dyDescent="0.25">
      <c r="A439" s="89">
        <v>23.2</v>
      </c>
      <c r="B439" s="324" t="s">
        <v>403</v>
      </c>
      <c r="C439" s="88">
        <v>19.37</v>
      </c>
      <c r="D439" s="204" t="s">
        <v>139</v>
      </c>
      <c r="E439" s="205"/>
      <c r="F439" s="88">
        <f t="shared" si="12"/>
        <v>0</v>
      </c>
    </row>
    <row r="440" spans="1:6" x14ac:dyDescent="0.25">
      <c r="A440" s="89"/>
      <c r="B440" s="90"/>
      <c r="C440" s="96"/>
      <c r="D440" s="207"/>
      <c r="E440" s="205"/>
      <c r="F440" s="88">
        <f t="shared" si="12"/>
        <v>0</v>
      </c>
    </row>
    <row r="441" spans="1:6" x14ac:dyDescent="0.25">
      <c r="A441" s="86">
        <v>24</v>
      </c>
      <c r="B441" s="120" t="s">
        <v>404</v>
      </c>
      <c r="C441" s="88"/>
      <c r="D441" s="204"/>
      <c r="E441" s="205"/>
      <c r="F441" s="88">
        <f t="shared" si="12"/>
        <v>0</v>
      </c>
    </row>
    <row r="442" spans="1:6" x14ac:dyDescent="0.25">
      <c r="A442" s="89">
        <v>24.1</v>
      </c>
      <c r="B442" s="324" t="s">
        <v>405</v>
      </c>
      <c r="C442" s="273">
        <v>1</v>
      </c>
      <c r="D442" s="274" t="s">
        <v>84</v>
      </c>
      <c r="E442" s="765"/>
      <c r="F442" s="874">
        <f t="shared" ref="F442:F451" si="14">ROUND(C442*E442,2)</f>
        <v>0</v>
      </c>
    </row>
    <row r="443" spans="1:6" x14ac:dyDescent="0.25">
      <c r="A443" s="89">
        <v>24.2</v>
      </c>
      <c r="B443" s="324" t="s">
        <v>406</v>
      </c>
      <c r="C443" s="273">
        <v>1</v>
      </c>
      <c r="D443" s="274" t="s">
        <v>84</v>
      </c>
      <c r="E443" s="765"/>
      <c r="F443" s="874">
        <f t="shared" si="14"/>
        <v>0</v>
      </c>
    </row>
    <row r="444" spans="1:6" x14ac:dyDescent="0.25">
      <c r="A444" s="89">
        <v>24.3</v>
      </c>
      <c r="B444" s="324" t="s">
        <v>407</v>
      </c>
      <c r="C444" s="273">
        <v>1</v>
      </c>
      <c r="D444" s="274" t="s">
        <v>84</v>
      </c>
      <c r="E444" s="765"/>
      <c r="F444" s="874">
        <f t="shared" si="14"/>
        <v>0</v>
      </c>
    </row>
    <row r="445" spans="1:6" x14ac:dyDescent="0.25">
      <c r="A445" s="89">
        <v>24.4</v>
      </c>
      <c r="B445" s="324" t="s">
        <v>408</v>
      </c>
      <c r="C445" s="273">
        <v>2</v>
      </c>
      <c r="D445" s="274" t="s">
        <v>84</v>
      </c>
      <c r="E445" s="765"/>
      <c r="F445" s="874">
        <f t="shared" si="14"/>
        <v>0</v>
      </c>
    </row>
    <row r="446" spans="1:6" x14ac:dyDescent="0.25">
      <c r="A446" s="89">
        <v>24.5</v>
      </c>
      <c r="B446" s="324" t="s">
        <v>409</v>
      </c>
      <c r="C446" s="273">
        <v>2</v>
      </c>
      <c r="D446" s="274" t="s">
        <v>84</v>
      </c>
      <c r="E446" s="765"/>
      <c r="F446" s="874">
        <f t="shared" si="14"/>
        <v>0</v>
      </c>
    </row>
    <row r="447" spans="1:6" x14ac:dyDescent="0.25">
      <c r="A447" s="89">
        <v>24.6</v>
      </c>
      <c r="B447" s="324" t="s">
        <v>410</v>
      </c>
      <c r="C447" s="273">
        <v>12</v>
      </c>
      <c r="D447" s="274" t="s">
        <v>84</v>
      </c>
      <c r="E447" s="765"/>
      <c r="F447" s="874">
        <f t="shared" si="14"/>
        <v>0</v>
      </c>
    </row>
    <row r="448" spans="1:6" x14ac:dyDescent="0.25">
      <c r="A448" s="89">
        <v>24.7</v>
      </c>
      <c r="B448" s="324" t="s">
        <v>411</v>
      </c>
      <c r="C448" s="273">
        <v>2</v>
      </c>
      <c r="D448" s="274" t="s">
        <v>84</v>
      </c>
      <c r="E448" s="765"/>
      <c r="F448" s="874">
        <f t="shared" si="14"/>
        <v>0</v>
      </c>
    </row>
    <row r="449" spans="1:6" x14ac:dyDescent="0.25">
      <c r="A449" s="89">
        <v>24.8</v>
      </c>
      <c r="B449" s="324" t="s">
        <v>412</v>
      </c>
      <c r="C449" s="273">
        <v>1</v>
      </c>
      <c r="D449" s="274" t="s">
        <v>84</v>
      </c>
      <c r="E449" s="765"/>
      <c r="F449" s="874">
        <f t="shared" si="14"/>
        <v>0</v>
      </c>
    </row>
    <row r="450" spans="1:6" x14ac:dyDescent="0.25">
      <c r="A450" s="89">
        <v>24.9</v>
      </c>
      <c r="B450" s="324" t="s">
        <v>413</v>
      </c>
      <c r="C450" s="273">
        <v>1</v>
      </c>
      <c r="D450" s="274" t="s">
        <v>84</v>
      </c>
      <c r="E450" s="765"/>
      <c r="F450" s="874">
        <f t="shared" si="14"/>
        <v>0</v>
      </c>
    </row>
    <row r="451" spans="1:6" ht="63.75" x14ac:dyDescent="0.25">
      <c r="A451" s="101">
        <v>24.1</v>
      </c>
      <c r="B451" s="324" t="s">
        <v>414</v>
      </c>
      <c r="C451" s="273">
        <v>1</v>
      </c>
      <c r="D451" s="274" t="s">
        <v>84</v>
      </c>
      <c r="E451" s="765"/>
      <c r="F451" s="874">
        <f t="shared" si="14"/>
        <v>0</v>
      </c>
    </row>
    <row r="452" spans="1:6" x14ac:dyDescent="0.25">
      <c r="A452" s="121"/>
      <c r="B452" s="122"/>
      <c r="C452" s="10"/>
      <c r="D452" s="190"/>
      <c r="E452" s="191"/>
      <c r="F452" s="10"/>
    </row>
    <row r="453" spans="1:6" x14ac:dyDescent="0.25">
      <c r="A453" s="86">
        <v>25</v>
      </c>
      <c r="B453" s="123" t="s">
        <v>415</v>
      </c>
      <c r="C453" s="10"/>
      <c r="D453" s="190"/>
      <c r="E453" s="191"/>
      <c r="F453" s="10">
        <f t="shared" si="12"/>
        <v>0</v>
      </c>
    </row>
    <row r="454" spans="1:6" x14ac:dyDescent="0.25">
      <c r="A454" s="89">
        <v>25.1</v>
      </c>
      <c r="B454" s="82" t="s">
        <v>416</v>
      </c>
      <c r="C454" s="10">
        <v>3</v>
      </c>
      <c r="D454" s="274" t="s">
        <v>84</v>
      </c>
      <c r="E454" s="191"/>
      <c r="F454" s="10">
        <f t="shared" si="12"/>
        <v>0</v>
      </c>
    </row>
    <row r="455" spans="1:6" x14ac:dyDescent="0.25">
      <c r="A455" s="89">
        <v>25.2</v>
      </c>
      <c r="B455" s="82" t="s">
        <v>417</v>
      </c>
      <c r="C455" s="10">
        <v>1</v>
      </c>
      <c r="D455" s="274" t="s">
        <v>84</v>
      </c>
      <c r="E455" s="191"/>
      <c r="F455" s="10">
        <f t="shared" si="12"/>
        <v>0</v>
      </c>
    </row>
    <row r="456" spans="1:6" x14ac:dyDescent="0.25">
      <c r="A456" s="89">
        <v>25.3</v>
      </c>
      <c r="B456" s="82" t="s">
        <v>418</v>
      </c>
      <c r="C456" s="10">
        <v>1</v>
      </c>
      <c r="D456" s="274" t="s">
        <v>84</v>
      </c>
      <c r="E456" s="191"/>
      <c r="F456" s="10">
        <f t="shared" si="12"/>
        <v>0</v>
      </c>
    </row>
    <row r="457" spans="1:6" x14ac:dyDescent="0.25">
      <c r="A457" s="89">
        <v>25.4</v>
      </c>
      <c r="B457" s="82" t="s">
        <v>419</v>
      </c>
      <c r="C457" s="10">
        <v>2</v>
      </c>
      <c r="D457" s="274" t="s">
        <v>84</v>
      </c>
      <c r="E457" s="191"/>
      <c r="F457" s="10">
        <f t="shared" si="12"/>
        <v>0</v>
      </c>
    </row>
    <row r="458" spans="1:6" x14ac:dyDescent="0.25">
      <c r="A458" s="89"/>
      <c r="B458" s="326"/>
      <c r="C458" s="96"/>
      <c r="D458" s="207"/>
      <c r="E458" s="205"/>
      <c r="F458" s="88"/>
    </row>
    <row r="459" spans="1:6" x14ac:dyDescent="0.25">
      <c r="A459" s="86">
        <v>26</v>
      </c>
      <c r="B459" s="91" t="s">
        <v>420</v>
      </c>
      <c r="C459" s="96"/>
      <c r="D459" s="207"/>
      <c r="E459" s="205"/>
      <c r="F459" s="88">
        <f t="shared" si="12"/>
        <v>0</v>
      </c>
    </row>
    <row r="460" spans="1:6" x14ac:dyDescent="0.25">
      <c r="A460" s="89">
        <v>26.1</v>
      </c>
      <c r="B460" s="92" t="s">
        <v>421</v>
      </c>
      <c r="C460" s="327">
        <v>2</v>
      </c>
      <c r="D460" s="328" t="s">
        <v>84</v>
      </c>
      <c r="E460" s="214"/>
      <c r="F460" s="117">
        <f t="shared" si="12"/>
        <v>0</v>
      </c>
    </row>
    <row r="461" spans="1:6" x14ac:dyDescent="0.25">
      <c r="A461" s="89">
        <v>26.2</v>
      </c>
      <c r="B461" s="92" t="s">
        <v>422</v>
      </c>
      <c r="C461" s="327">
        <v>4</v>
      </c>
      <c r="D461" s="328" t="s">
        <v>84</v>
      </c>
      <c r="E461" s="214"/>
      <c r="F461" s="117">
        <f t="shared" si="12"/>
        <v>0</v>
      </c>
    </row>
    <row r="462" spans="1:6" x14ac:dyDescent="0.25">
      <c r="A462" s="89">
        <v>26.3</v>
      </c>
      <c r="B462" s="92" t="s">
        <v>423</v>
      </c>
      <c r="C462" s="327">
        <v>4</v>
      </c>
      <c r="D462" s="328" t="s">
        <v>84</v>
      </c>
      <c r="E462" s="214"/>
      <c r="F462" s="117">
        <f t="shared" si="12"/>
        <v>0</v>
      </c>
    </row>
    <row r="463" spans="1:6" x14ac:dyDescent="0.25">
      <c r="A463" s="89">
        <v>26.4</v>
      </c>
      <c r="B463" s="92" t="s">
        <v>424</v>
      </c>
      <c r="C463" s="327">
        <v>2</v>
      </c>
      <c r="D463" s="328" t="s">
        <v>84</v>
      </c>
      <c r="E463" s="214"/>
      <c r="F463" s="117">
        <f t="shared" si="12"/>
        <v>0</v>
      </c>
    </row>
    <row r="464" spans="1:6" x14ac:dyDescent="0.25">
      <c r="A464" s="89">
        <v>26.5</v>
      </c>
      <c r="B464" s="92" t="s">
        <v>425</v>
      </c>
      <c r="C464" s="327">
        <v>2</v>
      </c>
      <c r="D464" s="328" t="s">
        <v>84</v>
      </c>
      <c r="E464" s="214"/>
      <c r="F464" s="117">
        <f t="shared" si="12"/>
        <v>0</v>
      </c>
    </row>
    <row r="465" spans="1:6" x14ac:dyDescent="0.25">
      <c r="A465" s="89">
        <v>26.6</v>
      </c>
      <c r="B465" s="92" t="s">
        <v>426</v>
      </c>
      <c r="C465" s="327">
        <v>2</v>
      </c>
      <c r="D465" s="328" t="s">
        <v>84</v>
      </c>
      <c r="E465" s="214"/>
      <c r="F465" s="117">
        <f t="shared" si="12"/>
        <v>0</v>
      </c>
    </row>
    <row r="466" spans="1:6" x14ac:dyDescent="0.25">
      <c r="A466" s="89">
        <v>26.7</v>
      </c>
      <c r="B466" s="92" t="s">
        <v>427</v>
      </c>
      <c r="C466" s="327">
        <v>1</v>
      </c>
      <c r="D466" s="328" t="s">
        <v>84</v>
      </c>
      <c r="E466" s="214"/>
      <c r="F466" s="117">
        <f t="shared" si="12"/>
        <v>0</v>
      </c>
    </row>
    <row r="467" spans="1:6" x14ac:dyDescent="0.25">
      <c r="A467" s="89">
        <v>26.8</v>
      </c>
      <c r="B467" s="92" t="s">
        <v>428</v>
      </c>
      <c r="C467" s="327">
        <v>2</v>
      </c>
      <c r="D467" s="328" t="s">
        <v>84</v>
      </c>
      <c r="E467" s="214"/>
      <c r="F467" s="117">
        <f t="shared" si="12"/>
        <v>0</v>
      </c>
    </row>
    <row r="468" spans="1:6" x14ac:dyDescent="0.25">
      <c r="A468" s="89">
        <v>26.9</v>
      </c>
      <c r="B468" s="92" t="s">
        <v>429</v>
      </c>
      <c r="C468" s="327">
        <v>2</v>
      </c>
      <c r="D468" s="328" t="s">
        <v>84</v>
      </c>
      <c r="E468" s="214"/>
      <c r="F468" s="117">
        <f t="shared" si="12"/>
        <v>0</v>
      </c>
    </row>
    <row r="469" spans="1:6" x14ac:dyDescent="0.25">
      <c r="A469" s="101">
        <v>26.1</v>
      </c>
      <c r="B469" s="92" t="s">
        <v>430</v>
      </c>
      <c r="C469" s="327">
        <v>1</v>
      </c>
      <c r="D469" s="328" t="s">
        <v>431</v>
      </c>
      <c r="E469" s="214"/>
      <c r="F469" s="117">
        <f t="shared" si="12"/>
        <v>0</v>
      </c>
    </row>
    <row r="470" spans="1:6" x14ac:dyDescent="0.25">
      <c r="A470" s="101">
        <v>26.11</v>
      </c>
      <c r="B470" s="92" t="s">
        <v>432</v>
      </c>
      <c r="C470" s="327">
        <v>2</v>
      </c>
      <c r="D470" s="328" t="s">
        <v>84</v>
      </c>
      <c r="E470" s="214"/>
      <c r="F470" s="117">
        <f t="shared" si="12"/>
        <v>0</v>
      </c>
    </row>
    <row r="471" spans="1:6" x14ac:dyDescent="0.25">
      <c r="A471" s="101">
        <v>26.12</v>
      </c>
      <c r="B471" s="92" t="s">
        <v>433</v>
      </c>
      <c r="C471" s="327">
        <v>2</v>
      </c>
      <c r="D471" s="328" t="s">
        <v>84</v>
      </c>
      <c r="E471" s="214"/>
      <c r="F471" s="117">
        <f t="shared" si="12"/>
        <v>0</v>
      </c>
    </row>
    <row r="472" spans="1:6" x14ac:dyDescent="0.25">
      <c r="A472" s="101">
        <v>26.13</v>
      </c>
      <c r="B472" s="92" t="s">
        <v>434</v>
      </c>
      <c r="C472" s="327">
        <v>2</v>
      </c>
      <c r="D472" s="328" t="s">
        <v>84</v>
      </c>
      <c r="E472" s="214"/>
      <c r="F472" s="117">
        <f t="shared" si="12"/>
        <v>0</v>
      </c>
    </row>
    <row r="473" spans="1:6" x14ac:dyDescent="0.25">
      <c r="A473" s="89"/>
      <c r="B473" s="124"/>
      <c r="C473" s="88"/>
      <c r="D473" s="204"/>
      <c r="E473" s="205"/>
      <c r="F473" s="88">
        <f t="shared" si="12"/>
        <v>0</v>
      </c>
    </row>
    <row r="474" spans="1:6" x14ac:dyDescent="0.25">
      <c r="A474" s="73">
        <v>27</v>
      </c>
      <c r="B474" s="329" t="s">
        <v>435</v>
      </c>
      <c r="C474" s="125">
        <v>1</v>
      </c>
      <c r="D474" s="274" t="s">
        <v>84</v>
      </c>
      <c r="E474" s="191"/>
      <c r="F474" s="10">
        <f t="shared" si="12"/>
        <v>0</v>
      </c>
    </row>
    <row r="475" spans="1:6" x14ac:dyDescent="0.25">
      <c r="A475" s="82"/>
      <c r="B475" s="83" t="s">
        <v>436</v>
      </c>
      <c r="C475" s="84"/>
      <c r="D475" s="82"/>
      <c r="E475" s="203"/>
      <c r="F475" s="166">
        <f>SUM(F339:F474)</f>
        <v>0</v>
      </c>
    </row>
    <row r="476" spans="1:6" x14ac:dyDescent="0.25">
      <c r="A476" s="73"/>
      <c r="B476" s="126"/>
      <c r="C476" s="10"/>
      <c r="D476" s="190"/>
      <c r="E476" s="191"/>
      <c r="F476" s="10"/>
    </row>
    <row r="477" spans="1:6" x14ac:dyDescent="0.25">
      <c r="A477" s="12" t="s">
        <v>437</v>
      </c>
      <c r="B477" s="330" t="s">
        <v>438</v>
      </c>
      <c r="C477" s="331"/>
      <c r="D477" s="332"/>
      <c r="E477" s="768"/>
      <c r="F477" s="10">
        <f t="shared" ref="F477:F541" si="15">ROUND((C477*E477),2)</f>
        <v>0</v>
      </c>
    </row>
    <row r="478" spans="1:6" x14ac:dyDescent="0.25">
      <c r="A478" s="73"/>
      <c r="B478" s="333"/>
      <c r="C478" s="334"/>
      <c r="D478" s="335"/>
      <c r="E478" s="227"/>
      <c r="F478" s="10">
        <f t="shared" si="15"/>
        <v>0</v>
      </c>
    </row>
    <row r="479" spans="1:6" x14ac:dyDescent="0.25">
      <c r="A479" s="73">
        <v>1</v>
      </c>
      <c r="B479" s="315" t="s">
        <v>439</v>
      </c>
      <c r="C479" s="334">
        <v>1</v>
      </c>
      <c r="D479" s="335" t="s">
        <v>12</v>
      </c>
      <c r="E479" s="227"/>
      <c r="F479" s="10">
        <f t="shared" si="15"/>
        <v>0</v>
      </c>
    </row>
    <row r="480" spans="1:6" x14ac:dyDescent="0.25">
      <c r="A480" s="73"/>
      <c r="B480" s="333"/>
      <c r="C480" s="334"/>
      <c r="D480" s="335"/>
      <c r="E480" s="227"/>
      <c r="F480" s="10">
        <f t="shared" si="15"/>
        <v>0</v>
      </c>
    </row>
    <row r="481" spans="1:6" x14ac:dyDescent="0.25">
      <c r="A481" s="12">
        <v>2</v>
      </c>
      <c r="B481" s="336" t="s">
        <v>440</v>
      </c>
      <c r="C481" s="334"/>
      <c r="D481" s="335"/>
      <c r="E481" s="227"/>
      <c r="F481" s="10">
        <f t="shared" si="15"/>
        <v>0</v>
      </c>
    </row>
    <row r="482" spans="1:6" x14ac:dyDescent="0.25">
      <c r="A482" s="73">
        <v>2.1</v>
      </c>
      <c r="B482" s="333" t="s">
        <v>441</v>
      </c>
      <c r="C482" s="334">
        <v>11.71</v>
      </c>
      <c r="D482" s="335" t="s">
        <v>20</v>
      </c>
      <c r="E482" s="762"/>
      <c r="F482" s="10">
        <f t="shared" si="15"/>
        <v>0</v>
      </c>
    </row>
    <row r="483" spans="1:6" x14ac:dyDescent="0.25">
      <c r="A483" s="73">
        <v>2.2000000000000002</v>
      </c>
      <c r="B483" s="333" t="s">
        <v>442</v>
      </c>
      <c r="C483" s="334">
        <v>6.18</v>
      </c>
      <c r="D483" s="335" t="s">
        <v>24</v>
      </c>
      <c r="E483" s="227"/>
      <c r="F483" s="10">
        <f t="shared" si="15"/>
        <v>0</v>
      </c>
    </row>
    <row r="484" spans="1:6" ht="25.5" x14ac:dyDescent="0.25">
      <c r="A484" s="73">
        <v>2.2999999999999998</v>
      </c>
      <c r="B484" s="337" t="s">
        <v>443</v>
      </c>
      <c r="C484" s="334">
        <v>7.19</v>
      </c>
      <c r="D484" s="217" t="s">
        <v>26</v>
      </c>
      <c r="E484" s="227"/>
      <c r="F484" s="10">
        <f t="shared" si="15"/>
        <v>0</v>
      </c>
    </row>
    <row r="485" spans="1:6" x14ac:dyDescent="0.25">
      <c r="A485" s="73"/>
      <c r="B485" s="333"/>
      <c r="C485" s="334"/>
      <c r="D485" s="335"/>
      <c r="E485" s="227"/>
      <c r="F485" s="10"/>
    </row>
    <row r="486" spans="1:6" x14ac:dyDescent="0.25">
      <c r="A486" s="12">
        <v>3</v>
      </c>
      <c r="B486" s="338" t="s">
        <v>444</v>
      </c>
      <c r="C486" s="334"/>
      <c r="D486" s="335"/>
      <c r="E486" s="227"/>
      <c r="F486" s="10">
        <f t="shared" si="15"/>
        <v>0</v>
      </c>
    </row>
    <row r="487" spans="1:6" x14ac:dyDescent="0.25">
      <c r="A487" s="73">
        <v>3.1</v>
      </c>
      <c r="B487" s="333" t="s">
        <v>445</v>
      </c>
      <c r="C487" s="334">
        <v>1.28</v>
      </c>
      <c r="D487" s="335" t="s">
        <v>46</v>
      </c>
      <c r="E487" s="227"/>
      <c r="F487" s="10">
        <f t="shared" si="15"/>
        <v>0</v>
      </c>
    </row>
    <row r="488" spans="1:6" x14ac:dyDescent="0.25">
      <c r="A488" s="73">
        <v>3.2</v>
      </c>
      <c r="B488" s="315" t="s">
        <v>446</v>
      </c>
      <c r="C488" s="339">
        <v>2.59</v>
      </c>
      <c r="D488" s="335" t="s">
        <v>46</v>
      </c>
      <c r="E488" s="769"/>
      <c r="F488" s="10">
        <f t="shared" si="15"/>
        <v>0</v>
      </c>
    </row>
    <row r="489" spans="1:6" x14ac:dyDescent="0.25">
      <c r="A489" s="73">
        <v>3.3</v>
      </c>
      <c r="B489" s="340" t="s">
        <v>447</v>
      </c>
      <c r="C489" s="339">
        <v>2.11</v>
      </c>
      <c r="D489" s="335" t="s">
        <v>46</v>
      </c>
      <c r="E489" s="769"/>
      <c r="F489" s="10">
        <f t="shared" si="15"/>
        <v>0</v>
      </c>
    </row>
    <row r="490" spans="1:6" x14ac:dyDescent="0.25">
      <c r="A490" s="73">
        <v>3.4</v>
      </c>
      <c r="B490" s="340" t="s">
        <v>448</v>
      </c>
      <c r="C490" s="339">
        <v>0.5</v>
      </c>
      <c r="D490" s="335" t="s">
        <v>46</v>
      </c>
      <c r="E490" s="769"/>
      <c r="F490" s="10">
        <f t="shared" si="15"/>
        <v>0</v>
      </c>
    </row>
    <row r="491" spans="1:6" x14ac:dyDescent="0.25">
      <c r="A491" s="73">
        <v>3.5</v>
      </c>
      <c r="B491" s="340" t="s">
        <v>449</v>
      </c>
      <c r="C491" s="339">
        <v>1.29</v>
      </c>
      <c r="D491" s="335" t="s">
        <v>46</v>
      </c>
      <c r="E491" s="769"/>
      <c r="F491" s="10">
        <f t="shared" si="15"/>
        <v>0</v>
      </c>
    </row>
    <row r="492" spans="1:6" x14ac:dyDescent="0.25">
      <c r="A492" s="73">
        <v>3.6</v>
      </c>
      <c r="B492" s="340" t="s">
        <v>450</v>
      </c>
      <c r="C492" s="339">
        <v>0.98</v>
      </c>
      <c r="D492" s="335" t="s">
        <v>46</v>
      </c>
      <c r="E492" s="769"/>
      <c r="F492" s="10">
        <f t="shared" si="15"/>
        <v>0</v>
      </c>
    </row>
    <row r="493" spans="1:6" x14ac:dyDescent="0.25">
      <c r="A493" s="73">
        <v>3.7</v>
      </c>
      <c r="B493" s="340" t="s">
        <v>451</v>
      </c>
      <c r="C493" s="339">
        <v>3.58</v>
      </c>
      <c r="D493" s="335" t="s">
        <v>46</v>
      </c>
      <c r="E493" s="769"/>
      <c r="F493" s="10">
        <f t="shared" si="15"/>
        <v>0</v>
      </c>
    </row>
    <row r="494" spans="1:6" x14ac:dyDescent="0.25">
      <c r="A494" s="73">
        <v>3.8</v>
      </c>
      <c r="B494" s="341" t="s">
        <v>452</v>
      </c>
      <c r="C494" s="334">
        <v>2.17</v>
      </c>
      <c r="D494" s="335" t="s">
        <v>46</v>
      </c>
      <c r="E494" s="227"/>
      <c r="F494" s="10">
        <f t="shared" si="15"/>
        <v>0</v>
      </c>
    </row>
    <row r="495" spans="1:6" x14ac:dyDescent="0.25">
      <c r="A495" s="73"/>
      <c r="B495" s="337"/>
      <c r="C495" s="334"/>
      <c r="D495" s="335"/>
      <c r="E495" s="227"/>
      <c r="F495" s="10">
        <f t="shared" si="15"/>
        <v>0</v>
      </c>
    </row>
    <row r="496" spans="1:6" x14ac:dyDescent="0.25">
      <c r="A496" s="12">
        <v>4</v>
      </c>
      <c r="B496" s="342" t="s">
        <v>453</v>
      </c>
      <c r="C496" s="334"/>
      <c r="D496" s="335"/>
      <c r="E496" s="227"/>
      <c r="F496" s="10">
        <f t="shared" si="15"/>
        <v>0</v>
      </c>
    </row>
    <row r="497" spans="1:6" x14ac:dyDescent="0.25">
      <c r="A497" s="73">
        <v>4.0999999999999996</v>
      </c>
      <c r="B497" s="340" t="s">
        <v>454</v>
      </c>
      <c r="C497" s="334">
        <v>6.72</v>
      </c>
      <c r="D497" s="335" t="s">
        <v>76</v>
      </c>
      <c r="E497" s="227"/>
      <c r="F497" s="10">
        <f t="shared" si="15"/>
        <v>0</v>
      </c>
    </row>
    <row r="498" spans="1:6" x14ac:dyDescent="0.25">
      <c r="A498" s="73">
        <v>4.2</v>
      </c>
      <c r="B498" s="340" t="s">
        <v>455</v>
      </c>
      <c r="C498" s="334">
        <v>39.479999999999997</v>
      </c>
      <c r="D498" s="335" t="s">
        <v>76</v>
      </c>
      <c r="E498" s="227"/>
      <c r="F498" s="10">
        <f t="shared" si="15"/>
        <v>0</v>
      </c>
    </row>
    <row r="499" spans="1:6" x14ac:dyDescent="0.25">
      <c r="A499" s="73">
        <v>4.3</v>
      </c>
      <c r="B499" s="340" t="s">
        <v>355</v>
      </c>
      <c r="C499" s="334">
        <v>21.24</v>
      </c>
      <c r="D499" s="335" t="s">
        <v>17</v>
      </c>
      <c r="E499" s="227"/>
      <c r="F499" s="10">
        <f t="shared" si="15"/>
        <v>0</v>
      </c>
    </row>
    <row r="500" spans="1:6" x14ac:dyDescent="0.25">
      <c r="A500" s="73"/>
      <c r="B500" s="340"/>
      <c r="C500" s="343"/>
      <c r="D500" s="335"/>
      <c r="E500" s="227"/>
      <c r="F500" s="10">
        <f t="shared" si="15"/>
        <v>0</v>
      </c>
    </row>
    <row r="501" spans="1:6" x14ac:dyDescent="0.25">
      <c r="A501" s="12">
        <v>5</v>
      </c>
      <c r="B501" s="342" t="s">
        <v>74</v>
      </c>
      <c r="C501" s="334"/>
      <c r="D501" s="335"/>
      <c r="E501" s="227"/>
      <c r="F501" s="10">
        <f t="shared" si="15"/>
        <v>0</v>
      </c>
    </row>
    <row r="502" spans="1:6" x14ac:dyDescent="0.25">
      <c r="A502" s="73">
        <v>5.0999999999999996</v>
      </c>
      <c r="B502" s="333" t="s">
        <v>75</v>
      </c>
      <c r="C502" s="334">
        <v>55.82</v>
      </c>
      <c r="D502" s="335" t="s">
        <v>76</v>
      </c>
      <c r="E502" s="760"/>
      <c r="F502" s="10">
        <f t="shared" si="15"/>
        <v>0</v>
      </c>
    </row>
    <row r="503" spans="1:6" x14ac:dyDescent="0.25">
      <c r="A503" s="73">
        <v>5.2</v>
      </c>
      <c r="B503" s="333" t="s">
        <v>272</v>
      </c>
      <c r="C503" s="334">
        <v>50.48</v>
      </c>
      <c r="D503" s="335" t="s">
        <v>76</v>
      </c>
      <c r="E503" s="227"/>
      <c r="F503" s="10">
        <f t="shared" si="15"/>
        <v>0</v>
      </c>
    </row>
    <row r="504" spans="1:6" x14ac:dyDescent="0.25">
      <c r="A504" s="73">
        <v>5.3</v>
      </c>
      <c r="B504" s="333" t="s">
        <v>274</v>
      </c>
      <c r="C504" s="334">
        <v>56.19</v>
      </c>
      <c r="D504" s="335" t="s">
        <v>76</v>
      </c>
      <c r="E504" s="227"/>
      <c r="F504" s="10">
        <f t="shared" si="15"/>
        <v>0</v>
      </c>
    </row>
    <row r="505" spans="1:6" x14ac:dyDescent="0.25">
      <c r="A505" s="73">
        <v>5.4</v>
      </c>
      <c r="B505" s="333" t="s">
        <v>456</v>
      </c>
      <c r="C505" s="334">
        <v>26.11</v>
      </c>
      <c r="D505" s="335" t="s">
        <v>76</v>
      </c>
      <c r="E505" s="764"/>
      <c r="F505" s="10">
        <f t="shared" si="15"/>
        <v>0</v>
      </c>
    </row>
    <row r="506" spans="1:6" x14ac:dyDescent="0.25">
      <c r="A506" s="73">
        <v>5.5</v>
      </c>
      <c r="B506" s="333" t="s">
        <v>457</v>
      </c>
      <c r="C506" s="334">
        <v>29.81</v>
      </c>
      <c r="D506" s="335" t="s">
        <v>76</v>
      </c>
      <c r="E506" s="227"/>
      <c r="F506" s="10">
        <f t="shared" si="15"/>
        <v>0</v>
      </c>
    </row>
    <row r="507" spans="1:6" x14ac:dyDescent="0.25">
      <c r="A507" s="73">
        <v>5.6</v>
      </c>
      <c r="B507" s="344" t="s">
        <v>80</v>
      </c>
      <c r="C507" s="334">
        <v>132.97999999999999</v>
      </c>
      <c r="D507" s="335" t="s">
        <v>17</v>
      </c>
      <c r="E507" s="227"/>
      <c r="F507" s="10">
        <f t="shared" si="15"/>
        <v>0</v>
      </c>
    </row>
    <row r="508" spans="1:6" x14ac:dyDescent="0.25">
      <c r="A508" s="73">
        <v>5.7</v>
      </c>
      <c r="B508" s="333" t="s">
        <v>458</v>
      </c>
      <c r="C508" s="334">
        <v>20.64</v>
      </c>
      <c r="D508" s="335" t="s">
        <v>17</v>
      </c>
      <c r="E508" s="227"/>
      <c r="F508" s="10">
        <f t="shared" si="15"/>
        <v>0</v>
      </c>
    </row>
    <row r="509" spans="1:6" x14ac:dyDescent="0.25">
      <c r="A509" s="73">
        <v>5.8</v>
      </c>
      <c r="B509" s="333" t="s">
        <v>459</v>
      </c>
      <c r="C509" s="334">
        <v>135.4</v>
      </c>
      <c r="D509" s="335" t="s">
        <v>76</v>
      </c>
      <c r="E509" s="227"/>
      <c r="F509" s="10">
        <f t="shared" si="15"/>
        <v>0</v>
      </c>
    </row>
    <row r="510" spans="1:6" x14ac:dyDescent="0.25">
      <c r="A510" s="73">
        <v>5.9</v>
      </c>
      <c r="B510" s="333" t="s">
        <v>460</v>
      </c>
      <c r="C510" s="334">
        <v>16.32</v>
      </c>
      <c r="D510" s="335" t="s">
        <v>76</v>
      </c>
      <c r="E510" s="760"/>
      <c r="F510" s="10">
        <f t="shared" si="15"/>
        <v>0</v>
      </c>
    </row>
    <row r="511" spans="1:6" x14ac:dyDescent="0.25">
      <c r="A511" s="128">
        <v>5.0999999999999996</v>
      </c>
      <c r="B511" s="333" t="s">
        <v>461</v>
      </c>
      <c r="C511" s="334">
        <v>1</v>
      </c>
      <c r="D511" s="335" t="s">
        <v>84</v>
      </c>
      <c r="E511" s="227"/>
      <c r="F511" s="10">
        <f t="shared" si="15"/>
        <v>0</v>
      </c>
    </row>
    <row r="512" spans="1:6" x14ac:dyDescent="0.25">
      <c r="A512" s="73"/>
      <c r="B512" s="333"/>
      <c r="C512" s="334"/>
      <c r="D512" s="335"/>
      <c r="E512" s="227"/>
      <c r="F512" s="10"/>
    </row>
    <row r="513" spans="1:6" x14ac:dyDescent="0.25">
      <c r="A513" s="12">
        <v>6</v>
      </c>
      <c r="B513" s="345" t="s">
        <v>462</v>
      </c>
      <c r="C513" s="334">
        <v>30.99</v>
      </c>
      <c r="D513" s="346" t="s">
        <v>139</v>
      </c>
      <c r="E513" s="770"/>
      <c r="F513" s="875">
        <f>ROUND(C513*E513,2)</f>
        <v>0</v>
      </c>
    </row>
    <row r="514" spans="1:6" x14ac:dyDescent="0.25">
      <c r="A514" s="73"/>
      <c r="B514" s="333"/>
      <c r="C514" s="334"/>
      <c r="D514" s="335"/>
      <c r="E514" s="227"/>
      <c r="F514" s="10"/>
    </row>
    <row r="515" spans="1:6" x14ac:dyDescent="0.25">
      <c r="A515" s="12">
        <v>7</v>
      </c>
      <c r="B515" s="342" t="s">
        <v>463</v>
      </c>
      <c r="C515" s="334"/>
      <c r="D515" s="335"/>
      <c r="E515" s="227"/>
      <c r="F515" s="10">
        <f t="shared" si="15"/>
        <v>0</v>
      </c>
    </row>
    <row r="516" spans="1:6" x14ac:dyDescent="0.25">
      <c r="A516" s="73">
        <v>7.1</v>
      </c>
      <c r="B516" s="333" t="s">
        <v>464</v>
      </c>
      <c r="C516" s="334">
        <v>730</v>
      </c>
      <c r="D516" s="335" t="s">
        <v>465</v>
      </c>
      <c r="E516" s="227"/>
      <c r="F516" s="10">
        <f t="shared" si="15"/>
        <v>0</v>
      </c>
    </row>
    <row r="517" spans="1:6" x14ac:dyDescent="0.25">
      <c r="A517" s="73">
        <v>7.2</v>
      </c>
      <c r="B517" s="333" t="s">
        <v>466</v>
      </c>
      <c r="C517" s="334">
        <v>127.5</v>
      </c>
      <c r="D517" s="335" t="s">
        <v>465</v>
      </c>
      <c r="E517" s="227"/>
      <c r="F517" s="10">
        <f t="shared" si="15"/>
        <v>0</v>
      </c>
    </row>
    <row r="518" spans="1:6" x14ac:dyDescent="0.25">
      <c r="A518" s="73">
        <v>7.3</v>
      </c>
      <c r="B518" s="29" t="s">
        <v>467</v>
      </c>
      <c r="C518" s="334">
        <v>6</v>
      </c>
      <c r="D518" s="335" t="s">
        <v>84</v>
      </c>
      <c r="E518" s="227"/>
      <c r="F518" s="10">
        <f t="shared" si="15"/>
        <v>0</v>
      </c>
    </row>
    <row r="519" spans="1:6" x14ac:dyDescent="0.25">
      <c r="A519" s="73">
        <v>7.4</v>
      </c>
      <c r="B519" s="29" t="s">
        <v>468</v>
      </c>
      <c r="C519" s="334">
        <v>8</v>
      </c>
      <c r="D519" s="335" t="s">
        <v>84</v>
      </c>
      <c r="E519" s="227"/>
      <c r="F519" s="10">
        <f t="shared" si="15"/>
        <v>0</v>
      </c>
    </row>
    <row r="520" spans="1:6" x14ac:dyDescent="0.25">
      <c r="A520" s="73">
        <v>7.5</v>
      </c>
      <c r="B520" s="29" t="s">
        <v>469</v>
      </c>
      <c r="C520" s="334">
        <v>1</v>
      </c>
      <c r="D520" s="335" t="s">
        <v>84</v>
      </c>
      <c r="E520" s="227"/>
      <c r="F520" s="10">
        <f t="shared" si="15"/>
        <v>0</v>
      </c>
    </row>
    <row r="521" spans="1:6" x14ac:dyDescent="0.25">
      <c r="A521" s="73">
        <v>7.6</v>
      </c>
      <c r="B521" s="29" t="s">
        <v>470</v>
      </c>
      <c r="C521" s="334">
        <v>1</v>
      </c>
      <c r="D521" s="335" t="s">
        <v>84</v>
      </c>
      <c r="E521" s="227"/>
      <c r="F521" s="10">
        <f t="shared" si="15"/>
        <v>0</v>
      </c>
    </row>
    <row r="522" spans="1:6" x14ac:dyDescent="0.25">
      <c r="A522" s="73">
        <v>7.7</v>
      </c>
      <c r="B522" s="347" t="s">
        <v>471</v>
      </c>
      <c r="C522" s="334">
        <v>1</v>
      </c>
      <c r="D522" s="335" t="s">
        <v>84</v>
      </c>
      <c r="E522" s="227"/>
      <c r="F522" s="10">
        <f t="shared" si="15"/>
        <v>0</v>
      </c>
    </row>
    <row r="523" spans="1:6" x14ac:dyDescent="0.25">
      <c r="A523" s="73">
        <v>7.8</v>
      </c>
      <c r="B523" s="333" t="s">
        <v>472</v>
      </c>
      <c r="C523" s="334">
        <v>1</v>
      </c>
      <c r="D523" s="335" t="s">
        <v>12</v>
      </c>
      <c r="E523" s="227"/>
      <c r="F523" s="10">
        <f t="shared" si="15"/>
        <v>0</v>
      </c>
    </row>
    <row r="524" spans="1:6" x14ac:dyDescent="0.25">
      <c r="A524" s="73"/>
      <c r="B524" s="333"/>
      <c r="C524" s="334"/>
      <c r="D524" s="335"/>
      <c r="E524" s="227"/>
      <c r="F524" s="10">
        <f t="shared" si="15"/>
        <v>0</v>
      </c>
    </row>
    <row r="525" spans="1:6" x14ac:dyDescent="0.25">
      <c r="A525" s="12">
        <v>8</v>
      </c>
      <c r="B525" s="342" t="s">
        <v>473</v>
      </c>
      <c r="C525" s="334"/>
      <c r="D525" s="335"/>
      <c r="E525" s="227"/>
      <c r="F525" s="10">
        <f t="shared" si="15"/>
        <v>0</v>
      </c>
    </row>
    <row r="526" spans="1:6" x14ac:dyDescent="0.25">
      <c r="A526" s="73">
        <v>8.1</v>
      </c>
      <c r="B526" s="333" t="s">
        <v>474</v>
      </c>
      <c r="C526" s="334">
        <v>4</v>
      </c>
      <c r="D526" s="335" t="s">
        <v>84</v>
      </c>
      <c r="E526" s="227"/>
      <c r="F526" s="10">
        <f t="shared" si="15"/>
        <v>0</v>
      </c>
    </row>
    <row r="527" spans="1:6" x14ac:dyDescent="0.25">
      <c r="A527" s="73">
        <v>8.1999999999999993</v>
      </c>
      <c r="B527" s="348" t="s">
        <v>393</v>
      </c>
      <c r="C527" s="334">
        <v>4</v>
      </c>
      <c r="D527" s="335" t="s">
        <v>84</v>
      </c>
      <c r="E527" s="227"/>
      <c r="F527" s="10">
        <f t="shared" ref="F527" si="16">C527*E527</f>
        <v>0</v>
      </c>
    </row>
    <row r="528" spans="1:6" x14ac:dyDescent="0.25">
      <c r="A528" s="73">
        <v>8.3000000000000007</v>
      </c>
      <c r="B528" s="348" t="s">
        <v>475</v>
      </c>
      <c r="C528" s="334">
        <v>1</v>
      </c>
      <c r="D528" s="335" t="s">
        <v>84</v>
      </c>
      <c r="E528" s="227"/>
      <c r="F528" s="10">
        <f t="shared" si="15"/>
        <v>0</v>
      </c>
    </row>
    <row r="529" spans="1:6" x14ac:dyDescent="0.25">
      <c r="A529" s="73">
        <v>8.4</v>
      </c>
      <c r="B529" s="348" t="s">
        <v>476</v>
      </c>
      <c r="C529" s="334">
        <v>2</v>
      </c>
      <c r="D529" s="335" t="s">
        <v>84</v>
      </c>
      <c r="E529" s="227"/>
      <c r="F529" s="10">
        <f t="shared" si="15"/>
        <v>0</v>
      </c>
    </row>
    <row r="530" spans="1:6" x14ac:dyDescent="0.25">
      <c r="A530" s="73">
        <v>8.5</v>
      </c>
      <c r="B530" s="348" t="s">
        <v>477</v>
      </c>
      <c r="C530" s="334">
        <v>1</v>
      </c>
      <c r="D530" s="335" t="s">
        <v>84</v>
      </c>
      <c r="E530" s="227"/>
      <c r="F530" s="10">
        <f t="shared" si="15"/>
        <v>0</v>
      </c>
    </row>
    <row r="531" spans="1:6" x14ac:dyDescent="0.25">
      <c r="A531" s="73"/>
      <c r="B531" s="333"/>
      <c r="C531" s="334"/>
      <c r="D531" s="335"/>
      <c r="E531" s="227"/>
      <c r="F531" s="10">
        <f t="shared" si="15"/>
        <v>0</v>
      </c>
    </row>
    <row r="532" spans="1:6" x14ac:dyDescent="0.25">
      <c r="A532" s="12">
        <v>9</v>
      </c>
      <c r="B532" s="338" t="s">
        <v>478</v>
      </c>
      <c r="C532" s="334"/>
      <c r="D532" s="335"/>
      <c r="E532" s="227"/>
      <c r="F532" s="10">
        <f t="shared" si="15"/>
        <v>0</v>
      </c>
    </row>
    <row r="533" spans="1:6" ht="25.5" x14ac:dyDescent="0.25">
      <c r="A533" s="73">
        <v>9.1</v>
      </c>
      <c r="B533" s="348" t="s">
        <v>479</v>
      </c>
      <c r="C533" s="334">
        <v>2</v>
      </c>
      <c r="D533" s="335" t="s">
        <v>84</v>
      </c>
      <c r="E533" s="227"/>
      <c r="F533" s="10">
        <f t="shared" si="15"/>
        <v>0</v>
      </c>
    </row>
    <row r="534" spans="1:6" x14ac:dyDescent="0.25">
      <c r="A534" s="73">
        <v>9.1999999999999993</v>
      </c>
      <c r="B534" s="348" t="s">
        <v>480</v>
      </c>
      <c r="C534" s="334">
        <v>2</v>
      </c>
      <c r="D534" s="335" t="s">
        <v>84</v>
      </c>
      <c r="E534" s="227"/>
      <c r="F534" s="10">
        <f t="shared" si="15"/>
        <v>0</v>
      </c>
    </row>
    <row r="535" spans="1:6" x14ac:dyDescent="0.25">
      <c r="A535" s="73">
        <v>9.3000000000000007</v>
      </c>
      <c r="B535" s="333" t="s">
        <v>481</v>
      </c>
      <c r="C535" s="334">
        <v>1</v>
      </c>
      <c r="D535" s="335" t="s">
        <v>84</v>
      </c>
      <c r="E535" s="227"/>
      <c r="F535" s="10">
        <f t="shared" si="15"/>
        <v>0</v>
      </c>
    </row>
    <row r="536" spans="1:6" x14ac:dyDescent="0.25">
      <c r="A536" s="73">
        <v>9.4</v>
      </c>
      <c r="B536" s="333" t="s">
        <v>482</v>
      </c>
      <c r="C536" s="334">
        <v>1</v>
      </c>
      <c r="D536" s="335" t="s">
        <v>84</v>
      </c>
      <c r="E536" s="227"/>
      <c r="F536" s="10">
        <f t="shared" si="15"/>
        <v>0</v>
      </c>
    </row>
    <row r="537" spans="1:6" x14ac:dyDescent="0.25">
      <c r="A537" s="73">
        <v>9.5</v>
      </c>
      <c r="B537" s="333" t="s">
        <v>483</v>
      </c>
      <c r="C537" s="334">
        <v>5</v>
      </c>
      <c r="D537" s="335" t="s">
        <v>84</v>
      </c>
      <c r="E537" s="227"/>
      <c r="F537" s="10">
        <f t="shared" si="15"/>
        <v>0</v>
      </c>
    </row>
    <row r="538" spans="1:6" x14ac:dyDescent="0.25">
      <c r="A538" s="73">
        <v>9.6</v>
      </c>
      <c r="B538" s="333" t="s">
        <v>484</v>
      </c>
      <c r="C538" s="334">
        <v>4</v>
      </c>
      <c r="D538" s="335" t="s">
        <v>84</v>
      </c>
      <c r="E538" s="227"/>
      <c r="F538" s="10">
        <f t="shared" si="15"/>
        <v>0</v>
      </c>
    </row>
    <row r="539" spans="1:6" x14ac:dyDescent="0.25">
      <c r="A539" s="73">
        <v>9.6999999999999993</v>
      </c>
      <c r="B539" s="337" t="s">
        <v>485</v>
      </c>
      <c r="C539" s="334">
        <v>1</v>
      </c>
      <c r="D539" s="335" t="s">
        <v>84</v>
      </c>
      <c r="E539" s="227"/>
      <c r="F539" s="10">
        <f t="shared" si="15"/>
        <v>0</v>
      </c>
    </row>
    <row r="540" spans="1:6" x14ac:dyDescent="0.25">
      <c r="A540" s="73">
        <v>9.8000000000000007</v>
      </c>
      <c r="B540" s="333" t="s">
        <v>486</v>
      </c>
      <c r="C540" s="334">
        <v>2</v>
      </c>
      <c r="D540" s="335" t="s">
        <v>84</v>
      </c>
      <c r="E540" s="227"/>
      <c r="F540" s="10">
        <f t="shared" si="15"/>
        <v>0</v>
      </c>
    </row>
    <row r="541" spans="1:6" ht="25.5" x14ac:dyDescent="0.25">
      <c r="A541" s="73">
        <v>9.9</v>
      </c>
      <c r="B541" s="337" t="s">
        <v>487</v>
      </c>
      <c r="C541" s="334">
        <v>1</v>
      </c>
      <c r="D541" s="335" t="s">
        <v>84</v>
      </c>
      <c r="E541" s="227"/>
      <c r="F541" s="10">
        <f t="shared" si="15"/>
        <v>0</v>
      </c>
    </row>
    <row r="542" spans="1:6" x14ac:dyDescent="0.25">
      <c r="A542" s="128">
        <v>9.1</v>
      </c>
      <c r="B542" s="337" t="s">
        <v>488</v>
      </c>
      <c r="C542" s="334">
        <v>1</v>
      </c>
      <c r="D542" s="335" t="s">
        <v>84</v>
      </c>
      <c r="E542" s="227"/>
      <c r="F542" s="10">
        <f t="shared" ref="F542:F555" si="17">ROUND((C542*E542),2)</f>
        <v>0</v>
      </c>
    </row>
    <row r="543" spans="1:6" x14ac:dyDescent="0.25">
      <c r="A543" s="128">
        <v>9.11</v>
      </c>
      <c r="B543" s="349" t="s">
        <v>489</v>
      </c>
      <c r="C543" s="334">
        <v>8</v>
      </c>
      <c r="D543" s="335" t="s">
        <v>84</v>
      </c>
      <c r="E543" s="227"/>
      <c r="F543" s="10">
        <f t="shared" si="17"/>
        <v>0</v>
      </c>
    </row>
    <row r="544" spans="1:6" ht="128.25" x14ac:dyDescent="0.25">
      <c r="A544" s="128">
        <v>9.1199999999999992</v>
      </c>
      <c r="B544" s="350" t="s">
        <v>490</v>
      </c>
      <c r="C544" s="334">
        <v>1</v>
      </c>
      <c r="D544" s="335" t="s">
        <v>12</v>
      </c>
      <c r="E544" s="227"/>
      <c r="F544" s="10">
        <f t="shared" si="17"/>
        <v>0</v>
      </c>
    </row>
    <row r="545" spans="1:6" ht="25.5" x14ac:dyDescent="0.25">
      <c r="A545" s="128">
        <v>9.1300000000000008</v>
      </c>
      <c r="B545" s="337" t="s">
        <v>491</v>
      </c>
      <c r="C545" s="334">
        <v>2</v>
      </c>
      <c r="D545" s="335" t="s">
        <v>84</v>
      </c>
      <c r="E545" s="227"/>
      <c r="F545" s="10">
        <f t="shared" si="17"/>
        <v>0</v>
      </c>
    </row>
    <row r="546" spans="1:6" ht="38.25" x14ac:dyDescent="0.25">
      <c r="A546" s="128">
        <v>9.14</v>
      </c>
      <c r="B546" s="351" t="s">
        <v>492</v>
      </c>
      <c r="C546" s="334">
        <v>1</v>
      </c>
      <c r="D546" s="335" t="s">
        <v>84</v>
      </c>
      <c r="E546" s="227"/>
      <c r="F546" s="10">
        <f t="shared" si="17"/>
        <v>0</v>
      </c>
    </row>
    <row r="547" spans="1:6" x14ac:dyDescent="0.25">
      <c r="A547" s="128">
        <v>9.15</v>
      </c>
      <c r="B547" s="333" t="s">
        <v>472</v>
      </c>
      <c r="C547" s="334">
        <v>1</v>
      </c>
      <c r="D547" s="335" t="s">
        <v>84</v>
      </c>
      <c r="E547" s="227"/>
      <c r="F547" s="10">
        <f t="shared" si="17"/>
        <v>0</v>
      </c>
    </row>
    <row r="548" spans="1:6" x14ac:dyDescent="0.25">
      <c r="A548" s="128"/>
      <c r="B548" s="333"/>
      <c r="C548" s="334"/>
      <c r="D548" s="335"/>
      <c r="E548" s="227"/>
      <c r="F548" s="10"/>
    </row>
    <row r="549" spans="1:6" x14ac:dyDescent="0.25">
      <c r="A549" s="12">
        <v>11</v>
      </c>
      <c r="B549" s="342" t="s">
        <v>493</v>
      </c>
      <c r="C549" s="334"/>
      <c r="D549" s="335"/>
      <c r="E549" s="227"/>
      <c r="F549" s="10">
        <f t="shared" si="17"/>
        <v>0</v>
      </c>
    </row>
    <row r="550" spans="1:6" x14ac:dyDescent="0.25">
      <c r="A550" s="73">
        <v>11.1</v>
      </c>
      <c r="B550" s="333" t="s">
        <v>494</v>
      </c>
      <c r="C550" s="334">
        <v>40</v>
      </c>
      <c r="D550" s="335" t="s">
        <v>17</v>
      </c>
      <c r="E550" s="227"/>
      <c r="F550" s="10">
        <f t="shared" si="17"/>
        <v>0</v>
      </c>
    </row>
    <row r="551" spans="1:6" x14ac:dyDescent="0.25">
      <c r="A551" s="73">
        <v>11.2</v>
      </c>
      <c r="B551" s="333" t="s">
        <v>495</v>
      </c>
      <c r="C551" s="334">
        <v>1</v>
      </c>
      <c r="D551" s="335" t="s">
        <v>84</v>
      </c>
      <c r="E551" s="227"/>
      <c r="F551" s="10">
        <f t="shared" si="17"/>
        <v>0</v>
      </c>
    </row>
    <row r="552" spans="1:6" x14ac:dyDescent="0.25">
      <c r="A552" s="73">
        <v>11.3</v>
      </c>
      <c r="B552" s="333" t="s">
        <v>496</v>
      </c>
      <c r="C552" s="334">
        <v>1</v>
      </c>
      <c r="D552" s="335" t="s">
        <v>84</v>
      </c>
      <c r="E552" s="227"/>
      <c r="F552" s="10">
        <f t="shared" si="17"/>
        <v>0</v>
      </c>
    </row>
    <row r="553" spans="1:6" x14ac:dyDescent="0.25">
      <c r="A553" s="73">
        <v>11.4</v>
      </c>
      <c r="B553" s="333" t="s">
        <v>497</v>
      </c>
      <c r="C553" s="334">
        <v>1</v>
      </c>
      <c r="D553" s="335" t="s">
        <v>84</v>
      </c>
      <c r="E553" s="227"/>
      <c r="F553" s="10">
        <f t="shared" si="17"/>
        <v>0</v>
      </c>
    </row>
    <row r="554" spans="1:6" x14ac:dyDescent="0.25">
      <c r="A554" s="73"/>
      <c r="B554" s="13" t="s">
        <v>498</v>
      </c>
      <c r="C554" s="10"/>
      <c r="D554" s="335" t="s">
        <v>84</v>
      </c>
      <c r="E554" s="192"/>
      <c r="F554" s="10">
        <f t="shared" si="17"/>
        <v>0</v>
      </c>
    </row>
    <row r="555" spans="1:6" x14ac:dyDescent="0.25">
      <c r="A555" s="54">
        <v>11</v>
      </c>
      <c r="B555" s="329" t="s">
        <v>435</v>
      </c>
      <c r="C555" s="125">
        <v>1</v>
      </c>
      <c r="D555" s="335" t="s">
        <v>84</v>
      </c>
      <c r="E555" s="191"/>
      <c r="F555" s="10">
        <f t="shared" si="17"/>
        <v>0</v>
      </c>
    </row>
    <row r="556" spans="1:6" x14ac:dyDescent="0.25">
      <c r="A556" s="73"/>
      <c r="B556" s="83" t="s">
        <v>499</v>
      </c>
      <c r="C556" s="10"/>
      <c r="D556" s="190"/>
      <c r="E556" s="191"/>
      <c r="F556" s="870">
        <f>SUM(F479:F555)</f>
        <v>0</v>
      </c>
    </row>
    <row r="557" spans="1:6" x14ac:dyDescent="0.25">
      <c r="A557" s="73"/>
      <c r="B557" s="126"/>
      <c r="C557" s="10"/>
      <c r="D557" s="190"/>
      <c r="E557" s="191"/>
      <c r="F557" s="10"/>
    </row>
    <row r="558" spans="1:6" x14ac:dyDescent="0.25">
      <c r="A558" s="12" t="s">
        <v>500</v>
      </c>
      <c r="B558" s="13" t="s">
        <v>501</v>
      </c>
      <c r="C558" s="50"/>
      <c r="D558" s="197"/>
      <c r="E558" s="191"/>
      <c r="F558" s="10">
        <f t="shared" ref="F558:F635" si="18">ROUND((C558*E558),2)</f>
        <v>0</v>
      </c>
    </row>
    <row r="559" spans="1:6" x14ac:dyDescent="0.25">
      <c r="A559" s="129"/>
      <c r="B559" s="130"/>
      <c r="C559" s="50"/>
      <c r="D559" s="197"/>
      <c r="E559" s="191"/>
      <c r="F559" s="10">
        <f t="shared" si="18"/>
        <v>0</v>
      </c>
    </row>
    <row r="560" spans="1:6" x14ac:dyDescent="0.25">
      <c r="A560" s="54">
        <v>1</v>
      </c>
      <c r="B560" s="131" t="s">
        <v>439</v>
      </c>
      <c r="C560" s="132">
        <v>1</v>
      </c>
      <c r="D560" s="328" t="s">
        <v>84</v>
      </c>
      <c r="E560" s="191"/>
      <c r="F560" s="10">
        <f t="shared" si="18"/>
        <v>0</v>
      </c>
    </row>
    <row r="561" spans="1:6" x14ac:dyDescent="0.25">
      <c r="A561" s="54"/>
      <c r="B561" s="131"/>
      <c r="C561" s="132"/>
      <c r="D561" s="217"/>
      <c r="E561" s="191"/>
      <c r="F561" s="10">
        <f t="shared" si="18"/>
        <v>0</v>
      </c>
    </row>
    <row r="562" spans="1:6" x14ac:dyDescent="0.25">
      <c r="A562" s="59">
        <v>2</v>
      </c>
      <c r="B562" s="133" t="s">
        <v>18</v>
      </c>
      <c r="C562" s="134"/>
      <c r="D562" s="218"/>
      <c r="E562" s="191"/>
      <c r="F562" s="10">
        <f t="shared" si="18"/>
        <v>0</v>
      </c>
    </row>
    <row r="563" spans="1:6" x14ac:dyDescent="0.25">
      <c r="A563" s="54">
        <v>2.1</v>
      </c>
      <c r="B563" s="92" t="s">
        <v>320</v>
      </c>
      <c r="C563" s="132">
        <v>17.760000000000002</v>
      </c>
      <c r="D563" s="217" t="s">
        <v>20</v>
      </c>
      <c r="E563" s="762"/>
      <c r="F563" s="10">
        <f t="shared" si="18"/>
        <v>0</v>
      </c>
    </row>
    <row r="564" spans="1:6" x14ac:dyDescent="0.25">
      <c r="A564" s="54">
        <v>2.2000000000000002</v>
      </c>
      <c r="B564" s="92" t="s">
        <v>321</v>
      </c>
      <c r="C564" s="132">
        <v>10.98</v>
      </c>
      <c r="D564" s="217" t="s">
        <v>24</v>
      </c>
      <c r="E564" s="191"/>
      <c r="F564" s="10">
        <f t="shared" si="18"/>
        <v>0</v>
      </c>
    </row>
    <row r="565" spans="1:6" ht="25.5" x14ac:dyDescent="0.25">
      <c r="A565" s="54">
        <v>2.2999999999999998</v>
      </c>
      <c r="B565" s="93" t="s">
        <v>322</v>
      </c>
      <c r="C565" s="132">
        <v>8.3800000000000008</v>
      </c>
      <c r="D565" s="217" t="s">
        <v>26</v>
      </c>
      <c r="E565" s="191"/>
      <c r="F565" s="10">
        <f t="shared" si="18"/>
        <v>0</v>
      </c>
    </row>
    <row r="566" spans="1:6" x14ac:dyDescent="0.25">
      <c r="A566" s="135"/>
      <c r="B566" s="136"/>
      <c r="C566" s="134"/>
      <c r="D566" s="218"/>
      <c r="E566" s="191"/>
      <c r="F566" s="10">
        <f t="shared" si="18"/>
        <v>0</v>
      </c>
    </row>
    <row r="567" spans="1:6" x14ac:dyDescent="0.25">
      <c r="A567" s="59">
        <v>3</v>
      </c>
      <c r="B567" s="133" t="s">
        <v>502</v>
      </c>
      <c r="C567" s="132"/>
      <c r="D567" s="219"/>
      <c r="E567" s="191"/>
      <c r="F567" s="10">
        <f t="shared" si="18"/>
        <v>0</v>
      </c>
    </row>
    <row r="568" spans="1:6" x14ac:dyDescent="0.25">
      <c r="A568" s="54">
        <v>3.1</v>
      </c>
      <c r="B568" s="352" t="s">
        <v>503</v>
      </c>
      <c r="C568" s="125">
        <v>2.12</v>
      </c>
      <c r="D568" s="217" t="s">
        <v>46</v>
      </c>
      <c r="E568" s="191"/>
      <c r="F568" s="10">
        <f t="shared" si="18"/>
        <v>0</v>
      </c>
    </row>
    <row r="569" spans="1:6" x14ac:dyDescent="0.25">
      <c r="A569" s="54">
        <v>3.2</v>
      </c>
      <c r="B569" s="352" t="s">
        <v>504</v>
      </c>
      <c r="C569" s="125">
        <v>2.59</v>
      </c>
      <c r="D569" s="217" t="s">
        <v>46</v>
      </c>
      <c r="E569" s="191"/>
      <c r="F569" s="10">
        <f t="shared" si="18"/>
        <v>0</v>
      </c>
    </row>
    <row r="570" spans="1:6" x14ac:dyDescent="0.25">
      <c r="A570" s="54">
        <v>3.3</v>
      </c>
      <c r="B570" s="352" t="s">
        <v>505</v>
      </c>
      <c r="C570" s="353">
        <v>0.78</v>
      </c>
      <c r="D570" s="354" t="s">
        <v>46</v>
      </c>
      <c r="E570" s="191"/>
      <c r="F570" s="10">
        <f t="shared" si="18"/>
        <v>0</v>
      </c>
    </row>
    <row r="571" spans="1:6" x14ac:dyDescent="0.25">
      <c r="A571" s="54">
        <v>3.4</v>
      </c>
      <c r="B571" s="352" t="s">
        <v>506</v>
      </c>
      <c r="C571" s="353">
        <v>2.0499999999999998</v>
      </c>
      <c r="D571" s="354" t="s">
        <v>46</v>
      </c>
      <c r="E571" s="191"/>
      <c r="F571" s="10">
        <f t="shared" si="18"/>
        <v>0</v>
      </c>
    </row>
    <row r="572" spans="1:6" x14ac:dyDescent="0.25">
      <c r="A572" s="54">
        <v>3.5</v>
      </c>
      <c r="B572" s="352" t="s">
        <v>507</v>
      </c>
      <c r="C572" s="353">
        <v>2.08</v>
      </c>
      <c r="D572" s="354" t="s">
        <v>46</v>
      </c>
      <c r="E572" s="191"/>
      <c r="F572" s="10">
        <f t="shared" si="18"/>
        <v>0</v>
      </c>
    </row>
    <row r="573" spans="1:6" x14ac:dyDescent="0.25">
      <c r="A573" s="54">
        <v>3.6</v>
      </c>
      <c r="B573" s="352" t="s">
        <v>508</v>
      </c>
      <c r="C573" s="353">
        <v>5.53</v>
      </c>
      <c r="D573" s="354" t="s">
        <v>46</v>
      </c>
      <c r="E573" s="191"/>
      <c r="F573" s="10">
        <f t="shared" si="18"/>
        <v>0</v>
      </c>
    </row>
    <row r="574" spans="1:6" x14ac:dyDescent="0.25">
      <c r="A574" s="54">
        <v>3.7</v>
      </c>
      <c r="B574" s="352" t="s">
        <v>509</v>
      </c>
      <c r="C574" s="353">
        <v>2</v>
      </c>
      <c r="D574" s="354" t="s">
        <v>84</v>
      </c>
      <c r="E574" s="191"/>
      <c r="F574" s="10">
        <f t="shared" si="18"/>
        <v>0</v>
      </c>
    </row>
    <row r="575" spans="1:6" x14ac:dyDescent="0.25">
      <c r="A575" s="54"/>
      <c r="B575" s="131"/>
      <c r="C575" s="125"/>
      <c r="D575" s="217"/>
      <c r="E575" s="191"/>
      <c r="F575" s="10">
        <f t="shared" si="18"/>
        <v>0</v>
      </c>
    </row>
    <row r="576" spans="1:6" x14ac:dyDescent="0.25">
      <c r="A576" s="54">
        <v>4</v>
      </c>
      <c r="B576" s="82" t="s">
        <v>510</v>
      </c>
      <c r="C576" s="125">
        <v>25.41</v>
      </c>
      <c r="D576" s="217" t="s">
        <v>76</v>
      </c>
      <c r="E576" s="191"/>
      <c r="F576" s="10">
        <f t="shared" si="18"/>
        <v>0</v>
      </c>
    </row>
    <row r="577" spans="1:6" x14ac:dyDescent="0.25">
      <c r="A577" s="54"/>
      <c r="B577" s="133"/>
      <c r="C577" s="137"/>
      <c r="D577" s="219"/>
      <c r="E577" s="191"/>
      <c r="F577" s="10">
        <f t="shared" si="18"/>
        <v>0</v>
      </c>
    </row>
    <row r="578" spans="1:6" x14ac:dyDescent="0.25">
      <c r="A578" s="59">
        <v>5</v>
      </c>
      <c r="B578" s="133" t="s">
        <v>511</v>
      </c>
      <c r="C578" s="137"/>
      <c r="D578" s="219"/>
      <c r="E578" s="191"/>
      <c r="F578" s="10">
        <f t="shared" si="18"/>
        <v>0</v>
      </c>
    </row>
    <row r="579" spans="1:6" x14ac:dyDescent="0.25">
      <c r="A579" s="54">
        <v>5.0999999999999996</v>
      </c>
      <c r="B579" s="352" t="s">
        <v>512</v>
      </c>
      <c r="C579" s="125">
        <v>7.8</v>
      </c>
      <c r="D579" s="217" t="s">
        <v>76</v>
      </c>
      <c r="E579" s="191"/>
      <c r="F579" s="10">
        <f t="shared" si="18"/>
        <v>0</v>
      </c>
    </row>
    <row r="580" spans="1:6" x14ac:dyDescent="0.25">
      <c r="A580" s="54">
        <v>5.2</v>
      </c>
      <c r="B580" s="352" t="s">
        <v>513</v>
      </c>
      <c r="C580" s="125">
        <v>53.1</v>
      </c>
      <c r="D580" s="217" t="s">
        <v>76</v>
      </c>
      <c r="E580" s="191"/>
      <c r="F580" s="10">
        <f t="shared" si="18"/>
        <v>0</v>
      </c>
    </row>
    <row r="581" spans="1:6" x14ac:dyDescent="0.25">
      <c r="A581" s="54"/>
      <c r="B581" s="131"/>
      <c r="C581" s="137"/>
      <c r="D581" s="219"/>
      <c r="E581" s="191"/>
      <c r="F581" s="10">
        <f t="shared" si="18"/>
        <v>0</v>
      </c>
    </row>
    <row r="582" spans="1:6" x14ac:dyDescent="0.25">
      <c r="A582" s="355">
        <v>6</v>
      </c>
      <c r="B582" s="133" t="s">
        <v>74</v>
      </c>
      <c r="C582" s="137"/>
      <c r="D582" s="219"/>
      <c r="E582" s="191"/>
      <c r="F582" s="10">
        <f t="shared" si="18"/>
        <v>0</v>
      </c>
    </row>
    <row r="583" spans="1:6" x14ac:dyDescent="0.25">
      <c r="A583" s="356">
        <v>6.1</v>
      </c>
      <c r="B583" s="352" t="s">
        <v>75</v>
      </c>
      <c r="C583" s="353">
        <v>46.86</v>
      </c>
      <c r="D583" s="354" t="s">
        <v>76</v>
      </c>
      <c r="E583" s="760"/>
      <c r="F583" s="10">
        <f t="shared" si="18"/>
        <v>0</v>
      </c>
    </row>
    <row r="584" spans="1:6" x14ac:dyDescent="0.25">
      <c r="A584" s="356">
        <v>6.2</v>
      </c>
      <c r="B584" s="352" t="s">
        <v>274</v>
      </c>
      <c r="C584" s="353">
        <v>69.11</v>
      </c>
      <c r="D584" s="354" t="s">
        <v>76</v>
      </c>
      <c r="E584" s="191"/>
      <c r="F584" s="10">
        <f t="shared" si="18"/>
        <v>0</v>
      </c>
    </row>
    <row r="585" spans="1:6" x14ac:dyDescent="0.25">
      <c r="A585" s="356">
        <v>6.3</v>
      </c>
      <c r="B585" s="352" t="s">
        <v>272</v>
      </c>
      <c r="C585" s="353">
        <v>54.9</v>
      </c>
      <c r="D585" s="354" t="s">
        <v>76</v>
      </c>
      <c r="E585" s="191"/>
      <c r="F585" s="10">
        <f t="shared" si="18"/>
        <v>0</v>
      </c>
    </row>
    <row r="586" spans="1:6" x14ac:dyDescent="0.25">
      <c r="A586" s="356">
        <v>6.4</v>
      </c>
      <c r="B586" s="352" t="s">
        <v>514</v>
      </c>
      <c r="C586" s="353">
        <v>32.880000000000003</v>
      </c>
      <c r="D586" s="354" t="s">
        <v>76</v>
      </c>
      <c r="E586" s="764"/>
      <c r="F586" s="10">
        <f t="shared" si="18"/>
        <v>0</v>
      </c>
    </row>
    <row r="587" spans="1:6" x14ac:dyDescent="0.25">
      <c r="A587" s="356">
        <v>6.5</v>
      </c>
      <c r="B587" s="352" t="s">
        <v>515</v>
      </c>
      <c r="C587" s="353">
        <v>36.86</v>
      </c>
      <c r="D587" s="354" t="s">
        <v>76</v>
      </c>
      <c r="E587" s="191"/>
      <c r="F587" s="10">
        <f t="shared" si="18"/>
        <v>0</v>
      </c>
    </row>
    <row r="588" spans="1:6" x14ac:dyDescent="0.25">
      <c r="A588" s="356">
        <v>6.6</v>
      </c>
      <c r="B588" s="352" t="s">
        <v>354</v>
      </c>
      <c r="C588" s="125">
        <v>83.1</v>
      </c>
      <c r="D588" s="217" t="s">
        <v>17</v>
      </c>
      <c r="E588" s="191"/>
      <c r="F588" s="10">
        <f t="shared" si="18"/>
        <v>0</v>
      </c>
    </row>
    <row r="589" spans="1:6" x14ac:dyDescent="0.25">
      <c r="A589" s="356">
        <v>6.7</v>
      </c>
      <c r="B589" s="352" t="s">
        <v>355</v>
      </c>
      <c r="C589" s="353">
        <v>24.1</v>
      </c>
      <c r="D589" s="354" t="s">
        <v>17</v>
      </c>
      <c r="E589" s="191"/>
      <c r="F589" s="10">
        <f>ROUND((C589*E589),2)</f>
        <v>0</v>
      </c>
    </row>
    <row r="590" spans="1:6" x14ac:dyDescent="0.25">
      <c r="A590" s="356">
        <v>6.8</v>
      </c>
      <c r="B590" s="352" t="s">
        <v>458</v>
      </c>
      <c r="C590" s="353">
        <v>23.5</v>
      </c>
      <c r="D590" s="354" t="s">
        <v>17</v>
      </c>
      <c r="E590" s="191"/>
      <c r="F590" s="10">
        <f t="shared" si="18"/>
        <v>0</v>
      </c>
    </row>
    <row r="591" spans="1:6" x14ac:dyDescent="0.25">
      <c r="A591" s="356">
        <v>6.9</v>
      </c>
      <c r="B591" s="352" t="s">
        <v>516</v>
      </c>
      <c r="C591" s="353">
        <v>156.88999999999999</v>
      </c>
      <c r="D591" s="354" t="s">
        <v>76</v>
      </c>
      <c r="E591" s="191"/>
      <c r="F591" s="10">
        <f t="shared" si="18"/>
        <v>0</v>
      </c>
    </row>
    <row r="592" spans="1:6" x14ac:dyDescent="0.25">
      <c r="A592" s="54"/>
      <c r="B592" s="131"/>
      <c r="C592" s="125"/>
      <c r="D592" s="217"/>
      <c r="E592" s="191"/>
      <c r="F592" s="10">
        <f t="shared" si="18"/>
        <v>0</v>
      </c>
    </row>
    <row r="593" spans="1:6" x14ac:dyDescent="0.25">
      <c r="A593" s="59">
        <v>7</v>
      </c>
      <c r="B593" s="133" t="s">
        <v>517</v>
      </c>
      <c r="C593" s="125"/>
      <c r="D593" s="217"/>
      <c r="E593" s="191"/>
      <c r="F593" s="10">
        <f t="shared" si="18"/>
        <v>0</v>
      </c>
    </row>
    <row r="594" spans="1:6" x14ac:dyDescent="0.25">
      <c r="A594" s="54">
        <v>7.1</v>
      </c>
      <c r="B594" s="352" t="s">
        <v>518</v>
      </c>
      <c r="C594" s="353">
        <v>1</v>
      </c>
      <c r="D594" s="354" t="s">
        <v>84</v>
      </c>
      <c r="E594" s="191"/>
      <c r="F594" s="10">
        <f t="shared" si="18"/>
        <v>0</v>
      </c>
    </row>
    <row r="595" spans="1:6" x14ac:dyDescent="0.25">
      <c r="A595" s="54">
        <v>7.2</v>
      </c>
      <c r="B595" s="352" t="s">
        <v>367</v>
      </c>
      <c r="C595" s="353">
        <v>25.82</v>
      </c>
      <c r="D595" s="354" t="s">
        <v>519</v>
      </c>
      <c r="E595" s="191"/>
      <c r="F595" s="10">
        <f t="shared" si="18"/>
        <v>0</v>
      </c>
    </row>
    <row r="596" spans="1:6" x14ac:dyDescent="0.25">
      <c r="A596" s="54">
        <v>7.3</v>
      </c>
      <c r="B596" s="352" t="s">
        <v>520</v>
      </c>
      <c r="C596" s="353">
        <v>1</v>
      </c>
      <c r="D596" s="354" t="s">
        <v>84</v>
      </c>
      <c r="E596" s="191"/>
      <c r="F596" s="10">
        <f t="shared" si="18"/>
        <v>0</v>
      </c>
    </row>
    <row r="597" spans="1:6" x14ac:dyDescent="0.25">
      <c r="A597" s="54"/>
      <c r="B597" s="131"/>
      <c r="C597" s="125"/>
      <c r="D597" s="217"/>
      <c r="E597" s="191"/>
      <c r="F597" s="10">
        <f t="shared" si="18"/>
        <v>0</v>
      </c>
    </row>
    <row r="598" spans="1:6" ht="25.5" x14ac:dyDescent="0.25">
      <c r="A598" s="59">
        <v>8</v>
      </c>
      <c r="B598" s="138" t="s">
        <v>521</v>
      </c>
      <c r="C598" s="125"/>
      <c r="D598" s="217"/>
      <c r="E598" s="191"/>
      <c r="F598" s="10">
        <f t="shared" si="18"/>
        <v>0</v>
      </c>
    </row>
    <row r="599" spans="1:6" x14ac:dyDescent="0.25">
      <c r="A599" s="54">
        <v>8.1</v>
      </c>
      <c r="B599" s="139" t="s">
        <v>522</v>
      </c>
      <c r="C599" s="125">
        <v>11.58</v>
      </c>
      <c r="D599" s="217" t="s">
        <v>17</v>
      </c>
      <c r="E599" s="191"/>
      <c r="F599" s="10">
        <f t="shared" si="18"/>
        <v>0</v>
      </c>
    </row>
    <row r="600" spans="1:6" x14ac:dyDescent="0.25">
      <c r="A600" s="54">
        <v>8.1999999999999993</v>
      </c>
      <c r="B600" s="131" t="s">
        <v>523</v>
      </c>
      <c r="C600" s="125">
        <v>2</v>
      </c>
      <c r="D600" s="354" t="s">
        <v>84</v>
      </c>
      <c r="E600" s="191"/>
      <c r="F600" s="10">
        <f t="shared" si="18"/>
        <v>0</v>
      </c>
    </row>
    <row r="601" spans="1:6" x14ac:dyDescent="0.25">
      <c r="A601" s="54">
        <v>8.3000000000000007</v>
      </c>
      <c r="B601" s="131" t="s">
        <v>524</v>
      </c>
      <c r="C601" s="125">
        <v>3</v>
      </c>
      <c r="D601" s="354" t="s">
        <v>84</v>
      </c>
      <c r="E601" s="191"/>
      <c r="F601" s="10">
        <f t="shared" si="18"/>
        <v>0</v>
      </c>
    </row>
    <row r="602" spans="1:6" x14ac:dyDescent="0.25">
      <c r="A602" s="54">
        <v>8.4</v>
      </c>
      <c r="B602" s="131" t="s">
        <v>525</v>
      </c>
      <c r="C602" s="125">
        <v>2</v>
      </c>
      <c r="D602" s="354" t="s">
        <v>84</v>
      </c>
      <c r="E602" s="191"/>
      <c r="F602" s="10">
        <f t="shared" si="18"/>
        <v>0</v>
      </c>
    </row>
    <row r="603" spans="1:6" x14ac:dyDescent="0.25">
      <c r="A603" s="54">
        <v>8.5</v>
      </c>
      <c r="B603" s="131" t="s">
        <v>526</v>
      </c>
      <c r="C603" s="125">
        <v>5</v>
      </c>
      <c r="D603" s="354" t="s">
        <v>84</v>
      </c>
      <c r="E603" s="191"/>
      <c r="F603" s="10">
        <f t="shared" si="18"/>
        <v>0</v>
      </c>
    </row>
    <row r="604" spans="1:6" x14ac:dyDescent="0.25">
      <c r="A604" s="54"/>
      <c r="B604" s="131" t="s">
        <v>498</v>
      </c>
      <c r="C604" s="125"/>
      <c r="D604" s="217"/>
      <c r="E604" s="191"/>
      <c r="F604" s="10">
        <f t="shared" si="18"/>
        <v>0</v>
      </c>
    </row>
    <row r="605" spans="1:6" x14ac:dyDescent="0.25">
      <c r="A605" s="59">
        <v>9</v>
      </c>
      <c r="B605" s="133" t="s">
        <v>527</v>
      </c>
      <c r="C605" s="125"/>
      <c r="D605" s="217"/>
      <c r="E605" s="191"/>
      <c r="F605" s="10">
        <f t="shared" si="18"/>
        <v>0</v>
      </c>
    </row>
    <row r="606" spans="1:6" ht="25.5" x14ac:dyDescent="0.25">
      <c r="A606" s="54">
        <v>9.1</v>
      </c>
      <c r="B606" s="352" t="s">
        <v>528</v>
      </c>
      <c r="C606" s="353">
        <v>1</v>
      </c>
      <c r="D606" s="354" t="s">
        <v>84</v>
      </c>
      <c r="E606" s="220"/>
      <c r="F606" s="353">
        <f t="shared" si="18"/>
        <v>0</v>
      </c>
    </row>
    <row r="607" spans="1:6" x14ac:dyDescent="0.25">
      <c r="A607" s="54">
        <v>9.1999999999999993</v>
      </c>
      <c r="B607" s="352" t="s">
        <v>529</v>
      </c>
      <c r="C607" s="353">
        <v>4</v>
      </c>
      <c r="D607" s="354" t="s">
        <v>84</v>
      </c>
      <c r="E607" s="220"/>
      <c r="F607" s="353">
        <f t="shared" si="18"/>
        <v>0</v>
      </c>
    </row>
    <row r="608" spans="1:6" x14ac:dyDescent="0.25">
      <c r="A608" s="54">
        <v>9.3000000000000007</v>
      </c>
      <c r="B608" s="352" t="s">
        <v>393</v>
      </c>
      <c r="C608" s="353">
        <v>4</v>
      </c>
      <c r="D608" s="354" t="s">
        <v>84</v>
      </c>
      <c r="E608" s="220"/>
      <c r="F608" s="353">
        <f t="shared" ref="F608" si="19">C608*E608</f>
        <v>0</v>
      </c>
    </row>
    <row r="609" spans="1:6" x14ac:dyDescent="0.25">
      <c r="A609" s="54">
        <v>9.4</v>
      </c>
      <c r="B609" s="352" t="s">
        <v>530</v>
      </c>
      <c r="C609" s="353">
        <v>1</v>
      </c>
      <c r="D609" s="354" t="s">
        <v>84</v>
      </c>
      <c r="E609" s="220"/>
      <c r="F609" s="353">
        <f t="shared" si="18"/>
        <v>0</v>
      </c>
    </row>
    <row r="610" spans="1:6" x14ac:dyDescent="0.25">
      <c r="A610" s="54">
        <v>9.5</v>
      </c>
      <c r="B610" s="352" t="s">
        <v>531</v>
      </c>
      <c r="C610" s="353">
        <v>2</v>
      </c>
      <c r="D610" s="354" t="s">
        <v>84</v>
      </c>
      <c r="E610" s="220"/>
      <c r="F610" s="353">
        <f t="shared" si="18"/>
        <v>0</v>
      </c>
    </row>
    <row r="611" spans="1:6" x14ac:dyDescent="0.25">
      <c r="A611" s="54"/>
      <c r="B611" s="352"/>
      <c r="C611" s="353"/>
      <c r="D611" s="354"/>
      <c r="E611" s="220"/>
      <c r="F611" s="353"/>
    </row>
    <row r="612" spans="1:6" x14ac:dyDescent="0.25">
      <c r="A612" s="12">
        <v>10</v>
      </c>
      <c r="B612" s="342" t="s">
        <v>463</v>
      </c>
      <c r="C612" s="334"/>
      <c r="D612" s="335"/>
      <c r="E612" s="227"/>
      <c r="F612" s="10">
        <f t="shared" si="18"/>
        <v>0</v>
      </c>
    </row>
    <row r="613" spans="1:6" x14ac:dyDescent="0.25">
      <c r="A613" s="73">
        <v>10.1</v>
      </c>
      <c r="B613" s="333" t="s">
        <v>464</v>
      </c>
      <c r="C613" s="334">
        <v>803.6</v>
      </c>
      <c r="D613" s="335" t="s">
        <v>465</v>
      </c>
      <c r="E613" s="227"/>
      <c r="F613" s="10">
        <f t="shared" si="18"/>
        <v>0</v>
      </c>
    </row>
    <row r="614" spans="1:6" x14ac:dyDescent="0.25">
      <c r="A614" s="73">
        <v>10.199999999999999</v>
      </c>
      <c r="B614" s="333" t="s">
        <v>466</v>
      </c>
      <c r="C614" s="334">
        <v>159.38</v>
      </c>
      <c r="D614" s="335" t="s">
        <v>465</v>
      </c>
      <c r="E614" s="227"/>
      <c r="F614" s="10">
        <f t="shared" si="18"/>
        <v>0</v>
      </c>
    </row>
    <row r="615" spans="1:6" x14ac:dyDescent="0.25">
      <c r="A615" s="73">
        <v>10.3</v>
      </c>
      <c r="B615" s="29" t="s">
        <v>467</v>
      </c>
      <c r="C615" s="334">
        <v>8</v>
      </c>
      <c r="D615" s="335" t="s">
        <v>84</v>
      </c>
      <c r="E615" s="227"/>
      <c r="F615" s="10">
        <f t="shared" si="18"/>
        <v>0</v>
      </c>
    </row>
    <row r="616" spans="1:6" x14ac:dyDescent="0.25">
      <c r="A616" s="73">
        <v>10.4</v>
      </c>
      <c r="B616" s="29" t="s">
        <v>468</v>
      </c>
      <c r="C616" s="334">
        <v>10</v>
      </c>
      <c r="D616" s="335" t="s">
        <v>84</v>
      </c>
      <c r="E616" s="227"/>
      <c r="F616" s="10">
        <f t="shared" si="18"/>
        <v>0</v>
      </c>
    </row>
    <row r="617" spans="1:6" x14ac:dyDescent="0.25">
      <c r="A617" s="73">
        <v>10.5</v>
      </c>
      <c r="B617" s="29" t="s">
        <v>469</v>
      </c>
      <c r="C617" s="334">
        <v>1</v>
      </c>
      <c r="D617" s="335" t="s">
        <v>84</v>
      </c>
      <c r="E617" s="227"/>
      <c r="F617" s="10">
        <f t="shared" si="18"/>
        <v>0</v>
      </c>
    </row>
    <row r="618" spans="1:6" x14ac:dyDescent="0.25">
      <c r="A618" s="73">
        <v>10.6</v>
      </c>
      <c r="B618" s="29" t="s">
        <v>470</v>
      </c>
      <c r="C618" s="334">
        <v>1</v>
      </c>
      <c r="D618" s="335" t="s">
        <v>84</v>
      </c>
      <c r="E618" s="227"/>
      <c r="F618" s="10">
        <f t="shared" si="18"/>
        <v>0</v>
      </c>
    </row>
    <row r="619" spans="1:6" x14ac:dyDescent="0.25">
      <c r="A619" s="73">
        <v>10.7</v>
      </c>
      <c r="B619" s="347" t="s">
        <v>471</v>
      </c>
      <c r="C619" s="334">
        <v>1</v>
      </c>
      <c r="D619" s="335" t="s">
        <v>84</v>
      </c>
      <c r="E619" s="227"/>
      <c r="F619" s="10">
        <f t="shared" si="18"/>
        <v>0</v>
      </c>
    </row>
    <row r="620" spans="1:6" x14ac:dyDescent="0.25">
      <c r="A620" s="73">
        <v>10.8</v>
      </c>
      <c r="B620" s="333" t="s">
        <v>472</v>
      </c>
      <c r="C620" s="334">
        <v>1</v>
      </c>
      <c r="D620" s="335" t="s">
        <v>12</v>
      </c>
      <c r="E620" s="227"/>
      <c r="F620" s="10">
        <f t="shared" si="18"/>
        <v>0</v>
      </c>
    </row>
    <row r="621" spans="1:6" x14ac:dyDescent="0.25">
      <c r="A621" s="54"/>
      <c r="B621" s="140"/>
      <c r="C621" s="141"/>
      <c r="D621" s="221"/>
      <c r="E621" s="191"/>
      <c r="F621" s="10">
        <f t="shared" si="18"/>
        <v>0</v>
      </c>
    </row>
    <row r="622" spans="1:6" x14ac:dyDescent="0.25">
      <c r="A622" s="59">
        <v>10</v>
      </c>
      <c r="B622" s="142" t="s">
        <v>532</v>
      </c>
      <c r="C622" s="141"/>
      <c r="D622" s="221"/>
      <c r="E622" s="191"/>
      <c r="F622" s="10">
        <f t="shared" si="18"/>
        <v>0</v>
      </c>
    </row>
    <row r="623" spans="1:6" x14ac:dyDescent="0.25">
      <c r="A623" s="54">
        <v>10.1</v>
      </c>
      <c r="B623" s="143" t="s">
        <v>533</v>
      </c>
      <c r="C623" s="141">
        <v>2</v>
      </c>
      <c r="D623" s="354" t="s">
        <v>84</v>
      </c>
      <c r="E623" s="191"/>
      <c r="F623" s="10">
        <f t="shared" si="18"/>
        <v>0</v>
      </c>
    </row>
    <row r="624" spans="1:6" x14ac:dyDescent="0.25">
      <c r="A624" s="54">
        <v>10.199999999999999</v>
      </c>
      <c r="B624" s="144" t="s">
        <v>534</v>
      </c>
      <c r="C624" s="141">
        <v>2</v>
      </c>
      <c r="D624" s="354" t="s">
        <v>84</v>
      </c>
      <c r="E624" s="191"/>
      <c r="F624" s="10">
        <f t="shared" si="18"/>
        <v>0</v>
      </c>
    </row>
    <row r="625" spans="1:6" x14ac:dyDescent="0.25">
      <c r="A625" s="54">
        <v>10.3</v>
      </c>
      <c r="B625" s="144" t="s">
        <v>535</v>
      </c>
      <c r="C625" s="141">
        <v>2</v>
      </c>
      <c r="D625" s="354" t="s">
        <v>84</v>
      </c>
      <c r="E625" s="191"/>
      <c r="F625" s="10">
        <f t="shared" si="18"/>
        <v>0</v>
      </c>
    </row>
    <row r="626" spans="1:6" x14ac:dyDescent="0.25">
      <c r="A626" s="54">
        <v>10.4</v>
      </c>
      <c r="B626" s="144" t="s">
        <v>536</v>
      </c>
      <c r="C626" s="141">
        <v>2</v>
      </c>
      <c r="D626" s="354" t="s">
        <v>84</v>
      </c>
      <c r="E626" s="191"/>
      <c r="F626" s="10">
        <f t="shared" si="18"/>
        <v>0</v>
      </c>
    </row>
    <row r="627" spans="1:6" x14ac:dyDescent="0.25">
      <c r="A627" s="54">
        <v>10.5</v>
      </c>
      <c r="B627" s="143" t="s">
        <v>537</v>
      </c>
      <c r="C627" s="30">
        <v>1</v>
      </c>
      <c r="D627" s="354" t="s">
        <v>84</v>
      </c>
      <c r="E627" s="222"/>
      <c r="F627" s="10">
        <f t="shared" si="18"/>
        <v>0</v>
      </c>
    </row>
    <row r="628" spans="1:6" x14ac:dyDescent="0.25">
      <c r="A628" s="54">
        <v>10.6</v>
      </c>
      <c r="B628" s="143" t="s">
        <v>538</v>
      </c>
      <c r="C628" s="30">
        <v>55</v>
      </c>
      <c r="D628" s="223" t="s">
        <v>17</v>
      </c>
      <c r="E628" s="222"/>
      <c r="F628" s="10">
        <f t="shared" si="18"/>
        <v>0</v>
      </c>
    </row>
    <row r="629" spans="1:6" x14ac:dyDescent="0.25">
      <c r="A629" s="54">
        <v>10.7</v>
      </c>
      <c r="B629" s="143" t="s">
        <v>539</v>
      </c>
      <c r="C629" s="30">
        <v>20</v>
      </c>
      <c r="D629" s="223" t="s">
        <v>17</v>
      </c>
      <c r="E629" s="222"/>
      <c r="F629" s="10">
        <f t="shared" si="18"/>
        <v>0</v>
      </c>
    </row>
    <row r="630" spans="1:6" x14ac:dyDescent="0.25">
      <c r="A630" s="54">
        <v>10.8</v>
      </c>
      <c r="B630" s="143" t="s">
        <v>540</v>
      </c>
      <c r="C630" s="30">
        <v>20</v>
      </c>
      <c r="D630" s="224" t="s">
        <v>17</v>
      </c>
      <c r="E630" s="222"/>
      <c r="F630" s="10">
        <f t="shared" si="18"/>
        <v>0</v>
      </c>
    </row>
    <row r="631" spans="1:6" x14ac:dyDescent="0.25">
      <c r="A631" s="54">
        <v>10.9</v>
      </c>
      <c r="B631" s="144" t="s">
        <v>541</v>
      </c>
      <c r="C631" s="141">
        <v>1</v>
      </c>
      <c r="D631" s="354" t="s">
        <v>84</v>
      </c>
      <c r="E631" s="191"/>
      <c r="F631" s="10">
        <f t="shared" si="18"/>
        <v>0</v>
      </c>
    </row>
    <row r="632" spans="1:6" x14ac:dyDescent="0.25">
      <c r="A632" s="145">
        <v>10.1</v>
      </c>
      <c r="B632" s="144" t="s">
        <v>542</v>
      </c>
      <c r="C632" s="141">
        <v>1</v>
      </c>
      <c r="D632" s="354" t="s">
        <v>84</v>
      </c>
      <c r="E632" s="191"/>
      <c r="F632" s="10">
        <f t="shared" si="18"/>
        <v>0</v>
      </c>
    </row>
    <row r="633" spans="1:6" x14ac:dyDescent="0.25">
      <c r="A633" s="145">
        <v>10.11</v>
      </c>
      <c r="B633" s="144" t="s">
        <v>543</v>
      </c>
      <c r="C633" s="353">
        <v>1</v>
      </c>
      <c r="D633" s="354" t="s">
        <v>12</v>
      </c>
      <c r="E633" s="191"/>
      <c r="F633" s="10">
        <f t="shared" si="18"/>
        <v>0</v>
      </c>
    </row>
    <row r="634" spans="1:6" x14ac:dyDescent="0.25">
      <c r="A634" s="54"/>
      <c r="B634" s="144"/>
      <c r="C634" s="141"/>
      <c r="D634" s="221"/>
      <c r="E634" s="191"/>
      <c r="F634" s="10">
        <f t="shared" si="18"/>
        <v>0</v>
      </c>
    </row>
    <row r="635" spans="1:6" x14ac:dyDescent="0.25">
      <c r="A635" s="54">
        <v>11</v>
      </c>
      <c r="B635" s="329" t="s">
        <v>435</v>
      </c>
      <c r="C635" s="353">
        <v>1</v>
      </c>
      <c r="D635" s="335" t="s">
        <v>84</v>
      </c>
      <c r="E635" s="220"/>
      <c r="F635" s="353">
        <f t="shared" si="18"/>
        <v>0</v>
      </c>
    </row>
    <row r="636" spans="1:6" x14ac:dyDescent="0.25">
      <c r="A636" s="73"/>
      <c r="B636" s="83" t="s">
        <v>544</v>
      </c>
      <c r="C636" s="10"/>
      <c r="D636" s="190"/>
      <c r="E636" s="191"/>
      <c r="F636" s="870">
        <f>SUM(F560:F635)</f>
        <v>0</v>
      </c>
    </row>
    <row r="637" spans="1:6" x14ac:dyDescent="0.25">
      <c r="A637" s="73"/>
      <c r="B637" s="13"/>
      <c r="C637" s="10"/>
      <c r="D637" s="190"/>
      <c r="E637" s="191"/>
      <c r="F637" s="10"/>
    </row>
    <row r="638" spans="1:6" x14ac:dyDescent="0.25">
      <c r="A638" s="358" t="s">
        <v>545</v>
      </c>
      <c r="B638" s="359" t="s">
        <v>546</v>
      </c>
      <c r="C638" s="45"/>
      <c r="D638" s="360"/>
      <c r="E638" s="196"/>
      <c r="F638" s="45"/>
    </row>
    <row r="639" spans="1:6" x14ac:dyDescent="0.25">
      <c r="A639" s="361"/>
      <c r="B639" s="362"/>
      <c r="C639" s="45"/>
      <c r="D639" s="360"/>
      <c r="E639" s="196"/>
      <c r="F639" s="45"/>
    </row>
    <row r="640" spans="1:6" x14ac:dyDescent="0.25">
      <c r="A640" s="361">
        <v>1</v>
      </c>
      <c r="B640" s="131" t="s">
        <v>439</v>
      </c>
      <c r="C640" s="45">
        <v>1</v>
      </c>
      <c r="D640" s="354" t="s">
        <v>84</v>
      </c>
      <c r="E640" s="196"/>
      <c r="F640" s="45">
        <f>ROUND((C640*E640),2)</f>
        <v>0</v>
      </c>
    </row>
    <row r="641" spans="1:6" x14ac:dyDescent="0.25">
      <c r="A641" s="361"/>
      <c r="B641" s="362"/>
      <c r="C641" s="45"/>
      <c r="D641" s="360"/>
      <c r="E641" s="196"/>
      <c r="F641" s="45"/>
    </row>
    <row r="642" spans="1:6" x14ac:dyDescent="0.25">
      <c r="A642" s="363">
        <v>2</v>
      </c>
      <c r="B642" s="364" t="s">
        <v>18</v>
      </c>
      <c r="C642" s="45"/>
      <c r="D642" s="360"/>
      <c r="E642" s="196"/>
      <c r="F642" s="45"/>
    </row>
    <row r="643" spans="1:6" x14ac:dyDescent="0.25">
      <c r="A643" s="73">
        <v>2.1</v>
      </c>
      <c r="B643" s="365" t="s">
        <v>547</v>
      </c>
      <c r="C643" s="366">
        <v>19.27</v>
      </c>
      <c r="D643" s="367" t="s">
        <v>20</v>
      </c>
      <c r="E643" s="762"/>
      <c r="F643" s="45">
        <f>ROUND((C643*E643),2)</f>
        <v>0</v>
      </c>
    </row>
    <row r="644" spans="1:6" x14ac:dyDescent="0.25">
      <c r="A644" s="361">
        <v>2.2000000000000002</v>
      </c>
      <c r="B644" s="365" t="s">
        <v>548</v>
      </c>
      <c r="C644" s="366">
        <v>7.63</v>
      </c>
      <c r="D644" s="367" t="s">
        <v>24</v>
      </c>
      <c r="E644" s="196"/>
      <c r="F644" s="45">
        <f>ROUND((C644*E644),2)</f>
        <v>0</v>
      </c>
    </row>
    <row r="645" spans="1:6" ht="25.5" x14ac:dyDescent="0.25">
      <c r="A645" s="361">
        <v>2.2999999999999998</v>
      </c>
      <c r="B645" s="319" t="s">
        <v>549</v>
      </c>
      <c r="C645" s="366">
        <v>15.12</v>
      </c>
      <c r="D645" s="367" t="s">
        <v>26</v>
      </c>
      <c r="E645" s="196"/>
      <c r="F645" s="45">
        <f>ROUND((C645*E645),2)</f>
        <v>0</v>
      </c>
    </row>
    <row r="646" spans="1:6" x14ac:dyDescent="0.25">
      <c r="A646" s="361"/>
      <c r="B646" s="362"/>
      <c r="C646" s="45"/>
      <c r="D646" s="368"/>
      <c r="E646" s="196"/>
      <c r="F646" s="873"/>
    </row>
    <row r="647" spans="1:6" x14ac:dyDescent="0.25">
      <c r="A647" s="363">
        <v>3</v>
      </c>
      <c r="B647" s="364" t="s">
        <v>550</v>
      </c>
      <c r="C647" s="45"/>
      <c r="D647" s="368"/>
      <c r="E647" s="766"/>
      <c r="F647" s="873"/>
    </row>
    <row r="648" spans="1:6" x14ac:dyDescent="0.25">
      <c r="A648" s="361">
        <v>3.1</v>
      </c>
      <c r="B648" s="347" t="s">
        <v>551</v>
      </c>
      <c r="C648" s="366">
        <v>4.8</v>
      </c>
      <c r="D648" s="367" t="s">
        <v>46</v>
      </c>
      <c r="E648" s="766"/>
      <c r="F648" s="873">
        <f>ROUND((C648*E648),2)</f>
        <v>0</v>
      </c>
    </row>
    <row r="649" spans="1:6" x14ac:dyDescent="0.25">
      <c r="A649" s="361">
        <v>3.2</v>
      </c>
      <c r="B649" s="347" t="s">
        <v>552</v>
      </c>
      <c r="C649" s="366">
        <v>0.56999999999999995</v>
      </c>
      <c r="D649" s="367" t="s">
        <v>46</v>
      </c>
      <c r="E649" s="766"/>
      <c r="F649" s="873">
        <f>ROUND((C649*E649),2)</f>
        <v>0</v>
      </c>
    </row>
    <row r="650" spans="1:6" x14ac:dyDescent="0.25">
      <c r="A650" s="361">
        <v>3.3</v>
      </c>
      <c r="B650" s="347" t="s">
        <v>553</v>
      </c>
      <c r="C650" s="366">
        <v>1.17</v>
      </c>
      <c r="D650" s="367" t="s">
        <v>46</v>
      </c>
      <c r="E650" s="766"/>
      <c r="F650" s="873">
        <f>ROUND((C650*E650),2)</f>
        <v>0</v>
      </c>
    </row>
    <row r="651" spans="1:6" x14ac:dyDescent="0.25">
      <c r="A651" s="361">
        <v>3.4</v>
      </c>
      <c r="B651" s="347" t="s">
        <v>554</v>
      </c>
      <c r="C651" s="366">
        <v>1.21</v>
      </c>
      <c r="D651" s="367" t="s">
        <v>46</v>
      </c>
      <c r="E651" s="766"/>
      <c r="F651" s="873">
        <f t="shared" ref="F651:F654" si="20">ROUND((C651*E651),2)</f>
        <v>0</v>
      </c>
    </row>
    <row r="652" spans="1:6" x14ac:dyDescent="0.25">
      <c r="A652" s="361">
        <v>3.5</v>
      </c>
      <c r="B652" s="347" t="s">
        <v>555</v>
      </c>
      <c r="C652" s="366">
        <v>0.6</v>
      </c>
      <c r="D652" s="367" t="s">
        <v>46</v>
      </c>
      <c r="E652" s="766"/>
      <c r="F652" s="873">
        <f t="shared" si="20"/>
        <v>0</v>
      </c>
    </row>
    <row r="653" spans="1:6" x14ac:dyDescent="0.25">
      <c r="A653" s="361">
        <v>3.6</v>
      </c>
      <c r="B653" s="347" t="s">
        <v>556</v>
      </c>
      <c r="C653" s="366">
        <v>0.86</v>
      </c>
      <c r="D653" s="367" t="s">
        <v>46</v>
      </c>
      <c r="E653" s="766"/>
      <c r="F653" s="873">
        <f t="shared" si="20"/>
        <v>0</v>
      </c>
    </row>
    <row r="654" spans="1:6" x14ac:dyDescent="0.25">
      <c r="A654" s="361">
        <v>3.7</v>
      </c>
      <c r="B654" s="347" t="s">
        <v>557</v>
      </c>
      <c r="C654" s="366">
        <v>7.48</v>
      </c>
      <c r="D654" s="367" t="s">
        <v>46</v>
      </c>
      <c r="E654" s="766"/>
      <c r="F654" s="873">
        <f t="shared" si="20"/>
        <v>0</v>
      </c>
    </row>
    <row r="655" spans="1:6" x14ac:dyDescent="0.25">
      <c r="A655" s="361"/>
      <c r="B655" s="362"/>
      <c r="C655" s="45"/>
      <c r="D655" s="368"/>
      <c r="E655" s="766"/>
      <c r="F655" s="873"/>
    </row>
    <row r="656" spans="1:6" x14ac:dyDescent="0.25">
      <c r="A656" s="363">
        <v>4</v>
      </c>
      <c r="B656" s="364" t="s">
        <v>558</v>
      </c>
      <c r="C656" s="45"/>
      <c r="D656" s="368"/>
      <c r="E656" s="766"/>
      <c r="F656" s="873"/>
    </row>
    <row r="657" spans="1:6" x14ac:dyDescent="0.25">
      <c r="A657" s="361">
        <v>4.0999999999999996</v>
      </c>
      <c r="B657" s="347" t="s">
        <v>559</v>
      </c>
      <c r="C657" s="369">
        <v>3.64</v>
      </c>
      <c r="D657" s="346" t="s">
        <v>76</v>
      </c>
      <c r="E657" s="766"/>
      <c r="F657" s="873">
        <f>ROUND((C657*E657),2)</f>
        <v>0</v>
      </c>
    </row>
    <row r="658" spans="1:6" x14ac:dyDescent="0.25">
      <c r="A658" s="361">
        <v>4.2</v>
      </c>
      <c r="B658" s="319" t="s">
        <v>560</v>
      </c>
      <c r="C658" s="369">
        <v>16.36</v>
      </c>
      <c r="D658" s="346" t="s">
        <v>76</v>
      </c>
      <c r="E658" s="766"/>
      <c r="F658" s="873">
        <f t="shared" ref="F658:F660" si="21">ROUND((C658*E658),2)</f>
        <v>0</v>
      </c>
    </row>
    <row r="659" spans="1:6" x14ac:dyDescent="0.25">
      <c r="A659" s="361">
        <v>4.3</v>
      </c>
      <c r="B659" s="347" t="s">
        <v>561</v>
      </c>
      <c r="C659" s="369">
        <v>13.37</v>
      </c>
      <c r="D659" s="346" t="s">
        <v>76</v>
      </c>
      <c r="E659" s="766"/>
      <c r="F659" s="873">
        <f t="shared" si="21"/>
        <v>0</v>
      </c>
    </row>
    <row r="660" spans="1:6" x14ac:dyDescent="0.25">
      <c r="A660" s="361">
        <v>4.4000000000000004</v>
      </c>
      <c r="B660" s="319" t="s">
        <v>562</v>
      </c>
      <c r="C660" s="369">
        <v>82.99</v>
      </c>
      <c r="D660" s="346" t="s">
        <v>76</v>
      </c>
      <c r="E660" s="766"/>
      <c r="F660" s="873">
        <f t="shared" si="21"/>
        <v>0</v>
      </c>
    </row>
    <row r="661" spans="1:6" x14ac:dyDescent="0.25">
      <c r="A661" s="361"/>
      <c r="B661" s="362"/>
      <c r="C661" s="45"/>
      <c r="D661" s="368"/>
      <c r="E661" s="766"/>
      <c r="F661" s="873"/>
    </row>
    <row r="662" spans="1:6" x14ac:dyDescent="0.25">
      <c r="A662" s="363">
        <v>5</v>
      </c>
      <c r="B662" s="364" t="s">
        <v>563</v>
      </c>
      <c r="C662" s="45"/>
      <c r="D662" s="368"/>
      <c r="E662" s="766"/>
      <c r="F662" s="873"/>
    </row>
    <row r="663" spans="1:6" x14ac:dyDescent="0.25">
      <c r="A663" s="361">
        <v>5.0999999999999996</v>
      </c>
      <c r="B663" s="347" t="s">
        <v>75</v>
      </c>
      <c r="C663" s="45">
        <v>77.3</v>
      </c>
      <c r="D663" s="368" t="s">
        <v>76</v>
      </c>
      <c r="E663" s="760"/>
      <c r="F663" s="873">
        <f t="shared" ref="F663:F672" si="22">ROUND((C663*E663),2)</f>
        <v>0</v>
      </c>
    </row>
    <row r="664" spans="1:6" x14ac:dyDescent="0.25">
      <c r="A664" s="361">
        <v>5.2</v>
      </c>
      <c r="B664" s="347" t="s">
        <v>150</v>
      </c>
      <c r="C664" s="45">
        <v>191.83</v>
      </c>
      <c r="D664" s="368" t="s">
        <v>76</v>
      </c>
      <c r="E664" s="766"/>
      <c r="F664" s="873">
        <f t="shared" si="22"/>
        <v>0</v>
      </c>
    </row>
    <row r="665" spans="1:6" x14ac:dyDescent="0.25">
      <c r="A665" s="361">
        <v>5.3</v>
      </c>
      <c r="B665" s="347" t="s">
        <v>77</v>
      </c>
      <c r="C665" s="45">
        <v>71.17</v>
      </c>
      <c r="D665" s="368" t="s">
        <v>76</v>
      </c>
      <c r="E665" s="766"/>
      <c r="F665" s="873">
        <f t="shared" si="22"/>
        <v>0</v>
      </c>
    </row>
    <row r="666" spans="1:6" x14ac:dyDescent="0.25">
      <c r="A666" s="361">
        <v>5.4</v>
      </c>
      <c r="B666" s="347" t="s">
        <v>80</v>
      </c>
      <c r="C666" s="45">
        <v>156.91999999999999</v>
      </c>
      <c r="D666" s="368" t="s">
        <v>17</v>
      </c>
      <c r="E666" s="766"/>
      <c r="F666" s="873">
        <f t="shared" si="22"/>
        <v>0</v>
      </c>
    </row>
    <row r="667" spans="1:6" x14ac:dyDescent="0.25">
      <c r="A667" s="361">
        <v>5.5</v>
      </c>
      <c r="B667" s="347" t="s">
        <v>353</v>
      </c>
      <c r="C667" s="45">
        <v>62.3</v>
      </c>
      <c r="D667" s="368" t="s">
        <v>76</v>
      </c>
      <c r="E667" s="766"/>
      <c r="F667" s="873">
        <f t="shared" si="22"/>
        <v>0</v>
      </c>
    </row>
    <row r="668" spans="1:6" x14ac:dyDescent="0.25">
      <c r="A668" s="361">
        <v>5.6</v>
      </c>
      <c r="B668" s="347" t="s">
        <v>564</v>
      </c>
      <c r="C668" s="45">
        <v>46.49</v>
      </c>
      <c r="D668" s="368" t="s">
        <v>76</v>
      </c>
      <c r="E668" s="766"/>
      <c r="F668" s="873">
        <f t="shared" si="22"/>
        <v>0</v>
      </c>
    </row>
    <row r="669" spans="1:6" x14ac:dyDescent="0.25">
      <c r="A669" s="361">
        <v>5.7</v>
      </c>
      <c r="B669" s="347" t="s">
        <v>565</v>
      </c>
      <c r="C669" s="45">
        <v>52.75</v>
      </c>
      <c r="D669" s="368" t="s">
        <v>17</v>
      </c>
      <c r="E669" s="766"/>
      <c r="F669" s="873">
        <f t="shared" si="22"/>
        <v>0</v>
      </c>
    </row>
    <row r="670" spans="1:6" x14ac:dyDescent="0.25">
      <c r="A670" s="361">
        <v>5.8</v>
      </c>
      <c r="B670" s="347" t="s">
        <v>566</v>
      </c>
      <c r="C670" s="45">
        <v>13.88</v>
      </c>
      <c r="D670" s="368" t="s">
        <v>76</v>
      </c>
      <c r="E670" s="766"/>
      <c r="F670" s="873">
        <f t="shared" si="22"/>
        <v>0</v>
      </c>
    </row>
    <row r="671" spans="1:6" x14ac:dyDescent="0.25">
      <c r="A671" s="370">
        <v>5.9</v>
      </c>
      <c r="B671" s="347" t="s">
        <v>567</v>
      </c>
      <c r="C671" s="45">
        <v>263</v>
      </c>
      <c r="D671" s="368" t="s">
        <v>76</v>
      </c>
      <c r="E671" s="766"/>
      <c r="F671" s="873">
        <f t="shared" si="22"/>
        <v>0</v>
      </c>
    </row>
    <row r="672" spans="1:6" x14ac:dyDescent="0.25">
      <c r="A672" s="371">
        <v>5.0999999999999996</v>
      </c>
      <c r="B672" s="347" t="s">
        <v>355</v>
      </c>
      <c r="C672" s="45">
        <v>32.74</v>
      </c>
      <c r="D672" s="368" t="s">
        <v>76</v>
      </c>
      <c r="E672" s="766"/>
      <c r="F672" s="873">
        <f t="shared" si="22"/>
        <v>0</v>
      </c>
    </row>
    <row r="673" spans="1:6" x14ac:dyDescent="0.25">
      <c r="A673" s="361"/>
      <c r="B673" s="372"/>
      <c r="C673" s="45"/>
      <c r="D673" s="368"/>
      <c r="E673" s="766"/>
      <c r="F673" s="873"/>
    </row>
    <row r="674" spans="1:6" x14ac:dyDescent="0.25">
      <c r="A674" s="363">
        <v>6</v>
      </c>
      <c r="B674" s="364" t="s">
        <v>568</v>
      </c>
      <c r="C674" s="45"/>
      <c r="D674" s="368"/>
      <c r="E674" s="766"/>
      <c r="F674" s="873"/>
    </row>
    <row r="675" spans="1:6" x14ac:dyDescent="0.25">
      <c r="A675" s="361">
        <v>6.1</v>
      </c>
      <c r="B675" s="307" t="s">
        <v>569</v>
      </c>
      <c r="C675" s="373">
        <v>1</v>
      </c>
      <c r="D675" s="374" t="s">
        <v>84</v>
      </c>
      <c r="E675" s="766"/>
      <c r="F675" s="873">
        <f t="shared" ref="F675:F684" si="23">ROUND((C675*E675),2)</f>
        <v>0</v>
      </c>
    </row>
    <row r="676" spans="1:6" x14ac:dyDescent="0.25">
      <c r="A676" s="361">
        <v>6.2</v>
      </c>
      <c r="B676" s="107" t="s">
        <v>382</v>
      </c>
      <c r="C676" s="373">
        <v>1</v>
      </c>
      <c r="D676" s="374" t="s">
        <v>84</v>
      </c>
      <c r="E676" s="766"/>
      <c r="F676" s="873">
        <f t="shared" si="23"/>
        <v>0</v>
      </c>
    </row>
    <row r="677" spans="1:6" x14ac:dyDescent="0.25">
      <c r="A677" s="361">
        <v>6.3</v>
      </c>
      <c r="B677" s="90" t="s">
        <v>383</v>
      </c>
      <c r="C677" s="373">
        <v>1</v>
      </c>
      <c r="D677" s="374" t="s">
        <v>84</v>
      </c>
      <c r="E677" s="766"/>
      <c r="F677" s="873">
        <f t="shared" si="23"/>
        <v>0</v>
      </c>
    </row>
    <row r="678" spans="1:6" x14ac:dyDescent="0.25">
      <c r="A678" s="361">
        <v>6.4</v>
      </c>
      <c r="B678" s="307" t="s">
        <v>570</v>
      </c>
      <c r="C678" s="373">
        <v>1</v>
      </c>
      <c r="D678" s="374" t="s">
        <v>84</v>
      </c>
      <c r="E678" s="766"/>
      <c r="F678" s="873">
        <f t="shared" si="23"/>
        <v>0</v>
      </c>
    </row>
    <row r="679" spans="1:6" x14ac:dyDescent="0.25">
      <c r="A679" s="361">
        <v>6.5</v>
      </c>
      <c r="B679" s="307" t="s">
        <v>571</v>
      </c>
      <c r="C679" s="373">
        <v>1</v>
      </c>
      <c r="D679" s="374" t="s">
        <v>84</v>
      </c>
      <c r="E679" s="766"/>
      <c r="F679" s="873">
        <f t="shared" si="23"/>
        <v>0</v>
      </c>
    </row>
    <row r="680" spans="1:6" x14ac:dyDescent="0.25">
      <c r="A680" s="361">
        <v>6.6</v>
      </c>
      <c r="B680" s="307" t="s">
        <v>572</v>
      </c>
      <c r="C680" s="373">
        <v>1</v>
      </c>
      <c r="D680" s="374" t="s">
        <v>84</v>
      </c>
      <c r="E680" s="766"/>
      <c r="F680" s="873">
        <f t="shared" si="23"/>
        <v>0</v>
      </c>
    </row>
    <row r="681" spans="1:6" x14ac:dyDescent="0.25">
      <c r="A681" s="361">
        <v>6.7</v>
      </c>
      <c r="B681" s="347" t="s">
        <v>520</v>
      </c>
      <c r="C681" s="373">
        <v>2</v>
      </c>
      <c r="D681" s="374" t="s">
        <v>84</v>
      </c>
      <c r="E681" s="766"/>
      <c r="F681" s="873">
        <f t="shared" si="23"/>
        <v>0</v>
      </c>
    </row>
    <row r="682" spans="1:6" x14ac:dyDescent="0.25">
      <c r="A682" s="361">
        <v>6.8</v>
      </c>
      <c r="B682" s="307" t="s">
        <v>573</v>
      </c>
      <c r="C682" s="373">
        <v>1</v>
      </c>
      <c r="D682" s="374" t="s">
        <v>84</v>
      </c>
      <c r="E682" s="766"/>
      <c r="F682" s="873">
        <f t="shared" si="23"/>
        <v>0</v>
      </c>
    </row>
    <row r="683" spans="1:6" x14ac:dyDescent="0.25">
      <c r="A683" s="361">
        <v>6.9</v>
      </c>
      <c r="B683" s="307" t="s">
        <v>574</v>
      </c>
      <c r="C683" s="373">
        <v>1</v>
      </c>
      <c r="D683" s="374" t="s">
        <v>12</v>
      </c>
      <c r="E683" s="766"/>
      <c r="F683" s="873">
        <f t="shared" si="23"/>
        <v>0</v>
      </c>
    </row>
    <row r="684" spans="1:6" x14ac:dyDescent="0.25">
      <c r="A684" s="371">
        <v>6.1</v>
      </c>
      <c r="B684" s="307" t="s">
        <v>237</v>
      </c>
      <c r="C684" s="373">
        <v>1</v>
      </c>
      <c r="D684" s="374" t="s">
        <v>12</v>
      </c>
      <c r="E684" s="766"/>
      <c r="F684" s="873">
        <f t="shared" si="23"/>
        <v>0</v>
      </c>
    </row>
    <row r="685" spans="1:6" x14ac:dyDescent="0.25">
      <c r="A685" s="361"/>
      <c r="B685" s="362"/>
      <c r="C685" s="45"/>
      <c r="D685" s="368"/>
      <c r="E685" s="771"/>
      <c r="F685" s="873"/>
    </row>
    <row r="686" spans="1:6" x14ac:dyDescent="0.25">
      <c r="A686" s="363">
        <v>7</v>
      </c>
      <c r="B686" s="364" t="s">
        <v>391</v>
      </c>
      <c r="C686" s="45"/>
      <c r="D686" s="368"/>
      <c r="E686" s="771"/>
      <c r="F686" s="873"/>
    </row>
    <row r="687" spans="1:6" x14ac:dyDescent="0.25">
      <c r="A687" s="361">
        <v>7.1</v>
      </c>
      <c r="B687" s="347" t="s">
        <v>575</v>
      </c>
      <c r="C687" s="357">
        <v>8</v>
      </c>
      <c r="D687" s="375" t="s">
        <v>84</v>
      </c>
      <c r="E687" s="196"/>
      <c r="F687" s="45">
        <f>ROUND((C687*E687),2)</f>
        <v>0</v>
      </c>
    </row>
    <row r="688" spans="1:6" x14ac:dyDescent="0.25">
      <c r="A688" s="361">
        <v>7.2</v>
      </c>
      <c r="B688" s="347" t="s">
        <v>576</v>
      </c>
      <c r="C688" s="357">
        <v>16</v>
      </c>
      <c r="D688" s="375" t="s">
        <v>84</v>
      </c>
      <c r="E688" s="196"/>
      <c r="F688" s="45">
        <f t="shared" ref="F688:F692" si="24">ROUND((C688*E688),2)</f>
        <v>0</v>
      </c>
    </row>
    <row r="689" spans="1:6" x14ac:dyDescent="0.25">
      <c r="A689" s="361">
        <v>7.3</v>
      </c>
      <c r="B689" s="347" t="s">
        <v>530</v>
      </c>
      <c r="C689" s="357">
        <v>3</v>
      </c>
      <c r="D689" s="375" t="s">
        <v>84</v>
      </c>
      <c r="E689" s="196"/>
      <c r="F689" s="45">
        <f t="shared" si="24"/>
        <v>0</v>
      </c>
    </row>
    <row r="690" spans="1:6" x14ac:dyDescent="0.25">
      <c r="A690" s="361">
        <v>7.4</v>
      </c>
      <c r="B690" s="347" t="s">
        <v>577</v>
      </c>
      <c r="C690" s="357">
        <v>2</v>
      </c>
      <c r="D690" s="375" t="s">
        <v>84</v>
      </c>
      <c r="E690" s="196"/>
      <c r="F690" s="45">
        <f t="shared" si="24"/>
        <v>0</v>
      </c>
    </row>
    <row r="691" spans="1:6" x14ac:dyDescent="0.25">
      <c r="A691" s="361">
        <v>7.5</v>
      </c>
      <c r="B691" s="317" t="s">
        <v>393</v>
      </c>
      <c r="C691" s="357">
        <v>8</v>
      </c>
      <c r="D691" s="375" t="s">
        <v>84</v>
      </c>
      <c r="E691" s="196"/>
      <c r="F691" s="45">
        <f t="shared" si="24"/>
        <v>0</v>
      </c>
    </row>
    <row r="692" spans="1:6" ht="25.5" x14ac:dyDescent="0.25">
      <c r="A692" s="73">
        <v>7.6</v>
      </c>
      <c r="B692" s="319" t="s">
        <v>578</v>
      </c>
      <c r="C692" s="357">
        <v>1</v>
      </c>
      <c r="D692" s="375" t="s">
        <v>84</v>
      </c>
      <c r="E692" s="191"/>
      <c r="F692" s="10">
        <f t="shared" si="24"/>
        <v>0</v>
      </c>
    </row>
    <row r="693" spans="1:6" x14ac:dyDescent="0.25">
      <c r="A693" s="361"/>
      <c r="B693" s="362"/>
      <c r="C693" s="45"/>
      <c r="D693" s="360"/>
      <c r="E693" s="196"/>
      <c r="F693" s="45"/>
    </row>
    <row r="694" spans="1:6" x14ac:dyDescent="0.25">
      <c r="A694" s="363">
        <v>8</v>
      </c>
      <c r="B694" s="376" t="s">
        <v>579</v>
      </c>
      <c r="C694" s="377"/>
      <c r="D694" s="378"/>
      <c r="E694" s="196"/>
      <c r="F694" s="45"/>
    </row>
    <row r="695" spans="1:6" x14ac:dyDescent="0.25">
      <c r="A695" s="361">
        <v>8.1</v>
      </c>
      <c r="B695" s="347" t="s">
        <v>365</v>
      </c>
      <c r="C695" s="366">
        <v>6</v>
      </c>
      <c r="D695" s="375" t="s">
        <v>84</v>
      </c>
      <c r="E695" s="196"/>
      <c r="F695" s="45">
        <f>ROUND((C695*E695),2)</f>
        <v>0</v>
      </c>
    </row>
    <row r="696" spans="1:6" x14ac:dyDescent="0.25">
      <c r="A696" s="361">
        <v>8.1999999999999993</v>
      </c>
      <c r="B696" s="319" t="s">
        <v>367</v>
      </c>
      <c r="C696" s="357">
        <v>79.19</v>
      </c>
      <c r="D696" s="379" t="s">
        <v>139</v>
      </c>
      <c r="E696" s="196"/>
      <c r="F696" s="45">
        <f t="shared" ref="F696:F699" si="25">ROUND((C696*E696),2)</f>
        <v>0</v>
      </c>
    </row>
    <row r="697" spans="1:6" x14ac:dyDescent="0.25">
      <c r="A697" s="361">
        <v>8.3000000000000007</v>
      </c>
      <c r="B697" s="347" t="s">
        <v>580</v>
      </c>
      <c r="C697" s="380">
        <v>5.25</v>
      </c>
      <c r="D697" s="379" t="s">
        <v>402</v>
      </c>
      <c r="E697" s="196"/>
      <c r="F697" s="45">
        <f t="shared" si="25"/>
        <v>0</v>
      </c>
    </row>
    <row r="698" spans="1:6" x14ac:dyDescent="0.25">
      <c r="A698" s="361">
        <v>8.4</v>
      </c>
      <c r="B698" s="347" t="s">
        <v>401</v>
      </c>
      <c r="C698" s="380">
        <v>9.84</v>
      </c>
      <c r="D698" s="379" t="s">
        <v>402</v>
      </c>
      <c r="E698" s="196"/>
      <c r="F698" s="45">
        <f t="shared" si="25"/>
        <v>0</v>
      </c>
    </row>
    <row r="699" spans="1:6" x14ac:dyDescent="0.25">
      <c r="A699" s="361">
        <v>8.5</v>
      </c>
      <c r="B699" s="347" t="s">
        <v>403</v>
      </c>
      <c r="C699" s="381">
        <v>20.66</v>
      </c>
      <c r="D699" s="379" t="s">
        <v>139</v>
      </c>
      <c r="E699" s="196"/>
      <c r="F699" s="45">
        <f t="shared" si="25"/>
        <v>0</v>
      </c>
    </row>
    <row r="700" spans="1:6" x14ac:dyDescent="0.25">
      <c r="A700" s="361"/>
      <c r="B700" s="362"/>
      <c r="C700" s="45"/>
      <c r="D700" s="360"/>
      <c r="E700" s="196"/>
      <c r="F700" s="45"/>
    </row>
    <row r="701" spans="1:6" x14ac:dyDescent="0.25">
      <c r="A701" s="73">
        <v>9</v>
      </c>
      <c r="B701" s="329" t="s">
        <v>435</v>
      </c>
      <c r="C701" s="10">
        <v>1</v>
      </c>
      <c r="D701" s="335" t="s">
        <v>84</v>
      </c>
      <c r="E701" s="192"/>
      <c r="F701" s="45">
        <f>ROUND((C701*E701),2)</f>
        <v>0</v>
      </c>
    </row>
    <row r="702" spans="1:6" x14ac:dyDescent="0.25">
      <c r="A702" s="361"/>
      <c r="B702" s="362"/>
      <c r="C702" s="45"/>
      <c r="D702" s="360"/>
      <c r="E702" s="196"/>
      <c r="F702" s="45"/>
    </row>
    <row r="703" spans="1:6" x14ac:dyDescent="0.25">
      <c r="A703" s="361">
        <v>10</v>
      </c>
      <c r="B703" s="362" t="s">
        <v>581</v>
      </c>
      <c r="C703" s="45">
        <v>1</v>
      </c>
      <c r="D703" s="375" t="s">
        <v>84</v>
      </c>
      <c r="E703" s="196"/>
      <c r="F703" s="45">
        <f>ROUND((C703*E703),2)</f>
        <v>0</v>
      </c>
    </row>
    <row r="704" spans="1:6" x14ac:dyDescent="0.25">
      <c r="A704" s="73"/>
      <c r="B704" s="83" t="s">
        <v>582</v>
      </c>
      <c r="C704" s="10"/>
      <c r="D704" s="190"/>
      <c r="E704" s="192"/>
      <c r="F704" s="870">
        <f>SUM(F640:F703)</f>
        <v>0</v>
      </c>
    </row>
    <row r="705" spans="1:6" x14ac:dyDescent="0.25">
      <c r="A705" s="73"/>
      <c r="B705" s="85"/>
      <c r="C705" s="10"/>
      <c r="D705" s="190"/>
      <c r="E705" s="192"/>
      <c r="F705" s="870"/>
    </row>
    <row r="706" spans="1:6" x14ac:dyDescent="0.25">
      <c r="A706" s="146" t="s">
        <v>583</v>
      </c>
      <c r="B706" s="147" t="s">
        <v>584</v>
      </c>
      <c r="C706" s="148"/>
      <c r="D706" s="225"/>
      <c r="E706" s="202"/>
      <c r="F706" s="84"/>
    </row>
    <row r="707" spans="1:6" x14ac:dyDescent="0.25">
      <c r="A707" s="149"/>
      <c r="B707" s="150"/>
      <c r="C707" s="148"/>
      <c r="D707" s="225"/>
      <c r="E707" s="202"/>
      <c r="F707" s="84"/>
    </row>
    <row r="708" spans="1:6" x14ac:dyDescent="0.25">
      <c r="A708" s="151">
        <v>1</v>
      </c>
      <c r="B708" s="147" t="s">
        <v>585</v>
      </c>
      <c r="C708" s="148"/>
      <c r="D708" s="225"/>
      <c r="E708" s="202"/>
      <c r="F708" s="84"/>
    </row>
    <row r="709" spans="1:6" x14ac:dyDescent="0.25">
      <c r="A709" s="149">
        <v>1.1000000000000001</v>
      </c>
      <c r="B709" s="150" t="s">
        <v>58</v>
      </c>
      <c r="C709" s="152">
        <v>1</v>
      </c>
      <c r="D709" s="226" t="s">
        <v>59</v>
      </c>
      <c r="E709" s="202"/>
      <c r="F709" s="876">
        <f t="shared" ref="F709:F720" si="26">ROUND(C709*E709,2)</f>
        <v>0</v>
      </c>
    </row>
    <row r="710" spans="1:6" x14ac:dyDescent="0.25">
      <c r="A710" s="149"/>
      <c r="B710" s="150"/>
      <c r="C710" s="152"/>
      <c r="D710" s="225"/>
      <c r="E710" s="202"/>
      <c r="F710" s="876">
        <f t="shared" si="26"/>
        <v>0</v>
      </c>
    </row>
    <row r="711" spans="1:6" x14ac:dyDescent="0.25">
      <c r="A711" s="151">
        <v>2</v>
      </c>
      <c r="B711" s="147" t="s">
        <v>18</v>
      </c>
      <c r="C711" s="152"/>
      <c r="D711" s="225"/>
      <c r="E711" s="202"/>
      <c r="F711" s="876">
        <f t="shared" si="26"/>
        <v>0</v>
      </c>
    </row>
    <row r="712" spans="1:6" x14ac:dyDescent="0.25">
      <c r="A712" s="149">
        <v>2.1</v>
      </c>
      <c r="B712" s="150" t="s">
        <v>586</v>
      </c>
      <c r="C712" s="152">
        <v>1006.38</v>
      </c>
      <c r="D712" s="225" t="s">
        <v>20</v>
      </c>
      <c r="E712" s="202"/>
      <c r="F712" s="876">
        <f t="shared" si="26"/>
        <v>0</v>
      </c>
    </row>
    <row r="713" spans="1:6" x14ac:dyDescent="0.25">
      <c r="A713" s="149">
        <v>2.2000000000000002</v>
      </c>
      <c r="B713" s="150" t="s">
        <v>587</v>
      </c>
      <c r="C713" s="152">
        <v>176.93</v>
      </c>
      <c r="D713" s="225" t="s">
        <v>24</v>
      </c>
      <c r="E713" s="202"/>
      <c r="F713" s="876">
        <f t="shared" si="26"/>
        <v>0</v>
      </c>
    </row>
    <row r="714" spans="1:6" ht="25.5" x14ac:dyDescent="0.25">
      <c r="A714" s="149">
        <v>2.2999999999999998</v>
      </c>
      <c r="B714" s="150" t="s">
        <v>588</v>
      </c>
      <c r="C714" s="152">
        <v>995.33</v>
      </c>
      <c r="D714" s="225" t="s">
        <v>26</v>
      </c>
      <c r="E714" s="202"/>
      <c r="F714" s="876">
        <f t="shared" si="26"/>
        <v>0</v>
      </c>
    </row>
    <row r="715" spans="1:6" x14ac:dyDescent="0.25">
      <c r="A715" s="149"/>
      <c r="B715" s="150"/>
      <c r="C715" s="152"/>
      <c r="D715" s="225"/>
      <c r="E715" s="202"/>
      <c r="F715" s="876">
        <f t="shared" si="26"/>
        <v>0</v>
      </c>
    </row>
    <row r="716" spans="1:6" ht="25.5" x14ac:dyDescent="0.25">
      <c r="A716" s="151">
        <v>3</v>
      </c>
      <c r="B716" s="147" t="s">
        <v>589</v>
      </c>
      <c r="C716" s="152"/>
      <c r="D716" s="225"/>
      <c r="E716" s="202"/>
      <c r="F716" s="876">
        <f t="shared" si="26"/>
        <v>0</v>
      </c>
    </row>
    <row r="717" spans="1:6" x14ac:dyDescent="0.25">
      <c r="A717" s="149">
        <v>3.1</v>
      </c>
      <c r="B717" s="150" t="s">
        <v>590</v>
      </c>
      <c r="C717" s="152">
        <v>106</v>
      </c>
      <c r="D717" s="225" t="s">
        <v>46</v>
      </c>
      <c r="E717" s="202"/>
      <c r="F717" s="876">
        <f t="shared" si="26"/>
        <v>0</v>
      </c>
    </row>
    <row r="718" spans="1:6" x14ac:dyDescent="0.25">
      <c r="A718" s="149">
        <v>3.2</v>
      </c>
      <c r="B718" s="150" t="s">
        <v>591</v>
      </c>
      <c r="C718" s="152">
        <v>72.680000000000007</v>
      </c>
      <c r="D718" s="225" t="s">
        <v>46</v>
      </c>
      <c r="E718" s="202"/>
      <c r="F718" s="876">
        <f t="shared" si="26"/>
        <v>0</v>
      </c>
    </row>
    <row r="719" spans="1:6" x14ac:dyDescent="0.25">
      <c r="A719" s="149">
        <v>3.3</v>
      </c>
      <c r="B719" s="150" t="s">
        <v>592</v>
      </c>
      <c r="C719" s="152">
        <v>97.26</v>
      </c>
      <c r="D719" s="225" t="s">
        <v>46</v>
      </c>
      <c r="E719" s="202"/>
      <c r="F719" s="876">
        <f t="shared" si="26"/>
        <v>0</v>
      </c>
    </row>
    <row r="720" spans="1:6" ht="25.5" x14ac:dyDescent="0.25">
      <c r="A720" s="149">
        <v>3.4</v>
      </c>
      <c r="B720" s="150" t="s">
        <v>593</v>
      </c>
      <c r="C720" s="152">
        <v>40.83</v>
      </c>
      <c r="D720" s="225" t="s">
        <v>46</v>
      </c>
      <c r="E720" s="202"/>
      <c r="F720" s="876">
        <f t="shared" si="26"/>
        <v>0</v>
      </c>
    </row>
    <row r="721" spans="1:6" x14ac:dyDescent="0.25">
      <c r="A721" s="73"/>
      <c r="B721" s="85"/>
      <c r="C721" s="10"/>
      <c r="D721" s="190"/>
      <c r="E721" s="192"/>
      <c r="F721" s="870"/>
    </row>
    <row r="722" spans="1:6" x14ac:dyDescent="0.25">
      <c r="A722" s="151">
        <v>4</v>
      </c>
      <c r="B722" s="147" t="s">
        <v>594</v>
      </c>
      <c r="C722" s="152">
        <v>15.14</v>
      </c>
      <c r="D722" s="225" t="s">
        <v>46</v>
      </c>
      <c r="E722" s="202"/>
      <c r="F722" s="876">
        <f t="shared" ref="F722" si="27">ROUND(C722*E722,2)</f>
        <v>0</v>
      </c>
    </row>
    <row r="723" spans="1:6" x14ac:dyDescent="0.25">
      <c r="A723" s="73"/>
      <c r="B723" s="85"/>
      <c r="C723" s="10"/>
      <c r="D723" s="190"/>
      <c r="E723" s="192"/>
      <c r="F723" s="870"/>
    </row>
    <row r="724" spans="1:6" ht="25.5" x14ac:dyDescent="0.25">
      <c r="A724" s="151">
        <v>5</v>
      </c>
      <c r="B724" s="150" t="s">
        <v>73</v>
      </c>
      <c r="C724" s="152">
        <v>807.26</v>
      </c>
      <c r="D724" s="225" t="s">
        <v>17</v>
      </c>
      <c r="E724" s="202"/>
      <c r="F724" s="876">
        <f t="shared" ref="F724:F779" si="28">ROUND(C724*E724,2)</f>
        <v>0</v>
      </c>
    </row>
    <row r="725" spans="1:6" x14ac:dyDescent="0.25">
      <c r="A725" s="73"/>
      <c r="B725" s="85"/>
      <c r="C725" s="10"/>
      <c r="D725" s="190"/>
      <c r="E725" s="192"/>
      <c r="F725" s="876">
        <f t="shared" si="28"/>
        <v>0</v>
      </c>
    </row>
    <row r="726" spans="1:6" x14ac:dyDescent="0.25">
      <c r="A726" s="151">
        <v>6</v>
      </c>
      <c r="B726" s="147" t="s">
        <v>149</v>
      </c>
      <c r="C726" s="152"/>
      <c r="D726" s="225"/>
      <c r="E726" s="202"/>
      <c r="F726" s="876">
        <f t="shared" si="28"/>
        <v>0</v>
      </c>
    </row>
    <row r="727" spans="1:6" x14ac:dyDescent="0.25">
      <c r="A727" s="149">
        <v>6.1</v>
      </c>
      <c r="B727" s="150" t="s">
        <v>75</v>
      </c>
      <c r="C727" s="152">
        <v>1459.75</v>
      </c>
      <c r="D727" s="225" t="s">
        <v>76</v>
      </c>
      <c r="E727" s="760"/>
      <c r="F727" s="876">
        <f t="shared" si="28"/>
        <v>0</v>
      </c>
    </row>
    <row r="728" spans="1:6" x14ac:dyDescent="0.25">
      <c r="A728" s="149">
        <v>6.2</v>
      </c>
      <c r="B728" s="150" t="s">
        <v>595</v>
      </c>
      <c r="C728" s="152">
        <v>229.94</v>
      </c>
      <c r="D728" s="225" t="s">
        <v>76</v>
      </c>
      <c r="E728" s="202"/>
      <c r="F728" s="876">
        <f t="shared" si="28"/>
        <v>0</v>
      </c>
    </row>
    <row r="729" spans="1:6" x14ac:dyDescent="0.25">
      <c r="A729" s="149">
        <v>6.3</v>
      </c>
      <c r="B729" s="150" t="s">
        <v>596</v>
      </c>
      <c r="C729" s="152">
        <v>1229.82</v>
      </c>
      <c r="D729" s="225" t="s">
        <v>76</v>
      </c>
      <c r="E729" s="760"/>
      <c r="F729" s="876">
        <f t="shared" si="28"/>
        <v>0</v>
      </c>
    </row>
    <row r="730" spans="1:6" x14ac:dyDescent="0.25">
      <c r="A730" s="149">
        <v>6.4</v>
      </c>
      <c r="B730" s="150" t="s">
        <v>597</v>
      </c>
      <c r="C730" s="152">
        <v>227.21</v>
      </c>
      <c r="D730" s="225" t="s">
        <v>76</v>
      </c>
      <c r="E730" s="760"/>
      <c r="F730" s="876">
        <f t="shared" si="28"/>
        <v>0</v>
      </c>
    </row>
    <row r="731" spans="1:6" x14ac:dyDescent="0.25">
      <c r="A731" s="149">
        <v>6.5</v>
      </c>
      <c r="B731" s="150" t="s">
        <v>80</v>
      </c>
      <c r="C731" s="152">
        <v>162.08000000000001</v>
      </c>
      <c r="D731" s="225" t="s">
        <v>17</v>
      </c>
      <c r="E731" s="202"/>
      <c r="F731" s="876">
        <f t="shared" si="28"/>
        <v>0</v>
      </c>
    </row>
    <row r="732" spans="1:6" x14ac:dyDescent="0.25">
      <c r="A732" s="149">
        <v>6.6</v>
      </c>
      <c r="B732" s="150" t="s">
        <v>598</v>
      </c>
      <c r="C732" s="152">
        <v>64.23</v>
      </c>
      <c r="D732" s="225" t="s">
        <v>76</v>
      </c>
      <c r="E732" s="202"/>
      <c r="F732" s="876">
        <f t="shared" si="28"/>
        <v>0</v>
      </c>
    </row>
    <row r="733" spans="1:6" x14ac:dyDescent="0.25">
      <c r="A733" s="73"/>
      <c r="B733" s="85"/>
      <c r="C733" s="10"/>
      <c r="D733" s="190"/>
      <c r="E733" s="192"/>
      <c r="F733" s="876">
        <f t="shared" si="28"/>
        <v>0</v>
      </c>
    </row>
    <row r="734" spans="1:6" ht="25.5" x14ac:dyDescent="0.25">
      <c r="A734" s="151">
        <v>7</v>
      </c>
      <c r="B734" s="147" t="s">
        <v>599</v>
      </c>
      <c r="C734" s="152"/>
      <c r="D734" s="225"/>
      <c r="E734" s="202"/>
      <c r="F734" s="876">
        <f t="shared" si="28"/>
        <v>0</v>
      </c>
    </row>
    <row r="735" spans="1:6" x14ac:dyDescent="0.25">
      <c r="A735" s="149">
        <v>7.1</v>
      </c>
      <c r="B735" s="150" t="s">
        <v>600</v>
      </c>
      <c r="C735" s="152">
        <v>111.33</v>
      </c>
      <c r="D735" s="225" t="s">
        <v>17</v>
      </c>
      <c r="E735" s="202"/>
      <c r="F735" s="876">
        <f t="shared" si="28"/>
        <v>0</v>
      </c>
    </row>
    <row r="736" spans="1:6" x14ac:dyDescent="0.25">
      <c r="A736" s="149">
        <v>7.2</v>
      </c>
      <c r="B736" s="150" t="s">
        <v>601</v>
      </c>
      <c r="C736" s="152">
        <v>8</v>
      </c>
      <c r="D736" s="225" t="s">
        <v>84</v>
      </c>
      <c r="E736" s="202"/>
      <c r="F736" s="876">
        <f t="shared" si="28"/>
        <v>0</v>
      </c>
    </row>
    <row r="737" spans="1:6" x14ac:dyDescent="0.25">
      <c r="A737" s="149">
        <v>7.3</v>
      </c>
      <c r="B737" s="150" t="s">
        <v>602</v>
      </c>
      <c r="C737" s="152">
        <v>16</v>
      </c>
      <c r="D737" s="225" t="s">
        <v>84</v>
      </c>
      <c r="E737" s="202"/>
      <c r="F737" s="876">
        <f t="shared" si="28"/>
        <v>0</v>
      </c>
    </row>
    <row r="738" spans="1:6" x14ac:dyDescent="0.25">
      <c r="A738" s="149">
        <v>7.4</v>
      </c>
      <c r="B738" s="150" t="s">
        <v>603</v>
      </c>
      <c r="C738" s="152">
        <v>2</v>
      </c>
      <c r="D738" s="225" t="s">
        <v>84</v>
      </c>
      <c r="E738" s="202"/>
      <c r="F738" s="876">
        <f t="shared" si="28"/>
        <v>0</v>
      </c>
    </row>
    <row r="739" spans="1:6" x14ac:dyDescent="0.25">
      <c r="A739" s="149">
        <v>7.5</v>
      </c>
      <c r="B739" s="150" t="s">
        <v>604</v>
      </c>
      <c r="C739" s="152">
        <v>1</v>
      </c>
      <c r="D739" s="225" t="s">
        <v>84</v>
      </c>
      <c r="E739" s="202"/>
      <c r="F739" s="876">
        <f t="shared" si="28"/>
        <v>0</v>
      </c>
    </row>
    <row r="740" spans="1:6" x14ac:dyDescent="0.25">
      <c r="A740" s="149">
        <v>7.6</v>
      </c>
      <c r="B740" s="150" t="s">
        <v>605</v>
      </c>
      <c r="C740" s="152">
        <v>4</v>
      </c>
      <c r="D740" s="225" t="s">
        <v>84</v>
      </c>
      <c r="E740" s="202"/>
      <c r="F740" s="876">
        <f t="shared" si="28"/>
        <v>0</v>
      </c>
    </row>
    <row r="741" spans="1:6" x14ac:dyDescent="0.25">
      <c r="A741" s="149">
        <v>7.7</v>
      </c>
      <c r="B741" s="150" t="s">
        <v>606</v>
      </c>
      <c r="C741" s="152">
        <v>2</v>
      </c>
      <c r="D741" s="225" t="s">
        <v>84</v>
      </c>
      <c r="E741" s="202"/>
      <c r="F741" s="876">
        <f t="shared" si="28"/>
        <v>0</v>
      </c>
    </row>
    <row r="742" spans="1:6" x14ac:dyDescent="0.25">
      <c r="A742" s="149">
        <v>7.8</v>
      </c>
      <c r="B742" s="150" t="s">
        <v>607</v>
      </c>
      <c r="C742" s="152">
        <v>2</v>
      </c>
      <c r="D742" s="225" t="s">
        <v>84</v>
      </c>
      <c r="E742" s="202"/>
      <c r="F742" s="876">
        <f t="shared" si="28"/>
        <v>0</v>
      </c>
    </row>
    <row r="743" spans="1:6" x14ac:dyDescent="0.25">
      <c r="A743" s="149">
        <v>7.9</v>
      </c>
      <c r="B743" s="150" t="s">
        <v>608</v>
      </c>
      <c r="C743" s="152">
        <v>8</v>
      </c>
      <c r="D743" s="225" t="s">
        <v>84</v>
      </c>
      <c r="E743" s="202"/>
      <c r="F743" s="876">
        <f t="shared" si="28"/>
        <v>0</v>
      </c>
    </row>
    <row r="744" spans="1:6" x14ac:dyDescent="0.25">
      <c r="A744" s="149">
        <v>7.1</v>
      </c>
      <c r="B744" s="150" t="s">
        <v>609</v>
      </c>
      <c r="C744" s="152">
        <v>2</v>
      </c>
      <c r="D744" s="225" t="s">
        <v>84</v>
      </c>
      <c r="E744" s="202"/>
      <c r="F744" s="876">
        <f t="shared" si="28"/>
        <v>0</v>
      </c>
    </row>
    <row r="745" spans="1:6" ht="25.5" x14ac:dyDescent="0.25">
      <c r="A745" s="149">
        <v>7.11</v>
      </c>
      <c r="B745" s="150" t="s">
        <v>610</v>
      </c>
      <c r="C745" s="152">
        <v>2</v>
      </c>
      <c r="D745" s="225" t="s">
        <v>84</v>
      </c>
      <c r="E745" s="202"/>
      <c r="F745" s="876">
        <f t="shared" si="28"/>
        <v>0</v>
      </c>
    </row>
    <row r="746" spans="1:6" x14ac:dyDescent="0.25">
      <c r="A746" s="149">
        <v>7.12</v>
      </c>
      <c r="B746" s="150" t="s">
        <v>611</v>
      </c>
      <c r="C746" s="152">
        <v>14</v>
      </c>
      <c r="D746" s="225" t="s">
        <v>84</v>
      </c>
      <c r="E746" s="202"/>
      <c r="F746" s="876">
        <f t="shared" si="28"/>
        <v>0</v>
      </c>
    </row>
    <row r="747" spans="1:6" x14ac:dyDescent="0.25">
      <c r="A747" s="149">
        <v>7.13</v>
      </c>
      <c r="B747" s="150" t="s">
        <v>612</v>
      </c>
      <c r="C747" s="152">
        <v>2</v>
      </c>
      <c r="D747" s="225" t="s">
        <v>84</v>
      </c>
      <c r="E747" s="202"/>
      <c r="F747" s="876">
        <f t="shared" si="28"/>
        <v>0</v>
      </c>
    </row>
    <row r="748" spans="1:6" x14ac:dyDescent="0.25">
      <c r="A748" s="149">
        <v>7.14</v>
      </c>
      <c r="B748" s="150" t="s">
        <v>613</v>
      </c>
      <c r="C748" s="152">
        <v>2</v>
      </c>
      <c r="D748" s="225" t="s">
        <v>84</v>
      </c>
      <c r="E748" s="202"/>
      <c r="F748" s="876">
        <f t="shared" si="28"/>
        <v>0</v>
      </c>
    </row>
    <row r="749" spans="1:6" x14ac:dyDescent="0.25">
      <c r="A749" s="73"/>
      <c r="B749" s="85"/>
      <c r="C749" s="10"/>
      <c r="D749" s="190"/>
      <c r="E749" s="192"/>
      <c r="F749" s="876">
        <f t="shared" si="28"/>
        <v>0</v>
      </c>
    </row>
    <row r="750" spans="1:6" x14ac:dyDescent="0.25">
      <c r="A750" s="151">
        <v>7.15</v>
      </c>
      <c r="B750" s="147" t="s">
        <v>614</v>
      </c>
      <c r="C750" s="152"/>
      <c r="D750" s="225"/>
      <c r="E750" s="202"/>
      <c r="F750" s="876">
        <f t="shared" si="28"/>
        <v>0</v>
      </c>
    </row>
    <row r="751" spans="1:6" x14ac:dyDescent="0.25">
      <c r="A751" s="153" t="s">
        <v>615</v>
      </c>
      <c r="B751" s="150" t="s">
        <v>58</v>
      </c>
      <c r="C751" s="152">
        <v>111.33</v>
      </c>
      <c r="D751" s="225" t="s">
        <v>17</v>
      </c>
      <c r="E751" s="202"/>
      <c r="F751" s="876">
        <f t="shared" si="28"/>
        <v>0</v>
      </c>
    </row>
    <row r="752" spans="1:6" x14ac:dyDescent="0.25">
      <c r="A752" s="153" t="s">
        <v>616</v>
      </c>
      <c r="B752" s="310" t="s">
        <v>61</v>
      </c>
      <c r="C752" s="84">
        <v>132.49</v>
      </c>
      <c r="D752" s="311" t="s">
        <v>20</v>
      </c>
      <c r="E752" s="193"/>
      <c r="F752" s="10">
        <f t="shared" ref="F752" si="29">ROUND((C752*E752),2)</f>
        <v>0</v>
      </c>
    </row>
    <row r="753" spans="1:6" x14ac:dyDescent="0.25">
      <c r="A753" s="153" t="s">
        <v>617</v>
      </c>
      <c r="B753" s="150" t="s">
        <v>618</v>
      </c>
      <c r="C753" s="152">
        <v>100.2</v>
      </c>
      <c r="D753" s="225" t="s">
        <v>76</v>
      </c>
      <c r="E753" s="202"/>
      <c r="F753" s="876">
        <f t="shared" si="28"/>
        <v>0</v>
      </c>
    </row>
    <row r="754" spans="1:6" x14ac:dyDescent="0.25">
      <c r="A754" s="153" t="s">
        <v>619</v>
      </c>
      <c r="B754" s="150" t="s">
        <v>21</v>
      </c>
      <c r="C754" s="152">
        <v>10.02</v>
      </c>
      <c r="D754" s="225" t="s">
        <v>22</v>
      </c>
      <c r="E754" s="757"/>
      <c r="F754" s="876">
        <f t="shared" si="28"/>
        <v>0</v>
      </c>
    </row>
    <row r="755" spans="1:6" x14ac:dyDescent="0.25">
      <c r="A755" s="153" t="s">
        <v>620</v>
      </c>
      <c r="B755" s="150" t="s">
        <v>621</v>
      </c>
      <c r="C755" s="152">
        <v>108.62</v>
      </c>
      <c r="D755" s="225" t="s">
        <v>24</v>
      </c>
      <c r="E755" s="202"/>
      <c r="F755" s="876">
        <f t="shared" si="28"/>
        <v>0</v>
      </c>
    </row>
    <row r="756" spans="1:6" ht="25.5" x14ac:dyDescent="0.25">
      <c r="A756" s="153" t="s">
        <v>622</v>
      </c>
      <c r="B756" s="150" t="s">
        <v>588</v>
      </c>
      <c r="C756" s="152">
        <v>29.84</v>
      </c>
      <c r="D756" s="225" t="s">
        <v>26</v>
      </c>
      <c r="E756" s="202"/>
      <c r="F756" s="876">
        <f t="shared" si="28"/>
        <v>0</v>
      </c>
    </row>
    <row r="757" spans="1:6" x14ac:dyDescent="0.25">
      <c r="A757" s="149"/>
      <c r="B757" s="150"/>
      <c r="C757" s="152"/>
      <c r="D757" s="225"/>
      <c r="E757" s="202"/>
      <c r="F757" s="876">
        <f t="shared" si="28"/>
        <v>0</v>
      </c>
    </row>
    <row r="758" spans="1:6" ht="25.5" x14ac:dyDescent="0.25">
      <c r="A758" s="151">
        <v>7.16</v>
      </c>
      <c r="B758" s="147" t="s">
        <v>623</v>
      </c>
      <c r="C758" s="152"/>
      <c r="D758" s="225"/>
      <c r="E758" s="202"/>
      <c r="F758" s="876">
        <f t="shared" si="28"/>
        <v>0</v>
      </c>
    </row>
    <row r="759" spans="1:6" x14ac:dyDescent="0.25">
      <c r="A759" s="153" t="s">
        <v>624</v>
      </c>
      <c r="B759" s="150" t="s">
        <v>625</v>
      </c>
      <c r="C759" s="152">
        <v>3</v>
      </c>
      <c r="D759" s="225" t="s">
        <v>84</v>
      </c>
      <c r="E759" s="202"/>
      <c r="F759" s="876">
        <f t="shared" si="28"/>
        <v>0</v>
      </c>
    </row>
    <row r="760" spans="1:6" x14ac:dyDescent="0.25">
      <c r="A760" s="153"/>
      <c r="B760" s="150"/>
      <c r="C760" s="152"/>
      <c r="D760" s="225"/>
      <c r="E760" s="202"/>
      <c r="F760" s="876">
        <f t="shared" si="28"/>
        <v>0</v>
      </c>
    </row>
    <row r="761" spans="1:6" ht="25.5" x14ac:dyDescent="0.25">
      <c r="A761" s="151">
        <v>8</v>
      </c>
      <c r="B761" s="147" t="s">
        <v>626</v>
      </c>
      <c r="C761" s="152"/>
      <c r="D761" s="225"/>
      <c r="E761" s="202"/>
      <c r="F761" s="876">
        <f t="shared" si="28"/>
        <v>0</v>
      </c>
    </row>
    <row r="762" spans="1:6" x14ac:dyDescent="0.25">
      <c r="A762" s="151"/>
      <c r="B762" s="147"/>
      <c r="C762" s="152"/>
      <c r="D762" s="225"/>
      <c r="E762" s="202"/>
      <c r="F762" s="876">
        <f t="shared" si="28"/>
        <v>0</v>
      </c>
    </row>
    <row r="763" spans="1:6" x14ac:dyDescent="0.25">
      <c r="A763" s="151">
        <v>8.1</v>
      </c>
      <c r="B763" s="147" t="s">
        <v>627</v>
      </c>
      <c r="C763" s="152">
        <v>30</v>
      </c>
      <c r="D763" s="225" t="s">
        <v>59</v>
      </c>
      <c r="E763" s="202"/>
      <c r="F763" s="876">
        <f t="shared" si="28"/>
        <v>0</v>
      </c>
    </row>
    <row r="764" spans="1:6" x14ac:dyDescent="0.25">
      <c r="A764" s="151"/>
      <c r="B764" s="147"/>
      <c r="C764" s="152"/>
      <c r="D764" s="225"/>
      <c r="E764" s="202"/>
      <c r="F764" s="876">
        <f t="shared" si="28"/>
        <v>0</v>
      </c>
    </row>
    <row r="765" spans="1:6" x14ac:dyDescent="0.25">
      <c r="A765" s="151">
        <v>8.1999999999999993</v>
      </c>
      <c r="B765" s="147" t="s">
        <v>18</v>
      </c>
      <c r="C765" s="152"/>
      <c r="D765" s="225"/>
      <c r="E765" s="202"/>
      <c r="F765" s="876">
        <f t="shared" si="28"/>
        <v>0</v>
      </c>
    </row>
    <row r="766" spans="1:6" x14ac:dyDescent="0.25">
      <c r="A766" s="153" t="s">
        <v>176</v>
      </c>
      <c r="B766" s="150" t="s">
        <v>628</v>
      </c>
      <c r="C766" s="152">
        <v>70.5</v>
      </c>
      <c r="D766" s="225" t="s">
        <v>20</v>
      </c>
      <c r="E766" s="202"/>
      <c r="F766" s="876">
        <f t="shared" si="28"/>
        <v>0</v>
      </c>
    </row>
    <row r="767" spans="1:6" x14ac:dyDescent="0.25">
      <c r="A767" s="153" t="s">
        <v>177</v>
      </c>
      <c r="B767" s="150" t="s">
        <v>621</v>
      </c>
      <c r="C767" s="152">
        <v>60.8</v>
      </c>
      <c r="D767" s="225" t="s">
        <v>24</v>
      </c>
      <c r="E767" s="202"/>
      <c r="F767" s="876">
        <f t="shared" si="28"/>
        <v>0</v>
      </c>
    </row>
    <row r="768" spans="1:6" ht="25.5" x14ac:dyDescent="0.25">
      <c r="A768" s="153" t="s">
        <v>178</v>
      </c>
      <c r="B768" s="150" t="s">
        <v>588</v>
      </c>
      <c r="C768" s="152">
        <v>11.64</v>
      </c>
      <c r="D768" s="225" t="s">
        <v>26</v>
      </c>
      <c r="E768" s="202"/>
      <c r="F768" s="876">
        <f t="shared" si="28"/>
        <v>0</v>
      </c>
    </row>
    <row r="769" spans="1:6" x14ac:dyDescent="0.25">
      <c r="A769" s="153"/>
      <c r="B769" s="150"/>
      <c r="C769" s="152"/>
      <c r="D769" s="225"/>
      <c r="E769" s="202"/>
      <c r="F769" s="876">
        <f t="shared" si="28"/>
        <v>0</v>
      </c>
    </row>
    <row r="770" spans="1:6" x14ac:dyDescent="0.25">
      <c r="A770" s="151">
        <v>8.3000000000000007</v>
      </c>
      <c r="B770" s="147" t="s">
        <v>629</v>
      </c>
      <c r="C770" s="152"/>
      <c r="D770" s="225"/>
      <c r="E770" s="202"/>
      <c r="F770" s="876">
        <f t="shared" si="28"/>
        <v>0</v>
      </c>
    </row>
    <row r="771" spans="1:6" x14ac:dyDescent="0.25">
      <c r="A771" s="153" t="s">
        <v>179</v>
      </c>
      <c r="B771" s="150" t="s">
        <v>630</v>
      </c>
      <c r="C771" s="152">
        <v>30</v>
      </c>
      <c r="D771" s="225" t="s">
        <v>17</v>
      </c>
      <c r="E771" s="202"/>
      <c r="F771" s="876">
        <f t="shared" si="28"/>
        <v>0</v>
      </c>
    </row>
    <row r="772" spans="1:6" x14ac:dyDescent="0.25">
      <c r="A772" s="153"/>
      <c r="B772" s="150"/>
      <c r="C772" s="152"/>
      <c r="D772" s="225"/>
      <c r="E772" s="202"/>
      <c r="F772" s="876">
        <f t="shared" si="28"/>
        <v>0</v>
      </c>
    </row>
    <row r="773" spans="1:6" x14ac:dyDescent="0.25">
      <c r="A773" s="151">
        <v>8.4</v>
      </c>
      <c r="B773" s="147" t="s">
        <v>631</v>
      </c>
      <c r="C773" s="152"/>
      <c r="D773" s="225"/>
      <c r="E773" s="202"/>
      <c r="F773" s="876">
        <f t="shared" si="28"/>
        <v>0</v>
      </c>
    </row>
    <row r="774" spans="1:6" x14ac:dyDescent="0.25">
      <c r="A774" s="153" t="s">
        <v>632</v>
      </c>
      <c r="B774" s="150" t="s">
        <v>630</v>
      </c>
      <c r="C774" s="152">
        <v>30</v>
      </c>
      <c r="D774" s="225" t="s">
        <v>17</v>
      </c>
      <c r="E774" s="202"/>
      <c r="F774" s="876">
        <f t="shared" si="28"/>
        <v>0</v>
      </c>
    </row>
    <row r="775" spans="1:6" x14ac:dyDescent="0.25">
      <c r="A775" s="153"/>
      <c r="B775" s="150"/>
      <c r="C775" s="152"/>
      <c r="D775" s="225"/>
      <c r="E775" s="202"/>
      <c r="F775" s="876">
        <f t="shared" si="28"/>
        <v>0</v>
      </c>
    </row>
    <row r="776" spans="1:6" x14ac:dyDescent="0.25">
      <c r="A776" s="151">
        <v>8.5</v>
      </c>
      <c r="B776" s="76" t="s">
        <v>300</v>
      </c>
      <c r="C776" s="84"/>
      <c r="D776" s="311"/>
      <c r="E776" s="193"/>
      <c r="F776" s="10">
        <f t="shared" ref="F776:F777" si="30">ROUND((C776*E776),2)</f>
        <v>0</v>
      </c>
    </row>
    <row r="777" spans="1:6" x14ac:dyDescent="0.25">
      <c r="A777" s="153" t="s">
        <v>633</v>
      </c>
      <c r="B777" s="80" t="s">
        <v>95</v>
      </c>
      <c r="C777" s="84">
        <v>4</v>
      </c>
      <c r="D777" s="311" t="s">
        <v>84</v>
      </c>
      <c r="E777" s="193"/>
      <c r="F777" s="10">
        <f t="shared" si="30"/>
        <v>0</v>
      </c>
    </row>
    <row r="778" spans="1:6" x14ac:dyDescent="0.25">
      <c r="A778" s="153"/>
      <c r="B778" s="80"/>
      <c r="C778" s="84"/>
      <c r="D778" s="311"/>
      <c r="E778" s="193"/>
      <c r="F778" s="10"/>
    </row>
    <row r="779" spans="1:6" x14ac:dyDescent="0.25">
      <c r="A779" s="153">
        <v>9</v>
      </c>
      <c r="B779" s="329" t="s">
        <v>435</v>
      </c>
      <c r="C779" s="152">
        <v>1</v>
      </c>
      <c r="D779" s="335" t="s">
        <v>84</v>
      </c>
      <c r="E779" s="202"/>
      <c r="F779" s="876">
        <f t="shared" si="28"/>
        <v>0</v>
      </c>
    </row>
    <row r="780" spans="1:6" x14ac:dyDescent="0.25">
      <c r="A780" s="153"/>
      <c r="B780" s="83" t="s">
        <v>634</v>
      </c>
      <c r="C780" s="154"/>
      <c r="D780" s="228"/>
      <c r="E780" s="229"/>
      <c r="F780" s="877">
        <f>SUM(F709:F779)</f>
        <v>0</v>
      </c>
    </row>
    <row r="781" spans="1:6" x14ac:dyDescent="0.25">
      <c r="A781" s="153"/>
      <c r="B781" s="150"/>
      <c r="C781" s="152"/>
      <c r="D781" s="225"/>
      <c r="E781" s="202"/>
      <c r="F781" s="876"/>
    </row>
    <row r="782" spans="1:6" x14ac:dyDescent="0.25">
      <c r="A782" s="83" t="s">
        <v>635</v>
      </c>
      <c r="B782" s="76" t="s">
        <v>636</v>
      </c>
      <c r="C782" s="81"/>
      <c r="D782" s="230"/>
      <c r="E782" s="202"/>
      <c r="F782" s="84">
        <f>+ROUND((E782*C782),2)</f>
        <v>0</v>
      </c>
    </row>
    <row r="783" spans="1:6" x14ac:dyDescent="0.25">
      <c r="A783" s="155"/>
      <c r="B783" s="76"/>
      <c r="C783" s="81"/>
      <c r="D783" s="230"/>
      <c r="E783" s="202"/>
      <c r="F783" s="84"/>
    </row>
    <row r="784" spans="1:6" x14ac:dyDescent="0.25">
      <c r="A784" s="156">
        <v>1</v>
      </c>
      <c r="B784" s="76" t="s">
        <v>627</v>
      </c>
      <c r="C784" s="81">
        <v>1</v>
      </c>
      <c r="D784" s="226" t="s">
        <v>59</v>
      </c>
      <c r="E784" s="202"/>
      <c r="F784" s="84">
        <f>ROUND(E784*C784,2)</f>
        <v>0</v>
      </c>
    </row>
    <row r="785" spans="1:6" x14ac:dyDescent="0.25">
      <c r="A785" s="82"/>
      <c r="B785" s="80"/>
      <c r="C785" s="81"/>
      <c r="D785" s="230"/>
      <c r="E785" s="202"/>
      <c r="F785" s="84">
        <f t="shared" ref="F785:F799" si="31">ROUND(E785*C785,2)</f>
        <v>0</v>
      </c>
    </row>
    <row r="786" spans="1:6" x14ac:dyDescent="0.25">
      <c r="A786" s="156">
        <v>2</v>
      </c>
      <c r="B786" s="76" t="s">
        <v>60</v>
      </c>
      <c r="C786" s="81"/>
      <c r="D786" s="231"/>
      <c r="E786" s="202"/>
      <c r="F786" s="84">
        <f t="shared" si="31"/>
        <v>0</v>
      </c>
    </row>
    <row r="787" spans="1:6" x14ac:dyDescent="0.25">
      <c r="A787" s="82">
        <v>2.1</v>
      </c>
      <c r="B787" s="80" t="s">
        <v>637</v>
      </c>
      <c r="C787" s="81">
        <v>8.9499999999999993</v>
      </c>
      <c r="D787" s="232" t="s">
        <v>20</v>
      </c>
      <c r="E787" s="202"/>
      <c r="F787" s="84">
        <f>ROUND(E787*C787,2)</f>
        <v>0</v>
      </c>
    </row>
    <row r="788" spans="1:6" x14ac:dyDescent="0.25">
      <c r="A788" s="82">
        <v>2.2000000000000002</v>
      </c>
      <c r="B788" s="80" t="s">
        <v>638</v>
      </c>
      <c r="C788" s="82">
        <v>4.33</v>
      </c>
      <c r="D788" s="232" t="s">
        <v>24</v>
      </c>
      <c r="E788" s="202"/>
      <c r="F788" s="84">
        <f>ROUND(E788*C788,2)</f>
        <v>0</v>
      </c>
    </row>
    <row r="789" spans="1:6" ht="25.5" x14ac:dyDescent="0.25">
      <c r="A789" s="80">
        <v>2.2999999999999998</v>
      </c>
      <c r="B789" s="80" t="s">
        <v>639</v>
      </c>
      <c r="C789" s="81">
        <v>6</v>
      </c>
      <c r="D789" s="232" t="s">
        <v>26</v>
      </c>
      <c r="E789" s="202"/>
      <c r="F789" s="84">
        <f>ROUND(E789*C789,2)</f>
        <v>0</v>
      </c>
    </row>
    <row r="790" spans="1:6" x14ac:dyDescent="0.25">
      <c r="A790" s="82"/>
      <c r="B790" s="80"/>
      <c r="C790" s="81"/>
      <c r="D790" s="231"/>
      <c r="E790" s="202"/>
      <c r="F790" s="84">
        <f t="shared" si="31"/>
        <v>0</v>
      </c>
    </row>
    <row r="791" spans="1:6" x14ac:dyDescent="0.25">
      <c r="A791" s="156">
        <v>3</v>
      </c>
      <c r="B791" s="76" t="s">
        <v>640</v>
      </c>
      <c r="C791" s="81"/>
      <c r="D791" s="231"/>
      <c r="E791" s="202"/>
      <c r="F791" s="84">
        <f t="shared" si="31"/>
        <v>0</v>
      </c>
    </row>
    <row r="792" spans="1:6" x14ac:dyDescent="0.25">
      <c r="A792" s="82">
        <v>3.1</v>
      </c>
      <c r="B792" s="80" t="s">
        <v>641</v>
      </c>
      <c r="C792" s="81">
        <v>1.78</v>
      </c>
      <c r="D792" s="231" t="s">
        <v>46</v>
      </c>
      <c r="E792" s="202"/>
      <c r="F792" s="84">
        <f t="shared" si="31"/>
        <v>0</v>
      </c>
    </row>
    <row r="793" spans="1:6" x14ac:dyDescent="0.25">
      <c r="A793" s="82">
        <v>3.2</v>
      </c>
      <c r="B793" s="80" t="s">
        <v>642</v>
      </c>
      <c r="C793" s="81">
        <v>1.2</v>
      </c>
      <c r="D793" s="231" t="s">
        <v>46</v>
      </c>
      <c r="E793" s="202"/>
      <c r="F793" s="84">
        <f t="shared" si="31"/>
        <v>0</v>
      </c>
    </row>
    <row r="794" spans="1:6" x14ac:dyDescent="0.25">
      <c r="A794" s="82">
        <v>3.3</v>
      </c>
      <c r="B794" s="80" t="s">
        <v>643</v>
      </c>
      <c r="C794" s="81">
        <v>1.22</v>
      </c>
      <c r="D794" s="231" t="s">
        <v>46</v>
      </c>
      <c r="E794" s="202"/>
      <c r="F794" s="84">
        <f t="shared" si="31"/>
        <v>0</v>
      </c>
    </row>
    <row r="795" spans="1:6" x14ac:dyDescent="0.25">
      <c r="A795" s="82">
        <v>3.4</v>
      </c>
      <c r="B795" s="80" t="s">
        <v>644</v>
      </c>
      <c r="C795" s="81">
        <v>0.51</v>
      </c>
      <c r="D795" s="231" t="s">
        <v>46</v>
      </c>
      <c r="E795" s="202"/>
      <c r="F795" s="84">
        <f t="shared" si="31"/>
        <v>0</v>
      </c>
    </row>
    <row r="796" spans="1:6" x14ac:dyDescent="0.25">
      <c r="A796" s="82">
        <v>3.5</v>
      </c>
      <c r="B796" s="80" t="s">
        <v>645</v>
      </c>
      <c r="C796" s="81">
        <v>0.98</v>
      </c>
      <c r="D796" s="231" t="s">
        <v>46</v>
      </c>
      <c r="E796" s="202"/>
      <c r="F796" s="84">
        <f t="shared" si="31"/>
        <v>0</v>
      </c>
    </row>
    <row r="797" spans="1:6" x14ac:dyDescent="0.25">
      <c r="A797" s="82">
        <v>3.6</v>
      </c>
      <c r="B797" s="80" t="s">
        <v>646</v>
      </c>
      <c r="C797" s="81">
        <v>0.18</v>
      </c>
      <c r="D797" s="231" t="s">
        <v>46</v>
      </c>
      <c r="E797" s="202"/>
      <c r="F797" s="84">
        <f t="shared" si="31"/>
        <v>0</v>
      </c>
    </row>
    <row r="798" spans="1:6" x14ac:dyDescent="0.25">
      <c r="A798" s="82">
        <v>3.7</v>
      </c>
      <c r="B798" s="80" t="s">
        <v>647</v>
      </c>
      <c r="C798" s="81">
        <v>2.1800000000000002</v>
      </c>
      <c r="D798" s="231" t="s">
        <v>46</v>
      </c>
      <c r="E798" s="202"/>
      <c r="F798" s="84">
        <f t="shared" si="31"/>
        <v>0</v>
      </c>
    </row>
    <row r="799" spans="1:6" x14ac:dyDescent="0.25">
      <c r="A799" s="82">
        <v>3.8</v>
      </c>
      <c r="B799" s="80" t="s">
        <v>648</v>
      </c>
      <c r="C799" s="81">
        <v>1.07</v>
      </c>
      <c r="D799" s="231" t="s">
        <v>46</v>
      </c>
      <c r="E799" s="202"/>
      <c r="F799" s="84">
        <f t="shared" si="31"/>
        <v>0</v>
      </c>
    </row>
    <row r="800" spans="1:6" x14ac:dyDescent="0.25">
      <c r="A800" s="82"/>
      <c r="B800" s="80"/>
      <c r="C800" s="81"/>
      <c r="D800" s="231"/>
      <c r="E800" s="202"/>
      <c r="F800" s="84"/>
    </row>
    <row r="801" spans="1:6" x14ac:dyDescent="0.25">
      <c r="A801" s="156">
        <v>4</v>
      </c>
      <c r="B801" s="76" t="s">
        <v>649</v>
      </c>
      <c r="C801" s="81"/>
      <c r="D801" s="231"/>
      <c r="E801" s="202"/>
      <c r="F801" s="84">
        <f t="shared" ref="F801:F817" si="32">ROUND(E801*C801,2)</f>
        <v>0</v>
      </c>
    </row>
    <row r="802" spans="1:6" x14ac:dyDescent="0.25">
      <c r="A802" s="82">
        <v>4.0999999999999996</v>
      </c>
      <c r="B802" s="80" t="s">
        <v>650</v>
      </c>
      <c r="C802" s="81">
        <v>5.0599999999999996</v>
      </c>
      <c r="D802" s="231" t="s">
        <v>76</v>
      </c>
      <c r="E802" s="202"/>
      <c r="F802" s="84">
        <f>ROUND(E802*C802,2)</f>
        <v>0</v>
      </c>
    </row>
    <row r="803" spans="1:6" x14ac:dyDescent="0.25">
      <c r="A803" s="82">
        <v>4.2</v>
      </c>
      <c r="B803" s="80" t="s">
        <v>651</v>
      </c>
      <c r="C803" s="81">
        <v>25.13</v>
      </c>
      <c r="D803" s="231" t="s">
        <v>76</v>
      </c>
      <c r="E803" s="202"/>
      <c r="F803" s="84">
        <f>ROUND(E803*C803,2)</f>
        <v>0</v>
      </c>
    </row>
    <row r="804" spans="1:6" x14ac:dyDescent="0.25">
      <c r="A804" s="82">
        <v>4.3</v>
      </c>
      <c r="B804" s="80" t="s">
        <v>652</v>
      </c>
      <c r="C804" s="81">
        <v>5.2</v>
      </c>
      <c r="D804" s="231" t="s">
        <v>76</v>
      </c>
      <c r="E804" s="202"/>
      <c r="F804" s="84">
        <f>ROUND(E804*C804,2)</f>
        <v>0</v>
      </c>
    </row>
    <row r="805" spans="1:6" x14ac:dyDescent="0.25">
      <c r="A805" s="82">
        <v>4.4000000000000004</v>
      </c>
      <c r="B805" s="80" t="s">
        <v>653</v>
      </c>
      <c r="C805" s="81">
        <v>15.14</v>
      </c>
      <c r="D805" s="231" t="s">
        <v>17</v>
      </c>
      <c r="E805" s="202"/>
      <c r="F805" s="84">
        <f>ROUND(E805*C805,2)</f>
        <v>0</v>
      </c>
    </row>
    <row r="806" spans="1:6" x14ac:dyDescent="0.25">
      <c r="A806" s="82"/>
      <c r="B806" s="80"/>
      <c r="C806" s="81"/>
      <c r="D806" s="231"/>
      <c r="E806" s="202"/>
      <c r="F806" s="84"/>
    </row>
    <row r="807" spans="1:6" x14ac:dyDescent="0.25">
      <c r="A807" s="156">
        <v>5</v>
      </c>
      <c r="B807" s="76" t="s">
        <v>74</v>
      </c>
      <c r="C807" s="81"/>
      <c r="D807" s="231"/>
      <c r="E807" s="202"/>
      <c r="F807" s="84">
        <f t="shared" si="32"/>
        <v>0</v>
      </c>
    </row>
    <row r="808" spans="1:6" x14ac:dyDescent="0.25">
      <c r="A808" s="82">
        <v>5.0999999999999996</v>
      </c>
      <c r="B808" s="80" t="s">
        <v>75</v>
      </c>
      <c r="C808" s="81">
        <v>33.71</v>
      </c>
      <c r="D808" s="231" t="s">
        <v>76</v>
      </c>
      <c r="E808" s="760"/>
      <c r="F808" s="84">
        <f t="shared" si="32"/>
        <v>0</v>
      </c>
    </row>
    <row r="809" spans="1:6" x14ac:dyDescent="0.25">
      <c r="A809" s="82">
        <v>5.2</v>
      </c>
      <c r="B809" s="80" t="s">
        <v>654</v>
      </c>
      <c r="C809" s="81">
        <v>40.64</v>
      </c>
      <c r="D809" s="231" t="s">
        <v>76</v>
      </c>
      <c r="E809" s="202"/>
      <c r="F809" s="84">
        <f t="shared" si="32"/>
        <v>0</v>
      </c>
    </row>
    <row r="810" spans="1:6" x14ac:dyDescent="0.25">
      <c r="A810" s="82">
        <v>5.3</v>
      </c>
      <c r="B810" s="80" t="s">
        <v>77</v>
      </c>
      <c r="C810" s="81">
        <v>34.11</v>
      </c>
      <c r="D810" s="231" t="s">
        <v>76</v>
      </c>
      <c r="E810" s="202"/>
      <c r="F810" s="84">
        <f t="shared" si="32"/>
        <v>0</v>
      </c>
    </row>
    <row r="811" spans="1:6" x14ac:dyDescent="0.25">
      <c r="A811" s="82">
        <v>5.4</v>
      </c>
      <c r="B811" s="80" t="s">
        <v>655</v>
      </c>
      <c r="C811" s="81">
        <v>18.2</v>
      </c>
      <c r="D811" s="231" t="s">
        <v>76</v>
      </c>
      <c r="E811" s="202"/>
      <c r="F811" s="84">
        <f t="shared" si="32"/>
        <v>0</v>
      </c>
    </row>
    <row r="812" spans="1:6" x14ac:dyDescent="0.25">
      <c r="A812" s="82">
        <v>5.5</v>
      </c>
      <c r="B812" s="80" t="s">
        <v>656</v>
      </c>
      <c r="C812" s="81">
        <v>74.75</v>
      </c>
      <c r="D812" s="231" t="s">
        <v>76</v>
      </c>
      <c r="E812" s="202"/>
      <c r="F812" s="84">
        <f t="shared" si="32"/>
        <v>0</v>
      </c>
    </row>
    <row r="813" spans="1:6" x14ac:dyDescent="0.25">
      <c r="A813" s="82">
        <v>5.6</v>
      </c>
      <c r="B813" s="80" t="s">
        <v>657</v>
      </c>
      <c r="C813" s="81">
        <v>83.05</v>
      </c>
      <c r="D813" s="231" t="s">
        <v>17</v>
      </c>
      <c r="E813" s="202"/>
      <c r="F813" s="84">
        <f t="shared" si="32"/>
        <v>0</v>
      </c>
    </row>
    <row r="814" spans="1:6" x14ac:dyDescent="0.25">
      <c r="A814" s="82">
        <v>5.7</v>
      </c>
      <c r="B814" s="80" t="s">
        <v>658</v>
      </c>
      <c r="C814" s="81">
        <v>15.14</v>
      </c>
      <c r="D814" s="231" t="s">
        <v>17</v>
      </c>
      <c r="E814" s="202"/>
      <c r="F814" s="84">
        <f t="shared" si="32"/>
        <v>0</v>
      </c>
    </row>
    <row r="815" spans="1:6" x14ac:dyDescent="0.25">
      <c r="A815" s="82">
        <v>5.9</v>
      </c>
      <c r="B815" s="80" t="s">
        <v>659</v>
      </c>
      <c r="C815" s="81">
        <v>1</v>
      </c>
      <c r="D815" s="231" t="s">
        <v>84</v>
      </c>
      <c r="E815" s="202"/>
      <c r="F815" s="84">
        <f t="shared" si="32"/>
        <v>0</v>
      </c>
    </row>
    <row r="816" spans="1:6" x14ac:dyDescent="0.25">
      <c r="A816" s="82"/>
      <c r="B816" s="80"/>
      <c r="C816" s="81"/>
      <c r="D816" s="231"/>
      <c r="E816" s="202"/>
      <c r="F816" s="84">
        <f t="shared" si="32"/>
        <v>0</v>
      </c>
    </row>
    <row r="817" spans="1:6" x14ac:dyDescent="0.25">
      <c r="A817" s="156">
        <v>6</v>
      </c>
      <c r="B817" s="76" t="s">
        <v>579</v>
      </c>
      <c r="C817" s="81"/>
      <c r="D817" s="231"/>
      <c r="E817" s="202"/>
      <c r="F817" s="84">
        <f t="shared" si="32"/>
        <v>0</v>
      </c>
    </row>
    <row r="818" spans="1:6" x14ac:dyDescent="0.25">
      <c r="A818" s="82">
        <v>6.1</v>
      </c>
      <c r="B818" s="80" t="s">
        <v>660</v>
      </c>
      <c r="C818" s="81">
        <v>1</v>
      </c>
      <c r="D818" s="231" t="s">
        <v>84</v>
      </c>
      <c r="E818" s="202"/>
      <c r="F818" s="84">
        <f>ROUND(E818*C818,2)</f>
        <v>0</v>
      </c>
    </row>
    <row r="819" spans="1:6" x14ac:dyDescent="0.25">
      <c r="A819" s="82">
        <v>6.2</v>
      </c>
      <c r="B819" s="80" t="s">
        <v>661</v>
      </c>
      <c r="C819" s="81">
        <v>23.73</v>
      </c>
      <c r="D819" s="231" t="s">
        <v>139</v>
      </c>
      <c r="E819" s="202"/>
      <c r="F819" s="84">
        <f>ROUND(E819*C819,2)</f>
        <v>0</v>
      </c>
    </row>
    <row r="820" spans="1:6" x14ac:dyDescent="0.25">
      <c r="A820" s="82"/>
      <c r="B820" s="80"/>
      <c r="C820" s="81"/>
      <c r="D820" s="231"/>
      <c r="E820" s="202"/>
      <c r="F820" s="84">
        <f>ROUND(E820*C820,2)</f>
        <v>0</v>
      </c>
    </row>
    <row r="821" spans="1:6" x14ac:dyDescent="0.25">
      <c r="A821" s="156">
        <v>7</v>
      </c>
      <c r="B821" s="76" t="s">
        <v>662</v>
      </c>
      <c r="C821" s="81"/>
      <c r="D821" s="231"/>
      <c r="E821" s="202"/>
      <c r="F821" s="84"/>
    </row>
    <row r="822" spans="1:6" x14ac:dyDescent="0.25">
      <c r="A822" s="80">
        <v>7.1</v>
      </c>
      <c r="B822" s="80" t="s">
        <v>663</v>
      </c>
      <c r="C822" s="81">
        <v>1</v>
      </c>
      <c r="D822" s="231" t="s">
        <v>84</v>
      </c>
      <c r="E822" s="202"/>
      <c r="F822" s="878">
        <f>ROUND(E822*C822,2)</f>
        <v>0</v>
      </c>
    </row>
    <row r="823" spans="1:6" x14ac:dyDescent="0.25">
      <c r="A823" s="82">
        <v>7.2</v>
      </c>
      <c r="B823" s="80" t="s">
        <v>392</v>
      </c>
      <c r="C823" s="81">
        <v>6</v>
      </c>
      <c r="D823" s="231" t="s">
        <v>84</v>
      </c>
      <c r="E823" s="233"/>
      <c r="F823" s="84">
        <f>ROUND(E823*C823,2)</f>
        <v>0</v>
      </c>
    </row>
    <row r="824" spans="1:6" x14ac:dyDescent="0.25">
      <c r="A824" s="82">
        <v>7.3</v>
      </c>
      <c r="B824" s="80" t="s">
        <v>664</v>
      </c>
      <c r="C824" s="81">
        <v>1</v>
      </c>
      <c r="D824" s="231" t="s">
        <v>84</v>
      </c>
      <c r="E824" s="202"/>
      <c r="F824" s="84">
        <f>ROUND(E824*C824,2)</f>
        <v>0</v>
      </c>
    </row>
    <row r="825" spans="1:6" x14ac:dyDescent="0.25">
      <c r="A825" s="82">
        <v>7.4</v>
      </c>
      <c r="B825" s="80" t="s">
        <v>665</v>
      </c>
      <c r="C825" s="81">
        <v>4</v>
      </c>
      <c r="D825" s="231" t="s">
        <v>84</v>
      </c>
      <c r="E825" s="202"/>
      <c r="F825" s="84">
        <f>ROUND(E825*C825,2)</f>
        <v>0</v>
      </c>
    </row>
    <row r="826" spans="1:6" x14ac:dyDescent="0.25">
      <c r="A826" s="82">
        <v>7.5</v>
      </c>
      <c r="B826" s="317" t="s">
        <v>393</v>
      </c>
      <c r="C826" s="81">
        <v>6</v>
      </c>
      <c r="D826" s="231" t="s">
        <v>84</v>
      </c>
      <c r="E826" s="202"/>
      <c r="F826" s="84">
        <f>ROUND(E826*C826,2)</f>
        <v>0</v>
      </c>
    </row>
    <row r="827" spans="1:6" x14ac:dyDescent="0.25">
      <c r="A827" s="82"/>
      <c r="B827" s="80"/>
      <c r="C827" s="81"/>
      <c r="D827" s="231"/>
      <c r="E827" s="202"/>
      <c r="F827" s="84">
        <f t="shared" ref="F827:F828" si="33">ROUND(E827*C827,2)</f>
        <v>0</v>
      </c>
    </row>
    <row r="828" spans="1:6" x14ac:dyDescent="0.25">
      <c r="A828" s="82">
        <v>8</v>
      </c>
      <c r="B828" s="329" t="s">
        <v>435</v>
      </c>
      <c r="C828" s="125">
        <v>1</v>
      </c>
      <c r="D828" s="335" t="s">
        <v>84</v>
      </c>
      <c r="E828" s="202"/>
      <c r="F828" s="84">
        <f t="shared" si="33"/>
        <v>0</v>
      </c>
    </row>
    <row r="829" spans="1:6" x14ac:dyDescent="0.25">
      <c r="A829" s="82"/>
      <c r="B829" s="83" t="s">
        <v>666</v>
      </c>
      <c r="C829" s="84"/>
      <c r="D829" s="82"/>
      <c r="E829" s="203"/>
      <c r="F829" s="166">
        <f>SUM(F783:F828)</f>
        <v>0</v>
      </c>
    </row>
    <row r="830" spans="1:6" x14ac:dyDescent="0.25">
      <c r="A830" s="153"/>
      <c r="B830" s="150"/>
      <c r="C830" s="152"/>
      <c r="D830" s="225"/>
      <c r="E830" s="202"/>
      <c r="F830" s="876"/>
    </row>
    <row r="831" spans="1:6" x14ac:dyDescent="0.25">
      <c r="A831" s="157" t="s">
        <v>667</v>
      </c>
      <c r="B831" s="158" t="s">
        <v>668</v>
      </c>
      <c r="C831" s="10"/>
      <c r="D831" s="190"/>
      <c r="E831" s="192"/>
      <c r="F831" s="870"/>
    </row>
    <row r="832" spans="1:6" x14ac:dyDescent="0.25">
      <c r="A832" s="73"/>
      <c r="B832" s="85"/>
      <c r="C832" s="10"/>
      <c r="D832" s="190"/>
      <c r="E832" s="192"/>
      <c r="F832" s="870"/>
    </row>
    <row r="833" spans="1:6" x14ac:dyDescent="0.25">
      <c r="A833" s="167">
        <v>14.1</v>
      </c>
      <c r="B833" s="80" t="s">
        <v>439</v>
      </c>
      <c r="C833" s="168">
        <v>1</v>
      </c>
      <c r="D833" s="226" t="s">
        <v>59</v>
      </c>
      <c r="E833" s="202"/>
      <c r="F833" s="84">
        <f t="shared" ref="F833:F839" si="34">ROUND((E833*C833),2)</f>
        <v>0</v>
      </c>
    </row>
    <row r="834" spans="1:6" x14ac:dyDescent="0.25">
      <c r="A834" s="382"/>
      <c r="B834" s="383"/>
      <c r="C834" s="384"/>
      <c r="D834" s="385"/>
      <c r="E834" s="772"/>
      <c r="F834" s="386"/>
    </row>
    <row r="835" spans="1:6" ht="25.5" x14ac:dyDescent="0.25">
      <c r="A835" s="387">
        <v>14.2</v>
      </c>
      <c r="B835" s="308" t="s">
        <v>669</v>
      </c>
      <c r="C835" s="168">
        <v>1</v>
      </c>
      <c r="D835" s="226" t="s">
        <v>59</v>
      </c>
      <c r="E835" s="202"/>
      <c r="F835" s="84">
        <f t="shared" si="34"/>
        <v>0</v>
      </c>
    </row>
    <row r="836" spans="1:6" x14ac:dyDescent="0.25">
      <c r="A836" s="382"/>
      <c r="B836" s="383"/>
      <c r="C836" s="388"/>
      <c r="D836" s="389"/>
      <c r="E836" s="202"/>
      <c r="F836" s="84"/>
    </row>
    <row r="837" spans="1:6" x14ac:dyDescent="0.25">
      <c r="A837" s="390">
        <v>14.3</v>
      </c>
      <c r="B837" s="391" t="s">
        <v>670</v>
      </c>
      <c r="C837" s="388"/>
      <c r="D837" s="389"/>
      <c r="E837" s="202"/>
      <c r="F837" s="84"/>
    </row>
    <row r="838" spans="1:6" x14ac:dyDescent="0.25">
      <c r="A838" s="392" t="s">
        <v>298</v>
      </c>
      <c r="B838" s="80" t="s">
        <v>671</v>
      </c>
      <c r="C838" s="168">
        <v>70.17</v>
      </c>
      <c r="D838" s="389" t="s">
        <v>17</v>
      </c>
      <c r="E838" s="202"/>
      <c r="F838" s="84">
        <f t="shared" si="34"/>
        <v>0</v>
      </c>
    </row>
    <row r="839" spans="1:6" x14ac:dyDescent="0.25">
      <c r="A839" s="392" t="s">
        <v>672</v>
      </c>
      <c r="B839" s="80" t="s">
        <v>673</v>
      </c>
      <c r="C839" s="168">
        <v>102</v>
      </c>
      <c r="D839" s="389" t="s">
        <v>17</v>
      </c>
      <c r="E839" s="202"/>
      <c r="F839" s="386">
        <f t="shared" si="34"/>
        <v>0</v>
      </c>
    </row>
    <row r="840" spans="1:6" x14ac:dyDescent="0.25">
      <c r="A840" s="382"/>
      <c r="B840" s="383"/>
      <c r="C840" s="388"/>
      <c r="D840" s="389"/>
      <c r="E840" s="202"/>
      <c r="F840" s="386"/>
    </row>
    <row r="841" spans="1:6" x14ac:dyDescent="0.25">
      <c r="A841" s="390">
        <v>14.4</v>
      </c>
      <c r="B841" s="391" t="s">
        <v>674</v>
      </c>
      <c r="C841" s="388"/>
      <c r="D841" s="389"/>
      <c r="E841" s="202"/>
      <c r="F841" s="386"/>
    </row>
    <row r="842" spans="1:6" x14ac:dyDescent="0.25">
      <c r="A842" s="392" t="s">
        <v>299</v>
      </c>
      <c r="B842" s="80" t="s">
        <v>675</v>
      </c>
      <c r="C842" s="168">
        <v>69.48</v>
      </c>
      <c r="D842" s="389" t="s">
        <v>17</v>
      </c>
      <c r="E842" s="202"/>
      <c r="F842" s="386">
        <f t="shared" ref="F842:F852" si="35">ROUND((E842*C842),2)</f>
        <v>0</v>
      </c>
    </row>
    <row r="843" spans="1:6" x14ac:dyDescent="0.25">
      <c r="A843" s="392" t="s">
        <v>676</v>
      </c>
      <c r="B843" s="80" t="s">
        <v>677</v>
      </c>
      <c r="C843" s="168">
        <v>100</v>
      </c>
      <c r="D843" s="389" t="s">
        <v>17</v>
      </c>
      <c r="E843" s="202"/>
      <c r="F843" s="386">
        <f t="shared" si="35"/>
        <v>0</v>
      </c>
    </row>
    <row r="844" spans="1:6" x14ac:dyDescent="0.25">
      <c r="A844" s="382"/>
      <c r="B844" s="391"/>
      <c r="C844" s="388"/>
      <c r="D844" s="389"/>
      <c r="E844" s="202"/>
      <c r="F844" s="386"/>
    </row>
    <row r="845" spans="1:6" x14ac:dyDescent="0.25">
      <c r="A845" s="390">
        <v>14.5</v>
      </c>
      <c r="B845" s="391" t="s">
        <v>678</v>
      </c>
      <c r="C845" s="388"/>
      <c r="D845" s="389"/>
      <c r="E845" s="202"/>
      <c r="F845" s="386"/>
    </row>
    <row r="846" spans="1:6" x14ac:dyDescent="0.25">
      <c r="A846" s="392" t="s">
        <v>301</v>
      </c>
      <c r="B846" s="80" t="s">
        <v>679</v>
      </c>
      <c r="C846" s="168">
        <v>8</v>
      </c>
      <c r="D846" s="389" t="s">
        <v>84</v>
      </c>
      <c r="E846" s="202"/>
      <c r="F846" s="386">
        <f t="shared" si="35"/>
        <v>0</v>
      </c>
    </row>
    <row r="847" spans="1:6" x14ac:dyDescent="0.25">
      <c r="A847" s="392" t="s">
        <v>680</v>
      </c>
      <c r="B847" s="80" t="s">
        <v>681</v>
      </c>
      <c r="C847" s="168">
        <v>18</v>
      </c>
      <c r="D847" s="389" t="s">
        <v>84</v>
      </c>
      <c r="E847" s="202"/>
      <c r="F847" s="386">
        <f t="shared" si="35"/>
        <v>0</v>
      </c>
    </row>
    <row r="848" spans="1:6" x14ac:dyDescent="0.25">
      <c r="A848" s="392" t="s">
        <v>682</v>
      </c>
      <c r="B848" s="80" t="s">
        <v>683</v>
      </c>
      <c r="C848" s="168">
        <v>7</v>
      </c>
      <c r="D848" s="389" t="s">
        <v>84</v>
      </c>
      <c r="E848" s="202"/>
      <c r="F848" s="386">
        <f t="shared" si="35"/>
        <v>0</v>
      </c>
    </row>
    <row r="849" spans="1:6" x14ac:dyDescent="0.25">
      <c r="A849" s="392" t="s">
        <v>684</v>
      </c>
      <c r="B849" s="80" t="s">
        <v>685</v>
      </c>
      <c r="C849" s="168">
        <v>2</v>
      </c>
      <c r="D849" s="389" t="s">
        <v>84</v>
      </c>
      <c r="E849" s="202"/>
      <c r="F849" s="386">
        <f t="shared" si="35"/>
        <v>0</v>
      </c>
    </row>
    <row r="850" spans="1:6" x14ac:dyDescent="0.25">
      <c r="A850" s="392" t="s">
        <v>686</v>
      </c>
      <c r="B850" s="80" t="s">
        <v>687</v>
      </c>
      <c r="C850" s="168">
        <v>2</v>
      </c>
      <c r="D850" s="389" t="s">
        <v>84</v>
      </c>
      <c r="E850" s="202"/>
      <c r="F850" s="386">
        <f t="shared" si="35"/>
        <v>0</v>
      </c>
    </row>
    <row r="851" spans="1:6" x14ac:dyDescent="0.25">
      <c r="A851" s="392" t="s">
        <v>688</v>
      </c>
      <c r="B851" s="82" t="s">
        <v>689</v>
      </c>
      <c r="C851" s="81">
        <v>1</v>
      </c>
      <c r="D851" s="231" t="s">
        <v>84</v>
      </c>
      <c r="E851" s="202"/>
      <c r="F851" s="386">
        <f t="shared" si="35"/>
        <v>0</v>
      </c>
    </row>
    <row r="852" spans="1:6" x14ac:dyDescent="0.25">
      <c r="A852" s="393" t="s">
        <v>690</v>
      </c>
      <c r="B852" s="80" t="s">
        <v>691</v>
      </c>
      <c r="C852" s="168">
        <v>1</v>
      </c>
      <c r="D852" s="231" t="s">
        <v>12</v>
      </c>
      <c r="E852" s="202"/>
      <c r="F852" s="84">
        <f t="shared" si="35"/>
        <v>0</v>
      </c>
    </row>
    <row r="853" spans="1:6" x14ac:dyDescent="0.25">
      <c r="A853" s="73"/>
      <c r="B853" s="83" t="s">
        <v>692</v>
      </c>
      <c r="C853" s="10"/>
      <c r="D853" s="190"/>
      <c r="E853" s="192"/>
      <c r="F853" s="870">
        <f>SUM(F831:F852)</f>
        <v>0</v>
      </c>
    </row>
    <row r="854" spans="1:6" x14ac:dyDescent="0.25">
      <c r="A854" s="73"/>
      <c r="B854" s="13"/>
      <c r="C854" s="10"/>
      <c r="D854" s="190"/>
      <c r="E854" s="192"/>
      <c r="F854" s="10"/>
    </row>
    <row r="855" spans="1:6" x14ac:dyDescent="0.25">
      <c r="A855" s="159" t="s">
        <v>693</v>
      </c>
      <c r="B855" s="138" t="s">
        <v>694</v>
      </c>
      <c r="C855" s="71"/>
      <c r="D855" s="190"/>
      <c r="E855" s="192"/>
      <c r="F855" s="10"/>
    </row>
    <row r="856" spans="1:6" x14ac:dyDescent="0.25">
      <c r="A856" s="73"/>
      <c r="B856" s="13"/>
      <c r="C856" s="10"/>
      <c r="D856" s="190"/>
      <c r="E856" s="192"/>
      <c r="F856" s="10"/>
    </row>
    <row r="857" spans="1:6" x14ac:dyDescent="0.25">
      <c r="A857" s="156">
        <v>1</v>
      </c>
      <c r="B857" s="76" t="s">
        <v>695</v>
      </c>
      <c r="C857" s="81"/>
      <c r="D857" s="231"/>
      <c r="E857" s="202"/>
      <c r="F857" s="84"/>
    </row>
    <row r="858" spans="1:6" x14ac:dyDescent="0.25">
      <c r="A858" s="156"/>
      <c r="B858" s="76"/>
      <c r="C858" s="81"/>
      <c r="D858" s="231"/>
      <c r="E858" s="202"/>
      <c r="F858" s="84"/>
    </row>
    <row r="859" spans="1:6" x14ac:dyDescent="0.25">
      <c r="A859" s="160">
        <v>1.1000000000000001</v>
      </c>
      <c r="B859" s="80" t="s">
        <v>696</v>
      </c>
      <c r="C859" s="81">
        <v>1</v>
      </c>
      <c r="D859" s="226" t="s">
        <v>59</v>
      </c>
      <c r="E859" s="202"/>
      <c r="F859" s="84">
        <f>+C859*E859</f>
        <v>0</v>
      </c>
    </row>
    <row r="860" spans="1:6" x14ac:dyDescent="0.25">
      <c r="A860" s="82"/>
      <c r="B860" s="76"/>
      <c r="C860" s="81"/>
      <c r="D860" s="231"/>
      <c r="E860" s="202"/>
      <c r="F860" s="84"/>
    </row>
    <row r="861" spans="1:6" x14ac:dyDescent="0.25">
      <c r="A861" s="156">
        <v>1.2</v>
      </c>
      <c r="B861" s="76" t="s">
        <v>60</v>
      </c>
      <c r="C861" s="81"/>
      <c r="D861" s="231"/>
      <c r="E861" s="202"/>
      <c r="F861" s="84"/>
    </row>
    <row r="862" spans="1:6" ht="25.5" x14ac:dyDescent="0.25">
      <c r="A862" s="79" t="s">
        <v>697</v>
      </c>
      <c r="B862" s="80" t="s">
        <v>698</v>
      </c>
      <c r="C862" s="81">
        <v>42</v>
      </c>
      <c r="D862" s="232" t="s">
        <v>20</v>
      </c>
      <c r="E862" s="202"/>
      <c r="F862" s="84">
        <f>ROUND(C862*E862,2)</f>
        <v>0</v>
      </c>
    </row>
    <row r="863" spans="1:6" x14ac:dyDescent="0.25">
      <c r="A863" s="79" t="s">
        <v>699</v>
      </c>
      <c r="B863" s="80" t="s">
        <v>638</v>
      </c>
      <c r="C863" s="81">
        <v>35.700000000000003</v>
      </c>
      <c r="D863" s="232" t="s">
        <v>24</v>
      </c>
      <c r="E863" s="202"/>
      <c r="F863" s="84">
        <f>ROUND(C863*E863,2)</f>
        <v>0</v>
      </c>
    </row>
    <row r="864" spans="1:6" x14ac:dyDescent="0.25">
      <c r="A864" s="79" t="s">
        <v>700</v>
      </c>
      <c r="B864" s="80" t="s">
        <v>701</v>
      </c>
      <c r="C864" s="81">
        <v>3.78</v>
      </c>
      <c r="D864" s="232" t="s">
        <v>22</v>
      </c>
      <c r="E864" s="757"/>
      <c r="F864" s="84">
        <f>ROUND(C864*E864,2)</f>
        <v>0</v>
      </c>
    </row>
    <row r="865" spans="1:6" ht="25.5" x14ac:dyDescent="0.25">
      <c r="A865" s="79" t="s">
        <v>702</v>
      </c>
      <c r="B865" s="80" t="s">
        <v>549</v>
      </c>
      <c r="C865" s="81">
        <v>8.19</v>
      </c>
      <c r="D865" s="232" t="s">
        <v>26</v>
      </c>
      <c r="E865" s="202"/>
      <c r="F865" s="84">
        <f>ROUND(C865*E865,2)</f>
        <v>0</v>
      </c>
    </row>
    <row r="866" spans="1:6" x14ac:dyDescent="0.25">
      <c r="A866" s="82"/>
      <c r="B866" s="80"/>
      <c r="C866" s="81"/>
      <c r="D866" s="231"/>
      <c r="E866" s="202"/>
      <c r="F866" s="84"/>
    </row>
    <row r="867" spans="1:6" x14ac:dyDescent="0.25">
      <c r="A867" s="156">
        <v>1.3</v>
      </c>
      <c r="B867" s="76" t="s">
        <v>703</v>
      </c>
      <c r="C867" s="81"/>
      <c r="D867" s="231"/>
      <c r="E867" s="202"/>
      <c r="F867" s="84"/>
    </row>
    <row r="868" spans="1:6" x14ac:dyDescent="0.25">
      <c r="A868" s="79" t="s">
        <v>704</v>
      </c>
      <c r="B868" s="80" t="s">
        <v>705</v>
      </c>
      <c r="C868" s="81">
        <v>1.44</v>
      </c>
      <c r="D868" s="231" t="s">
        <v>46</v>
      </c>
      <c r="E868" s="202"/>
      <c r="F868" s="84">
        <f>+C868*E868</f>
        <v>0</v>
      </c>
    </row>
    <row r="869" spans="1:6" x14ac:dyDescent="0.25">
      <c r="A869" s="79" t="s">
        <v>706</v>
      </c>
      <c r="B869" s="161" t="s">
        <v>707</v>
      </c>
      <c r="C869" s="162">
        <v>0.73</v>
      </c>
      <c r="D869" s="231" t="s">
        <v>46</v>
      </c>
      <c r="E869" s="202"/>
      <c r="F869" s="84">
        <f>+C869*E869</f>
        <v>0</v>
      </c>
    </row>
    <row r="870" spans="1:6" x14ac:dyDescent="0.25">
      <c r="A870" s="79" t="s">
        <v>708</v>
      </c>
      <c r="B870" s="80" t="s">
        <v>709</v>
      </c>
      <c r="C870" s="81">
        <v>0.51</v>
      </c>
      <c r="D870" s="231" t="s">
        <v>46</v>
      </c>
      <c r="E870" s="202"/>
      <c r="F870" s="84">
        <f>+C870*E870</f>
        <v>0</v>
      </c>
    </row>
    <row r="871" spans="1:6" x14ac:dyDescent="0.25">
      <c r="A871" s="82"/>
      <c r="B871" s="80"/>
      <c r="C871" s="81"/>
      <c r="D871" s="231"/>
      <c r="E871" s="202"/>
      <c r="F871" s="84"/>
    </row>
    <row r="872" spans="1:6" x14ac:dyDescent="0.25">
      <c r="A872" s="156">
        <v>1.4</v>
      </c>
      <c r="B872" s="76" t="s">
        <v>649</v>
      </c>
      <c r="C872" s="81"/>
      <c r="D872" s="231"/>
      <c r="E872" s="202"/>
      <c r="F872" s="84"/>
    </row>
    <row r="873" spans="1:6" x14ac:dyDescent="0.25">
      <c r="A873" s="79" t="s">
        <v>710</v>
      </c>
      <c r="B873" s="80" t="s">
        <v>711</v>
      </c>
      <c r="C873" s="81">
        <v>14.64</v>
      </c>
      <c r="D873" s="231" t="s">
        <v>76</v>
      </c>
      <c r="E873" s="202"/>
      <c r="F873" s="84">
        <f>+C873*E873</f>
        <v>0</v>
      </c>
    </row>
    <row r="874" spans="1:6" x14ac:dyDescent="0.25">
      <c r="A874" s="82"/>
      <c r="B874" s="80"/>
      <c r="C874" s="81"/>
      <c r="D874" s="231"/>
      <c r="E874" s="202"/>
      <c r="F874" s="84"/>
    </row>
    <row r="875" spans="1:6" x14ac:dyDescent="0.25">
      <c r="A875" s="156">
        <v>1.5</v>
      </c>
      <c r="B875" s="76" t="s">
        <v>712</v>
      </c>
      <c r="C875" s="81"/>
      <c r="D875" s="231"/>
      <c r="E875" s="202"/>
      <c r="F875" s="84"/>
    </row>
    <row r="876" spans="1:6" x14ac:dyDescent="0.25">
      <c r="A876" s="79" t="s">
        <v>713</v>
      </c>
      <c r="B876" s="150" t="s">
        <v>596</v>
      </c>
      <c r="C876" s="81">
        <v>15.12</v>
      </c>
      <c r="D876" s="231" t="s">
        <v>76</v>
      </c>
      <c r="E876" s="760"/>
      <c r="F876" s="84">
        <f>ROUND(C876*E876,2)</f>
        <v>0</v>
      </c>
    </row>
    <row r="877" spans="1:6" x14ac:dyDescent="0.25">
      <c r="A877" s="79" t="s">
        <v>714</v>
      </c>
      <c r="B877" s="80" t="s">
        <v>80</v>
      </c>
      <c r="C877" s="81">
        <v>11.2</v>
      </c>
      <c r="D877" s="231" t="s">
        <v>17</v>
      </c>
      <c r="E877" s="202"/>
      <c r="F877" s="84">
        <f>ROUND(C877*E877,2)</f>
        <v>0</v>
      </c>
    </row>
    <row r="878" spans="1:6" x14ac:dyDescent="0.25">
      <c r="A878" s="79" t="s">
        <v>715</v>
      </c>
      <c r="B878" s="80" t="s">
        <v>716</v>
      </c>
      <c r="C878" s="81">
        <v>3.3</v>
      </c>
      <c r="D878" s="231" t="s">
        <v>76</v>
      </c>
      <c r="E878" s="760"/>
      <c r="F878" s="84">
        <f>ROUND(C878*E878,2)</f>
        <v>0</v>
      </c>
    </row>
    <row r="879" spans="1:6" x14ac:dyDescent="0.25">
      <c r="A879" s="79" t="s">
        <v>717</v>
      </c>
      <c r="B879" s="80" t="s">
        <v>718</v>
      </c>
      <c r="C879" s="81">
        <v>4.2699999999999996</v>
      </c>
      <c r="D879" s="231" t="s">
        <v>76</v>
      </c>
      <c r="E879" s="202"/>
      <c r="F879" s="84">
        <f>ROUND(C879*E879,2)</f>
        <v>0</v>
      </c>
    </row>
    <row r="880" spans="1:6" x14ac:dyDescent="0.25">
      <c r="A880" s="79" t="s">
        <v>719</v>
      </c>
      <c r="B880" s="80" t="s">
        <v>720</v>
      </c>
      <c r="C880" s="81">
        <v>8.8000000000000007</v>
      </c>
      <c r="D880" s="231" t="s">
        <v>17</v>
      </c>
      <c r="E880" s="202"/>
      <c r="F880" s="84">
        <f>ROUND(C880*E880,2)</f>
        <v>0</v>
      </c>
    </row>
    <row r="881" spans="1:6" x14ac:dyDescent="0.25">
      <c r="A881" s="82"/>
      <c r="B881" s="80"/>
      <c r="C881" s="81"/>
      <c r="D881" s="231"/>
      <c r="E881" s="202"/>
      <c r="F881" s="84"/>
    </row>
    <row r="882" spans="1:6" x14ac:dyDescent="0.25">
      <c r="A882" s="156">
        <v>1.6</v>
      </c>
      <c r="B882" s="76" t="s">
        <v>721</v>
      </c>
      <c r="C882" s="81"/>
      <c r="D882" s="231"/>
      <c r="E882" s="202"/>
      <c r="F882" s="84"/>
    </row>
    <row r="883" spans="1:6" x14ac:dyDescent="0.25">
      <c r="A883" s="79" t="s">
        <v>722</v>
      </c>
      <c r="B883" s="80" t="s">
        <v>723</v>
      </c>
      <c r="C883" s="81">
        <v>0.36</v>
      </c>
      <c r="D883" s="231" t="s">
        <v>46</v>
      </c>
      <c r="E883" s="202"/>
      <c r="F883" s="84">
        <f>+C883*E883</f>
        <v>0</v>
      </c>
    </row>
    <row r="884" spans="1:6" x14ac:dyDescent="0.25">
      <c r="A884" s="79" t="s">
        <v>724</v>
      </c>
      <c r="B884" s="80" t="s">
        <v>725</v>
      </c>
      <c r="C884" s="81">
        <v>0.27</v>
      </c>
      <c r="D884" s="231" t="s">
        <v>46</v>
      </c>
      <c r="E884" s="202"/>
      <c r="F884" s="84">
        <f>+C884*E884</f>
        <v>0</v>
      </c>
    </row>
    <row r="885" spans="1:6" x14ac:dyDescent="0.25">
      <c r="A885" s="82"/>
      <c r="B885" s="80"/>
      <c r="C885" s="81"/>
      <c r="D885" s="231"/>
      <c r="E885" s="202"/>
      <c r="F885" s="84"/>
    </row>
    <row r="886" spans="1:6" x14ac:dyDescent="0.25">
      <c r="A886" s="156">
        <v>1.7</v>
      </c>
      <c r="B886" s="76" t="s">
        <v>726</v>
      </c>
      <c r="C886" s="81"/>
      <c r="D886" s="231"/>
      <c r="E886" s="202"/>
      <c r="F886" s="84"/>
    </row>
    <row r="887" spans="1:6" ht="25.5" x14ac:dyDescent="0.25">
      <c r="A887" s="79" t="s">
        <v>727</v>
      </c>
      <c r="B887" s="80" t="s">
        <v>728</v>
      </c>
      <c r="C887" s="81">
        <v>4.8</v>
      </c>
      <c r="D887" s="231" t="s">
        <v>17</v>
      </c>
      <c r="E887" s="202"/>
      <c r="F887" s="84">
        <f>+C887*E887</f>
        <v>0</v>
      </c>
    </row>
    <row r="888" spans="1:6" x14ac:dyDescent="0.25">
      <c r="A888" s="79" t="s">
        <v>729</v>
      </c>
      <c r="B888" s="80" t="s">
        <v>730</v>
      </c>
      <c r="C888" s="81">
        <v>6</v>
      </c>
      <c r="D888" s="231" t="s">
        <v>17</v>
      </c>
      <c r="E888" s="202"/>
      <c r="F888" s="84">
        <f t="shared" ref="F888" si="36">ROUND(C888*E888,2)</f>
        <v>0</v>
      </c>
    </row>
    <row r="889" spans="1:6" x14ac:dyDescent="0.25">
      <c r="A889" s="79" t="s">
        <v>731</v>
      </c>
      <c r="B889" s="80" t="s">
        <v>732</v>
      </c>
      <c r="C889" s="81">
        <v>4</v>
      </c>
      <c r="D889" s="231" t="s">
        <v>84</v>
      </c>
      <c r="E889" s="202"/>
      <c r="F889" s="84">
        <f>+C889*E889</f>
        <v>0</v>
      </c>
    </row>
    <row r="890" spans="1:6" x14ac:dyDescent="0.25">
      <c r="A890" s="79" t="s">
        <v>733</v>
      </c>
      <c r="B890" s="80" t="s">
        <v>734</v>
      </c>
      <c r="C890" s="81">
        <v>2</v>
      </c>
      <c r="D890" s="231" t="s">
        <v>84</v>
      </c>
      <c r="E890" s="202"/>
      <c r="F890" s="84">
        <f t="shared" ref="F890:F912" si="37">+C890*E890</f>
        <v>0</v>
      </c>
    </row>
    <row r="891" spans="1:6" x14ac:dyDescent="0.25">
      <c r="A891" s="79" t="s">
        <v>735</v>
      </c>
      <c r="B891" s="80" t="s">
        <v>736</v>
      </c>
      <c r="C891" s="81">
        <v>4</v>
      </c>
      <c r="D891" s="231" t="s">
        <v>84</v>
      </c>
      <c r="E891" s="202"/>
      <c r="F891" s="84">
        <f t="shared" si="37"/>
        <v>0</v>
      </c>
    </row>
    <row r="892" spans="1:6" x14ac:dyDescent="0.25">
      <c r="A892" s="79" t="s">
        <v>737</v>
      </c>
      <c r="B892" s="80" t="s">
        <v>738</v>
      </c>
      <c r="C892" s="81">
        <v>2</v>
      </c>
      <c r="D892" s="231" t="s">
        <v>84</v>
      </c>
      <c r="E892" s="202"/>
      <c r="F892" s="84">
        <f t="shared" si="37"/>
        <v>0</v>
      </c>
    </row>
    <row r="893" spans="1:6" x14ac:dyDescent="0.25">
      <c r="A893" s="79" t="s">
        <v>739</v>
      </c>
      <c r="B893" s="80" t="s">
        <v>740</v>
      </c>
      <c r="C893" s="81">
        <v>2</v>
      </c>
      <c r="D893" s="231" t="s">
        <v>84</v>
      </c>
      <c r="E893" s="202"/>
      <c r="F893" s="84">
        <f t="shared" si="37"/>
        <v>0</v>
      </c>
    </row>
    <row r="894" spans="1:6" x14ac:dyDescent="0.25">
      <c r="A894" s="79" t="s">
        <v>741</v>
      </c>
      <c r="B894" s="80" t="s">
        <v>742</v>
      </c>
      <c r="C894" s="81">
        <v>2</v>
      </c>
      <c r="D894" s="231" t="s">
        <v>84</v>
      </c>
      <c r="E894" s="202"/>
      <c r="F894" s="84">
        <f t="shared" si="37"/>
        <v>0</v>
      </c>
    </row>
    <row r="895" spans="1:6" x14ac:dyDescent="0.25">
      <c r="A895" s="79" t="s">
        <v>743</v>
      </c>
      <c r="B895" s="161" t="s">
        <v>744</v>
      </c>
      <c r="C895" s="81">
        <v>3</v>
      </c>
      <c r="D895" s="231" t="s">
        <v>84</v>
      </c>
      <c r="E895" s="202"/>
      <c r="F895" s="84">
        <f>IF(C895&gt;0,(ROUND((E895*C895),2))," ")</f>
        <v>0</v>
      </c>
    </row>
    <row r="896" spans="1:6" x14ac:dyDescent="0.25">
      <c r="A896" s="79" t="s">
        <v>745</v>
      </c>
      <c r="B896" s="161" t="s">
        <v>746</v>
      </c>
      <c r="C896" s="81">
        <v>1</v>
      </c>
      <c r="D896" s="226" t="s">
        <v>59</v>
      </c>
      <c r="E896" s="202"/>
      <c r="F896" s="84">
        <f>IF(C896&gt;0,(ROUND((E896*C896),2))," ")</f>
        <v>0</v>
      </c>
    </row>
    <row r="897" spans="1:6" x14ac:dyDescent="0.25">
      <c r="A897" s="82"/>
      <c r="B897" s="80"/>
      <c r="C897" s="81"/>
      <c r="D897" s="231"/>
      <c r="E897" s="202"/>
      <c r="F897" s="84"/>
    </row>
    <row r="898" spans="1:6" x14ac:dyDescent="0.25">
      <c r="A898" s="156">
        <v>2</v>
      </c>
      <c r="B898" s="76" t="s">
        <v>747</v>
      </c>
      <c r="C898" s="81"/>
      <c r="D898" s="231"/>
      <c r="E898" s="202"/>
      <c r="F898" s="84"/>
    </row>
    <row r="899" spans="1:6" x14ac:dyDescent="0.25">
      <c r="A899" s="82"/>
      <c r="B899" s="80"/>
      <c r="C899" s="81"/>
      <c r="D899" s="231"/>
      <c r="E899" s="202"/>
      <c r="F899" s="84"/>
    </row>
    <row r="900" spans="1:6" x14ac:dyDescent="0.25">
      <c r="A900" s="82">
        <v>2.1</v>
      </c>
      <c r="B900" s="80" t="s">
        <v>58</v>
      </c>
      <c r="C900" s="81">
        <v>1</v>
      </c>
      <c r="D900" s="231" t="s">
        <v>12</v>
      </c>
      <c r="E900" s="202"/>
      <c r="F900" s="84">
        <f t="shared" si="37"/>
        <v>0</v>
      </c>
    </row>
    <row r="901" spans="1:6" x14ac:dyDescent="0.25">
      <c r="A901" s="82"/>
      <c r="B901" s="80"/>
      <c r="C901" s="81"/>
      <c r="D901" s="231"/>
      <c r="E901" s="202"/>
      <c r="F901" s="84">
        <f t="shared" si="37"/>
        <v>0</v>
      </c>
    </row>
    <row r="902" spans="1:6" x14ac:dyDescent="0.25">
      <c r="A902" s="82">
        <v>2.2000000000000002</v>
      </c>
      <c r="B902" s="80" t="s">
        <v>748</v>
      </c>
      <c r="C902" s="81">
        <v>1</v>
      </c>
      <c r="D902" s="231" t="s">
        <v>12</v>
      </c>
      <c r="E902" s="202"/>
      <c r="F902" s="84">
        <f t="shared" si="37"/>
        <v>0</v>
      </c>
    </row>
    <row r="903" spans="1:6" x14ac:dyDescent="0.25">
      <c r="A903" s="82"/>
      <c r="B903" s="80"/>
      <c r="C903" s="81"/>
      <c r="D903" s="231"/>
      <c r="E903" s="202"/>
      <c r="F903" s="84">
        <f t="shared" si="37"/>
        <v>0</v>
      </c>
    </row>
    <row r="904" spans="1:6" x14ac:dyDescent="0.25">
      <c r="A904" s="156">
        <v>2.2999999999999998</v>
      </c>
      <c r="B904" s="76" t="s">
        <v>629</v>
      </c>
      <c r="C904" s="81"/>
      <c r="D904" s="231"/>
      <c r="E904" s="202"/>
      <c r="F904" s="84">
        <f t="shared" si="37"/>
        <v>0</v>
      </c>
    </row>
    <row r="905" spans="1:6" x14ac:dyDescent="0.25">
      <c r="A905" s="79" t="s">
        <v>749</v>
      </c>
      <c r="B905" s="80" t="s">
        <v>750</v>
      </c>
      <c r="C905" s="81">
        <v>88.31</v>
      </c>
      <c r="D905" s="231" t="s">
        <v>17</v>
      </c>
      <c r="E905" s="202"/>
      <c r="F905" s="84">
        <f t="shared" si="37"/>
        <v>0</v>
      </c>
    </row>
    <row r="906" spans="1:6" x14ac:dyDescent="0.25">
      <c r="A906" s="82"/>
      <c r="B906" s="80"/>
      <c r="C906" s="81"/>
      <c r="D906" s="231"/>
      <c r="E906" s="202"/>
      <c r="F906" s="84">
        <f t="shared" si="37"/>
        <v>0</v>
      </c>
    </row>
    <row r="907" spans="1:6" x14ac:dyDescent="0.25">
      <c r="A907" s="156">
        <v>2.4</v>
      </c>
      <c r="B907" s="76" t="s">
        <v>751</v>
      </c>
      <c r="C907" s="81"/>
      <c r="D907" s="231"/>
      <c r="E907" s="202"/>
      <c r="F907" s="84">
        <f t="shared" si="37"/>
        <v>0</v>
      </c>
    </row>
    <row r="908" spans="1:6" x14ac:dyDescent="0.25">
      <c r="A908" s="79" t="s">
        <v>752</v>
      </c>
      <c r="B908" s="80" t="s">
        <v>750</v>
      </c>
      <c r="C908" s="81">
        <v>88.31</v>
      </c>
      <c r="D908" s="231" t="s">
        <v>17</v>
      </c>
      <c r="E908" s="202"/>
      <c r="F908" s="84">
        <f t="shared" si="37"/>
        <v>0</v>
      </c>
    </row>
    <row r="909" spans="1:6" x14ac:dyDescent="0.25">
      <c r="A909" s="82"/>
      <c r="B909" s="80"/>
      <c r="C909" s="81"/>
      <c r="D909" s="231"/>
      <c r="E909" s="202"/>
      <c r="F909" s="84">
        <f t="shared" si="37"/>
        <v>0</v>
      </c>
    </row>
    <row r="910" spans="1:6" x14ac:dyDescent="0.25">
      <c r="A910" s="156">
        <v>2.5</v>
      </c>
      <c r="B910" s="76" t="s">
        <v>753</v>
      </c>
      <c r="C910" s="81">
        <v>15</v>
      </c>
      <c r="D910" s="231" t="s">
        <v>34</v>
      </c>
      <c r="E910" s="202"/>
      <c r="F910" s="84">
        <f t="shared" si="37"/>
        <v>0</v>
      </c>
    </row>
    <row r="911" spans="1:6" x14ac:dyDescent="0.25">
      <c r="A911" s="82"/>
      <c r="B911" s="80"/>
      <c r="C911" s="81"/>
      <c r="D911" s="231"/>
      <c r="E911" s="202"/>
      <c r="F911" s="84">
        <f t="shared" si="37"/>
        <v>0</v>
      </c>
    </row>
    <row r="912" spans="1:6" x14ac:dyDescent="0.25">
      <c r="A912" s="156">
        <v>3</v>
      </c>
      <c r="B912" s="80" t="s">
        <v>1405</v>
      </c>
      <c r="C912" s="81">
        <v>7</v>
      </c>
      <c r="D912" s="231" t="s">
        <v>84</v>
      </c>
      <c r="E912" s="202"/>
      <c r="F912" s="84">
        <f t="shared" si="37"/>
        <v>0</v>
      </c>
    </row>
    <row r="913" spans="1:6" x14ac:dyDescent="0.25">
      <c r="A913" s="156"/>
      <c r="B913" s="80"/>
      <c r="C913" s="81"/>
      <c r="D913" s="231"/>
      <c r="E913" s="202"/>
      <c r="F913" s="84"/>
    </row>
    <row r="914" spans="1:6" x14ac:dyDescent="0.25">
      <c r="A914" s="163">
        <v>4</v>
      </c>
      <c r="B914" s="161" t="s">
        <v>754</v>
      </c>
      <c r="C914" s="81">
        <v>1</v>
      </c>
      <c r="D914" s="231" t="s">
        <v>84</v>
      </c>
      <c r="E914" s="202"/>
      <c r="F914" s="84">
        <f t="shared" ref="F914" si="38">+C914*E914</f>
        <v>0</v>
      </c>
    </row>
    <row r="915" spans="1:6" x14ac:dyDescent="0.25">
      <c r="A915" s="163"/>
      <c r="B915" s="80"/>
      <c r="C915" s="81"/>
      <c r="D915" s="231"/>
      <c r="E915" s="202"/>
      <c r="F915" s="84"/>
    </row>
    <row r="916" spans="1:6" x14ac:dyDescent="0.25">
      <c r="A916" s="163">
        <v>5</v>
      </c>
      <c r="B916" s="80" t="s">
        <v>1406</v>
      </c>
      <c r="C916" s="81">
        <v>1</v>
      </c>
      <c r="D916" s="231" t="s">
        <v>84</v>
      </c>
      <c r="E916" s="202"/>
      <c r="F916" s="84">
        <f t="shared" ref="F916" si="39">+C916*E916</f>
        <v>0</v>
      </c>
    </row>
    <row r="917" spans="1:6" x14ac:dyDescent="0.25">
      <c r="A917" s="73"/>
      <c r="B917" s="83" t="s">
        <v>755</v>
      </c>
      <c r="C917" s="10"/>
      <c r="D917" s="190"/>
      <c r="E917" s="192"/>
      <c r="F917" s="870">
        <f>SUM(F856:F916)</f>
        <v>0</v>
      </c>
    </row>
    <row r="918" spans="1:6" x14ac:dyDescent="0.25">
      <c r="A918" s="73"/>
      <c r="B918" s="13"/>
      <c r="C918" s="10"/>
      <c r="D918" s="190"/>
      <c r="E918" s="192"/>
      <c r="F918" s="10"/>
    </row>
    <row r="919" spans="1:6" x14ac:dyDescent="0.25">
      <c r="A919" s="164" t="s">
        <v>756</v>
      </c>
      <c r="B919" s="76" t="s">
        <v>757</v>
      </c>
      <c r="C919" s="10"/>
      <c r="D919" s="190"/>
      <c r="E919" s="192"/>
      <c r="F919" s="10"/>
    </row>
    <row r="920" spans="1:6" x14ac:dyDescent="0.25">
      <c r="A920" s="73"/>
      <c r="B920" s="13"/>
      <c r="C920" s="10"/>
      <c r="D920" s="190"/>
      <c r="E920" s="192"/>
      <c r="F920" s="10"/>
    </row>
    <row r="921" spans="1:6" x14ac:dyDescent="0.25">
      <c r="A921" s="165">
        <v>1</v>
      </c>
      <c r="B921" s="76" t="s">
        <v>758</v>
      </c>
      <c r="C921" s="166"/>
      <c r="D921" s="234"/>
      <c r="E921" s="202"/>
      <c r="F921" s="84"/>
    </row>
    <row r="922" spans="1:6" ht="38.25" x14ac:dyDescent="0.25">
      <c r="A922" s="167">
        <v>1.1000000000000001</v>
      </c>
      <c r="B922" s="80" t="s">
        <v>759</v>
      </c>
      <c r="C922" s="168">
        <v>192</v>
      </c>
      <c r="D922" s="231" t="s">
        <v>24</v>
      </c>
      <c r="E922" s="202"/>
      <c r="F922" s="84">
        <f>+ROUND((E922*C922),2)</f>
        <v>0</v>
      </c>
    </row>
    <row r="923" spans="1:6" x14ac:dyDescent="0.25">
      <c r="A923" s="167">
        <v>1.2</v>
      </c>
      <c r="B923" s="161" t="s">
        <v>760</v>
      </c>
      <c r="C923" s="168">
        <v>800</v>
      </c>
      <c r="D923" s="231" t="s">
        <v>76</v>
      </c>
      <c r="E923" s="757"/>
      <c r="F923" s="84">
        <f>+ROUND((E923*C923),2)</f>
        <v>0</v>
      </c>
    </row>
    <row r="924" spans="1:6" ht="25.5" x14ac:dyDescent="0.25">
      <c r="A924" s="167">
        <v>1.3</v>
      </c>
      <c r="B924" s="80" t="s">
        <v>761</v>
      </c>
      <c r="C924" s="168">
        <v>1000</v>
      </c>
      <c r="D924" s="231" t="s">
        <v>76</v>
      </c>
      <c r="E924" s="202"/>
      <c r="F924" s="84">
        <f>+ROUND((E924*C924),2)</f>
        <v>0</v>
      </c>
    </row>
    <row r="925" spans="1:6" x14ac:dyDescent="0.25">
      <c r="A925" s="167">
        <v>1.4</v>
      </c>
      <c r="B925" s="80" t="s">
        <v>762</v>
      </c>
      <c r="C925" s="168">
        <v>1320.8</v>
      </c>
      <c r="D925" s="231" t="s">
        <v>763</v>
      </c>
      <c r="E925" s="202"/>
      <c r="F925" s="84">
        <f t="shared" ref="F925" si="40">+ROUND((E925*C925),2)</f>
        <v>0</v>
      </c>
    </row>
    <row r="926" spans="1:6" x14ac:dyDescent="0.25">
      <c r="A926" s="73"/>
      <c r="B926" s="13"/>
      <c r="C926" s="10"/>
      <c r="D926" s="190"/>
      <c r="E926" s="192"/>
      <c r="F926" s="10"/>
    </row>
    <row r="927" spans="1:6" x14ac:dyDescent="0.25">
      <c r="A927" s="165">
        <v>2</v>
      </c>
      <c r="B927" s="76" t="s">
        <v>764</v>
      </c>
      <c r="C927" s="166"/>
      <c r="D927" s="234"/>
      <c r="E927" s="202"/>
      <c r="F927" s="84"/>
    </row>
    <row r="928" spans="1:6" x14ac:dyDescent="0.25">
      <c r="A928" s="169">
        <v>2.1</v>
      </c>
      <c r="B928" s="170" t="s">
        <v>1407</v>
      </c>
      <c r="C928" s="171">
        <v>2</v>
      </c>
      <c r="D928" s="230" t="s">
        <v>84</v>
      </c>
      <c r="E928" s="202"/>
      <c r="F928" s="879">
        <f>ROUND(C928*E928,2)</f>
        <v>0</v>
      </c>
    </row>
    <row r="929" spans="1:6" x14ac:dyDescent="0.25">
      <c r="A929" s="79">
        <v>2.2000000000000002</v>
      </c>
      <c r="B929" s="80" t="s">
        <v>765</v>
      </c>
      <c r="C929" s="81">
        <v>20.5</v>
      </c>
      <c r="D929" s="231" t="s">
        <v>17</v>
      </c>
      <c r="E929" s="202"/>
      <c r="F929" s="84">
        <f>ROUND(C929*E929,2)</f>
        <v>0</v>
      </c>
    </row>
    <row r="930" spans="1:6" x14ac:dyDescent="0.25">
      <c r="A930" s="169">
        <v>2.2999999999999998</v>
      </c>
      <c r="B930" s="80" t="s">
        <v>766</v>
      </c>
      <c r="C930" s="171">
        <v>2</v>
      </c>
      <c r="D930" s="230" t="s">
        <v>84</v>
      </c>
      <c r="E930" s="202"/>
      <c r="F930" s="879">
        <f>+E930*C930</f>
        <v>0</v>
      </c>
    </row>
    <row r="931" spans="1:6" x14ac:dyDescent="0.25">
      <c r="A931" s="79">
        <v>2.4</v>
      </c>
      <c r="B931" s="80" t="s">
        <v>1425</v>
      </c>
      <c r="C931" s="171">
        <v>1</v>
      </c>
      <c r="D931" s="230" t="s">
        <v>84</v>
      </c>
      <c r="E931" s="202"/>
      <c r="F931" s="879">
        <f>+E931*C931</f>
        <v>0</v>
      </c>
    </row>
    <row r="932" spans="1:6" ht="25.5" x14ac:dyDescent="0.25">
      <c r="A932" s="169">
        <v>2.5</v>
      </c>
      <c r="B932" s="161" t="s">
        <v>767</v>
      </c>
      <c r="C932" s="171">
        <v>1</v>
      </c>
      <c r="D932" s="226" t="s">
        <v>59</v>
      </c>
      <c r="E932" s="202"/>
      <c r="F932" s="879">
        <f>+E932*C932</f>
        <v>0</v>
      </c>
    </row>
    <row r="933" spans="1:6" x14ac:dyDescent="0.25">
      <c r="A933" s="79">
        <v>2.6</v>
      </c>
      <c r="B933" s="170" t="s">
        <v>768</v>
      </c>
      <c r="C933" s="171">
        <v>1</v>
      </c>
      <c r="D933" s="226" t="s">
        <v>59</v>
      </c>
      <c r="E933" s="202"/>
      <c r="F933" s="879">
        <f>+E933*C933</f>
        <v>0</v>
      </c>
    </row>
    <row r="934" spans="1:6" x14ac:dyDescent="0.25">
      <c r="A934" s="156"/>
      <c r="B934" s="77"/>
      <c r="C934" s="81"/>
      <c r="D934" s="201"/>
      <c r="E934" s="202"/>
      <c r="F934" s="84"/>
    </row>
    <row r="935" spans="1:6" x14ac:dyDescent="0.25">
      <c r="A935" s="165">
        <v>3</v>
      </c>
      <c r="B935" s="76" t="s">
        <v>769</v>
      </c>
      <c r="C935" s="166"/>
      <c r="D935" s="234"/>
      <c r="E935" s="202"/>
      <c r="F935" s="84"/>
    </row>
    <row r="936" spans="1:6" x14ac:dyDescent="0.25">
      <c r="A936" s="167">
        <v>3.1</v>
      </c>
      <c r="B936" s="161" t="s">
        <v>770</v>
      </c>
      <c r="C936" s="168">
        <v>250</v>
      </c>
      <c r="D936" s="231" t="s">
        <v>17</v>
      </c>
      <c r="E936" s="202"/>
      <c r="F936" s="84">
        <f t="shared" ref="F936:F941" si="41">+ROUND((E936*C936),2)</f>
        <v>0</v>
      </c>
    </row>
    <row r="937" spans="1:6" x14ac:dyDescent="0.25">
      <c r="A937" s="167">
        <v>3.2</v>
      </c>
      <c r="B937" s="170" t="s">
        <v>771</v>
      </c>
      <c r="C937" s="171">
        <v>200</v>
      </c>
      <c r="D937" s="201" t="s">
        <v>76</v>
      </c>
      <c r="E937" s="760"/>
      <c r="F937" s="84">
        <f t="shared" si="41"/>
        <v>0</v>
      </c>
    </row>
    <row r="938" spans="1:6" x14ac:dyDescent="0.25">
      <c r="A938" s="167">
        <v>3.3</v>
      </c>
      <c r="B938" s="161" t="s">
        <v>772</v>
      </c>
      <c r="C938" s="168">
        <v>3</v>
      </c>
      <c r="D938" s="231" t="s">
        <v>84</v>
      </c>
      <c r="E938" s="202"/>
      <c r="F938" s="84">
        <f t="shared" si="41"/>
        <v>0</v>
      </c>
    </row>
    <row r="939" spans="1:6" ht="25.5" x14ac:dyDescent="0.25">
      <c r="A939" s="167">
        <v>3.4</v>
      </c>
      <c r="B939" s="161" t="s">
        <v>773</v>
      </c>
      <c r="C939" s="168">
        <v>1</v>
      </c>
      <c r="D939" s="226" t="s">
        <v>59</v>
      </c>
      <c r="E939" s="202"/>
      <c r="F939" s="84">
        <f t="shared" si="41"/>
        <v>0</v>
      </c>
    </row>
    <row r="940" spans="1:6" ht="25.5" x14ac:dyDescent="0.25">
      <c r="A940" s="167">
        <v>3.5</v>
      </c>
      <c r="B940" s="80" t="s">
        <v>774</v>
      </c>
      <c r="C940" s="168">
        <v>2150</v>
      </c>
      <c r="D940" s="201" t="s">
        <v>76</v>
      </c>
      <c r="E940" s="202"/>
      <c r="F940" s="84">
        <f t="shared" si="41"/>
        <v>0</v>
      </c>
    </row>
    <row r="941" spans="1:6" ht="38.25" x14ac:dyDescent="0.25">
      <c r="A941" s="167">
        <v>3.6</v>
      </c>
      <c r="B941" s="80" t="s">
        <v>775</v>
      </c>
      <c r="C941" s="168">
        <v>1</v>
      </c>
      <c r="D941" s="226" t="s">
        <v>59</v>
      </c>
      <c r="E941" s="202"/>
      <c r="F941" s="84">
        <f t="shared" si="41"/>
        <v>0</v>
      </c>
    </row>
    <row r="942" spans="1:6" x14ac:dyDescent="0.25">
      <c r="A942" s="73"/>
      <c r="B942" s="83" t="s">
        <v>776</v>
      </c>
      <c r="C942" s="10"/>
      <c r="D942" s="190"/>
      <c r="E942" s="192"/>
      <c r="F942" s="870">
        <f>SUM(F922:F941)</f>
        <v>0</v>
      </c>
    </row>
    <row r="943" spans="1:6" x14ac:dyDescent="0.25">
      <c r="A943" s="73"/>
      <c r="B943" s="13"/>
      <c r="C943" s="10"/>
      <c r="D943" s="190"/>
      <c r="E943" s="192"/>
      <c r="F943" s="10"/>
    </row>
    <row r="944" spans="1:6" ht="25.5" x14ac:dyDescent="0.25">
      <c r="A944" s="172" t="s">
        <v>777</v>
      </c>
      <c r="B944" s="394" t="s">
        <v>778</v>
      </c>
      <c r="C944" s="173"/>
      <c r="D944" s="204"/>
      <c r="E944" s="235"/>
      <c r="F944" s="88">
        <f t="shared" ref="F944" si="42">ROUND((C944*E944),2)</f>
        <v>0</v>
      </c>
    </row>
    <row r="945" spans="1:6" x14ac:dyDescent="0.25">
      <c r="A945" s="174"/>
      <c r="B945" s="175"/>
      <c r="C945" s="173"/>
      <c r="D945" s="204"/>
      <c r="E945" s="235"/>
      <c r="F945" s="88"/>
    </row>
    <row r="946" spans="1:6" x14ac:dyDescent="0.25">
      <c r="A946" s="395">
        <v>1</v>
      </c>
      <c r="B946" s="396" t="s">
        <v>319</v>
      </c>
      <c r="C946" s="397"/>
      <c r="D946" s="398"/>
      <c r="E946" s="236"/>
      <c r="F946" s="880"/>
    </row>
    <row r="947" spans="1:6" x14ac:dyDescent="0.25">
      <c r="A947" s="176">
        <v>1.1000000000000001</v>
      </c>
      <c r="B947" s="399" t="s">
        <v>779</v>
      </c>
      <c r="C947" s="397">
        <v>210</v>
      </c>
      <c r="D947" s="398" t="s">
        <v>17</v>
      </c>
      <c r="E947" s="773"/>
      <c r="F947" s="237">
        <f t="shared" ref="F947" si="43">ROUND(E947*C947,2)</f>
        <v>0</v>
      </c>
    </row>
    <row r="948" spans="1:6" x14ac:dyDescent="0.25">
      <c r="A948" s="176"/>
      <c r="B948" s="396"/>
      <c r="C948" s="397"/>
      <c r="D948" s="398"/>
      <c r="E948" s="762"/>
      <c r="F948" s="237"/>
    </row>
    <row r="949" spans="1:6" x14ac:dyDescent="0.25">
      <c r="A949" s="400">
        <v>2</v>
      </c>
      <c r="B949" s="396" t="s">
        <v>60</v>
      </c>
      <c r="C949" s="397"/>
      <c r="D949" s="398"/>
      <c r="E949" s="762"/>
      <c r="F949" s="237">
        <f t="shared" ref="F949:F978" si="44">ROUND(E949*C949,2)</f>
        <v>0</v>
      </c>
    </row>
    <row r="950" spans="1:6" x14ac:dyDescent="0.25">
      <c r="A950" s="177">
        <v>2.1</v>
      </c>
      <c r="B950" s="399" t="s">
        <v>780</v>
      </c>
      <c r="C950" s="401">
        <v>84.88</v>
      </c>
      <c r="D950" s="402" t="s">
        <v>20</v>
      </c>
      <c r="E950" s="762"/>
      <c r="F950" s="237">
        <f t="shared" si="44"/>
        <v>0</v>
      </c>
    </row>
    <row r="951" spans="1:6" x14ac:dyDescent="0.25">
      <c r="A951" s="177">
        <v>2.2000000000000002</v>
      </c>
      <c r="B951" s="399" t="s">
        <v>781</v>
      </c>
      <c r="C951" s="401">
        <v>34.299999999999997</v>
      </c>
      <c r="D951" s="402" t="s">
        <v>24</v>
      </c>
      <c r="E951" s="762"/>
      <c r="F951" s="237">
        <f t="shared" si="44"/>
        <v>0</v>
      </c>
    </row>
    <row r="952" spans="1:6" ht="25.5" x14ac:dyDescent="0.25">
      <c r="A952" s="177">
        <v>2.2999999999999998</v>
      </c>
      <c r="B952" s="399" t="s">
        <v>782</v>
      </c>
      <c r="C952" s="401">
        <v>60.7</v>
      </c>
      <c r="D952" s="402" t="s">
        <v>26</v>
      </c>
      <c r="E952" s="762"/>
      <c r="F952" s="237">
        <f t="shared" si="44"/>
        <v>0</v>
      </c>
    </row>
    <row r="953" spans="1:6" x14ac:dyDescent="0.25">
      <c r="A953" s="176"/>
      <c r="B953" s="396"/>
      <c r="C953" s="397"/>
      <c r="D953" s="398"/>
      <c r="E953" s="762"/>
      <c r="F953" s="237">
        <f t="shared" si="44"/>
        <v>0</v>
      </c>
    </row>
    <row r="954" spans="1:6" x14ac:dyDescent="0.25">
      <c r="A954" s="400">
        <v>3</v>
      </c>
      <c r="B954" s="396" t="s">
        <v>783</v>
      </c>
      <c r="C954" s="397"/>
      <c r="D954" s="398"/>
      <c r="E954" s="762"/>
      <c r="F954" s="237">
        <f t="shared" si="44"/>
        <v>0</v>
      </c>
    </row>
    <row r="955" spans="1:6" x14ac:dyDescent="0.25">
      <c r="A955" s="177">
        <v>3.1</v>
      </c>
      <c r="B955" s="399" t="s">
        <v>784</v>
      </c>
      <c r="C955" s="401">
        <v>18.920000000000002</v>
      </c>
      <c r="D955" s="402" t="s">
        <v>46</v>
      </c>
      <c r="E955" s="773"/>
      <c r="F955" s="237">
        <f t="shared" si="44"/>
        <v>0</v>
      </c>
    </row>
    <row r="956" spans="1:6" x14ac:dyDescent="0.25">
      <c r="A956" s="177">
        <v>3.2</v>
      </c>
      <c r="B956" s="399" t="s">
        <v>785</v>
      </c>
      <c r="C956" s="401">
        <v>5.67</v>
      </c>
      <c r="D956" s="402" t="s">
        <v>46</v>
      </c>
      <c r="E956" s="762"/>
      <c r="F956" s="237">
        <f t="shared" si="44"/>
        <v>0</v>
      </c>
    </row>
    <row r="957" spans="1:6" x14ac:dyDescent="0.25">
      <c r="A957" s="177">
        <v>3.3</v>
      </c>
      <c r="B957" s="399" t="s">
        <v>786</v>
      </c>
      <c r="C957" s="401">
        <v>4.32</v>
      </c>
      <c r="D957" s="402" t="s">
        <v>46</v>
      </c>
      <c r="E957" s="762"/>
      <c r="F957" s="237">
        <f t="shared" si="44"/>
        <v>0</v>
      </c>
    </row>
    <row r="958" spans="1:6" x14ac:dyDescent="0.25">
      <c r="A958" s="177">
        <v>3.4</v>
      </c>
      <c r="B958" s="399" t="s">
        <v>787</v>
      </c>
      <c r="C958" s="401">
        <v>7.76</v>
      </c>
      <c r="D958" s="402" t="s">
        <v>46</v>
      </c>
      <c r="E958" s="762"/>
      <c r="F958" s="237">
        <f t="shared" si="44"/>
        <v>0</v>
      </c>
    </row>
    <row r="959" spans="1:6" x14ac:dyDescent="0.25">
      <c r="A959" s="177">
        <v>3.5</v>
      </c>
      <c r="B959" s="399" t="s">
        <v>788</v>
      </c>
      <c r="C959" s="401">
        <v>1.51</v>
      </c>
      <c r="D959" s="402" t="s">
        <v>46</v>
      </c>
      <c r="E959" s="762"/>
      <c r="F959" s="237">
        <f t="shared" si="44"/>
        <v>0</v>
      </c>
    </row>
    <row r="960" spans="1:6" x14ac:dyDescent="0.25">
      <c r="A960" s="176"/>
      <c r="B960" s="396"/>
      <c r="C960" s="397"/>
      <c r="D960" s="398"/>
      <c r="E960" s="762"/>
      <c r="F960" s="237">
        <f t="shared" si="44"/>
        <v>0</v>
      </c>
    </row>
    <row r="961" spans="1:6" x14ac:dyDescent="0.25">
      <c r="A961" s="400">
        <v>4</v>
      </c>
      <c r="B961" s="396" t="s">
        <v>789</v>
      </c>
      <c r="C961" s="397"/>
      <c r="D961" s="398"/>
      <c r="E961" s="762"/>
      <c r="F961" s="237">
        <f t="shared" si="44"/>
        <v>0</v>
      </c>
    </row>
    <row r="962" spans="1:6" x14ac:dyDescent="0.25">
      <c r="A962" s="177">
        <v>4.0999999999999996</v>
      </c>
      <c r="B962" s="399" t="s">
        <v>790</v>
      </c>
      <c r="C962" s="401">
        <v>116.4</v>
      </c>
      <c r="D962" s="402" t="s">
        <v>76</v>
      </c>
      <c r="E962" s="762"/>
      <c r="F962" s="237">
        <f t="shared" si="44"/>
        <v>0</v>
      </c>
    </row>
    <row r="963" spans="1:6" x14ac:dyDescent="0.25">
      <c r="A963" s="177">
        <v>4.2</v>
      </c>
      <c r="B963" s="399" t="s">
        <v>791</v>
      </c>
      <c r="C963" s="401">
        <v>310.39999999999998</v>
      </c>
      <c r="D963" s="402" t="s">
        <v>76</v>
      </c>
      <c r="E963" s="762"/>
      <c r="F963" s="237">
        <f t="shared" si="44"/>
        <v>0</v>
      </c>
    </row>
    <row r="964" spans="1:6" x14ac:dyDescent="0.25">
      <c r="A964" s="176"/>
      <c r="B964" s="396"/>
      <c r="C964" s="397"/>
      <c r="D964" s="398"/>
      <c r="E964" s="774"/>
      <c r="F964" s="237">
        <f t="shared" si="44"/>
        <v>0</v>
      </c>
    </row>
    <row r="965" spans="1:6" x14ac:dyDescent="0.25">
      <c r="A965" s="400">
        <v>5</v>
      </c>
      <c r="B965" s="396" t="s">
        <v>133</v>
      </c>
      <c r="C965" s="397"/>
      <c r="D965" s="398"/>
      <c r="E965" s="762"/>
      <c r="F965" s="237">
        <f t="shared" si="44"/>
        <v>0</v>
      </c>
    </row>
    <row r="966" spans="1:6" x14ac:dyDescent="0.25">
      <c r="A966" s="177">
        <v>5.0999999999999996</v>
      </c>
      <c r="B966" s="399" t="s">
        <v>75</v>
      </c>
      <c r="C966" s="401">
        <v>201.8</v>
      </c>
      <c r="D966" s="402" t="s">
        <v>76</v>
      </c>
      <c r="E966" s="760"/>
      <c r="F966" s="237">
        <f t="shared" si="44"/>
        <v>0</v>
      </c>
    </row>
    <row r="967" spans="1:6" x14ac:dyDescent="0.25">
      <c r="A967" s="177">
        <v>5.2</v>
      </c>
      <c r="B967" s="399" t="s">
        <v>792</v>
      </c>
      <c r="C967" s="401">
        <v>201.8</v>
      </c>
      <c r="D967" s="402" t="s">
        <v>76</v>
      </c>
      <c r="E967" s="762"/>
      <c r="F967" s="237">
        <f t="shared" si="44"/>
        <v>0</v>
      </c>
    </row>
    <row r="968" spans="1:6" x14ac:dyDescent="0.25">
      <c r="A968" s="177">
        <v>5.3</v>
      </c>
      <c r="B968" s="399" t="s">
        <v>80</v>
      </c>
      <c r="C968" s="401">
        <v>1208</v>
      </c>
      <c r="D968" s="402" t="s">
        <v>17</v>
      </c>
      <c r="E968" s="762"/>
      <c r="F968" s="237">
        <f t="shared" si="44"/>
        <v>0</v>
      </c>
    </row>
    <row r="969" spans="1:6" x14ac:dyDescent="0.25">
      <c r="A969" s="176"/>
      <c r="B969" s="396"/>
      <c r="C969" s="397"/>
      <c r="D969" s="398"/>
      <c r="E969" s="762"/>
      <c r="F969" s="237">
        <f t="shared" si="44"/>
        <v>0</v>
      </c>
    </row>
    <row r="970" spans="1:6" x14ac:dyDescent="0.25">
      <c r="A970" s="400">
        <v>6</v>
      </c>
      <c r="B970" s="396" t="s">
        <v>793</v>
      </c>
      <c r="C970" s="397"/>
      <c r="D970" s="398"/>
      <c r="E970" s="762"/>
      <c r="F970" s="237">
        <f t="shared" si="44"/>
        <v>0</v>
      </c>
    </row>
    <row r="971" spans="1:6" x14ac:dyDescent="0.25">
      <c r="A971" s="177">
        <v>6.1</v>
      </c>
      <c r="B971" s="399" t="s">
        <v>794</v>
      </c>
      <c r="C971" s="401">
        <v>201.8</v>
      </c>
      <c r="D971" s="402" t="s">
        <v>76</v>
      </c>
      <c r="E971" s="762"/>
      <c r="F971" s="237">
        <f t="shared" si="44"/>
        <v>0</v>
      </c>
    </row>
    <row r="972" spans="1:6" x14ac:dyDescent="0.25">
      <c r="A972" s="177">
        <v>6.2</v>
      </c>
      <c r="B972" s="399" t="s">
        <v>795</v>
      </c>
      <c r="C972" s="401">
        <v>201.8</v>
      </c>
      <c r="D972" s="402" t="s">
        <v>76</v>
      </c>
      <c r="E972" s="762"/>
      <c r="F972" s="237">
        <f t="shared" si="44"/>
        <v>0</v>
      </c>
    </row>
    <row r="973" spans="1:6" x14ac:dyDescent="0.25">
      <c r="A973" s="178"/>
      <c r="B973" s="403"/>
      <c r="C973" s="404"/>
      <c r="D973" s="405"/>
      <c r="E973" s="775"/>
      <c r="F973" s="237">
        <f t="shared" si="44"/>
        <v>0</v>
      </c>
    </row>
    <row r="974" spans="1:6" ht="25.5" x14ac:dyDescent="0.25">
      <c r="A974" s="406">
        <v>7</v>
      </c>
      <c r="B974" s="80" t="s">
        <v>796</v>
      </c>
      <c r="C974" s="404">
        <v>206</v>
      </c>
      <c r="D974" s="405" t="s">
        <v>17</v>
      </c>
      <c r="E974" s="238"/>
      <c r="F974" s="237">
        <f t="shared" si="44"/>
        <v>0</v>
      </c>
    </row>
    <row r="975" spans="1:6" x14ac:dyDescent="0.25">
      <c r="A975" s="406"/>
      <c r="B975" s="407"/>
      <c r="C975" s="404"/>
      <c r="D975" s="405"/>
      <c r="E975" s="238"/>
      <c r="F975" s="237">
        <f t="shared" si="44"/>
        <v>0</v>
      </c>
    </row>
    <row r="976" spans="1:6" ht="25.5" x14ac:dyDescent="0.25">
      <c r="A976" s="406">
        <v>8</v>
      </c>
      <c r="B976" s="80" t="s">
        <v>1408</v>
      </c>
      <c r="C976" s="404">
        <v>16.8</v>
      </c>
      <c r="D976" s="405" t="s">
        <v>17</v>
      </c>
      <c r="E976" s="238"/>
      <c r="F976" s="237">
        <f t="shared" si="44"/>
        <v>0</v>
      </c>
    </row>
    <row r="977" spans="1:6" x14ac:dyDescent="0.25">
      <c r="A977" s="179"/>
      <c r="B977" s="80"/>
      <c r="C977" s="404"/>
      <c r="D977" s="405"/>
      <c r="E977" s="238"/>
      <c r="F977" s="237">
        <f t="shared" si="44"/>
        <v>0</v>
      </c>
    </row>
    <row r="978" spans="1:6" ht="25.5" x14ac:dyDescent="0.25">
      <c r="A978" s="406">
        <v>9</v>
      </c>
      <c r="B978" s="408" t="s">
        <v>1426</v>
      </c>
      <c r="C978" s="409">
        <v>1</v>
      </c>
      <c r="D978" s="410" t="s">
        <v>84</v>
      </c>
      <c r="E978" s="776"/>
      <c r="F978" s="239">
        <f t="shared" si="44"/>
        <v>0</v>
      </c>
    </row>
    <row r="979" spans="1:6" x14ac:dyDescent="0.25">
      <c r="A979" s="73"/>
      <c r="B979" s="83" t="s">
        <v>797</v>
      </c>
      <c r="C979" s="10"/>
      <c r="D979" s="190"/>
      <c r="E979" s="192"/>
      <c r="F979" s="870">
        <f>SUM(F945:F978)</f>
        <v>0</v>
      </c>
    </row>
    <row r="980" spans="1:6" x14ac:dyDescent="0.25">
      <c r="A980" s="180"/>
      <c r="B980" s="181"/>
      <c r="C980" s="182"/>
      <c r="D980" s="199"/>
      <c r="E980" s="191"/>
      <c r="F980" s="10"/>
    </row>
    <row r="981" spans="1:6" x14ac:dyDescent="0.25">
      <c r="A981" s="58" t="s">
        <v>798</v>
      </c>
      <c r="B981" s="411" t="s">
        <v>799</v>
      </c>
      <c r="C981" s="412"/>
      <c r="D981" s="413"/>
      <c r="E981" s="777"/>
      <c r="F981" s="881"/>
    </row>
    <row r="982" spans="1:6" x14ac:dyDescent="0.25">
      <c r="A982" s="180"/>
      <c r="B982" s="181"/>
      <c r="C982" s="182"/>
      <c r="D982" s="199"/>
      <c r="E982" s="191"/>
      <c r="F982" s="10"/>
    </row>
    <row r="983" spans="1:6" x14ac:dyDescent="0.25">
      <c r="A983" s="414">
        <v>1</v>
      </c>
      <c r="B983" s="414" t="s">
        <v>800</v>
      </c>
      <c r="C983" s="415"/>
      <c r="D983" s="416"/>
      <c r="E983" s="778"/>
      <c r="F983" s="882">
        <f t="shared" ref="F983:F1001" si="45">C983*E983</f>
        <v>0</v>
      </c>
    </row>
    <row r="984" spans="1:6" x14ac:dyDescent="0.25">
      <c r="A984" s="417">
        <v>1.1000000000000001</v>
      </c>
      <c r="B984" s="418" t="s">
        <v>801</v>
      </c>
      <c r="C984" s="415">
        <v>37</v>
      </c>
      <c r="D984" s="416" t="s">
        <v>84</v>
      </c>
      <c r="E984" s="779"/>
      <c r="F984" s="884">
        <f>C984*E984</f>
        <v>0</v>
      </c>
    </row>
    <row r="985" spans="1:6" x14ac:dyDescent="0.25">
      <c r="A985" s="417">
        <v>1.2</v>
      </c>
      <c r="B985" s="418" t="s">
        <v>802</v>
      </c>
      <c r="C985" s="415">
        <v>3</v>
      </c>
      <c r="D985" s="416" t="s">
        <v>84</v>
      </c>
      <c r="E985" s="780"/>
      <c r="F985" s="84">
        <f t="shared" ref="F985" si="46">C985*E985</f>
        <v>0</v>
      </c>
    </row>
    <row r="986" spans="1:6" x14ac:dyDescent="0.25">
      <c r="A986" s="417">
        <v>1.3</v>
      </c>
      <c r="B986" s="418" t="s">
        <v>803</v>
      </c>
      <c r="C986" s="415">
        <v>17200</v>
      </c>
      <c r="D986" s="416" t="s">
        <v>402</v>
      </c>
      <c r="E986" s="781"/>
      <c r="F986" s="84">
        <f>C986*E986</f>
        <v>0</v>
      </c>
    </row>
    <row r="987" spans="1:6" x14ac:dyDescent="0.25">
      <c r="A987" s="417">
        <v>1.4</v>
      </c>
      <c r="B987" s="418" t="s">
        <v>804</v>
      </c>
      <c r="C987" s="415">
        <v>220</v>
      </c>
      <c r="D987" s="416" t="s">
        <v>402</v>
      </c>
      <c r="E987" s="781"/>
      <c r="F987" s="84">
        <f>C987*E987</f>
        <v>0</v>
      </c>
    </row>
    <row r="988" spans="1:6" x14ac:dyDescent="0.25">
      <c r="A988" s="417">
        <v>1.5</v>
      </c>
      <c r="B988" s="419" t="s">
        <v>805</v>
      </c>
      <c r="C988" s="415">
        <v>23</v>
      </c>
      <c r="D988" s="420" t="s">
        <v>84</v>
      </c>
      <c r="E988" s="241"/>
      <c r="F988" s="884">
        <f t="shared" si="45"/>
        <v>0</v>
      </c>
    </row>
    <row r="989" spans="1:6" x14ac:dyDescent="0.25">
      <c r="A989" s="417">
        <v>1.6</v>
      </c>
      <c r="B989" s="419" t="s">
        <v>806</v>
      </c>
      <c r="C989" s="415">
        <v>6</v>
      </c>
      <c r="D989" s="240" t="s">
        <v>84</v>
      </c>
      <c r="E989" s="241"/>
      <c r="F989" s="84">
        <f>C989*E989</f>
        <v>0</v>
      </c>
    </row>
    <row r="990" spans="1:6" x14ac:dyDescent="0.25">
      <c r="A990" s="417">
        <v>1.7</v>
      </c>
      <c r="B990" s="419" t="s">
        <v>807</v>
      </c>
      <c r="C990" s="415">
        <v>8</v>
      </c>
      <c r="D990" s="240" t="s">
        <v>84</v>
      </c>
      <c r="E990" s="241"/>
      <c r="F990" s="84">
        <f>C990*E990</f>
        <v>0</v>
      </c>
    </row>
    <row r="991" spans="1:6" x14ac:dyDescent="0.25">
      <c r="A991" s="417">
        <v>1.8</v>
      </c>
      <c r="B991" s="419" t="s">
        <v>808</v>
      </c>
      <c r="C991" s="415">
        <v>1</v>
      </c>
      <c r="D991" s="240" t="s">
        <v>84</v>
      </c>
      <c r="E991" s="241"/>
      <c r="F991" s="884">
        <f>C991*E991</f>
        <v>0</v>
      </c>
    </row>
    <row r="992" spans="1:6" x14ac:dyDescent="0.25">
      <c r="A992" s="417">
        <v>1.9</v>
      </c>
      <c r="B992" s="419" t="s">
        <v>809</v>
      </c>
      <c r="C992" s="415">
        <v>1</v>
      </c>
      <c r="D992" s="242" t="s">
        <v>84</v>
      </c>
      <c r="E992" s="243"/>
      <c r="F992" s="84">
        <f t="shared" si="45"/>
        <v>0</v>
      </c>
    </row>
    <row r="993" spans="1:6" x14ac:dyDescent="0.25">
      <c r="A993" s="421">
        <v>1.1000000000000001</v>
      </c>
      <c r="B993" s="418" t="s">
        <v>810</v>
      </c>
      <c r="C993" s="415">
        <v>21</v>
      </c>
      <c r="D993" s="416" t="s">
        <v>84</v>
      </c>
      <c r="E993" s="781"/>
      <c r="F993" s="84">
        <f>C993*E993</f>
        <v>0</v>
      </c>
    </row>
    <row r="994" spans="1:6" x14ac:dyDescent="0.25">
      <c r="A994" s="421">
        <v>1.1100000000000001</v>
      </c>
      <c r="B994" s="418" t="s">
        <v>811</v>
      </c>
      <c r="C994" s="415">
        <v>1</v>
      </c>
      <c r="D994" s="416" t="s">
        <v>84</v>
      </c>
      <c r="E994" s="781"/>
      <c r="F994" s="884">
        <f t="shared" si="45"/>
        <v>0</v>
      </c>
    </row>
    <row r="995" spans="1:6" x14ac:dyDescent="0.25">
      <c r="A995" s="421">
        <v>1.1200000000000001</v>
      </c>
      <c r="B995" s="422" t="s">
        <v>812</v>
      </c>
      <c r="C995" s="415">
        <v>40</v>
      </c>
      <c r="D995" s="416" t="s">
        <v>84</v>
      </c>
      <c r="E995" s="781"/>
      <c r="F995" s="84">
        <f>C995*E995</f>
        <v>0</v>
      </c>
    </row>
    <row r="996" spans="1:6" x14ac:dyDescent="0.25">
      <c r="A996" s="421">
        <v>1.1299999999999999</v>
      </c>
      <c r="B996" s="419" t="s">
        <v>813</v>
      </c>
      <c r="C996" s="415">
        <v>1</v>
      </c>
      <c r="D996" s="242" t="s">
        <v>84</v>
      </c>
      <c r="E996" s="781"/>
      <c r="F996" s="84">
        <f t="shared" si="45"/>
        <v>0</v>
      </c>
    </row>
    <row r="997" spans="1:6" x14ac:dyDescent="0.25">
      <c r="A997" s="421">
        <v>1.1399999999999999</v>
      </c>
      <c r="B997" s="419" t="s">
        <v>814</v>
      </c>
      <c r="C997" s="415">
        <v>3</v>
      </c>
      <c r="D997" s="242" t="s">
        <v>84</v>
      </c>
      <c r="E997" s="243"/>
      <c r="F997" s="884">
        <f>C997*E997</f>
        <v>0</v>
      </c>
    </row>
    <row r="998" spans="1:6" x14ac:dyDescent="0.25">
      <c r="A998" s="421">
        <v>1.1499999999999999</v>
      </c>
      <c r="B998" s="419" t="s">
        <v>815</v>
      </c>
      <c r="C998" s="415">
        <v>1</v>
      </c>
      <c r="D998" s="416" t="s">
        <v>84</v>
      </c>
      <c r="E998" s="781"/>
      <c r="F998" s="84">
        <f t="shared" si="45"/>
        <v>0</v>
      </c>
    </row>
    <row r="999" spans="1:6" x14ac:dyDescent="0.25">
      <c r="A999" s="421">
        <v>1.1599999999999999</v>
      </c>
      <c r="B999" s="418" t="s">
        <v>816</v>
      </c>
      <c r="C999" s="415">
        <v>1</v>
      </c>
      <c r="D999" s="416" t="s">
        <v>84</v>
      </c>
      <c r="E999" s="781"/>
      <c r="F999" s="84">
        <f>C999*E999</f>
        <v>0</v>
      </c>
    </row>
    <row r="1000" spans="1:6" x14ac:dyDescent="0.25">
      <c r="A1000" s="421">
        <v>1.17</v>
      </c>
      <c r="B1000" s="418" t="s">
        <v>817</v>
      </c>
      <c r="C1000" s="415">
        <v>40</v>
      </c>
      <c r="D1000" s="416" t="s">
        <v>84</v>
      </c>
      <c r="E1000" s="781"/>
      <c r="F1000" s="84">
        <f>C1000*E1000</f>
        <v>0</v>
      </c>
    </row>
    <row r="1001" spans="1:6" x14ac:dyDescent="0.25">
      <c r="A1001" s="421">
        <v>1.18</v>
      </c>
      <c r="B1001" s="418" t="s">
        <v>818</v>
      </c>
      <c r="C1001" s="415">
        <v>40</v>
      </c>
      <c r="D1001" s="416" t="s">
        <v>84</v>
      </c>
      <c r="E1001" s="781"/>
      <c r="F1001" s="84">
        <f t="shared" si="45"/>
        <v>0</v>
      </c>
    </row>
    <row r="1002" spans="1:6" x14ac:dyDescent="0.25">
      <c r="A1002" s="421">
        <v>1.19</v>
      </c>
      <c r="B1002" s="418" t="s">
        <v>819</v>
      </c>
      <c r="C1002" s="415">
        <v>22</v>
      </c>
      <c r="D1002" s="416" t="s">
        <v>84</v>
      </c>
      <c r="E1002" s="782"/>
      <c r="F1002" s="883">
        <f>C1002*E1002</f>
        <v>0</v>
      </c>
    </row>
    <row r="1003" spans="1:6" x14ac:dyDescent="0.25">
      <c r="A1003" s="421">
        <v>1.2</v>
      </c>
      <c r="B1003" s="423" t="s">
        <v>820</v>
      </c>
      <c r="C1003" s="415">
        <v>1</v>
      </c>
      <c r="D1003" s="416" t="s">
        <v>84</v>
      </c>
      <c r="E1003" s="781"/>
      <c r="F1003" s="84">
        <f>C1003*E1003</f>
        <v>0</v>
      </c>
    </row>
    <row r="1004" spans="1:6" x14ac:dyDescent="0.25">
      <c r="A1004" s="418"/>
      <c r="B1004" s="85"/>
      <c r="C1004" s="415"/>
      <c r="D1004" s="416"/>
      <c r="E1004" s="781"/>
      <c r="F1004" s="886"/>
    </row>
    <row r="1005" spans="1:6" x14ac:dyDescent="0.25">
      <c r="A1005" s="183">
        <v>2</v>
      </c>
      <c r="B1005" s="184" t="s">
        <v>821</v>
      </c>
      <c r="C1005" s="185"/>
      <c r="D1005" s="244"/>
      <c r="E1005" s="245"/>
      <c r="F1005" s="887"/>
    </row>
    <row r="1006" spans="1:6" ht="63.75" x14ac:dyDescent="0.25">
      <c r="A1006" s="167">
        <v>2.1</v>
      </c>
      <c r="B1006" s="424" t="s">
        <v>822</v>
      </c>
      <c r="C1006" s="425">
        <v>50</v>
      </c>
      <c r="D1006" s="426" t="s">
        <v>17</v>
      </c>
      <c r="E1006" s="782"/>
      <c r="F1006" s="888">
        <f t="shared" ref="F1006:F1030" si="47">ROUND(C1006*E1006,2)</f>
        <v>0</v>
      </c>
    </row>
    <row r="1007" spans="1:6" ht="63.75" x14ac:dyDescent="0.25">
      <c r="A1007" s="167">
        <v>2.2000000000000002</v>
      </c>
      <c r="B1007" s="424" t="s">
        <v>823</v>
      </c>
      <c r="C1007" s="427">
        <v>4</v>
      </c>
      <c r="D1007" s="428" t="s">
        <v>17</v>
      </c>
      <c r="E1007" s="782"/>
      <c r="F1007" s="885">
        <f t="shared" si="47"/>
        <v>0</v>
      </c>
    </row>
    <row r="1008" spans="1:6" ht="51" x14ac:dyDescent="0.25">
      <c r="A1008" s="167">
        <v>2.2999999999999998</v>
      </c>
      <c r="B1008" s="424" t="s">
        <v>824</v>
      </c>
      <c r="C1008" s="427">
        <v>10</v>
      </c>
      <c r="D1008" s="428" t="s">
        <v>17</v>
      </c>
      <c r="E1008" s="782"/>
      <c r="F1008" s="885">
        <f t="shared" si="47"/>
        <v>0</v>
      </c>
    </row>
    <row r="1009" spans="1:6" ht="51" x14ac:dyDescent="0.25">
      <c r="A1009" s="167">
        <v>2.4</v>
      </c>
      <c r="B1009" s="424" t="s">
        <v>825</v>
      </c>
      <c r="C1009" s="427">
        <v>4</v>
      </c>
      <c r="D1009" s="428" t="s">
        <v>17</v>
      </c>
      <c r="E1009" s="782"/>
      <c r="F1009" s="885">
        <f t="shared" si="47"/>
        <v>0</v>
      </c>
    </row>
    <row r="1010" spans="1:6" ht="51" x14ac:dyDescent="0.25">
      <c r="A1010" s="167">
        <v>2.5</v>
      </c>
      <c r="B1010" s="424" t="s">
        <v>826</v>
      </c>
      <c r="C1010" s="427">
        <v>4</v>
      </c>
      <c r="D1010" s="428" t="s">
        <v>17</v>
      </c>
      <c r="E1010" s="782"/>
      <c r="F1010" s="885">
        <f t="shared" si="47"/>
        <v>0</v>
      </c>
    </row>
    <row r="1011" spans="1:6" ht="63.75" x14ac:dyDescent="0.25">
      <c r="A1011" s="167">
        <v>2.6</v>
      </c>
      <c r="B1011" s="424" t="s">
        <v>827</v>
      </c>
      <c r="C1011" s="427">
        <v>70</v>
      </c>
      <c r="D1011" s="428" t="s">
        <v>17</v>
      </c>
      <c r="E1011" s="782"/>
      <c r="F1011" s="885">
        <f t="shared" si="47"/>
        <v>0</v>
      </c>
    </row>
    <row r="1012" spans="1:6" ht="63.75" x14ac:dyDescent="0.25">
      <c r="A1012" s="167">
        <v>2.7</v>
      </c>
      <c r="B1012" s="424" t="s">
        <v>828</v>
      </c>
      <c r="C1012" s="427">
        <v>8</v>
      </c>
      <c r="D1012" s="428" t="s">
        <v>17</v>
      </c>
      <c r="E1012" s="782"/>
      <c r="F1012" s="885">
        <f t="shared" si="47"/>
        <v>0</v>
      </c>
    </row>
    <row r="1013" spans="1:6" ht="63.75" x14ac:dyDescent="0.25">
      <c r="A1013" s="167">
        <v>2.8</v>
      </c>
      <c r="B1013" s="424" t="s">
        <v>829</v>
      </c>
      <c r="C1013" s="427">
        <v>85</v>
      </c>
      <c r="D1013" s="428" t="s">
        <v>17</v>
      </c>
      <c r="E1013" s="782"/>
      <c r="F1013" s="885">
        <f t="shared" si="47"/>
        <v>0</v>
      </c>
    </row>
    <row r="1014" spans="1:6" ht="63.75" x14ac:dyDescent="0.25">
      <c r="A1014" s="167">
        <v>2.9</v>
      </c>
      <c r="B1014" s="424" t="s">
        <v>830</v>
      </c>
      <c r="C1014" s="427">
        <v>45</v>
      </c>
      <c r="D1014" s="428" t="s">
        <v>17</v>
      </c>
      <c r="E1014" s="782"/>
      <c r="F1014" s="885">
        <f t="shared" si="47"/>
        <v>0</v>
      </c>
    </row>
    <row r="1015" spans="1:6" ht="63.75" x14ac:dyDescent="0.25">
      <c r="A1015" s="393">
        <v>2.1</v>
      </c>
      <c r="B1015" s="424" t="s">
        <v>831</v>
      </c>
      <c r="C1015" s="427">
        <v>5</v>
      </c>
      <c r="D1015" s="428" t="s">
        <v>17</v>
      </c>
      <c r="E1015" s="782"/>
      <c r="F1015" s="885">
        <f t="shared" si="47"/>
        <v>0</v>
      </c>
    </row>
    <row r="1016" spans="1:6" ht="63.75" x14ac:dyDescent="0.25">
      <c r="A1016" s="393">
        <v>2.11</v>
      </c>
      <c r="B1016" s="424" t="s">
        <v>832</v>
      </c>
      <c r="C1016" s="427">
        <v>3</v>
      </c>
      <c r="D1016" s="428" t="s">
        <v>17</v>
      </c>
      <c r="E1016" s="782"/>
      <c r="F1016" s="885">
        <f t="shared" si="47"/>
        <v>0</v>
      </c>
    </row>
    <row r="1017" spans="1:6" ht="63.75" x14ac:dyDescent="0.25">
      <c r="A1017" s="393">
        <v>2.12</v>
      </c>
      <c r="B1017" s="424" t="s">
        <v>833</v>
      </c>
      <c r="C1017" s="427">
        <v>50</v>
      </c>
      <c r="D1017" s="428" t="s">
        <v>17</v>
      </c>
      <c r="E1017" s="782"/>
      <c r="F1017" s="885">
        <f t="shared" si="47"/>
        <v>0</v>
      </c>
    </row>
    <row r="1018" spans="1:6" ht="63.75" x14ac:dyDescent="0.25">
      <c r="A1018" s="393">
        <v>2.13</v>
      </c>
      <c r="B1018" s="424" t="s">
        <v>834</v>
      </c>
      <c r="C1018" s="427">
        <v>10</v>
      </c>
      <c r="D1018" s="428" t="s">
        <v>17</v>
      </c>
      <c r="E1018" s="782"/>
      <c r="F1018" s="885">
        <f t="shared" si="47"/>
        <v>0</v>
      </c>
    </row>
    <row r="1019" spans="1:6" ht="63.75" x14ac:dyDescent="0.25">
      <c r="A1019" s="393">
        <v>2.14</v>
      </c>
      <c r="B1019" s="424" t="s">
        <v>835</v>
      </c>
      <c r="C1019" s="427">
        <v>4</v>
      </c>
      <c r="D1019" s="428" t="s">
        <v>17</v>
      </c>
      <c r="E1019" s="782"/>
      <c r="F1019" s="885">
        <f t="shared" si="47"/>
        <v>0</v>
      </c>
    </row>
    <row r="1020" spans="1:6" ht="63.75" x14ac:dyDescent="0.25">
      <c r="A1020" s="393">
        <v>2.15</v>
      </c>
      <c r="B1020" s="424" t="s">
        <v>836</v>
      </c>
      <c r="C1020" s="427">
        <v>55</v>
      </c>
      <c r="D1020" s="428" t="s">
        <v>17</v>
      </c>
      <c r="E1020" s="782"/>
      <c r="F1020" s="885">
        <f t="shared" si="47"/>
        <v>0</v>
      </c>
    </row>
    <row r="1021" spans="1:6" ht="51" x14ac:dyDescent="0.25">
      <c r="A1021" s="393">
        <v>2.16</v>
      </c>
      <c r="B1021" s="424" t="s">
        <v>837</v>
      </c>
      <c r="C1021" s="427">
        <v>4</v>
      </c>
      <c r="D1021" s="428" t="s">
        <v>17</v>
      </c>
      <c r="E1021" s="782"/>
      <c r="F1021" s="885">
        <f t="shared" si="47"/>
        <v>0</v>
      </c>
    </row>
    <row r="1022" spans="1:6" ht="63.75" x14ac:dyDescent="0.25">
      <c r="A1022" s="393">
        <v>2.17</v>
      </c>
      <c r="B1022" s="424" t="s">
        <v>838</v>
      </c>
      <c r="C1022" s="429">
        <v>16</v>
      </c>
      <c r="D1022" s="430" t="s">
        <v>17</v>
      </c>
      <c r="E1022" s="783"/>
      <c r="F1022" s="889">
        <f t="shared" ref="F1022:F1027" si="48">ROUND((C1022*E1022),2)</f>
        <v>0</v>
      </c>
    </row>
    <row r="1023" spans="1:6" ht="63.75" x14ac:dyDescent="0.25">
      <c r="A1023" s="393">
        <v>2.1800000000000002</v>
      </c>
      <c r="B1023" s="424" t="s">
        <v>839</v>
      </c>
      <c r="C1023" s="429">
        <v>32</v>
      </c>
      <c r="D1023" s="430" t="s">
        <v>17</v>
      </c>
      <c r="E1023" s="783"/>
      <c r="F1023" s="889">
        <f t="shared" si="48"/>
        <v>0</v>
      </c>
    </row>
    <row r="1024" spans="1:6" ht="63.75" x14ac:dyDescent="0.25">
      <c r="A1024" s="393">
        <v>2.19</v>
      </c>
      <c r="B1024" s="424" t="s">
        <v>840</v>
      </c>
      <c r="C1024" s="429">
        <v>8</v>
      </c>
      <c r="D1024" s="430" t="s">
        <v>17</v>
      </c>
      <c r="E1024" s="783"/>
      <c r="F1024" s="889">
        <f t="shared" si="48"/>
        <v>0</v>
      </c>
    </row>
    <row r="1025" spans="1:6" ht="63.75" x14ac:dyDescent="0.25">
      <c r="A1025" s="393">
        <v>2.2000000000000002</v>
      </c>
      <c r="B1025" s="424" t="s">
        <v>841</v>
      </c>
      <c r="C1025" s="429">
        <v>24</v>
      </c>
      <c r="D1025" s="430" t="s">
        <v>17</v>
      </c>
      <c r="E1025" s="783"/>
      <c r="F1025" s="889">
        <f t="shared" si="48"/>
        <v>0</v>
      </c>
    </row>
    <row r="1026" spans="1:6" ht="63.75" x14ac:dyDescent="0.25">
      <c r="A1026" s="393">
        <v>2.21</v>
      </c>
      <c r="B1026" s="424" t="s">
        <v>842</v>
      </c>
      <c r="C1026" s="429">
        <v>8</v>
      </c>
      <c r="D1026" s="430" t="s">
        <v>17</v>
      </c>
      <c r="E1026" s="783"/>
      <c r="F1026" s="889">
        <f t="shared" si="48"/>
        <v>0</v>
      </c>
    </row>
    <row r="1027" spans="1:6" ht="63.75" x14ac:dyDescent="0.25">
      <c r="A1027" s="393">
        <v>2.2200000000000002</v>
      </c>
      <c r="B1027" s="424" t="s">
        <v>843</v>
      </c>
      <c r="C1027" s="429">
        <v>24</v>
      </c>
      <c r="D1027" s="430" t="s">
        <v>17</v>
      </c>
      <c r="E1027" s="783"/>
      <c r="F1027" s="889">
        <f t="shared" si="48"/>
        <v>0</v>
      </c>
    </row>
    <row r="1028" spans="1:6" ht="63.75" x14ac:dyDescent="0.25">
      <c r="A1028" s="393">
        <v>2.23</v>
      </c>
      <c r="B1028" s="424" t="s">
        <v>844</v>
      </c>
      <c r="C1028" s="427">
        <v>20</v>
      </c>
      <c r="D1028" s="428" t="s">
        <v>17</v>
      </c>
      <c r="E1028" s="782"/>
      <c r="F1028" s="885">
        <f t="shared" si="47"/>
        <v>0</v>
      </c>
    </row>
    <row r="1029" spans="1:6" ht="63.75" x14ac:dyDescent="0.25">
      <c r="A1029" s="393">
        <v>2.2400000000000002</v>
      </c>
      <c r="B1029" s="424" t="s">
        <v>845</v>
      </c>
      <c r="C1029" s="427">
        <v>5</v>
      </c>
      <c r="D1029" s="428" t="s">
        <v>17</v>
      </c>
      <c r="E1029" s="782"/>
      <c r="F1029" s="885">
        <f t="shared" si="47"/>
        <v>0</v>
      </c>
    </row>
    <row r="1030" spans="1:6" ht="51" x14ac:dyDescent="0.25">
      <c r="A1030" s="393">
        <v>2.25</v>
      </c>
      <c r="B1030" s="424" t="s">
        <v>846</v>
      </c>
      <c r="C1030" s="427">
        <v>100</v>
      </c>
      <c r="D1030" s="428" t="s">
        <v>17</v>
      </c>
      <c r="E1030" s="782"/>
      <c r="F1030" s="885">
        <f t="shared" si="47"/>
        <v>0</v>
      </c>
    </row>
    <row r="1031" spans="1:6" x14ac:dyDescent="0.25">
      <c r="A1031" s="431"/>
      <c r="B1031" s="432"/>
      <c r="C1031" s="186"/>
      <c r="D1031" s="240"/>
      <c r="E1031" s="191"/>
      <c r="F1031" s="10"/>
    </row>
    <row r="1032" spans="1:6" x14ac:dyDescent="0.25">
      <c r="A1032" s="165">
        <v>3</v>
      </c>
      <c r="B1032" s="414" t="s">
        <v>847</v>
      </c>
      <c r="C1032" s="421"/>
      <c r="D1032" s="426"/>
      <c r="E1032" s="782"/>
      <c r="F1032" s="882">
        <f t="shared" ref="F1032:F1046" si="49">C1032*E1032</f>
        <v>0</v>
      </c>
    </row>
    <row r="1033" spans="1:6" ht="25.5" x14ac:dyDescent="0.25">
      <c r="A1033" s="433">
        <v>3.1</v>
      </c>
      <c r="B1033" s="434" t="s">
        <v>848</v>
      </c>
      <c r="C1033" s="435">
        <v>1</v>
      </c>
      <c r="D1033" s="436" t="s">
        <v>84</v>
      </c>
      <c r="E1033" s="784"/>
      <c r="F1033" s="889">
        <f>C1033*E1033</f>
        <v>0</v>
      </c>
    </row>
    <row r="1034" spans="1:6" ht="51" x14ac:dyDescent="0.25">
      <c r="A1034" s="433">
        <v>3.2</v>
      </c>
      <c r="B1034" s="434" t="s">
        <v>849</v>
      </c>
      <c r="C1034" s="435">
        <v>1</v>
      </c>
      <c r="D1034" s="436" t="s">
        <v>84</v>
      </c>
      <c r="E1034" s="784"/>
      <c r="F1034" s="889">
        <f>C1034*E1034</f>
        <v>0</v>
      </c>
    </row>
    <row r="1035" spans="1:6" ht="25.5" x14ac:dyDescent="0.25">
      <c r="A1035" s="167">
        <v>3.3</v>
      </c>
      <c r="B1035" s="437" t="s">
        <v>850</v>
      </c>
      <c r="C1035" s="415">
        <v>1</v>
      </c>
      <c r="D1035" s="416" t="s">
        <v>84</v>
      </c>
      <c r="E1035" s="781"/>
      <c r="F1035" s="888">
        <f t="shared" si="49"/>
        <v>0</v>
      </c>
    </row>
    <row r="1036" spans="1:6" ht="25.5" x14ac:dyDescent="0.25">
      <c r="A1036" s="167">
        <v>3.4</v>
      </c>
      <c r="B1036" s="80" t="s">
        <v>851</v>
      </c>
      <c r="C1036" s="427">
        <v>1</v>
      </c>
      <c r="D1036" s="428" t="s">
        <v>84</v>
      </c>
      <c r="E1036" s="781"/>
      <c r="F1036" s="888">
        <f t="shared" si="49"/>
        <v>0</v>
      </c>
    </row>
    <row r="1037" spans="1:6" ht="25.5" x14ac:dyDescent="0.25">
      <c r="A1037" s="167">
        <v>3.5</v>
      </c>
      <c r="B1037" s="80" t="s">
        <v>852</v>
      </c>
      <c r="C1037" s="427">
        <v>1</v>
      </c>
      <c r="D1037" s="428" t="s">
        <v>84</v>
      </c>
      <c r="E1037" s="781"/>
      <c r="F1037" s="888">
        <f t="shared" si="49"/>
        <v>0</v>
      </c>
    </row>
    <row r="1038" spans="1:6" ht="25.5" x14ac:dyDescent="0.25">
      <c r="A1038" s="167">
        <v>3.6</v>
      </c>
      <c r="B1038" s="437" t="s">
        <v>853</v>
      </c>
      <c r="C1038" s="415">
        <v>1</v>
      </c>
      <c r="D1038" s="416" t="s">
        <v>84</v>
      </c>
      <c r="E1038" s="781"/>
      <c r="F1038" s="882">
        <f t="shared" si="49"/>
        <v>0</v>
      </c>
    </row>
    <row r="1039" spans="1:6" ht="25.5" x14ac:dyDescent="0.25">
      <c r="A1039" s="167">
        <v>3.7</v>
      </c>
      <c r="B1039" s="80" t="s">
        <v>854</v>
      </c>
      <c r="C1039" s="427">
        <v>2</v>
      </c>
      <c r="D1039" s="428" t="s">
        <v>84</v>
      </c>
      <c r="E1039" s="782"/>
      <c r="F1039" s="888">
        <f t="shared" si="49"/>
        <v>0</v>
      </c>
    </row>
    <row r="1040" spans="1:6" x14ac:dyDescent="0.25">
      <c r="A1040" s="393">
        <v>3.12</v>
      </c>
      <c r="B1040" s="419" t="s">
        <v>1400</v>
      </c>
      <c r="C1040" s="415">
        <v>1</v>
      </c>
      <c r="D1040" s="416" t="s">
        <v>84</v>
      </c>
      <c r="E1040" s="781"/>
      <c r="F1040" s="888">
        <f t="shared" si="49"/>
        <v>0</v>
      </c>
    </row>
    <row r="1041" spans="1:6" ht="25.5" x14ac:dyDescent="0.25">
      <c r="A1041" s="393">
        <v>3.13</v>
      </c>
      <c r="B1041" s="438" t="s">
        <v>1401</v>
      </c>
      <c r="C1041" s="415">
        <v>1</v>
      </c>
      <c r="D1041" s="439" t="s">
        <v>84</v>
      </c>
      <c r="E1041" s="784"/>
      <c r="F1041" s="889">
        <f t="shared" si="49"/>
        <v>0</v>
      </c>
    </row>
    <row r="1042" spans="1:6" x14ac:dyDescent="0.25">
      <c r="A1042" s="393">
        <v>3.14</v>
      </c>
      <c r="B1042" s="419" t="s">
        <v>855</v>
      </c>
      <c r="C1042" s="415">
        <v>1</v>
      </c>
      <c r="D1042" s="416" t="s">
        <v>84</v>
      </c>
      <c r="E1042" s="781"/>
      <c r="F1042" s="888">
        <f t="shared" si="49"/>
        <v>0</v>
      </c>
    </row>
    <row r="1043" spans="1:6" x14ac:dyDescent="0.25">
      <c r="A1043" s="393">
        <v>3.15</v>
      </c>
      <c r="B1043" s="422" t="s">
        <v>856</v>
      </c>
      <c r="C1043" s="415">
        <v>1</v>
      </c>
      <c r="D1043" s="416" t="s">
        <v>84</v>
      </c>
      <c r="E1043" s="781"/>
      <c r="F1043" s="882">
        <f t="shared" si="49"/>
        <v>0</v>
      </c>
    </row>
    <row r="1044" spans="1:6" x14ac:dyDescent="0.25">
      <c r="A1044" s="393">
        <v>3.16</v>
      </c>
      <c r="B1044" s="422" t="s">
        <v>857</v>
      </c>
      <c r="C1044" s="415">
        <v>2</v>
      </c>
      <c r="D1044" s="416" t="s">
        <v>84</v>
      </c>
      <c r="E1044" s="781"/>
      <c r="F1044" s="882">
        <f t="shared" si="49"/>
        <v>0</v>
      </c>
    </row>
    <row r="1045" spans="1:6" x14ac:dyDescent="0.25">
      <c r="A1045" s="393">
        <v>3.17</v>
      </c>
      <c r="B1045" s="422" t="s">
        <v>858</v>
      </c>
      <c r="C1045" s="415">
        <v>1</v>
      </c>
      <c r="D1045" s="428" t="s">
        <v>84</v>
      </c>
      <c r="E1045" s="781"/>
      <c r="F1045" s="882">
        <f t="shared" si="49"/>
        <v>0</v>
      </c>
    </row>
    <row r="1046" spans="1:6" x14ac:dyDescent="0.25">
      <c r="A1046" s="393">
        <v>3.18</v>
      </c>
      <c r="B1046" s="422" t="s">
        <v>859</v>
      </c>
      <c r="C1046" s="415">
        <v>10</v>
      </c>
      <c r="D1046" s="428" t="s">
        <v>84</v>
      </c>
      <c r="E1046" s="785"/>
      <c r="F1046" s="882">
        <f t="shared" si="49"/>
        <v>0</v>
      </c>
    </row>
    <row r="1047" spans="1:6" x14ac:dyDescent="0.25">
      <c r="A1047" s="393">
        <v>3.19</v>
      </c>
      <c r="B1047" s="440" t="s">
        <v>860</v>
      </c>
      <c r="C1047" s="441">
        <v>72</v>
      </c>
      <c r="D1047" s="442" t="s">
        <v>861</v>
      </c>
      <c r="E1047" s="202"/>
      <c r="F1047" s="888">
        <f>ROUND(C1047*E1047,2)</f>
        <v>0</v>
      </c>
    </row>
    <row r="1048" spans="1:6" x14ac:dyDescent="0.25">
      <c r="A1048" s="393">
        <v>3.2</v>
      </c>
      <c r="B1048" s="443" t="s">
        <v>862</v>
      </c>
      <c r="C1048" s="444">
        <v>1</v>
      </c>
      <c r="D1048" s="445" t="s">
        <v>84</v>
      </c>
      <c r="E1048" s="786"/>
      <c r="F1048" s="890">
        <f>C1048*E1048</f>
        <v>0</v>
      </c>
    </row>
    <row r="1049" spans="1:6" x14ac:dyDescent="0.25">
      <c r="A1049" s="446"/>
      <c r="B1049" s="447"/>
      <c r="C1049" s="448"/>
      <c r="D1049" s="449"/>
      <c r="E1049" s="787"/>
      <c r="F1049" s="891"/>
    </row>
    <row r="1050" spans="1:6" x14ac:dyDescent="0.25">
      <c r="A1050" s="450">
        <v>4</v>
      </c>
      <c r="B1050" s="451" t="s">
        <v>863</v>
      </c>
      <c r="C1050" s="419"/>
      <c r="D1050" s="419"/>
      <c r="E1050" s="781"/>
      <c r="F1050" s="888"/>
    </row>
    <row r="1051" spans="1:6" ht="38.25" x14ac:dyDescent="0.25">
      <c r="A1051" s="417">
        <v>4.0999999999999996</v>
      </c>
      <c r="B1051" s="316" t="s">
        <v>864</v>
      </c>
      <c r="C1051" s="353">
        <v>46</v>
      </c>
      <c r="D1051" s="354" t="s">
        <v>84</v>
      </c>
      <c r="E1051" s="788"/>
      <c r="F1051" s="874">
        <f>ROUND(C1051*E1051,2)</f>
        <v>0</v>
      </c>
    </row>
    <row r="1052" spans="1:6" ht="63.75" x14ac:dyDescent="0.25">
      <c r="A1052" s="417">
        <v>4.2</v>
      </c>
      <c r="B1052" s="452" t="s">
        <v>865</v>
      </c>
      <c r="C1052" s="353">
        <v>100</v>
      </c>
      <c r="D1052" s="354" t="s">
        <v>402</v>
      </c>
      <c r="E1052" s="788"/>
      <c r="F1052" s="874">
        <f t="shared" ref="F1052:F1055" si="50">ROUND(C1052*E1052,2)</f>
        <v>0</v>
      </c>
    </row>
    <row r="1053" spans="1:6" ht="63.75" x14ac:dyDescent="0.25">
      <c r="A1053" s="417">
        <v>4.3</v>
      </c>
      <c r="B1053" s="452" t="s">
        <v>866</v>
      </c>
      <c r="C1053" s="353">
        <v>12000</v>
      </c>
      <c r="D1053" s="354" t="s">
        <v>402</v>
      </c>
      <c r="E1053" s="788"/>
      <c r="F1053" s="874">
        <f t="shared" si="50"/>
        <v>0</v>
      </c>
    </row>
    <row r="1054" spans="1:6" ht="25.5" x14ac:dyDescent="0.25">
      <c r="A1054" s="417">
        <v>4.4000000000000004</v>
      </c>
      <c r="B1054" s="316" t="s">
        <v>867</v>
      </c>
      <c r="C1054" s="353">
        <v>2</v>
      </c>
      <c r="D1054" s="354" t="s">
        <v>84</v>
      </c>
      <c r="E1054" s="788"/>
      <c r="F1054" s="874">
        <f t="shared" si="50"/>
        <v>0</v>
      </c>
    </row>
    <row r="1055" spans="1:6" ht="25.5" x14ac:dyDescent="0.25">
      <c r="A1055" s="453">
        <v>4.5</v>
      </c>
      <c r="B1055" s="454" t="s">
        <v>868</v>
      </c>
      <c r="C1055" s="455">
        <v>1</v>
      </c>
      <c r="D1055" s="456" t="s">
        <v>84</v>
      </c>
      <c r="E1055" s="789"/>
      <c r="F1055" s="892">
        <f t="shared" si="50"/>
        <v>0</v>
      </c>
    </row>
    <row r="1056" spans="1:6" x14ac:dyDescent="0.25">
      <c r="A1056" s="457"/>
      <c r="B1056" s="454"/>
      <c r="C1056" s="455"/>
      <c r="D1056" s="456"/>
      <c r="E1056" s="789"/>
      <c r="F1056" s="315"/>
    </row>
    <row r="1057" spans="1:6" x14ac:dyDescent="0.25">
      <c r="A1057" s="458">
        <v>5</v>
      </c>
      <c r="B1057" s="459" t="s">
        <v>869</v>
      </c>
      <c r="C1057" s="460"/>
      <c r="D1057" s="419"/>
      <c r="E1057" s="790"/>
      <c r="F1057" s="893"/>
    </row>
    <row r="1058" spans="1:6" x14ac:dyDescent="0.25">
      <c r="A1058" s="453">
        <v>5.0999999999999996</v>
      </c>
      <c r="B1058" s="461" t="s">
        <v>870</v>
      </c>
      <c r="C1058" s="462">
        <v>6</v>
      </c>
      <c r="D1058" s="416" t="s">
        <v>84</v>
      </c>
      <c r="E1058" s="781"/>
      <c r="F1058" s="888">
        <f>C1058*E1058</f>
        <v>0</v>
      </c>
    </row>
    <row r="1059" spans="1:6" ht="25.5" x14ac:dyDescent="0.25">
      <c r="A1059" s="453">
        <v>5.2</v>
      </c>
      <c r="B1059" s="460" t="s">
        <v>871</v>
      </c>
      <c r="C1059" s="415">
        <v>10</v>
      </c>
      <c r="D1059" s="416" t="s">
        <v>84</v>
      </c>
      <c r="E1059" s="781"/>
      <c r="F1059" s="888">
        <f t="shared" ref="F1059:F1061" si="51">C1059*E1059</f>
        <v>0</v>
      </c>
    </row>
    <row r="1060" spans="1:6" x14ac:dyDescent="0.25">
      <c r="A1060" s="453">
        <v>5.3</v>
      </c>
      <c r="B1060" s="463" t="s">
        <v>818</v>
      </c>
      <c r="C1060" s="415">
        <v>6</v>
      </c>
      <c r="D1060" s="416" t="s">
        <v>84</v>
      </c>
      <c r="E1060" s="781"/>
      <c r="F1060" s="888">
        <f t="shared" si="51"/>
        <v>0</v>
      </c>
    </row>
    <row r="1061" spans="1:6" x14ac:dyDescent="0.25">
      <c r="A1061" s="417">
        <v>5.4</v>
      </c>
      <c r="B1061" s="464" t="s">
        <v>872</v>
      </c>
      <c r="C1061" s="415">
        <v>6</v>
      </c>
      <c r="D1061" s="416" t="s">
        <v>84</v>
      </c>
      <c r="E1061" s="781"/>
      <c r="F1061" s="888">
        <f t="shared" si="51"/>
        <v>0</v>
      </c>
    </row>
    <row r="1062" spans="1:6" x14ac:dyDescent="0.25">
      <c r="A1062" s="465"/>
      <c r="B1062" s="466" t="s">
        <v>873</v>
      </c>
      <c r="C1062" s="467"/>
      <c r="D1062" s="468"/>
      <c r="E1062" s="791"/>
      <c r="F1062" s="894">
        <f>SUM(F981:F1061)</f>
        <v>0</v>
      </c>
    </row>
    <row r="1063" spans="1:6" x14ac:dyDescent="0.25">
      <c r="A1063" s="278"/>
      <c r="B1063" s="279" t="s">
        <v>874</v>
      </c>
      <c r="C1063" s="280"/>
      <c r="D1063" s="281"/>
      <c r="E1063" s="756"/>
      <c r="F1063" s="867">
        <f>+F1062+F979+F942+F917+F853+F829+F780+F704+F636+F475+F334+F102+F53+F556</f>
        <v>0</v>
      </c>
    </row>
    <row r="1064" spans="1:6" x14ac:dyDescent="0.25">
      <c r="A1064" s="469"/>
      <c r="B1064" s="470"/>
      <c r="C1064" s="471"/>
      <c r="D1064" s="472"/>
      <c r="E1064" s="792"/>
      <c r="F1064" s="895"/>
    </row>
    <row r="1065" spans="1:6" ht="25.5" x14ac:dyDescent="0.25">
      <c r="A1065" s="271" t="s">
        <v>875</v>
      </c>
      <c r="B1065" s="282" t="s">
        <v>876</v>
      </c>
      <c r="C1065" s="273"/>
      <c r="D1065" s="274"/>
      <c r="E1065" s="755"/>
      <c r="F1065" s="276"/>
    </row>
    <row r="1066" spans="1:6" x14ac:dyDescent="0.25">
      <c r="A1066" s="271"/>
      <c r="B1066" s="272"/>
      <c r="C1066" s="273"/>
      <c r="D1066" s="274"/>
      <c r="E1066" s="755"/>
      <c r="F1066" s="276"/>
    </row>
    <row r="1067" spans="1:6" x14ac:dyDescent="0.25">
      <c r="A1067" s="283">
        <v>1</v>
      </c>
      <c r="B1067" s="284" t="s">
        <v>16</v>
      </c>
      <c r="C1067" s="285">
        <v>20</v>
      </c>
      <c r="D1067" s="286" t="s">
        <v>17</v>
      </c>
      <c r="E1067" s="757"/>
      <c r="F1067" s="868">
        <f t="shared" ref="F1067:F1070" si="52">ROUND(C1067*E1067,2)</f>
        <v>0</v>
      </c>
    </row>
    <row r="1068" spans="1:6" x14ac:dyDescent="0.25">
      <c r="A1068" s="271"/>
      <c r="B1068" s="272"/>
      <c r="C1068" s="273"/>
      <c r="D1068" s="274"/>
      <c r="E1068" s="755"/>
      <c r="F1068" s="276">
        <f t="shared" si="52"/>
        <v>0</v>
      </c>
    </row>
    <row r="1069" spans="1:6" x14ac:dyDescent="0.25">
      <c r="A1069" s="271"/>
      <c r="B1069" s="272"/>
      <c r="C1069" s="273"/>
      <c r="D1069" s="274"/>
      <c r="E1069" s="755"/>
      <c r="F1069" s="276">
        <f t="shared" si="52"/>
        <v>0</v>
      </c>
    </row>
    <row r="1070" spans="1:6" x14ac:dyDescent="0.25">
      <c r="A1070" s="287">
        <v>2</v>
      </c>
      <c r="B1070" s="288" t="s">
        <v>18</v>
      </c>
      <c r="C1070" s="289"/>
      <c r="D1070" s="290"/>
      <c r="E1070" s="757"/>
      <c r="F1070" s="868">
        <f t="shared" si="52"/>
        <v>0</v>
      </c>
    </row>
    <row r="1071" spans="1:6" x14ac:dyDescent="0.25">
      <c r="A1071" s="291">
        <v>2.1</v>
      </c>
      <c r="B1071" s="292" t="s">
        <v>19</v>
      </c>
      <c r="C1071" s="289">
        <v>28.2</v>
      </c>
      <c r="D1071" s="293" t="s">
        <v>20</v>
      </c>
      <c r="E1071" s="757"/>
      <c r="F1071" s="868">
        <f t="shared" ref="F1071" si="53">ROUND((C1071*E1071),2)</f>
        <v>0</v>
      </c>
    </row>
    <row r="1072" spans="1:6" ht="25.5" x14ac:dyDescent="0.25">
      <c r="A1072" s="291">
        <v>2.2000000000000002</v>
      </c>
      <c r="B1072" s="292" t="s">
        <v>23</v>
      </c>
      <c r="C1072" s="295">
        <v>24.33</v>
      </c>
      <c r="D1072" s="296" t="s">
        <v>24</v>
      </c>
      <c r="E1072" s="757"/>
      <c r="F1072" s="868">
        <f t="shared" ref="F1072:F1079" si="54">ROUND(C1072*E1072,2)</f>
        <v>0</v>
      </c>
    </row>
    <row r="1073" spans="1:6" ht="25.5" x14ac:dyDescent="0.25">
      <c r="A1073" s="291">
        <v>2.2999999999999998</v>
      </c>
      <c r="B1073" s="292" t="s">
        <v>25</v>
      </c>
      <c r="C1073" s="295">
        <v>4.84</v>
      </c>
      <c r="D1073" s="293" t="s">
        <v>26</v>
      </c>
      <c r="E1073" s="757"/>
      <c r="F1073" s="868">
        <f t="shared" si="54"/>
        <v>0</v>
      </c>
    </row>
    <row r="1074" spans="1:6" x14ac:dyDescent="0.25">
      <c r="A1074" s="271"/>
      <c r="B1074" s="272"/>
      <c r="C1074" s="273"/>
      <c r="D1074" s="274"/>
      <c r="E1074" s="755"/>
      <c r="F1074" s="276">
        <f t="shared" si="54"/>
        <v>0</v>
      </c>
    </row>
    <row r="1075" spans="1:6" x14ac:dyDescent="0.25">
      <c r="A1075" s="297">
        <v>3</v>
      </c>
      <c r="B1075" s="284" t="s">
        <v>27</v>
      </c>
      <c r="C1075" s="298"/>
      <c r="D1075" s="286"/>
      <c r="E1075" s="757"/>
      <c r="F1075" s="868">
        <f t="shared" si="54"/>
        <v>0</v>
      </c>
    </row>
    <row r="1076" spans="1:6" x14ac:dyDescent="0.25">
      <c r="A1076" s="299">
        <v>3.1</v>
      </c>
      <c r="B1076" s="300" t="s">
        <v>877</v>
      </c>
      <c r="C1076" s="298">
        <v>20</v>
      </c>
      <c r="D1076" s="286" t="s">
        <v>17</v>
      </c>
      <c r="E1076" s="757"/>
      <c r="F1076" s="868">
        <f t="shared" si="54"/>
        <v>0</v>
      </c>
    </row>
    <row r="1077" spans="1:6" x14ac:dyDescent="0.25">
      <c r="A1077" s="271"/>
      <c r="B1077" s="272"/>
      <c r="C1077" s="273"/>
      <c r="D1077" s="274"/>
      <c r="E1077" s="755"/>
      <c r="F1077" s="276">
        <f t="shared" si="54"/>
        <v>0</v>
      </c>
    </row>
    <row r="1078" spans="1:6" x14ac:dyDescent="0.25">
      <c r="A1078" s="297">
        <v>4</v>
      </c>
      <c r="B1078" s="284" t="s">
        <v>30</v>
      </c>
      <c r="C1078" s="289"/>
      <c r="D1078" s="286"/>
      <c r="E1078" s="757"/>
      <c r="F1078" s="868">
        <f t="shared" si="54"/>
        <v>0</v>
      </c>
    </row>
    <row r="1079" spans="1:6" x14ac:dyDescent="0.25">
      <c r="A1079" s="299">
        <v>4.0999999999999996</v>
      </c>
      <c r="B1079" s="300" t="s">
        <v>877</v>
      </c>
      <c r="C1079" s="298">
        <v>20</v>
      </c>
      <c r="D1079" s="286" t="s">
        <v>17</v>
      </c>
      <c r="E1079" s="757"/>
      <c r="F1079" s="868">
        <f t="shared" si="54"/>
        <v>0</v>
      </c>
    </row>
    <row r="1080" spans="1:6" x14ac:dyDescent="0.25">
      <c r="A1080" s="299"/>
      <c r="B1080" s="300"/>
      <c r="C1080" s="298"/>
      <c r="D1080" s="286"/>
      <c r="E1080" s="757"/>
      <c r="F1080" s="868"/>
    </row>
    <row r="1081" spans="1:6" ht="25.5" x14ac:dyDescent="0.25">
      <c r="A1081" s="303">
        <v>5</v>
      </c>
      <c r="B1081" s="282" t="s">
        <v>878</v>
      </c>
      <c r="C1081" s="289">
        <v>15</v>
      </c>
      <c r="D1081" s="304" t="s">
        <v>34</v>
      </c>
      <c r="E1081" s="758"/>
      <c r="F1081" s="868">
        <f>ROUND(C1081*E1081,2)/100</f>
        <v>0</v>
      </c>
    </row>
    <row r="1082" spans="1:6" x14ac:dyDescent="0.25">
      <c r="A1082" s="271"/>
      <c r="B1082" s="272"/>
      <c r="C1082" s="273"/>
      <c r="D1082" s="274"/>
      <c r="E1082" s="757"/>
      <c r="F1082" s="276">
        <f t="shared" ref="F1082:F1086" si="55">ROUND(C1082*E1082,2)</f>
        <v>0</v>
      </c>
    </row>
    <row r="1083" spans="1:6" x14ac:dyDescent="0.25">
      <c r="A1083" s="271"/>
      <c r="B1083" s="272"/>
      <c r="C1083" s="273"/>
      <c r="D1083" s="274"/>
      <c r="E1083" s="757"/>
      <c r="F1083" s="276">
        <f t="shared" si="55"/>
        <v>0</v>
      </c>
    </row>
    <row r="1084" spans="1:6" ht="63.75" x14ac:dyDescent="0.25">
      <c r="A1084" s="305">
        <v>6</v>
      </c>
      <c r="B1084" s="306" t="s">
        <v>35</v>
      </c>
      <c r="C1084" s="285">
        <v>20</v>
      </c>
      <c r="D1084" s="304" t="s">
        <v>17</v>
      </c>
      <c r="E1084" s="757"/>
      <c r="F1084" s="868">
        <f t="shared" si="55"/>
        <v>0</v>
      </c>
    </row>
    <row r="1085" spans="1:6" x14ac:dyDescent="0.25">
      <c r="A1085" s="271"/>
      <c r="B1085" s="272"/>
      <c r="C1085" s="273"/>
      <c r="D1085" s="274"/>
      <c r="E1085" s="757"/>
      <c r="F1085" s="276">
        <f t="shared" si="55"/>
        <v>0</v>
      </c>
    </row>
    <row r="1086" spans="1:6" ht="25.5" x14ac:dyDescent="0.25">
      <c r="A1086" s="1">
        <v>7</v>
      </c>
      <c r="B1086" s="292" t="s">
        <v>36</v>
      </c>
      <c r="C1086" s="289">
        <v>20</v>
      </c>
      <c r="D1086" s="304" t="s">
        <v>17</v>
      </c>
      <c r="E1086" s="757"/>
      <c r="F1086" s="868">
        <f t="shared" si="55"/>
        <v>0</v>
      </c>
    </row>
    <row r="1087" spans="1:6" x14ac:dyDescent="0.25">
      <c r="A1087" s="278"/>
      <c r="B1087" s="279" t="s">
        <v>879</v>
      </c>
      <c r="C1087" s="280"/>
      <c r="D1087" s="281"/>
      <c r="E1087" s="756"/>
      <c r="F1087" s="867">
        <f>SUM(F1067:F1086)</f>
        <v>0</v>
      </c>
    </row>
    <row r="1088" spans="1:6" x14ac:dyDescent="0.25">
      <c r="A1088" s="73"/>
      <c r="B1088" s="85"/>
      <c r="C1088" s="10"/>
      <c r="D1088" s="190"/>
      <c r="E1088" s="192"/>
      <c r="F1088" s="870"/>
    </row>
    <row r="1089" spans="1:6" x14ac:dyDescent="0.25">
      <c r="A1089" s="126" t="s">
        <v>880</v>
      </c>
      <c r="B1089" s="75" t="s">
        <v>881</v>
      </c>
      <c r="C1089" s="10"/>
      <c r="D1089" s="190"/>
      <c r="E1089" s="192"/>
      <c r="F1089" s="870"/>
    </row>
    <row r="1090" spans="1:6" x14ac:dyDescent="0.25">
      <c r="A1090" s="73"/>
      <c r="B1090" s="85"/>
      <c r="C1090" s="10"/>
      <c r="D1090" s="190"/>
      <c r="E1090" s="192"/>
      <c r="F1090" s="870"/>
    </row>
    <row r="1091" spans="1:6" x14ac:dyDescent="0.25">
      <c r="A1091" s="187">
        <v>1</v>
      </c>
      <c r="B1091" s="473" t="s">
        <v>585</v>
      </c>
      <c r="C1091" s="474"/>
      <c r="D1091" s="474"/>
      <c r="E1091" s="246"/>
      <c r="F1091" s="386"/>
    </row>
    <row r="1092" spans="1:6" x14ac:dyDescent="0.25">
      <c r="A1092" s="188">
        <v>1.1000000000000001</v>
      </c>
      <c r="B1092" s="475" t="s">
        <v>99</v>
      </c>
      <c r="C1092" s="386">
        <v>4</v>
      </c>
      <c r="D1092" s="248" t="s">
        <v>882</v>
      </c>
      <c r="E1092" s="247"/>
      <c r="F1092" s="386">
        <f>ROUND(C1092*E1092,2)</f>
        <v>0</v>
      </c>
    </row>
    <row r="1093" spans="1:6" x14ac:dyDescent="0.25">
      <c r="A1093" s="73"/>
      <c r="B1093" s="85"/>
      <c r="C1093" s="10"/>
      <c r="D1093" s="190"/>
      <c r="E1093" s="192"/>
      <c r="F1093" s="870"/>
    </row>
    <row r="1094" spans="1:6" x14ac:dyDescent="0.25">
      <c r="A1094" s="476">
        <v>2</v>
      </c>
      <c r="B1094" s="473" t="s">
        <v>18</v>
      </c>
      <c r="C1094" s="386"/>
      <c r="D1094" s="474"/>
      <c r="E1094" s="247"/>
      <c r="F1094" s="386"/>
    </row>
    <row r="1095" spans="1:6" x14ac:dyDescent="0.25">
      <c r="A1095" s="477">
        <v>2.1</v>
      </c>
      <c r="B1095" s="310" t="s">
        <v>61</v>
      </c>
      <c r="C1095" s="189">
        <v>812.78</v>
      </c>
      <c r="D1095" s="248" t="s">
        <v>20</v>
      </c>
      <c r="E1095" s="793"/>
      <c r="F1095" s="386">
        <f>ROUND(C1095*E1095,2)</f>
        <v>0</v>
      </c>
    </row>
    <row r="1096" spans="1:6" ht="25.5" x14ac:dyDescent="0.25">
      <c r="A1096" s="477">
        <v>2.2000000000000002</v>
      </c>
      <c r="B1096" s="478" t="s">
        <v>883</v>
      </c>
      <c r="C1096" s="189">
        <v>279.77999999999997</v>
      </c>
      <c r="D1096" s="248" t="s">
        <v>24</v>
      </c>
      <c r="E1096" s="793"/>
      <c r="F1096" s="896">
        <f t="shared" ref="F1096" si="56">ROUND(E1096*C1096,2)</f>
        <v>0</v>
      </c>
    </row>
    <row r="1097" spans="1:6" ht="25.5" x14ac:dyDescent="0.25">
      <c r="A1097" s="477">
        <v>2.2999999999999998</v>
      </c>
      <c r="B1097" s="478" t="s">
        <v>884</v>
      </c>
      <c r="C1097" s="189">
        <v>692.91</v>
      </c>
      <c r="D1097" s="248" t="s">
        <v>26</v>
      </c>
      <c r="E1097" s="793"/>
      <c r="F1097" s="386">
        <f>ROUND(C1097*E1097,2)</f>
        <v>0</v>
      </c>
    </row>
    <row r="1098" spans="1:6" x14ac:dyDescent="0.25">
      <c r="A1098" s="73"/>
      <c r="B1098" s="85"/>
      <c r="C1098" s="10"/>
      <c r="D1098" s="190"/>
      <c r="E1098" s="192"/>
      <c r="F1098" s="870"/>
    </row>
    <row r="1099" spans="1:6" x14ac:dyDescent="0.25">
      <c r="A1099" s="479">
        <v>3</v>
      </c>
      <c r="B1099" s="156" t="s">
        <v>885</v>
      </c>
      <c r="C1099" s="84"/>
      <c r="D1099" s="82"/>
      <c r="E1099" s="249"/>
      <c r="F1099" s="870"/>
    </row>
    <row r="1100" spans="1:6" x14ac:dyDescent="0.25">
      <c r="A1100" s="480">
        <v>3.1</v>
      </c>
      <c r="B1100" s="82" t="s">
        <v>886</v>
      </c>
      <c r="C1100" s="84">
        <v>22.29</v>
      </c>
      <c r="D1100" s="201" t="s">
        <v>46</v>
      </c>
      <c r="E1100" s="249"/>
      <c r="F1100" s="897">
        <f t="shared" ref="F1100:F1128" si="57">ROUND(C1100*E1100,2)</f>
        <v>0</v>
      </c>
    </row>
    <row r="1101" spans="1:6" x14ac:dyDescent="0.25">
      <c r="A1101" s="480">
        <v>3.2</v>
      </c>
      <c r="B1101" s="481" t="s">
        <v>887</v>
      </c>
      <c r="C1101" s="84">
        <v>0.9</v>
      </c>
      <c r="D1101" s="201" t="s">
        <v>46</v>
      </c>
      <c r="E1101" s="249"/>
      <c r="F1101" s="897">
        <f t="shared" si="57"/>
        <v>0</v>
      </c>
    </row>
    <row r="1102" spans="1:6" x14ac:dyDescent="0.25">
      <c r="A1102" s="480">
        <v>3.3</v>
      </c>
      <c r="B1102" s="82" t="s">
        <v>888</v>
      </c>
      <c r="C1102" s="84">
        <v>16.39</v>
      </c>
      <c r="D1102" s="201" t="s">
        <v>46</v>
      </c>
      <c r="E1102" s="249"/>
      <c r="F1102" s="897">
        <f t="shared" si="57"/>
        <v>0</v>
      </c>
    </row>
    <row r="1103" spans="1:6" x14ac:dyDescent="0.25">
      <c r="A1103" s="480">
        <v>3.4</v>
      </c>
      <c r="B1103" s="82" t="s">
        <v>889</v>
      </c>
      <c r="C1103" s="84">
        <v>48.65</v>
      </c>
      <c r="D1103" s="201" t="s">
        <v>46</v>
      </c>
      <c r="E1103" s="249"/>
      <c r="F1103" s="897">
        <f t="shared" si="57"/>
        <v>0</v>
      </c>
    </row>
    <row r="1104" spans="1:6" x14ac:dyDescent="0.25">
      <c r="A1104" s="480">
        <v>3.5</v>
      </c>
      <c r="B1104" s="82" t="s">
        <v>890</v>
      </c>
      <c r="C1104" s="84">
        <v>3</v>
      </c>
      <c r="D1104" s="201" t="s">
        <v>46</v>
      </c>
      <c r="E1104" s="249"/>
      <c r="F1104" s="897">
        <f t="shared" si="57"/>
        <v>0</v>
      </c>
    </row>
    <row r="1105" spans="1:6" x14ac:dyDescent="0.25">
      <c r="A1105" s="480">
        <v>3.6</v>
      </c>
      <c r="B1105" s="82" t="s">
        <v>891</v>
      </c>
      <c r="C1105" s="84">
        <v>8.93</v>
      </c>
      <c r="D1105" s="201" t="s">
        <v>46</v>
      </c>
      <c r="E1105" s="249"/>
      <c r="F1105" s="897">
        <f t="shared" si="57"/>
        <v>0</v>
      </c>
    </row>
    <row r="1106" spans="1:6" x14ac:dyDescent="0.25">
      <c r="A1106" s="480">
        <v>3.7</v>
      </c>
      <c r="B1106" s="80" t="s">
        <v>892</v>
      </c>
      <c r="C1106" s="84">
        <v>21.74</v>
      </c>
      <c r="D1106" s="201" t="s">
        <v>46</v>
      </c>
      <c r="E1106" s="249"/>
      <c r="F1106" s="897">
        <f t="shared" si="57"/>
        <v>0</v>
      </c>
    </row>
    <row r="1107" spans="1:6" x14ac:dyDescent="0.25">
      <c r="A1107" s="480">
        <v>3.8</v>
      </c>
      <c r="B1107" s="80" t="s">
        <v>893</v>
      </c>
      <c r="C1107" s="84">
        <v>18.53</v>
      </c>
      <c r="D1107" s="201" t="s">
        <v>46</v>
      </c>
      <c r="E1107" s="249"/>
      <c r="F1107" s="897">
        <f t="shared" si="57"/>
        <v>0</v>
      </c>
    </row>
    <row r="1108" spans="1:6" x14ac:dyDescent="0.25">
      <c r="A1108" s="480">
        <v>3.9</v>
      </c>
      <c r="B1108" s="82" t="s">
        <v>894</v>
      </c>
      <c r="C1108" s="84">
        <v>10.19</v>
      </c>
      <c r="D1108" s="201" t="s">
        <v>46</v>
      </c>
      <c r="E1108" s="249"/>
      <c r="F1108" s="897">
        <f t="shared" si="57"/>
        <v>0</v>
      </c>
    </row>
    <row r="1109" spans="1:6" x14ac:dyDescent="0.25">
      <c r="A1109" s="393">
        <v>3.1</v>
      </c>
      <c r="B1109" s="82" t="s">
        <v>895</v>
      </c>
      <c r="C1109" s="84">
        <v>2.99</v>
      </c>
      <c r="D1109" s="201" t="s">
        <v>46</v>
      </c>
      <c r="E1109" s="249"/>
      <c r="F1109" s="897">
        <f t="shared" si="57"/>
        <v>0</v>
      </c>
    </row>
    <row r="1110" spans="1:6" x14ac:dyDescent="0.25">
      <c r="A1110" s="393">
        <v>3.11</v>
      </c>
      <c r="B1110" s="80" t="s">
        <v>896</v>
      </c>
      <c r="C1110" s="84">
        <v>6.24</v>
      </c>
      <c r="D1110" s="201" t="s">
        <v>46</v>
      </c>
      <c r="E1110" s="249"/>
      <c r="F1110" s="897">
        <f t="shared" si="57"/>
        <v>0</v>
      </c>
    </row>
    <row r="1111" spans="1:6" x14ac:dyDescent="0.25">
      <c r="A1111" s="73"/>
      <c r="B1111" s="85"/>
      <c r="C1111" s="10"/>
      <c r="D1111" s="190"/>
      <c r="E1111" s="192"/>
      <c r="F1111" s="897">
        <f t="shared" si="57"/>
        <v>0</v>
      </c>
    </row>
    <row r="1112" spans="1:6" x14ac:dyDescent="0.25">
      <c r="A1112" s="482">
        <v>4</v>
      </c>
      <c r="B1112" s="156" t="s">
        <v>897</v>
      </c>
      <c r="C1112" s="418"/>
      <c r="D1112" s="418"/>
      <c r="E1112" s="794"/>
      <c r="F1112" s="897">
        <f t="shared" si="57"/>
        <v>0</v>
      </c>
    </row>
    <row r="1113" spans="1:6" x14ac:dyDescent="0.25">
      <c r="A1113" s="483">
        <v>4.0999999999999996</v>
      </c>
      <c r="B1113" s="82" t="s">
        <v>898</v>
      </c>
      <c r="C1113" s="418">
        <v>108.45</v>
      </c>
      <c r="D1113" s="484" t="s">
        <v>76</v>
      </c>
      <c r="E1113" s="794"/>
      <c r="F1113" s="897">
        <f t="shared" si="57"/>
        <v>0</v>
      </c>
    </row>
    <row r="1114" spans="1:6" x14ac:dyDescent="0.25">
      <c r="A1114" s="73"/>
      <c r="B1114" s="85"/>
      <c r="C1114" s="10"/>
      <c r="D1114" s="190"/>
      <c r="E1114" s="192"/>
      <c r="F1114" s="897">
        <f t="shared" si="57"/>
        <v>0</v>
      </c>
    </row>
    <row r="1115" spans="1:6" x14ac:dyDescent="0.25">
      <c r="A1115" s="476">
        <v>5</v>
      </c>
      <c r="B1115" s="391" t="s">
        <v>899</v>
      </c>
      <c r="C1115" s="386"/>
      <c r="D1115" s="248"/>
      <c r="E1115" s="795"/>
      <c r="F1115" s="897">
        <f t="shared" si="57"/>
        <v>0</v>
      </c>
    </row>
    <row r="1116" spans="1:6" x14ac:dyDescent="0.25">
      <c r="A1116" s="485">
        <v>5.0999999999999996</v>
      </c>
      <c r="B1116" s="82" t="s">
        <v>75</v>
      </c>
      <c r="C1116" s="386">
        <v>598.38</v>
      </c>
      <c r="D1116" s="486" t="s">
        <v>76</v>
      </c>
      <c r="E1116" s="760"/>
      <c r="F1116" s="897">
        <f t="shared" si="57"/>
        <v>0</v>
      </c>
    </row>
    <row r="1117" spans="1:6" x14ac:dyDescent="0.25">
      <c r="A1117" s="485">
        <v>5.2</v>
      </c>
      <c r="B1117" s="487" t="s">
        <v>900</v>
      </c>
      <c r="C1117" s="386">
        <v>97.65</v>
      </c>
      <c r="D1117" s="486" t="s">
        <v>76</v>
      </c>
      <c r="E1117" s="760"/>
      <c r="F1117" s="897">
        <f t="shared" si="57"/>
        <v>0</v>
      </c>
    </row>
    <row r="1118" spans="1:6" x14ac:dyDescent="0.25">
      <c r="A1118" s="485">
        <v>5.3</v>
      </c>
      <c r="B1118" s="487" t="s">
        <v>901</v>
      </c>
      <c r="C1118" s="386">
        <v>350.23</v>
      </c>
      <c r="D1118" s="486" t="s">
        <v>76</v>
      </c>
      <c r="E1118" s="760"/>
      <c r="F1118" s="897">
        <f t="shared" si="57"/>
        <v>0</v>
      </c>
    </row>
    <row r="1119" spans="1:6" x14ac:dyDescent="0.25">
      <c r="A1119" s="485">
        <v>5.4</v>
      </c>
      <c r="B1119" s="487" t="s">
        <v>77</v>
      </c>
      <c r="C1119" s="386">
        <v>328.9</v>
      </c>
      <c r="D1119" s="486" t="s">
        <v>76</v>
      </c>
      <c r="E1119" s="796"/>
      <c r="F1119" s="897">
        <f t="shared" si="57"/>
        <v>0</v>
      </c>
    </row>
    <row r="1120" spans="1:6" x14ac:dyDescent="0.25">
      <c r="A1120" s="485">
        <v>5.5</v>
      </c>
      <c r="B1120" s="82" t="s">
        <v>902</v>
      </c>
      <c r="C1120" s="386">
        <v>96.37</v>
      </c>
      <c r="D1120" s="486" t="s">
        <v>76</v>
      </c>
      <c r="E1120" s="764"/>
      <c r="F1120" s="897">
        <f t="shared" si="57"/>
        <v>0</v>
      </c>
    </row>
    <row r="1121" spans="1:6" x14ac:dyDescent="0.25">
      <c r="A1121" s="485">
        <v>5.6</v>
      </c>
      <c r="B1121" s="487" t="s">
        <v>80</v>
      </c>
      <c r="C1121" s="386">
        <v>455</v>
      </c>
      <c r="D1121" s="486" t="s">
        <v>17</v>
      </c>
      <c r="E1121" s="796"/>
      <c r="F1121" s="897">
        <f t="shared" si="57"/>
        <v>0</v>
      </c>
    </row>
    <row r="1122" spans="1:6" x14ac:dyDescent="0.25">
      <c r="A1122" s="485">
        <v>5.7</v>
      </c>
      <c r="B1122" s="82" t="s">
        <v>510</v>
      </c>
      <c r="C1122" s="386">
        <v>97.65</v>
      </c>
      <c r="D1122" s="486" t="s">
        <v>76</v>
      </c>
      <c r="E1122" s="796"/>
      <c r="F1122" s="897">
        <f t="shared" si="57"/>
        <v>0</v>
      </c>
    </row>
    <row r="1123" spans="1:6" x14ac:dyDescent="0.25">
      <c r="A1123" s="485">
        <v>5.8</v>
      </c>
      <c r="B1123" s="487" t="s">
        <v>655</v>
      </c>
      <c r="C1123" s="386">
        <v>123.53</v>
      </c>
      <c r="D1123" s="486" t="s">
        <v>76</v>
      </c>
      <c r="E1123" s="796"/>
      <c r="F1123" s="897">
        <f t="shared" si="57"/>
        <v>0</v>
      </c>
    </row>
    <row r="1124" spans="1:6" x14ac:dyDescent="0.25">
      <c r="A1124" s="485">
        <v>5.9</v>
      </c>
      <c r="B1124" s="82" t="s">
        <v>903</v>
      </c>
      <c r="C1124" s="386">
        <v>2</v>
      </c>
      <c r="D1124" s="486" t="s">
        <v>84</v>
      </c>
      <c r="E1124" s="796"/>
      <c r="F1124" s="897">
        <f t="shared" si="57"/>
        <v>0</v>
      </c>
    </row>
    <row r="1125" spans="1:6" x14ac:dyDescent="0.25">
      <c r="A1125" s="488">
        <v>5.0999999999999996</v>
      </c>
      <c r="B1125" s="82" t="s">
        <v>459</v>
      </c>
      <c r="C1125" s="386">
        <v>411.08</v>
      </c>
      <c r="D1125" s="486" t="s">
        <v>76</v>
      </c>
      <c r="E1125" s="796"/>
      <c r="F1125" s="897">
        <f t="shared" si="57"/>
        <v>0</v>
      </c>
    </row>
    <row r="1126" spans="1:6" x14ac:dyDescent="0.25">
      <c r="A1126" s="73"/>
      <c r="B1126" s="85"/>
      <c r="C1126" s="10"/>
      <c r="D1126" s="190"/>
      <c r="E1126" s="192"/>
      <c r="F1126" s="897">
        <f t="shared" si="57"/>
        <v>0</v>
      </c>
    </row>
    <row r="1127" spans="1:6" x14ac:dyDescent="0.25">
      <c r="A1127" s="89">
        <v>6</v>
      </c>
      <c r="B1127" s="489" t="s">
        <v>904</v>
      </c>
      <c r="C1127" s="490">
        <v>1</v>
      </c>
      <c r="D1127" s="491" t="s">
        <v>59</v>
      </c>
      <c r="E1127" s="249"/>
      <c r="F1127" s="897">
        <f t="shared" si="57"/>
        <v>0</v>
      </c>
    </row>
    <row r="1128" spans="1:6" x14ac:dyDescent="0.25">
      <c r="A1128" s="73"/>
      <c r="B1128" s="85"/>
      <c r="C1128" s="10"/>
      <c r="D1128" s="190"/>
      <c r="E1128" s="192"/>
      <c r="F1128" s="897">
        <f t="shared" si="57"/>
        <v>0</v>
      </c>
    </row>
    <row r="1129" spans="1:6" ht="25.5" x14ac:dyDescent="0.25">
      <c r="A1129" s="73">
        <v>7</v>
      </c>
      <c r="B1129" s="161" t="s">
        <v>73</v>
      </c>
      <c r="C1129" s="10">
        <v>83.2</v>
      </c>
      <c r="D1129" s="190" t="s">
        <v>17</v>
      </c>
      <c r="E1129" s="191"/>
      <c r="F1129" s="10">
        <f t="shared" ref="F1129" si="58">ROUND((C1129*E1129),2)</f>
        <v>0</v>
      </c>
    </row>
    <row r="1130" spans="1:6" x14ac:dyDescent="0.25">
      <c r="A1130" s="73"/>
      <c r="B1130" s="85"/>
      <c r="C1130" s="10"/>
      <c r="D1130" s="190"/>
      <c r="E1130" s="192"/>
      <c r="F1130" s="870"/>
    </row>
    <row r="1131" spans="1:6" x14ac:dyDescent="0.25">
      <c r="A1131" s="479">
        <v>8</v>
      </c>
      <c r="B1131" s="156" t="s">
        <v>905</v>
      </c>
      <c r="C1131" s="84"/>
      <c r="D1131" s="492"/>
      <c r="E1131" s="794"/>
      <c r="F1131" s="897"/>
    </row>
    <row r="1132" spans="1:6" x14ac:dyDescent="0.25">
      <c r="A1132" s="483">
        <v>8.1</v>
      </c>
      <c r="B1132" s="80" t="s">
        <v>906</v>
      </c>
      <c r="C1132" s="84">
        <v>153.61000000000001</v>
      </c>
      <c r="D1132" s="201" t="s">
        <v>46</v>
      </c>
      <c r="E1132" s="794"/>
      <c r="F1132" s="897">
        <f t="shared" ref="F1132:F1133" si="59">ROUND(C1132*E1132,2)</f>
        <v>0</v>
      </c>
    </row>
    <row r="1133" spans="1:6" x14ac:dyDescent="0.25">
      <c r="A1133" s="483">
        <v>8.1999999999999993</v>
      </c>
      <c r="B1133" s="80" t="s">
        <v>907</v>
      </c>
      <c r="C1133" s="84">
        <v>288.16000000000003</v>
      </c>
      <c r="D1133" s="492" t="s">
        <v>908</v>
      </c>
      <c r="E1133" s="760"/>
      <c r="F1133" s="897">
        <f t="shared" si="59"/>
        <v>0</v>
      </c>
    </row>
    <row r="1134" spans="1:6" x14ac:dyDescent="0.25">
      <c r="A1134" s="73"/>
      <c r="B1134" s="85"/>
      <c r="C1134" s="10"/>
      <c r="D1134" s="190"/>
      <c r="E1134" s="192"/>
      <c r="F1134" s="870"/>
    </row>
    <row r="1135" spans="1:6" x14ac:dyDescent="0.25">
      <c r="A1135" s="479">
        <v>9</v>
      </c>
      <c r="B1135" s="156" t="s">
        <v>909</v>
      </c>
      <c r="C1135" s="493"/>
      <c r="D1135" s="484"/>
      <c r="E1135" s="797"/>
      <c r="F1135" s="882"/>
    </row>
    <row r="1136" spans="1:6" x14ac:dyDescent="0.25">
      <c r="A1136" s="494">
        <v>9.1</v>
      </c>
      <c r="B1136" s="495" t="s">
        <v>910</v>
      </c>
      <c r="C1136" s="493">
        <v>216.17</v>
      </c>
      <c r="D1136" s="354" t="s">
        <v>139</v>
      </c>
      <c r="E1136" s="797"/>
      <c r="F1136" s="897">
        <f t="shared" ref="F1136:F1138" si="60">ROUND(C1136*E1136,2)</f>
        <v>0</v>
      </c>
    </row>
    <row r="1137" spans="1:6" x14ac:dyDescent="0.25">
      <c r="A1137" s="494">
        <v>9.1999999999999993</v>
      </c>
      <c r="B1137" s="496" t="s">
        <v>911</v>
      </c>
      <c r="C1137" s="493">
        <v>1</v>
      </c>
      <c r="D1137" s="354" t="s">
        <v>84</v>
      </c>
      <c r="E1137" s="794"/>
      <c r="F1137" s="897">
        <f t="shared" si="60"/>
        <v>0</v>
      </c>
    </row>
    <row r="1138" spans="1:6" x14ac:dyDescent="0.25">
      <c r="A1138" s="494">
        <v>9.3000000000000007</v>
      </c>
      <c r="B1138" s="496" t="s">
        <v>912</v>
      </c>
      <c r="C1138" s="493">
        <v>1</v>
      </c>
      <c r="D1138" s="354" t="s">
        <v>84</v>
      </c>
      <c r="E1138" s="794"/>
      <c r="F1138" s="897">
        <f t="shared" si="60"/>
        <v>0</v>
      </c>
    </row>
    <row r="1139" spans="1:6" x14ac:dyDescent="0.25">
      <c r="A1139" s="73"/>
      <c r="B1139" s="85"/>
      <c r="C1139" s="10"/>
      <c r="D1139" s="190"/>
      <c r="E1139" s="192"/>
      <c r="F1139" s="870"/>
    </row>
    <row r="1140" spans="1:6" x14ac:dyDescent="0.25">
      <c r="A1140" s="497">
        <v>10</v>
      </c>
      <c r="B1140" s="495" t="s">
        <v>913</v>
      </c>
      <c r="C1140" s="493">
        <v>1232.3</v>
      </c>
      <c r="D1140" s="354" t="s">
        <v>914</v>
      </c>
      <c r="E1140" s="797"/>
      <c r="F1140" s="897">
        <f t="shared" ref="F1140:F1141" si="61">ROUND(C1140*E1140,2)</f>
        <v>0</v>
      </c>
    </row>
    <row r="1141" spans="1:6" x14ac:dyDescent="0.25">
      <c r="A1141" s="73">
        <v>11</v>
      </c>
      <c r="B1141" s="495" t="s">
        <v>915</v>
      </c>
      <c r="C1141" s="10">
        <v>1</v>
      </c>
      <c r="D1141" s="190" t="s">
        <v>84</v>
      </c>
      <c r="E1141" s="192"/>
      <c r="F1141" s="897">
        <f t="shared" si="61"/>
        <v>0</v>
      </c>
    </row>
    <row r="1142" spans="1:6" x14ac:dyDescent="0.25">
      <c r="A1142" s="73">
        <v>12</v>
      </c>
      <c r="B1142" s="437" t="s">
        <v>469</v>
      </c>
      <c r="C1142" s="427">
        <v>1</v>
      </c>
      <c r="D1142" s="335" t="s">
        <v>84</v>
      </c>
      <c r="E1142" s="798"/>
      <c r="F1142" s="882">
        <f t="shared" ref="F1142:F1143" si="62">C1142*E1142</f>
        <v>0</v>
      </c>
    </row>
    <row r="1143" spans="1:6" x14ac:dyDescent="0.25">
      <c r="A1143" s="73">
        <v>13</v>
      </c>
      <c r="B1143" s="82" t="s">
        <v>916</v>
      </c>
      <c r="C1143" s="427">
        <v>1</v>
      </c>
      <c r="D1143" s="335" t="s">
        <v>84</v>
      </c>
      <c r="E1143" s="781"/>
      <c r="F1143" s="882">
        <f t="shared" si="62"/>
        <v>0</v>
      </c>
    </row>
    <row r="1144" spans="1:6" x14ac:dyDescent="0.25">
      <c r="A1144" s="73"/>
      <c r="B1144" s="498"/>
      <c r="C1144" s="10"/>
      <c r="D1144" s="190"/>
      <c r="E1144" s="192"/>
      <c r="F1144" s="870"/>
    </row>
    <row r="1145" spans="1:6" x14ac:dyDescent="0.25">
      <c r="A1145" s="479">
        <v>14</v>
      </c>
      <c r="B1145" s="156" t="s">
        <v>917</v>
      </c>
      <c r="C1145" s="493"/>
      <c r="D1145" s="484"/>
      <c r="E1145" s="797"/>
      <c r="F1145" s="882"/>
    </row>
    <row r="1146" spans="1:6" x14ac:dyDescent="0.25">
      <c r="A1146" s="494">
        <v>14.1</v>
      </c>
      <c r="B1146" s="495" t="s">
        <v>918</v>
      </c>
      <c r="C1146" s="493">
        <v>6</v>
      </c>
      <c r="D1146" s="354" t="s">
        <v>84</v>
      </c>
      <c r="E1146" s="797"/>
      <c r="F1146" s="897">
        <f t="shared" ref="F1146:F1150" si="63">ROUND(C1146*E1146,2)</f>
        <v>0</v>
      </c>
    </row>
    <row r="1147" spans="1:6" x14ac:dyDescent="0.25">
      <c r="A1147" s="494">
        <v>14.2</v>
      </c>
      <c r="B1147" s="495" t="s">
        <v>576</v>
      </c>
      <c r="C1147" s="493">
        <v>12</v>
      </c>
      <c r="D1147" s="354" t="s">
        <v>84</v>
      </c>
      <c r="E1147" s="797"/>
      <c r="F1147" s="897">
        <f t="shared" si="63"/>
        <v>0</v>
      </c>
    </row>
    <row r="1148" spans="1:6" x14ac:dyDescent="0.25">
      <c r="A1148" s="494">
        <v>14.3</v>
      </c>
      <c r="B1148" s="495" t="s">
        <v>530</v>
      </c>
      <c r="C1148" s="493">
        <v>3</v>
      </c>
      <c r="D1148" s="354" t="s">
        <v>84</v>
      </c>
      <c r="E1148" s="797"/>
      <c r="F1148" s="897">
        <f t="shared" si="63"/>
        <v>0</v>
      </c>
    </row>
    <row r="1149" spans="1:6" x14ac:dyDescent="0.25">
      <c r="A1149" s="494">
        <v>14.4</v>
      </c>
      <c r="B1149" s="495" t="s">
        <v>577</v>
      </c>
      <c r="C1149" s="493">
        <v>2</v>
      </c>
      <c r="D1149" s="354" t="s">
        <v>84</v>
      </c>
      <c r="E1149" s="797"/>
      <c r="F1149" s="897">
        <f t="shared" si="63"/>
        <v>0</v>
      </c>
    </row>
    <row r="1150" spans="1:6" x14ac:dyDescent="0.25">
      <c r="A1150" s="494">
        <v>14.5</v>
      </c>
      <c r="B1150" s="495" t="s">
        <v>919</v>
      </c>
      <c r="C1150" s="493">
        <v>1</v>
      </c>
      <c r="D1150" s="354" t="s">
        <v>84</v>
      </c>
      <c r="E1150" s="797"/>
      <c r="F1150" s="897">
        <f t="shared" si="63"/>
        <v>0</v>
      </c>
    </row>
    <row r="1151" spans="1:6" x14ac:dyDescent="0.25">
      <c r="A1151" s="483"/>
      <c r="B1151" s="329"/>
      <c r="C1151" s="499"/>
      <c r="D1151" s="500"/>
      <c r="E1151" s="202"/>
      <c r="F1151" s="897"/>
    </row>
    <row r="1152" spans="1:6" x14ac:dyDescent="0.25">
      <c r="A1152" s="479">
        <v>15</v>
      </c>
      <c r="B1152" s="501" t="s">
        <v>82</v>
      </c>
      <c r="C1152" s="418"/>
      <c r="D1152" s="418"/>
      <c r="E1152" s="797"/>
      <c r="F1152" s="897">
        <f t="shared" ref="F1152:F1156" si="64">ROUND(C1152*E1152,2)</f>
        <v>0</v>
      </c>
    </row>
    <row r="1153" spans="1:6" x14ac:dyDescent="0.25">
      <c r="A1153" s="494">
        <v>15.1</v>
      </c>
      <c r="B1153" s="502" t="s">
        <v>920</v>
      </c>
      <c r="C1153" s="425">
        <v>2</v>
      </c>
      <c r="D1153" s="426" t="s">
        <v>84</v>
      </c>
      <c r="E1153" s="202"/>
      <c r="F1153" s="897">
        <f t="shared" si="64"/>
        <v>0</v>
      </c>
    </row>
    <row r="1154" spans="1:6" x14ac:dyDescent="0.25">
      <c r="A1154" s="494">
        <v>15.2</v>
      </c>
      <c r="B1154" s="418" t="s">
        <v>921</v>
      </c>
      <c r="C1154" s="425">
        <v>2</v>
      </c>
      <c r="D1154" s="426" t="s">
        <v>84</v>
      </c>
      <c r="E1154" s="797"/>
      <c r="F1154" s="897">
        <f t="shared" si="64"/>
        <v>0</v>
      </c>
    </row>
    <row r="1155" spans="1:6" x14ac:dyDescent="0.25">
      <c r="A1155" s="483"/>
      <c r="B1155" s="329"/>
      <c r="C1155" s="499"/>
      <c r="D1155" s="500"/>
      <c r="E1155" s="202"/>
      <c r="F1155" s="897"/>
    </row>
    <row r="1156" spans="1:6" x14ac:dyDescent="0.25">
      <c r="A1156" s="503">
        <v>16</v>
      </c>
      <c r="B1156" s="329" t="s">
        <v>435</v>
      </c>
      <c r="C1156" s="499">
        <v>1</v>
      </c>
      <c r="D1156" s="335" t="s">
        <v>84</v>
      </c>
      <c r="E1156" s="202"/>
      <c r="F1156" s="897">
        <f t="shared" si="64"/>
        <v>0</v>
      </c>
    </row>
    <row r="1157" spans="1:6" x14ac:dyDescent="0.25">
      <c r="A1157" s="483"/>
      <c r="B1157" s="504"/>
      <c r="C1157" s="499"/>
      <c r="D1157" s="505"/>
      <c r="E1157" s="202"/>
      <c r="F1157" s="897"/>
    </row>
    <row r="1158" spans="1:6" x14ac:dyDescent="0.25">
      <c r="A1158" s="506">
        <v>17</v>
      </c>
      <c r="B1158" s="507" t="s">
        <v>922</v>
      </c>
      <c r="C1158" s="444"/>
      <c r="D1158" s="508"/>
      <c r="E1158" s="799"/>
      <c r="F1158" s="890"/>
    </row>
    <row r="1159" spans="1:6" x14ac:dyDescent="0.25">
      <c r="A1159" s="506"/>
      <c r="B1159" s="507"/>
      <c r="C1159" s="435"/>
      <c r="D1159" s="509"/>
      <c r="E1159" s="800"/>
      <c r="F1159" s="889"/>
    </row>
    <row r="1160" spans="1:6" x14ac:dyDescent="0.25">
      <c r="A1160" s="510">
        <v>17.100000000000001</v>
      </c>
      <c r="B1160" s="511" t="s">
        <v>923</v>
      </c>
      <c r="C1160" s="435"/>
      <c r="D1160" s="509"/>
      <c r="E1160" s="800"/>
      <c r="F1160" s="889"/>
    </row>
    <row r="1161" spans="1:6" ht="38.25" x14ac:dyDescent="0.25">
      <c r="A1161" s="512" t="s">
        <v>924</v>
      </c>
      <c r="B1161" s="513" t="s">
        <v>925</v>
      </c>
      <c r="C1161" s="514">
        <v>2</v>
      </c>
      <c r="D1161" s="515" t="s">
        <v>84</v>
      </c>
      <c r="E1161" s="801"/>
      <c r="F1161" s="898">
        <f t="shared" ref="F1161:F1169" si="65">C1161*E1161</f>
        <v>0</v>
      </c>
    </row>
    <row r="1162" spans="1:6" x14ac:dyDescent="0.25">
      <c r="A1162" s="512" t="s">
        <v>926</v>
      </c>
      <c r="B1162" s="513" t="s">
        <v>927</v>
      </c>
      <c r="C1162" s="514">
        <v>2</v>
      </c>
      <c r="D1162" s="515" t="s">
        <v>84</v>
      </c>
      <c r="E1162" s="801"/>
      <c r="F1162" s="898">
        <f t="shared" si="65"/>
        <v>0</v>
      </c>
    </row>
    <row r="1163" spans="1:6" ht="25.5" x14ac:dyDescent="0.25">
      <c r="A1163" s="512" t="s">
        <v>928</v>
      </c>
      <c r="B1163" s="513" t="s">
        <v>929</v>
      </c>
      <c r="C1163" s="514">
        <v>2</v>
      </c>
      <c r="D1163" s="515" t="s">
        <v>84</v>
      </c>
      <c r="E1163" s="801"/>
      <c r="F1163" s="898">
        <f t="shared" si="65"/>
        <v>0</v>
      </c>
    </row>
    <row r="1164" spans="1:6" x14ac:dyDescent="0.25">
      <c r="A1164" s="512" t="s">
        <v>930</v>
      </c>
      <c r="B1164" s="513" t="s">
        <v>931</v>
      </c>
      <c r="C1164" s="514">
        <v>4</v>
      </c>
      <c r="D1164" s="515" t="s">
        <v>84</v>
      </c>
      <c r="E1164" s="241"/>
      <c r="F1164" s="898">
        <f t="shared" si="65"/>
        <v>0</v>
      </c>
    </row>
    <row r="1165" spans="1:6" x14ac:dyDescent="0.25">
      <c r="A1165" s="512" t="s">
        <v>932</v>
      </c>
      <c r="B1165" s="513" t="s">
        <v>933</v>
      </c>
      <c r="C1165" s="514">
        <v>2</v>
      </c>
      <c r="D1165" s="515" t="s">
        <v>84</v>
      </c>
      <c r="E1165" s="802"/>
      <c r="F1165" s="898">
        <f t="shared" si="65"/>
        <v>0</v>
      </c>
    </row>
    <row r="1166" spans="1:6" ht="25.5" x14ac:dyDescent="0.25">
      <c r="A1166" s="512" t="s">
        <v>934</v>
      </c>
      <c r="B1166" s="513" t="s">
        <v>935</v>
      </c>
      <c r="C1166" s="514">
        <v>2</v>
      </c>
      <c r="D1166" s="515" t="s">
        <v>84</v>
      </c>
      <c r="E1166" s="241"/>
      <c r="F1166" s="898">
        <f t="shared" si="65"/>
        <v>0</v>
      </c>
    </row>
    <row r="1167" spans="1:6" ht="25.5" x14ac:dyDescent="0.25">
      <c r="A1167" s="512" t="s">
        <v>936</v>
      </c>
      <c r="B1167" s="513" t="s">
        <v>937</v>
      </c>
      <c r="C1167" s="514">
        <v>2</v>
      </c>
      <c r="D1167" s="515" t="s">
        <v>84</v>
      </c>
      <c r="E1167" s="250"/>
      <c r="F1167" s="898">
        <f t="shared" si="65"/>
        <v>0</v>
      </c>
    </row>
    <row r="1168" spans="1:6" x14ac:dyDescent="0.25">
      <c r="A1168" s="512" t="s">
        <v>938</v>
      </c>
      <c r="B1168" s="513" t="s">
        <v>939</v>
      </c>
      <c r="C1168" s="514">
        <v>2</v>
      </c>
      <c r="D1168" s="515" t="s">
        <v>84</v>
      </c>
      <c r="E1168" s="251"/>
      <c r="F1168" s="898">
        <f t="shared" si="65"/>
        <v>0</v>
      </c>
    </row>
    <row r="1169" spans="1:6" x14ac:dyDescent="0.25">
      <c r="A1169" s="512" t="s">
        <v>940</v>
      </c>
      <c r="B1169" s="513" t="s">
        <v>941</v>
      </c>
      <c r="C1169" s="514">
        <v>1</v>
      </c>
      <c r="D1169" s="515" t="s">
        <v>84</v>
      </c>
      <c r="E1169" s="251"/>
      <c r="F1169" s="898">
        <f t="shared" si="65"/>
        <v>0</v>
      </c>
    </row>
    <row r="1170" spans="1:6" x14ac:dyDescent="0.25">
      <c r="A1170" s="512" t="s">
        <v>942</v>
      </c>
      <c r="B1170" s="513" t="s">
        <v>943</v>
      </c>
      <c r="C1170" s="514">
        <v>1</v>
      </c>
      <c r="D1170" s="515" t="s">
        <v>84</v>
      </c>
      <c r="E1170" s="251"/>
      <c r="F1170" s="898">
        <f>C1170*E1170</f>
        <v>0</v>
      </c>
    </row>
    <row r="1171" spans="1:6" x14ac:dyDescent="0.25">
      <c r="A1171" s="512" t="s">
        <v>944</v>
      </c>
      <c r="B1171" s="513" t="s">
        <v>945</v>
      </c>
      <c r="C1171" s="514">
        <v>1</v>
      </c>
      <c r="D1171" s="515" t="s">
        <v>84</v>
      </c>
      <c r="E1171" s="251"/>
      <c r="F1171" s="898">
        <f>C1171*E1171</f>
        <v>0</v>
      </c>
    </row>
    <row r="1172" spans="1:6" x14ac:dyDescent="0.25">
      <c r="A1172" s="512" t="s">
        <v>946</v>
      </c>
      <c r="B1172" s="513" t="s">
        <v>947</v>
      </c>
      <c r="C1172" s="514">
        <v>1</v>
      </c>
      <c r="D1172" s="515" t="s">
        <v>84</v>
      </c>
      <c r="E1172" s="801"/>
      <c r="F1172" s="898">
        <f t="shared" ref="F1172:F1179" si="66">C1172*E1172</f>
        <v>0</v>
      </c>
    </row>
    <row r="1173" spans="1:6" x14ac:dyDescent="0.25">
      <c r="A1173" s="512" t="s">
        <v>948</v>
      </c>
      <c r="B1173" s="513" t="s">
        <v>949</v>
      </c>
      <c r="C1173" s="514">
        <v>1</v>
      </c>
      <c r="D1173" s="515" t="s">
        <v>84</v>
      </c>
      <c r="E1173" s="802"/>
      <c r="F1173" s="898">
        <f t="shared" si="66"/>
        <v>0</v>
      </c>
    </row>
    <row r="1174" spans="1:6" x14ac:dyDescent="0.25">
      <c r="A1174" s="512" t="s">
        <v>950</v>
      </c>
      <c r="B1174" s="513" t="s">
        <v>951</v>
      </c>
      <c r="C1174" s="514">
        <v>2</v>
      </c>
      <c r="D1174" s="515" t="s">
        <v>84</v>
      </c>
      <c r="E1174" s="241"/>
      <c r="F1174" s="898">
        <f t="shared" si="66"/>
        <v>0</v>
      </c>
    </row>
    <row r="1175" spans="1:6" x14ac:dyDescent="0.25">
      <c r="A1175" s="512" t="s">
        <v>952</v>
      </c>
      <c r="B1175" s="513" t="s">
        <v>953</v>
      </c>
      <c r="C1175" s="514">
        <v>4</v>
      </c>
      <c r="D1175" s="515" t="s">
        <v>84</v>
      </c>
      <c r="E1175" s="801"/>
      <c r="F1175" s="898">
        <f t="shared" si="66"/>
        <v>0</v>
      </c>
    </row>
    <row r="1176" spans="1:6" x14ac:dyDescent="0.25">
      <c r="A1176" s="512" t="s">
        <v>954</v>
      </c>
      <c r="B1176" s="513" t="s">
        <v>955</v>
      </c>
      <c r="C1176" s="514">
        <v>2</v>
      </c>
      <c r="D1176" s="515" t="s">
        <v>84</v>
      </c>
      <c r="E1176" s="801"/>
      <c r="F1176" s="898">
        <f t="shared" si="66"/>
        <v>0</v>
      </c>
    </row>
    <row r="1177" spans="1:6" x14ac:dyDescent="0.25">
      <c r="A1177" s="512" t="s">
        <v>956</v>
      </c>
      <c r="B1177" s="513" t="s">
        <v>957</v>
      </c>
      <c r="C1177" s="516">
        <v>2</v>
      </c>
      <c r="D1177" s="515" t="s">
        <v>84</v>
      </c>
      <c r="E1177" s="803"/>
      <c r="F1177" s="898">
        <f t="shared" si="66"/>
        <v>0</v>
      </c>
    </row>
    <row r="1178" spans="1:6" x14ac:dyDescent="0.25">
      <c r="A1178" s="512" t="s">
        <v>958</v>
      </c>
      <c r="B1178" s="513" t="s">
        <v>959</v>
      </c>
      <c r="C1178" s="516">
        <v>16</v>
      </c>
      <c r="D1178" s="517" t="s">
        <v>402</v>
      </c>
      <c r="E1178" s="803"/>
      <c r="F1178" s="898">
        <f t="shared" si="66"/>
        <v>0</v>
      </c>
    </row>
    <row r="1179" spans="1:6" x14ac:dyDescent="0.25">
      <c r="A1179" s="512" t="s">
        <v>960</v>
      </c>
      <c r="B1179" s="513" t="s">
        <v>961</v>
      </c>
      <c r="C1179" s="514">
        <v>2</v>
      </c>
      <c r="D1179" s="515" t="s">
        <v>84</v>
      </c>
      <c r="E1179" s="804"/>
      <c r="F1179" s="898">
        <f t="shared" si="66"/>
        <v>0</v>
      </c>
    </row>
    <row r="1180" spans="1:6" x14ac:dyDescent="0.25">
      <c r="A1180" s="514"/>
      <c r="B1180" s="518"/>
      <c r="C1180" s="519"/>
      <c r="D1180" s="520"/>
      <c r="E1180" s="805"/>
      <c r="F1180" s="889"/>
    </row>
    <row r="1181" spans="1:6" x14ac:dyDescent="0.25">
      <c r="A1181" s="521">
        <v>17.2</v>
      </c>
      <c r="B1181" s="511" t="s">
        <v>962</v>
      </c>
      <c r="C1181" s="435"/>
      <c r="D1181" s="509"/>
      <c r="E1181" s="800"/>
      <c r="F1181" s="889"/>
    </row>
    <row r="1182" spans="1:6" ht="38.25" x14ac:dyDescent="0.25">
      <c r="A1182" s="512" t="s">
        <v>963</v>
      </c>
      <c r="B1182" s="513" t="s">
        <v>964</v>
      </c>
      <c r="C1182" s="514">
        <v>2</v>
      </c>
      <c r="D1182" s="515" t="s">
        <v>84</v>
      </c>
      <c r="E1182" s="804"/>
      <c r="F1182" s="898">
        <f t="shared" ref="F1182:F1190" si="67">C1182*E1182</f>
        <v>0</v>
      </c>
    </row>
    <row r="1183" spans="1:6" x14ac:dyDescent="0.25">
      <c r="A1183" s="512" t="s">
        <v>965</v>
      </c>
      <c r="B1183" s="513" t="s">
        <v>927</v>
      </c>
      <c r="C1183" s="514">
        <v>2</v>
      </c>
      <c r="D1183" s="515" t="s">
        <v>84</v>
      </c>
      <c r="E1183" s="806"/>
      <c r="F1183" s="898">
        <f t="shared" si="67"/>
        <v>0</v>
      </c>
    </row>
    <row r="1184" spans="1:6" ht="25.5" x14ac:dyDescent="0.25">
      <c r="A1184" s="512" t="s">
        <v>966</v>
      </c>
      <c r="B1184" s="513" t="s">
        <v>967</v>
      </c>
      <c r="C1184" s="514">
        <v>2</v>
      </c>
      <c r="D1184" s="515" t="s">
        <v>84</v>
      </c>
      <c r="E1184" s="806"/>
      <c r="F1184" s="898">
        <f t="shared" si="67"/>
        <v>0</v>
      </c>
    </row>
    <row r="1185" spans="1:6" x14ac:dyDescent="0.25">
      <c r="A1185" s="512" t="s">
        <v>968</v>
      </c>
      <c r="B1185" s="513" t="s">
        <v>931</v>
      </c>
      <c r="C1185" s="514">
        <v>4</v>
      </c>
      <c r="D1185" s="515" t="s">
        <v>84</v>
      </c>
      <c r="E1185" s="241"/>
      <c r="F1185" s="898">
        <f t="shared" si="67"/>
        <v>0</v>
      </c>
    </row>
    <row r="1186" spans="1:6" x14ac:dyDescent="0.25">
      <c r="A1186" s="512" t="s">
        <v>969</v>
      </c>
      <c r="B1186" s="513" t="s">
        <v>933</v>
      </c>
      <c r="C1186" s="514">
        <v>2</v>
      </c>
      <c r="D1186" s="515" t="s">
        <v>84</v>
      </c>
      <c r="E1186" s="241"/>
      <c r="F1186" s="898">
        <f t="shared" si="67"/>
        <v>0</v>
      </c>
    </row>
    <row r="1187" spans="1:6" ht="25.5" x14ac:dyDescent="0.25">
      <c r="A1187" s="512" t="s">
        <v>970</v>
      </c>
      <c r="B1187" s="513" t="s">
        <v>935</v>
      </c>
      <c r="C1187" s="514">
        <v>2</v>
      </c>
      <c r="D1187" s="515" t="s">
        <v>84</v>
      </c>
      <c r="E1187" s="241"/>
      <c r="F1187" s="898">
        <f t="shared" si="67"/>
        <v>0</v>
      </c>
    </row>
    <row r="1188" spans="1:6" ht="25.5" x14ac:dyDescent="0.25">
      <c r="A1188" s="512" t="s">
        <v>971</v>
      </c>
      <c r="B1188" s="513" t="s">
        <v>937</v>
      </c>
      <c r="C1188" s="514">
        <v>2</v>
      </c>
      <c r="D1188" s="515" t="s">
        <v>84</v>
      </c>
      <c r="E1188" s="241"/>
      <c r="F1188" s="898">
        <f t="shared" si="67"/>
        <v>0</v>
      </c>
    </row>
    <row r="1189" spans="1:6" x14ac:dyDescent="0.25">
      <c r="A1189" s="512" t="s">
        <v>972</v>
      </c>
      <c r="B1189" s="513" t="s">
        <v>939</v>
      </c>
      <c r="C1189" s="514">
        <v>2</v>
      </c>
      <c r="D1189" s="515" t="s">
        <v>84</v>
      </c>
      <c r="E1189" s="241"/>
      <c r="F1189" s="898">
        <f t="shared" si="67"/>
        <v>0</v>
      </c>
    </row>
    <row r="1190" spans="1:6" x14ac:dyDescent="0.25">
      <c r="A1190" s="512" t="s">
        <v>973</v>
      </c>
      <c r="B1190" s="513" t="s">
        <v>941</v>
      </c>
      <c r="C1190" s="514">
        <v>1</v>
      </c>
      <c r="D1190" s="515" t="s">
        <v>84</v>
      </c>
      <c r="E1190" s="241"/>
      <c r="F1190" s="898">
        <f t="shared" si="67"/>
        <v>0</v>
      </c>
    </row>
    <row r="1191" spans="1:6" x14ac:dyDescent="0.25">
      <c r="A1191" s="512" t="s">
        <v>974</v>
      </c>
      <c r="B1191" s="513" t="s">
        <v>943</v>
      </c>
      <c r="C1191" s="514">
        <v>1</v>
      </c>
      <c r="D1191" s="515" t="s">
        <v>84</v>
      </c>
      <c r="E1191" s="241"/>
      <c r="F1191" s="898">
        <f>C1191*E1191</f>
        <v>0</v>
      </c>
    </row>
    <row r="1192" spans="1:6" x14ac:dyDescent="0.25">
      <c r="A1192" s="512" t="s">
        <v>975</v>
      </c>
      <c r="B1192" s="513" t="s">
        <v>945</v>
      </c>
      <c r="C1192" s="514">
        <v>1</v>
      </c>
      <c r="D1192" s="515" t="s">
        <v>84</v>
      </c>
      <c r="E1192" s="241"/>
      <c r="F1192" s="898">
        <f>C1192*E1192</f>
        <v>0</v>
      </c>
    </row>
    <row r="1193" spans="1:6" x14ac:dyDescent="0.25">
      <c r="A1193" s="512" t="s">
        <v>976</v>
      </c>
      <c r="B1193" s="513" t="s">
        <v>947</v>
      </c>
      <c r="C1193" s="514">
        <v>1</v>
      </c>
      <c r="D1193" s="515" t="s">
        <v>84</v>
      </c>
      <c r="E1193" s="241"/>
      <c r="F1193" s="898">
        <f>C1193*E1193</f>
        <v>0</v>
      </c>
    </row>
    <row r="1194" spans="1:6" x14ac:dyDescent="0.25">
      <c r="A1194" s="512" t="s">
        <v>977</v>
      </c>
      <c r="B1194" s="513" t="s">
        <v>949</v>
      </c>
      <c r="C1194" s="514">
        <v>1</v>
      </c>
      <c r="D1194" s="515" t="s">
        <v>84</v>
      </c>
      <c r="E1194" s="241"/>
      <c r="F1194" s="898">
        <f>C1194*E1194</f>
        <v>0</v>
      </c>
    </row>
    <row r="1195" spans="1:6" x14ac:dyDescent="0.25">
      <c r="A1195" s="512" t="s">
        <v>978</v>
      </c>
      <c r="B1195" s="513" t="s">
        <v>951</v>
      </c>
      <c r="C1195" s="514">
        <v>2</v>
      </c>
      <c r="D1195" s="515" t="s">
        <v>84</v>
      </c>
      <c r="E1195" s="241"/>
      <c r="F1195" s="898">
        <f t="shared" ref="F1195:F1200" si="68">C1195*E1195</f>
        <v>0</v>
      </c>
    </row>
    <row r="1196" spans="1:6" x14ac:dyDescent="0.25">
      <c r="A1196" s="512" t="s">
        <v>979</v>
      </c>
      <c r="B1196" s="513" t="s">
        <v>953</v>
      </c>
      <c r="C1196" s="514">
        <v>4</v>
      </c>
      <c r="D1196" s="515" t="s">
        <v>84</v>
      </c>
      <c r="E1196" s="241"/>
      <c r="F1196" s="898">
        <f t="shared" si="68"/>
        <v>0</v>
      </c>
    </row>
    <row r="1197" spans="1:6" x14ac:dyDescent="0.25">
      <c r="A1197" s="512" t="s">
        <v>980</v>
      </c>
      <c r="B1197" s="513" t="s">
        <v>955</v>
      </c>
      <c r="C1197" s="514">
        <v>2</v>
      </c>
      <c r="D1197" s="515" t="s">
        <v>84</v>
      </c>
      <c r="E1197" s="241"/>
      <c r="F1197" s="898">
        <f t="shared" si="68"/>
        <v>0</v>
      </c>
    </row>
    <row r="1198" spans="1:6" x14ac:dyDescent="0.25">
      <c r="A1198" s="512" t="s">
        <v>981</v>
      </c>
      <c r="B1198" s="513" t="s">
        <v>957</v>
      </c>
      <c r="C1198" s="516">
        <v>2</v>
      </c>
      <c r="D1198" s="515" t="s">
        <v>84</v>
      </c>
      <c r="E1198" s="241"/>
      <c r="F1198" s="898">
        <f t="shared" si="68"/>
        <v>0</v>
      </c>
    </row>
    <row r="1199" spans="1:6" x14ac:dyDescent="0.25">
      <c r="A1199" s="512" t="s">
        <v>982</v>
      </c>
      <c r="B1199" s="513" t="s">
        <v>959</v>
      </c>
      <c r="C1199" s="516">
        <v>24</v>
      </c>
      <c r="D1199" s="517" t="s">
        <v>402</v>
      </c>
      <c r="E1199" s="803"/>
      <c r="F1199" s="898">
        <f t="shared" si="68"/>
        <v>0</v>
      </c>
    </row>
    <row r="1200" spans="1:6" x14ac:dyDescent="0.25">
      <c r="A1200" s="512" t="s">
        <v>983</v>
      </c>
      <c r="B1200" s="513" t="s">
        <v>961</v>
      </c>
      <c r="C1200" s="514">
        <v>2</v>
      </c>
      <c r="D1200" s="515" t="s">
        <v>84</v>
      </c>
      <c r="E1200" s="804"/>
      <c r="F1200" s="898">
        <f t="shared" si="68"/>
        <v>0</v>
      </c>
    </row>
    <row r="1201" spans="1:6" x14ac:dyDescent="0.25">
      <c r="A1201" s="514"/>
      <c r="B1201" s="518"/>
      <c r="C1201" s="519"/>
      <c r="D1201" s="520"/>
      <c r="E1201" s="805"/>
      <c r="F1201" s="889"/>
    </row>
    <row r="1202" spans="1:6" x14ac:dyDescent="0.25">
      <c r="A1202" s="521">
        <v>17.3</v>
      </c>
      <c r="B1202" s="511" t="s">
        <v>984</v>
      </c>
      <c r="C1202" s="435"/>
      <c r="D1202" s="509"/>
      <c r="E1202" s="800"/>
      <c r="F1202" s="889"/>
    </row>
    <row r="1203" spans="1:6" ht="38.25" x14ac:dyDescent="0.25">
      <c r="A1203" s="512" t="s">
        <v>985</v>
      </c>
      <c r="B1203" s="513" t="s">
        <v>986</v>
      </c>
      <c r="C1203" s="514">
        <v>2</v>
      </c>
      <c r="D1203" s="515" t="s">
        <v>84</v>
      </c>
      <c r="E1203" s="801"/>
      <c r="F1203" s="898">
        <f t="shared" ref="F1203:F1219" si="69">C1203*E1203</f>
        <v>0</v>
      </c>
    </row>
    <row r="1204" spans="1:6" x14ac:dyDescent="0.25">
      <c r="A1204" s="512" t="s">
        <v>987</v>
      </c>
      <c r="B1204" s="513" t="s">
        <v>927</v>
      </c>
      <c r="C1204" s="514">
        <v>2</v>
      </c>
      <c r="D1204" s="515" t="s">
        <v>84</v>
      </c>
      <c r="E1204" s="801"/>
      <c r="F1204" s="898">
        <f t="shared" si="69"/>
        <v>0</v>
      </c>
    </row>
    <row r="1205" spans="1:6" ht="25.5" x14ac:dyDescent="0.25">
      <c r="A1205" s="512" t="s">
        <v>988</v>
      </c>
      <c r="B1205" s="513" t="s">
        <v>989</v>
      </c>
      <c r="C1205" s="514">
        <v>2</v>
      </c>
      <c r="D1205" s="515" t="s">
        <v>84</v>
      </c>
      <c r="E1205" s="801"/>
      <c r="F1205" s="898">
        <f t="shared" si="69"/>
        <v>0</v>
      </c>
    </row>
    <row r="1206" spans="1:6" x14ac:dyDescent="0.25">
      <c r="A1206" s="512" t="s">
        <v>990</v>
      </c>
      <c r="B1206" s="513" t="s">
        <v>991</v>
      </c>
      <c r="C1206" s="514">
        <v>4</v>
      </c>
      <c r="D1206" s="515" t="s">
        <v>84</v>
      </c>
      <c r="E1206" s="241"/>
      <c r="F1206" s="898">
        <f t="shared" si="69"/>
        <v>0</v>
      </c>
    </row>
    <row r="1207" spans="1:6" x14ac:dyDescent="0.25">
      <c r="A1207" s="512" t="s">
        <v>992</v>
      </c>
      <c r="B1207" s="513" t="s">
        <v>993</v>
      </c>
      <c r="C1207" s="514">
        <v>2</v>
      </c>
      <c r="D1207" s="515" t="s">
        <v>84</v>
      </c>
      <c r="E1207" s="241"/>
      <c r="F1207" s="898">
        <f t="shared" si="69"/>
        <v>0</v>
      </c>
    </row>
    <row r="1208" spans="1:6" ht="25.5" x14ac:dyDescent="0.25">
      <c r="A1208" s="512" t="s">
        <v>994</v>
      </c>
      <c r="B1208" s="513" t="s">
        <v>995</v>
      </c>
      <c r="C1208" s="514">
        <v>2</v>
      </c>
      <c r="D1208" s="515" t="s">
        <v>84</v>
      </c>
      <c r="E1208" s="241"/>
      <c r="F1208" s="898">
        <f t="shared" si="69"/>
        <v>0</v>
      </c>
    </row>
    <row r="1209" spans="1:6" ht="25.5" x14ac:dyDescent="0.25">
      <c r="A1209" s="512" t="s">
        <v>996</v>
      </c>
      <c r="B1209" s="513" t="s">
        <v>997</v>
      </c>
      <c r="C1209" s="514">
        <v>2</v>
      </c>
      <c r="D1209" s="515" t="s">
        <v>84</v>
      </c>
      <c r="E1209" s="241"/>
      <c r="F1209" s="898">
        <f t="shared" si="69"/>
        <v>0</v>
      </c>
    </row>
    <row r="1210" spans="1:6" x14ac:dyDescent="0.25">
      <c r="A1210" s="512" t="s">
        <v>998</v>
      </c>
      <c r="B1210" s="513" t="s">
        <v>999</v>
      </c>
      <c r="C1210" s="514">
        <v>2</v>
      </c>
      <c r="D1210" s="515" t="s">
        <v>84</v>
      </c>
      <c r="E1210" s="251"/>
      <c r="F1210" s="898">
        <f t="shared" si="69"/>
        <v>0</v>
      </c>
    </row>
    <row r="1211" spans="1:6" x14ac:dyDescent="0.25">
      <c r="A1211" s="512" t="s">
        <v>1000</v>
      </c>
      <c r="B1211" s="513" t="s">
        <v>1001</v>
      </c>
      <c r="C1211" s="514">
        <v>1</v>
      </c>
      <c r="D1211" s="515" t="s">
        <v>84</v>
      </c>
      <c r="E1211" s="252"/>
      <c r="F1211" s="898">
        <f t="shared" si="69"/>
        <v>0</v>
      </c>
    </row>
    <row r="1212" spans="1:6" x14ac:dyDescent="0.25">
      <c r="A1212" s="512" t="s">
        <v>1002</v>
      </c>
      <c r="B1212" s="513" t="s">
        <v>1003</v>
      </c>
      <c r="C1212" s="514">
        <v>1</v>
      </c>
      <c r="D1212" s="515" t="s">
        <v>84</v>
      </c>
      <c r="E1212" s="252"/>
      <c r="F1212" s="898">
        <f t="shared" si="69"/>
        <v>0</v>
      </c>
    </row>
    <row r="1213" spans="1:6" x14ac:dyDescent="0.25">
      <c r="A1213" s="512" t="s">
        <v>1004</v>
      </c>
      <c r="B1213" s="513" t="s">
        <v>1005</v>
      </c>
      <c r="C1213" s="514">
        <v>1</v>
      </c>
      <c r="D1213" s="515" t="s">
        <v>84</v>
      </c>
      <c r="E1213" s="252"/>
      <c r="F1213" s="898">
        <f>C1213*E1213</f>
        <v>0</v>
      </c>
    </row>
    <row r="1214" spans="1:6" ht="25.5" x14ac:dyDescent="0.25">
      <c r="A1214" s="512" t="s">
        <v>1006</v>
      </c>
      <c r="B1214" s="513" t="s">
        <v>1007</v>
      </c>
      <c r="C1214" s="514">
        <v>2</v>
      </c>
      <c r="D1214" s="515" t="s">
        <v>84</v>
      </c>
      <c r="E1214" s="241"/>
      <c r="F1214" s="898">
        <f t="shared" si="69"/>
        <v>0</v>
      </c>
    </row>
    <row r="1215" spans="1:6" x14ac:dyDescent="0.25">
      <c r="A1215" s="512" t="s">
        <v>1008</v>
      </c>
      <c r="B1215" s="513" t="s">
        <v>1009</v>
      </c>
      <c r="C1215" s="514">
        <v>4</v>
      </c>
      <c r="D1215" s="515" t="s">
        <v>84</v>
      </c>
      <c r="E1215" s="801"/>
      <c r="F1215" s="898">
        <f t="shared" si="69"/>
        <v>0</v>
      </c>
    </row>
    <row r="1216" spans="1:6" x14ac:dyDescent="0.25">
      <c r="A1216" s="512" t="s">
        <v>1010</v>
      </c>
      <c r="B1216" s="513" t="s">
        <v>955</v>
      </c>
      <c r="C1216" s="514">
        <v>2</v>
      </c>
      <c r="D1216" s="515" t="s">
        <v>84</v>
      </c>
      <c r="E1216" s="801"/>
      <c r="F1216" s="898">
        <f t="shared" si="69"/>
        <v>0</v>
      </c>
    </row>
    <row r="1217" spans="1:6" x14ac:dyDescent="0.25">
      <c r="A1217" s="512" t="s">
        <v>1011</v>
      </c>
      <c r="B1217" s="513" t="s">
        <v>1012</v>
      </c>
      <c r="C1217" s="516">
        <v>2</v>
      </c>
      <c r="D1217" s="515" t="s">
        <v>84</v>
      </c>
      <c r="E1217" s="803"/>
      <c r="F1217" s="898">
        <f t="shared" si="69"/>
        <v>0</v>
      </c>
    </row>
    <row r="1218" spans="1:6" x14ac:dyDescent="0.25">
      <c r="A1218" s="512" t="s">
        <v>1013</v>
      </c>
      <c r="B1218" s="513" t="s">
        <v>1014</v>
      </c>
      <c r="C1218" s="516">
        <v>20</v>
      </c>
      <c r="D1218" s="517" t="s">
        <v>1015</v>
      </c>
      <c r="E1218" s="803"/>
      <c r="F1218" s="898">
        <f t="shared" si="69"/>
        <v>0</v>
      </c>
    </row>
    <row r="1219" spans="1:6" x14ac:dyDescent="0.25">
      <c r="A1219" s="512" t="s">
        <v>1016</v>
      </c>
      <c r="B1219" s="513" t="s">
        <v>961</v>
      </c>
      <c r="C1219" s="514">
        <v>2</v>
      </c>
      <c r="D1219" s="515" t="s">
        <v>84</v>
      </c>
      <c r="E1219" s="241"/>
      <c r="F1219" s="898">
        <f t="shared" si="69"/>
        <v>0</v>
      </c>
    </row>
    <row r="1220" spans="1:6" x14ac:dyDescent="0.25">
      <c r="A1220" s="514"/>
      <c r="B1220" s="518"/>
      <c r="C1220" s="519"/>
      <c r="D1220" s="520"/>
      <c r="E1220" s="805"/>
      <c r="F1220" s="889"/>
    </row>
    <row r="1221" spans="1:6" x14ac:dyDescent="0.25">
      <c r="A1221" s="521">
        <v>17.399999999999999</v>
      </c>
      <c r="B1221" s="511" t="s">
        <v>1017</v>
      </c>
      <c r="C1221" s="435"/>
      <c r="D1221" s="509"/>
      <c r="E1221" s="800"/>
      <c r="F1221" s="889"/>
    </row>
    <row r="1222" spans="1:6" ht="38.25" x14ac:dyDescent="0.25">
      <c r="A1222" s="512" t="s">
        <v>1018</v>
      </c>
      <c r="B1222" s="513" t="s">
        <v>1019</v>
      </c>
      <c r="C1222" s="514">
        <v>2</v>
      </c>
      <c r="D1222" s="515" t="s">
        <v>84</v>
      </c>
      <c r="E1222" s="241"/>
      <c r="F1222" s="898">
        <f>C1222*E1222</f>
        <v>0</v>
      </c>
    </row>
    <row r="1223" spans="1:6" x14ac:dyDescent="0.25">
      <c r="A1223" s="512" t="s">
        <v>1020</v>
      </c>
      <c r="B1223" s="513" t="s">
        <v>927</v>
      </c>
      <c r="C1223" s="514">
        <v>2</v>
      </c>
      <c r="D1223" s="515" t="s">
        <v>84</v>
      </c>
      <c r="E1223" s="241"/>
      <c r="F1223" s="898">
        <f>C1223*E1223</f>
        <v>0</v>
      </c>
    </row>
    <row r="1224" spans="1:6" ht="25.5" x14ac:dyDescent="0.25">
      <c r="A1224" s="512" t="s">
        <v>1021</v>
      </c>
      <c r="B1224" s="513" t="s">
        <v>967</v>
      </c>
      <c r="C1224" s="514">
        <v>2</v>
      </c>
      <c r="D1224" s="515" t="s">
        <v>84</v>
      </c>
      <c r="E1224" s="241"/>
      <c r="F1224" s="898">
        <f>C1224*E1224</f>
        <v>0</v>
      </c>
    </row>
    <row r="1225" spans="1:6" x14ac:dyDescent="0.25">
      <c r="A1225" s="512" t="s">
        <v>1022</v>
      </c>
      <c r="B1225" s="513" t="s">
        <v>991</v>
      </c>
      <c r="C1225" s="514">
        <v>4</v>
      </c>
      <c r="D1225" s="515" t="s">
        <v>84</v>
      </c>
      <c r="E1225" s="241"/>
      <c r="F1225" s="898">
        <f t="shared" ref="F1225:F1238" si="70">C1225*E1225</f>
        <v>0</v>
      </c>
    </row>
    <row r="1226" spans="1:6" x14ac:dyDescent="0.25">
      <c r="A1226" s="512" t="s">
        <v>1023</v>
      </c>
      <c r="B1226" s="513" t="s">
        <v>993</v>
      </c>
      <c r="C1226" s="514">
        <v>2</v>
      </c>
      <c r="D1226" s="515" t="s">
        <v>84</v>
      </c>
      <c r="E1226" s="241"/>
      <c r="F1226" s="898">
        <f t="shared" si="70"/>
        <v>0</v>
      </c>
    </row>
    <row r="1227" spans="1:6" ht="25.5" x14ac:dyDescent="0.25">
      <c r="A1227" s="512" t="s">
        <v>1024</v>
      </c>
      <c r="B1227" s="513" t="s">
        <v>995</v>
      </c>
      <c r="C1227" s="514">
        <v>2</v>
      </c>
      <c r="D1227" s="515" t="s">
        <v>84</v>
      </c>
      <c r="E1227" s="241"/>
      <c r="F1227" s="898">
        <f t="shared" si="70"/>
        <v>0</v>
      </c>
    </row>
    <row r="1228" spans="1:6" ht="25.5" x14ac:dyDescent="0.25">
      <c r="A1228" s="512" t="s">
        <v>1025</v>
      </c>
      <c r="B1228" s="513" t="s">
        <v>1026</v>
      </c>
      <c r="C1228" s="514">
        <v>2</v>
      </c>
      <c r="D1228" s="515" t="s">
        <v>84</v>
      </c>
      <c r="E1228" s="241"/>
      <c r="F1228" s="898">
        <f t="shared" si="70"/>
        <v>0</v>
      </c>
    </row>
    <row r="1229" spans="1:6" x14ac:dyDescent="0.25">
      <c r="A1229" s="512" t="s">
        <v>1027</v>
      </c>
      <c r="B1229" s="513" t="s">
        <v>999</v>
      </c>
      <c r="C1229" s="514">
        <v>2</v>
      </c>
      <c r="D1229" s="515" t="s">
        <v>84</v>
      </c>
      <c r="E1229" s="241"/>
      <c r="F1229" s="898">
        <f t="shared" si="70"/>
        <v>0</v>
      </c>
    </row>
    <row r="1230" spans="1:6" x14ac:dyDescent="0.25">
      <c r="A1230" s="512" t="s">
        <v>1028</v>
      </c>
      <c r="B1230" s="513" t="s">
        <v>1001</v>
      </c>
      <c r="C1230" s="514">
        <v>1</v>
      </c>
      <c r="D1230" s="515" t="s">
        <v>84</v>
      </c>
      <c r="E1230" s="241"/>
      <c r="F1230" s="898">
        <f t="shared" si="70"/>
        <v>0</v>
      </c>
    </row>
    <row r="1231" spans="1:6" x14ac:dyDescent="0.25">
      <c r="A1231" s="512" t="s">
        <v>1029</v>
      </c>
      <c r="B1231" s="513" t="s">
        <v>1003</v>
      </c>
      <c r="C1231" s="514">
        <v>1</v>
      </c>
      <c r="D1231" s="515" t="s">
        <v>84</v>
      </c>
      <c r="E1231" s="241"/>
      <c r="F1231" s="898">
        <f t="shared" si="70"/>
        <v>0</v>
      </c>
    </row>
    <row r="1232" spans="1:6" x14ac:dyDescent="0.25">
      <c r="A1232" s="512" t="s">
        <v>1030</v>
      </c>
      <c r="B1232" s="513" t="s">
        <v>1005</v>
      </c>
      <c r="C1232" s="514">
        <v>1</v>
      </c>
      <c r="D1232" s="515" t="s">
        <v>84</v>
      </c>
      <c r="E1232" s="241"/>
      <c r="F1232" s="898">
        <f t="shared" si="70"/>
        <v>0</v>
      </c>
    </row>
    <row r="1233" spans="1:6" ht="25.5" x14ac:dyDescent="0.25">
      <c r="A1233" s="512" t="s">
        <v>1031</v>
      </c>
      <c r="B1233" s="513" t="s">
        <v>1007</v>
      </c>
      <c r="C1233" s="514">
        <v>2</v>
      </c>
      <c r="D1233" s="515" t="s">
        <v>84</v>
      </c>
      <c r="E1233" s="241"/>
      <c r="F1233" s="898">
        <f t="shared" si="70"/>
        <v>0</v>
      </c>
    </row>
    <row r="1234" spans="1:6" x14ac:dyDescent="0.25">
      <c r="A1234" s="512" t="s">
        <v>1032</v>
      </c>
      <c r="B1234" s="513" t="s">
        <v>1009</v>
      </c>
      <c r="C1234" s="514">
        <v>4</v>
      </c>
      <c r="D1234" s="515" t="s">
        <v>84</v>
      </c>
      <c r="E1234" s="241"/>
      <c r="F1234" s="898">
        <f t="shared" si="70"/>
        <v>0</v>
      </c>
    </row>
    <row r="1235" spans="1:6" x14ac:dyDescent="0.25">
      <c r="A1235" s="512" t="s">
        <v>1033</v>
      </c>
      <c r="B1235" s="513" t="s">
        <v>955</v>
      </c>
      <c r="C1235" s="514">
        <v>2</v>
      </c>
      <c r="D1235" s="515" t="s">
        <v>84</v>
      </c>
      <c r="E1235" s="241"/>
      <c r="F1235" s="898">
        <f t="shared" si="70"/>
        <v>0</v>
      </c>
    </row>
    <row r="1236" spans="1:6" x14ac:dyDescent="0.25">
      <c r="A1236" s="512" t="s">
        <v>1034</v>
      </c>
      <c r="B1236" s="513" t="s">
        <v>1012</v>
      </c>
      <c r="C1236" s="516">
        <v>2</v>
      </c>
      <c r="D1236" s="515" t="s">
        <v>84</v>
      </c>
      <c r="E1236" s="803"/>
      <c r="F1236" s="898">
        <f t="shared" si="70"/>
        <v>0</v>
      </c>
    </row>
    <row r="1237" spans="1:6" x14ac:dyDescent="0.25">
      <c r="A1237" s="512" t="s">
        <v>1035</v>
      </c>
      <c r="B1237" s="513" t="s">
        <v>1014</v>
      </c>
      <c r="C1237" s="516">
        <v>20</v>
      </c>
      <c r="D1237" s="517" t="s">
        <v>402</v>
      </c>
      <c r="E1237" s="803"/>
      <c r="F1237" s="898">
        <f t="shared" si="70"/>
        <v>0</v>
      </c>
    </row>
    <row r="1238" spans="1:6" x14ac:dyDescent="0.25">
      <c r="A1238" s="512" t="s">
        <v>1036</v>
      </c>
      <c r="B1238" s="513" t="s">
        <v>961</v>
      </c>
      <c r="C1238" s="514">
        <v>2</v>
      </c>
      <c r="D1238" s="515" t="s">
        <v>84</v>
      </c>
      <c r="E1238" s="241"/>
      <c r="F1238" s="898">
        <f t="shared" si="70"/>
        <v>0</v>
      </c>
    </row>
    <row r="1239" spans="1:6" x14ac:dyDescent="0.25">
      <c r="A1239" s="278"/>
      <c r="B1239" s="279" t="s">
        <v>1037</v>
      </c>
      <c r="C1239" s="280"/>
      <c r="D1239" s="281"/>
      <c r="E1239" s="756"/>
      <c r="F1239" s="867">
        <f>SUM(F1090:F1238)</f>
        <v>0</v>
      </c>
    </row>
    <row r="1240" spans="1:6" x14ac:dyDescent="0.25">
      <c r="A1240" s="522"/>
      <c r="B1240" s="523"/>
      <c r="C1240" s="298"/>
      <c r="D1240" s="286"/>
      <c r="E1240" s="755"/>
      <c r="F1240" s="899"/>
    </row>
    <row r="1241" spans="1:6" x14ac:dyDescent="0.25">
      <c r="A1241" s="522"/>
      <c r="B1241" s="523"/>
      <c r="C1241" s="298"/>
      <c r="D1241" s="286"/>
      <c r="E1241" s="755"/>
      <c r="F1241" s="899"/>
    </row>
    <row r="1242" spans="1:6" ht="25.5" x14ac:dyDescent="0.25">
      <c r="A1242" s="271" t="s">
        <v>1038</v>
      </c>
      <c r="B1242" s="282" t="s">
        <v>1039</v>
      </c>
      <c r="C1242" s="273"/>
      <c r="D1242" s="274"/>
      <c r="E1242" s="755"/>
      <c r="F1242" s="276"/>
    </row>
    <row r="1243" spans="1:6" x14ac:dyDescent="0.25">
      <c r="A1243" s="271"/>
      <c r="B1243" s="272"/>
      <c r="C1243" s="273"/>
      <c r="D1243" s="274"/>
      <c r="E1243" s="755"/>
      <c r="F1243" s="276"/>
    </row>
    <row r="1244" spans="1:6" x14ac:dyDescent="0.25">
      <c r="A1244" s="283">
        <v>1</v>
      </c>
      <c r="B1244" s="284" t="s">
        <v>16</v>
      </c>
      <c r="C1244" s="285">
        <v>3568.06</v>
      </c>
      <c r="D1244" s="286" t="s">
        <v>17</v>
      </c>
      <c r="E1244" s="757"/>
      <c r="F1244" s="868">
        <f t="shared" ref="F1244:F1251" si="71">ROUND(C1244*E1244,2)</f>
        <v>0</v>
      </c>
    </row>
    <row r="1245" spans="1:6" x14ac:dyDescent="0.25">
      <c r="A1245" s="271"/>
      <c r="B1245" s="272"/>
      <c r="C1245" s="273"/>
      <c r="D1245" s="274"/>
      <c r="E1245" s="755"/>
      <c r="F1245" s="276">
        <f t="shared" si="71"/>
        <v>0</v>
      </c>
    </row>
    <row r="1246" spans="1:6" x14ac:dyDescent="0.25">
      <c r="A1246" s="524">
        <v>2</v>
      </c>
      <c r="B1246" s="525" t="s">
        <v>1040</v>
      </c>
      <c r="C1246" s="526"/>
      <c r="D1246" s="527"/>
      <c r="E1246" s="757"/>
      <c r="F1246" s="868">
        <f t="shared" si="71"/>
        <v>0</v>
      </c>
    </row>
    <row r="1247" spans="1:6" x14ac:dyDescent="0.25">
      <c r="A1247" s="528">
        <v>2.1</v>
      </c>
      <c r="B1247" s="529" t="s">
        <v>1041</v>
      </c>
      <c r="C1247" s="285">
        <v>7136.12</v>
      </c>
      <c r="D1247" s="527" t="s">
        <v>17</v>
      </c>
      <c r="E1247" s="757"/>
      <c r="F1247" s="868">
        <f t="shared" si="71"/>
        <v>0</v>
      </c>
    </row>
    <row r="1248" spans="1:6" x14ac:dyDescent="0.25">
      <c r="A1248" s="530">
        <v>2.2000000000000002</v>
      </c>
      <c r="B1248" s="529" t="s">
        <v>1042</v>
      </c>
      <c r="C1248" s="285">
        <v>3211.25</v>
      </c>
      <c r="D1248" s="531" t="s">
        <v>76</v>
      </c>
      <c r="E1248" s="757"/>
      <c r="F1248" s="868">
        <f t="shared" si="71"/>
        <v>0</v>
      </c>
    </row>
    <row r="1249" spans="1:6" ht="25.5" x14ac:dyDescent="0.25">
      <c r="A1249" s="530">
        <v>2.2999999999999998</v>
      </c>
      <c r="B1249" s="529" t="s">
        <v>1043</v>
      </c>
      <c r="C1249" s="285">
        <v>220.23</v>
      </c>
      <c r="D1249" s="532" t="s">
        <v>26</v>
      </c>
      <c r="E1249" s="757"/>
      <c r="F1249" s="868">
        <f t="shared" si="71"/>
        <v>0</v>
      </c>
    </row>
    <row r="1250" spans="1:6" x14ac:dyDescent="0.25">
      <c r="A1250" s="271"/>
      <c r="B1250" s="272"/>
      <c r="C1250" s="273"/>
      <c r="D1250" s="274"/>
      <c r="E1250" s="755"/>
      <c r="F1250" s="276">
        <f t="shared" si="71"/>
        <v>0</v>
      </c>
    </row>
    <row r="1251" spans="1:6" x14ac:dyDescent="0.25">
      <c r="A1251" s="287">
        <v>3</v>
      </c>
      <c r="B1251" s="288" t="s">
        <v>18</v>
      </c>
      <c r="C1251" s="289"/>
      <c r="D1251" s="290"/>
      <c r="E1251" s="757"/>
      <c r="F1251" s="868">
        <f t="shared" si="71"/>
        <v>0</v>
      </c>
    </row>
    <row r="1252" spans="1:6" x14ac:dyDescent="0.25">
      <c r="A1252" s="291">
        <v>3.1</v>
      </c>
      <c r="B1252" s="292" t="s">
        <v>19</v>
      </c>
      <c r="C1252" s="289">
        <v>5030.96</v>
      </c>
      <c r="D1252" s="293" t="s">
        <v>20</v>
      </c>
      <c r="E1252" s="757"/>
      <c r="F1252" s="869">
        <f t="shared" ref="F1252" si="72">ROUND((C1252*E1252),2)</f>
        <v>0</v>
      </c>
    </row>
    <row r="1253" spans="1:6" ht="25.5" x14ac:dyDescent="0.25">
      <c r="A1253" s="291">
        <v>3.2</v>
      </c>
      <c r="B1253" s="292" t="s">
        <v>1044</v>
      </c>
      <c r="C1253" s="295">
        <v>3124.63</v>
      </c>
      <c r="D1253" s="293" t="s">
        <v>26</v>
      </c>
      <c r="E1253" s="757"/>
      <c r="F1253" s="868">
        <f>ROUND((C1253*E1253),2)</f>
        <v>0</v>
      </c>
    </row>
    <row r="1254" spans="1:6" ht="25.5" x14ac:dyDescent="0.25">
      <c r="A1254" s="291">
        <v>3.3</v>
      </c>
      <c r="B1254" s="292" t="s">
        <v>23</v>
      </c>
      <c r="C1254" s="295">
        <v>4339.7700000000004</v>
      </c>
      <c r="D1254" s="296" t="s">
        <v>24</v>
      </c>
      <c r="E1254" s="757"/>
      <c r="F1254" s="868">
        <f t="shared" ref="F1254:F1261" si="73">ROUND(C1254*E1254,2)</f>
        <v>0</v>
      </c>
    </row>
    <row r="1255" spans="1:6" ht="25.5" x14ac:dyDescent="0.25">
      <c r="A1255" s="291">
        <v>3.4</v>
      </c>
      <c r="B1255" s="292" t="s">
        <v>25</v>
      </c>
      <c r="C1255" s="295">
        <v>3988.62</v>
      </c>
      <c r="D1255" s="293" t="s">
        <v>26</v>
      </c>
      <c r="E1255" s="757"/>
      <c r="F1255" s="868">
        <f t="shared" si="73"/>
        <v>0</v>
      </c>
    </row>
    <row r="1256" spans="1:6" x14ac:dyDescent="0.25">
      <c r="A1256" s="271"/>
      <c r="B1256" s="272"/>
      <c r="C1256" s="273"/>
      <c r="D1256" s="274"/>
      <c r="E1256" s="755"/>
      <c r="F1256" s="276">
        <f t="shared" si="73"/>
        <v>0</v>
      </c>
    </row>
    <row r="1257" spans="1:6" x14ac:dyDescent="0.25">
      <c r="A1257" s="297">
        <v>4</v>
      </c>
      <c r="B1257" s="284" t="s">
        <v>27</v>
      </c>
      <c r="C1257" s="298"/>
      <c r="D1257" s="286"/>
      <c r="E1257" s="757"/>
      <c r="F1257" s="868">
        <f t="shared" si="73"/>
        <v>0</v>
      </c>
    </row>
    <row r="1258" spans="1:6" x14ac:dyDescent="0.25">
      <c r="A1258" s="299">
        <v>4.0999999999999996</v>
      </c>
      <c r="B1258" s="533" t="s">
        <v>1045</v>
      </c>
      <c r="C1258" s="298">
        <v>3568.06</v>
      </c>
      <c r="D1258" s="286" t="s">
        <v>17</v>
      </c>
      <c r="E1258" s="757"/>
      <c r="F1258" s="868">
        <f t="shared" si="73"/>
        <v>0</v>
      </c>
    </row>
    <row r="1259" spans="1:6" x14ac:dyDescent="0.25">
      <c r="A1259" s="271"/>
      <c r="B1259" s="272"/>
      <c r="C1259" s="273"/>
      <c r="D1259" s="274"/>
      <c r="E1259" s="755"/>
      <c r="F1259" s="276">
        <f t="shared" si="73"/>
        <v>0</v>
      </c>
    </row>
    <row r="1260" spans="1:6" x14ac:dyDescent="0.25">
      <c r="A1260" s="297">
        <v>5</v>
      </c>
      <c r="B1260" s="284" t="s">
        <v>30</v>
      </c>
      <c r="C1260" s="289"/>
      <c r="D1260" s="286"/>
      <c r="E1260" s="757"/>
      <c r="F1260" s="868">
        <f t="shared" si="73"/>
        <v>0</v>
      </c>
    </row>
    <row r="1261" spans="1:6" x14ac:dyDescent="0.25">
      <c r="A1261" s="299">
        <v>4.0999999999999996</v>
      </c>
      <c r="B1261" s="533" t="s">
        <v>1045</v>
      </c>
      <c r="C1261" s="298">
        <v>3568.06</v>
      </c>
      <c r="D1261" s="286" t="s">
        <v>17</v>
      </c>
      <c r="E1261" s="757"/>
      <c r="F1261" s="868">
        <f t="shared" si="73"/>
        <v>0</v>
      </c>
    </row>
    <row r="1262" spans="1:6" x14ac:dyDescent="0.25">
      <c r="A1262" s="299"/>
      <c r="B1262" s="300"/>
      <c r="C1262" s="298"/>
      <c r="D1262" s="286"/>
      <c r="E1262" s="757"/>
      <c r="F1262" s="868"/>
    </row>
    <row r="1263" spans="1:6" ht="25.5" x14ac:dyDescent="0.25">
      <c r="A1263" s="303">
        <v>6</v>
      </c>
      <c r="B1263" s="282" t="s">
        <v>878</v>
      </c>
      <c r="C1263" s="289">
        <v>15</v>
      </c>
      <c r="D1263" s="304" t="s">
        <v>34</v>
      </c>
      <c r="E1263" s="758"/>
      <c r="F1263" s="868">
        <f>ROUND(C1263*E1263,2)/100</f>
        <v>0</v>
      </c>
    </row>
    <row r="1264" spans="1:6" x14ac:dyDescent="0.25">
      <c r="A1264" s="271"/>
      <c r="B1264" s="272"/>
      <c r="C1264" s="273"/>
      <c r="D1264" s="274"/>
      <c r="E1264" s="757"/>
      <c r="F1264" s="276">
        <f t="shared" ref="F1264:F1272" si="74">ROUND(C1264*E1264,2)</f>
        <v>0</v>
      </c>
    </row>
    <row r="1265" spans="1:6" x14ac:dyDescent="0.25">
      <c r="A1265" s="287">
        <v>7</v>
      </c>
      <c r="B1265" s="534" t="s">
        <v>1046</v>
      </c>
      <c r="C1265" s="285"/>
      <c r="D1265" s="293"/>
      <c r="E1265" s="757"/>
      <c r="F1265" s="868">
        <f t="shared" si="74"/>
        <v>0</v>
      </c>
    </row>
    <row r="1266" spans="1:6" x14ac:dyDescent="0.25">
      <c r="A1266" s="291">
        <v>7.1</v>
      </c>
      <c r="B1266" s="529" t="s">
        <v>1047</v>
      </c>
      <c r="C1266" s="289">
        <v>3211.25</v>
      </c>
      <c r="D1266" s="531" t="s">
        <v>76</v>
      </c>
      <c r="E1266" s="757"/>
      <c r="F1266" s="868">
        <f t="shared" si="74"/>
        <v>0</v>
      </c>
    </row>
    <row r="1267" spans="1:6" ht="25.5" x14ac:dyDescent="0.25">
      <c r="A1267" s="291">
        <v>7.2</v>
      </c>
      <c r="B1267" s="529" t="s">
        <v>1048</v>
      </c>
      <c r="C1267" s="289">
        <v>4014.06</v>
      </c>
      <c r="D1267" s="531" t="s">
        <v>76</v>
      </c>
      <c r="E1267" s="757"/>
      <c r="F1267" s="868">
        <f t="shared" si="74"/>
        <v>0</v>
      </c>
    </row>
    <row r="1268" spans="1:6" x14ac:dyDescent="0.25">
      <c r="A1268" s="291">
        <v>7.3</v>
      </c>
      <c r="B1268" s="292" t="s">
        <v>1049</v>
      </c>
      <c r="C1268" s="285">
        <v>6117.43</v>
      </c>
      <c r="D1268" s="293" t="s">
        <v>1050</v>
      </c>
      <c r="E1268" s="757"/>
      <c r="F1268" s="868">
        <f t="shared" si="74"/>
        <v>0</v>
      </c>
    </row>
    <row r="1269" spans="1:6" x14ac:dyDescent="0.25">
      <c r="A1269" s="271"/>
      <c r="B1269" s="272"/>
      <c r="C1269" s="273"/>
      <c r="D1269" s="274"/>
      <c r="E1269" s="757"/>
      <c r="F1269" s="276">
        <f t="shared" si="74"/>
        <v>0</v>
      </c>
    </row>
    <row r="1270" spans="1:6" ht="63.75" x14ac:dyDescent="0.25">
      <c r="A1270" s="305">
        <v>8</v>
      </c>
      <c r="B1270" s="306" t="s">
        <v>35</v>
      </c>
      <c r="C1270" s="285">
        <v>3568.06</v>
      </c>
      <c r="D1270" s="304" t="s">
        <v>17</v>
      </c>
      <c r="E1270" s="757"/>
      <c r="F1270" s="868">
        <f t="shared" si="74"/>
        <v>0</v>
      </c>
    </row>
    <row r="1271" spans="1:6" x14ac:dyDescent="0.25">
      <c r="A1271" s="271"/>
      <c r="B1271" s="272"/>
      <c r="C1271" s="273"/>
      <c r="D1271" s="274"/>
      <c r="E1271" s="757"/>
      <c r="F1271" s="276">
        <f t="shared" si="74"/>
        <v>0</v>
      </c>
    </row>
    <row r="1272" spans="1:6" ht="25.5" x14ac:dyDescent="0.25">
      <c r="A1272" s="1">
        <v>9</v>
      </c>
      <c r="B1272" s="292" t="s">
        <v>36</v>
      </c>
      <c r="C1272" s="289">
        <v>3568.06</v>
      </c>
      <c r="D1272" s="304" t="s">
        <v>17</v>
      </c>
      <c r="E1272" s="757"/>
      <c r="F1272" s="868">
        <f t="shared" si="74"/>
        <v>0</v>
      </c>
    </row>
    <row r="1273" spans="1:6" x14ac:dyDescent="0.25">
      <c r="A1273" s="278"/>
      <c r="B1273" s="279" t="s">
        <v>1051</v>
      </c>
      <c r="C1273" s="280"/>
      <c r="D1273" s="281"/>
      <c r="E1273" s="756"/>
      <c r="F1273" s="867">
        <f>SUM(F1244:F1272)</f>
        <v>0</v>
      </c>
    </row>
    <row r="1274" spans="1:6" x14ac:dyDescent="0.25">
      <c r="A1274" s="522"/>
      <c r="B1274" s="523"/>
      <c r="C1274" s="298"/>
      <c r="D1274" s="286"/>
      <c r="E1274" s="755"/>
      <c r="F1274" s="899"/>
    </row>
    <row r="1275" spans="1:6" x14ac:dyDescent="0.25">
      <c r="A1275" s="271" t="s">
        <v>1052</v>
      </c>
      <c r="B1275" s="535" t="s">
        <v>1053</v>
      </c>
      <c r="C1275" s="273"/>
      <c r="D1275" s="274"/>
      <c r="E1275" s="755"/>
      <c r="F1275" s="276"/>
    </row>
    <row r="1276" spans="1:6" x14ac:dyDescent="0.25">
      <c r="A1276" s="536"/>
      <c r="B1276" s="526"/>
      <c r="C1276" s="526"/>
      <c r="D1276" s="526"/>
      <c r="E1276" s="807"/>
      <c r="F1276" s="900"/>
    </row>
    <row r="1277" spans="1:6" x14ac:dyDescent="0.25">
      <c r="A1277" s="537">
        <v>1</v>
      </c>
      <c r="B1277" s="535" t="s">
        <v>1054</v>
      </c>
      <c r="C1277" s="526"/>
      <c r="D1277" s="526"/>
      <c r="E1277" s="808"/>
      <c r="F1277" s="901"/>
    </row>
    <row r="1278" spans="1:6" x14ac:dyDescent="0.25">
      <c r="A1278" s="539">
        <v>1.1000000000000001</v>
      </c>
      <c r="B1278" s="526" t="s">
        <v>99</v>
      </c>
      <c r="C1278" s="285">
        <v>4</v>
      </c>
      <c r="D1278" s="540" t="s">
        <v>100</v>
      </c>
      <c r="E1278" s="809"/>
      <c r="F1278" s="902">
        <f>ROUND(C1278*E1278,2)</f>
        <v>0</v>
      </c>
    </row>
    <row r="1279" spans="1:6" x14ac:dyDescent="0.25">
      <c r="A1279" s="536"/>
      <c r="B1279" s="526"/>
      <c r="C1279" s="526"/>
      <c r="D1279" s="526"/>
      <c r="E1279" s="807"/>
      <c r="F1279" s="900"/>
    </row>
    <row r="1280" spans="1:6" x14ac:dyDescent="0.25">
      <c r="A1280" s="542">
        <v>2</v>
      </c>
      <c r="B1280" s="535" t="s">
        <v>60</v>
      </c>
      <c r="C1280" s="543"/>
      <c r="D1280" s="544"/>
      <c r="E1280" s="809"/>
      <c r="F1280" s="902"/>
    </row>
    <row r="1281" spans="1:6" x14ac:dyDescent="0.25">
      <c r="A1281" s="545">
        <v>2.1</v>
      </c>
      <c r="B1281" s="535" t="s">
        <v>1055</v>
      </c>
      <c r="C1281" s="543"/>
      <c r="D1281" s="544"/>
      <c r="E1281" s="809"/>
      <c r="F1281" s="901"/>
    </row>
    <row r="1282" spans="1:6" x14ac:dyDescent="0.25">
      <c r="A1282" s="546" t="s">
        <v>1056</v>
      </c>
      <c r="B1282" s="547" t="s">
        <v>1057</v>
      </c>
      <c r="C1282" s="543">
        <v>60</v>
      </c>
      <c r="D1282" s="544" t="s">
        <v>46</v>
      </c>
      <c r="E1282" s="773"/>
      <c r="F1282" s="902">
        <f t="shared" ref="F1282:F1283" si="75">ROUND(C1282*E1282,2)</f>
        <v>0</v>
      </c>
    </row>
    <row r="1283" spans="1:6" ht="25.5" x14ac:dyDescent="0.25">
      <c r="A1283" s="546" t="s">
        <v>1058</v>
      </c>
      <c r="B1283" s="548" t="s">
        <v>1059</v>
      </c>
      <c r="C1283" s="549">
        <v>72</v>
      </c>
      <c r="D1283" s="550" t="s">
        <v>26</v>
      </c>
      <c r="E1283" s="810"/>
      <c r="F1283" s="902">
        <f t="shared" si="75"/>
        <v>0</v>
      </c>
    </row>
    <row r="1284" spans="1:6" x14ac:dyDescent="0.25">
      <c r="A1284" s="545">
        <v>2.2000000000000002</v>
      </c>
      <c r="B1284" s="535" t="s">
        <v>1060</v>
      </c>
      <c r="C1284" s="543"/>
      <c r="D1284" s="544"/>
      <c r="E1284" s="809"/>
      <c r="F1284" s="901"/>
    </row>
    <row r="1285" spans="1:6" x14ac:dyDescent="0.25">
      <c r="A1285" s="546" t="s">
        <v>1061</v>
      </c>
      <c r="B1285" s="547" t="s">
        <v>19</v>
      </c>
      <c r="C1285" s="543">
        <v>326.22000000000003</v>
      </c>
      <c r="D1285" s="544" t="s">
        <v>20</v>
      </c>
      <c r="E1285" s="773"/>
      <c r="F1285" s="902">
        <f t="shared" ref="F1285:F1287" si="76">ROUND(C1285*E1285,2)</f>
        <v>0</v>
      </c>
    </row>
    <row r="1286" spans="1:6" x14ac:dyDescent="0.25">
      <c r="A1286" s="546" t="s">
        <v>1062</v>
      </c>
      <c r="B1286" s="548" t="s">
        <v>1063</v>
      </c>
      <c r="C1286" s="543">
        <v>70.66</v>
      </c>
      <c r="D1286" s="544" t="s">
        <v>24</v>
      </c>
      <c r="E1286" s="773"/>
      <c r="F1286" s="902">
        <f t="shared" si="76"/>
        <v>0</v>
      </c>
    </row>
    <row r="1287" spans="1:6" ht="25.5" x14ac:dyDescent="0.25">
      <c r="A1287" s="546" t="s">
        <v>1064</v>
      </c>
      <c r="B1287" s="548" t="s">
        <v>1065</v>
      </c>
      <c r="C1287" s="549">
        <v>306.67</v>
      </c>
      <c r="D1287" s="550" t="s">
        <v>26</v>
      </c>
      <c r="E1287" s="810"/>
      <c r="F1287" s="902">
        <f t="shared" si="76"/>
        <v>0</v>
      </c>
    </row>
    <row r="1288" spans="1:6" x14ac:dyDescent="0.25">
      <c r="A1288" s="536"/>
      <c r="B1288" s="526"/>
      <c r="C1288" s="526"/>
      <c r="D1288" s="526"/>
      <c r="E1288" s="807"/>
      <c r="F1288" s="900"/>
    </row>
    <row r="1289" spans="1:6" x14ac:dyDescent="0.25">
      <c r="A1289" s="542">
        <v>3</v>
      </c>
      <c r="B1289" s="551" t="s">
        <v>1066</v>
      </c>
      <c r="C1289" s="543"/>
      <c r="D1289" s="544"/>
      <c r="E1289" s="809"/>
      <c r="F1289" s="901"/>
    </row>
    <row r="1290" spans="1:6" x14ac:dyDescent="0.25">
      <c r="A1290" s="546">
        <v>3.1</v>
      </c>
      <c r="B1290" s="552" t="s">
        <v>1067</v>
      </c>
      <c r="C1290" s="543">
        <v>24.61</v>
      </c>
      <c r="D1290" s="544" t="s">
        <v>46</v>
      </c>
      <c r="E1290" s="773"/>
      <c r="F1290" s="902">
        <f t="shared" ref="F1290:F1299" si="77">ROUND(C1290*E1290,2)</f>
        <v>0</v>
      </c>
    </row>
    <row r="1291" spans="1:6" x14ac:dyDescent="0.25">
      <c r="A1291" s="546">
        <v>3.2</v>
      </c>
      <c r="B1291" s="553" t="s">
        <v>1068</v>
      </c>
      <c r="C1291" s="543">
        <v>3.55</v>
      </c>
      <c r="D1291" s="544" t="s">
        <v>46</v>
      </c>
      <c r="E1291" s="773"/>
      <c r="F1291" s="902">
        <f t="shared" si="77"/>
        <v>0</v>
      </c>
    </row>
    <row r="1292" spans="1:6" x14ac:dyDescent="0.25">
      <c r="A1292" s="546">
        <v>3.3</v>
      </c>
      <c r="B1292" s="553" t="s">
        <v>1069</v>
      </c>
      <c r="C1292" s="543">
        <v>22.62</v>
      </c>
      <c r="D1292" s="544" t="s">
        <v>46</v>
      </c>
      <c r="E1292" s="773"/>
      <c r="F1292" s="902">
        <f t="shared" si="77"/>
        <v>0</v>
      </c>
    </row>
    <row r="1293" spans="1:6" x14ac:dyDescent="0.25">
      <c r="A1293" s="546">
        <v>3.4</v>
      </c>
      <c r="B1293" s="553" t="s">
        <v>1070</v>
      </c>
      <c r="C1293" s="543">
        <v>5.64</v>
      </c>
      <c r="D1293" s="544" t="s">
        <v>46</v>
      </c>
      <c r="E1293" s="773"/>
      <c r="F1293" s="902">
        <f t="shared" si="77"/>
        <v>0</v>
      </c>
    </row>
    <row r="1294" spans="1:6" x14ac:dyDescent="0.25">
      <c r="A1294" s="546">
        <v>3.5</v>
      </c>
      <c r="B1294" s="553" t="s">
        <v>1071</v>
      </c>
      <c r="C1294" s="543">
        <v>4.1399999999999997</v>
      </c>
      <c r="D1294" s="544" t="s">
        <v>46</v>
      </c>
      <c r="E1294" s="773"/>
      <c r="F1294" s="902">
        <f t="shared" si="77"/>
        <v>0</v>
      </c>
    </row>
    <row r="1295" spans="1:6" x14ac:dyDescent="0.25">
      <c r="A1295" s="546">
        <v>3.6</v>
      </c>
      <c r="B1295" s="553" t="s">
        <v>1072</v>
      </c>
      <c r="C1295" s="543">
        <v>197.89</v>
      </c>
      <c r="D1295" s="544" t="s">
        <v>46</v>
      </c>
      <c r="E1295" s="773"/>
      <c r="F1295" s="902">
        <f t="shared" si="77"/>
        <v>0</v>
      </c>
    </row>
    <row r="1296" spans="1:6" x14ac:dyDescent="0.25">
      <c r="A1296" s="546">
        <v>3.7</v>
      </c>
      <c r="B1296" s="553" t="s">
        <v>1073</v>
      </c>
      <c r="C1296" s="543">
        <v>4.8</v>
      </c>
      <c r="D1296" s="544" t="s">
        <v>46</v>
      </c>
      <c r="E1296" s="773"/>
      <c r="F1296" s="902">
        <f t="shared" si="77"/>
        <v>0</v>
      </c>
    </row>
    <row r="1297" spans="1:6" x14ac:dyDescent="0.25">
      <c r="A1297" s="546">
        <v>3.8</v>
      </c>
      <c r="B1297" s="553" t="s">
        <v>1074</v>
      </c>
      <c r="C1297" s="543">
        <v>30.08</v>
      </c>
      <c r="D1297" s="544" t="s">
        <v>46</v>
      </c>
      <c r="E1297" s="773"/>
      <c r="F1297" s="902">
        <f t="shared" si="77"/>
        <v>0</v>
      </c>
    </row>
    <row r="1298" spans="1:6" x14ac:dyDescent="0.25">
      <c r="A1298" s="546">
        <v>3.9</v>
      </c>
      <c r="B1298" s="547" t="s">
        <v>1075</v>
      </c>
      <c r="C1298" s="543">
        <v>8.65</v>
      </c>
      <c r="D1298" s="544" t="s">
        <v>46</v>
      </c>
      <c r="E1298" s="773"/>
      <c r="F1298" s="902">
        <f t="shared" si="77"/>
        <v>0</v>
      </c>
    </row>
    <row r="1299" spans="1:6" x14ac:dyDescent="0.25">
      <c r="A1299" s="554">
        <v>3.1</v>
      </c>
      <c r="B1299" s="547" t="s">
        <v>1076</v>
      </c>
      <c r="C1299" s="543">
        <v>11.75</v>
      </c>
      <c r="D1299" s="538" t="s">
        <v>46</v>
      </c>
      <c r="E1299" s="773"/>
      <c r="F1299" s="902">
        <f t="shared" si="77"/>
        <v>0</v>
      </c>
    </row>
    <row r="1300" spans="1:6" x14ac:dyDescent="0.25">
      <c r="A1300" s="536"/>
      <c r="B1300" s="526"/>
      <c r="C1300" s="526"/>
      <c r="D1300" s="526"/>
      <c r="E1300" s="807"/>
      <c r="F1300" s="900"/>
    </row>
    <row r="1301" spans="1:6" x14ac:dyDescent="0.25">
      <c r="A1301" s="542">
        <v>4</v>
      </c>
      <c r="B1301" s="551" t="s">
        <v>74</v>
      </c>
      <c r="C1301" s="543"/>
      <c r="D1301" s="544"/>
      <c r="E1301" s="809"/>
      <c r="F1301" s="901"/>
    </row>
    <row r="1302" spans="1:6" x14ac:dyDescent="0.25">
      <c r="A1302" s="546">
        <v>4.0999999999999996</v>
      </c>
      <c r="B1302" s="553" t="s">
        <v>75</v>
      </c>
      <c r="C1302" s="543">
        <v>1204.17</v>
      </c>
      <c r="D1302" s="544" t="s">
        <v>76</v>
      </c>
      <c r="E1302" s="773"/>
      <c r="F1302" s="902">
        <f t="shared" ref="F1302:F1310" si="78">ROUND(C1302*E1302,2)</f>
        <v>0</v>
      </c>
    </row>
    <row r="1303" spans="1:6" x14ac:dyDescent="0.25">
      <c r="A1303" s="546">
        <v>4.2</v>
      </c>
      <c r="B1303" s="553" t="s">
        <v>77</v>
      </c>
      <c r="C1303" s="543">
        <v>585.59</v>
      </c>
      <c r="D1303" s="544" t="s">
        <v>76</v>
      </c>
      <c r="E1303" s="760"/>
      <c r="F1303" s="902">
        <f t="shared" si="78"/>
        <v>0</v>
      </c>
    </row>
    <row r="1304" spans="1:6" x14ac:dyDescent="0.25">
      <c r="A1304" s="546">
        <v>4.3</v>
      </c>
      <c r="B1304" s="553" t="s">
        <v>901</v>
      </c>
      <c r="C1304" s="543">
        <v>618.58000000000004</v>
      </c>
      <c r="D1304" s="544" t="s">
        <v>76</v>
      </c>
      <c r="E1304" s="760"/>
      <c r="F1304" s="902">
        <f t="shared" si="78"/>
        <v>0</v>
      </c>
    </row>
    <row r="1305" spans="1:6" x14ac:dyDescent="0.25">
      <c r="A1305" s="546">
        <v>4.4000000000000004</v>
      </c>
      <c r="B1305" s="553" t="s">
        <v>1077</v>
      </c>
      <c r="C1305" s="543">
        <v>183.5</v>
      </c>
      <c r="D1305" s="544" t="s">
        <v>76</v>
      </c>
      <c r="E1305" s="760"/>
      <c r="F1305" s="902">
        <f t="shared" si="78"/>
        <v>0</v>
      </c>
    </row>
    <row r="1306" spans="1:6" x14ac:dyDescent="0.25">
      <c r="A1306" s="546">
        <v>4.5</v>
      </c>
      <c r="B1306" s="555" t="s">
        <v>353</v>
      </c>
      <c r="C1306" s="556">
        <v>201.07</v>
      </c>
      <c r="D1306" s="557" t="s">
        <v>76</v>
      </c>
      <c r="E1306" s="760"/>
      <c r="F1306" s="902">
        <f t="shared" si="78"/>
        <v>0</v>
      </c>
    </row>
    <row r="1307" spans="1:6" x14ac:dyDescent="0.25">
      <c r="A1307" s="546">
        <v>4.5999999999999996</v>
      </c>
      <c r="B1307" s="555" t="s">
        <v>80</v>
      </c>
      <c r="C1307" s="556">
        <v>73.400000000000006</v>
      </c>
      <c r="D1307" s="557" t="s">
        <v>17</v>
      </c>
      <c r="E1307" s="760"/>
      <c r="F1307" s="902">
        <f t="shared" si="78"/>
        <v>0</v>
      </c>
    </row>
    <row r="1308" spans="1:6" x14ac:dyDescent="0.25">
      <c r="A1308" s="546">
        <v>4.7</v>
      </c>
      <c r="B1308" s="558" t="s">
        <v>1078</v>
      </c>
      <c r="C1308" s="556">
        <v>585.59</v>
      </c>
      <c r="D1308" s="557" t="s">
        <v>76</v>
      </c>
      <c r="E1308" s="760"/>
      <c r="F1308" s="902">
        <f t="shared" si="78"/>
        <v>0</v>
      </c>
    </row>
    <row r="1309" spans="1:6" x14ac:dyDescent="0.25">
      <c r="A1309" s="546">
        <v>4.8</v>
      </c>
      <c r="B1309" s="558" t="s">
        <v>1079</v>
      </c>
      <c r="C1309" s="556">
        <v>42.22</v>
      </c>
      <c r="D1309" s="557" t="s">
        <v>76</v>
      </c>
      <c r="E1309" s="760"/>
      <c r="F1309" s="902">
        <f t="shared" si="78"/>
        <v>0</v>
      </c>
    </row>
    <row r="1310" spans="1:6" ht="25.5" x14ac:dyDescent="0.25">
      <c r="A1310" s="546">
        <v>4.9000000000000004</v>
      </c>
      <c r="B1310" s="529" t="s">
        <v>1080</v>
      </c>
      <c r="C1310" s="559">
        <v>140.85</v>
      </c>
      <c r="D1310" s="560" t="s">
        <v>17</v>
      </c>
      <c r="E1310" s="811"/>
      <c r="F1310" s="902">
        <f t="shared" si="78"/>
        <v>0</v>
      </c>
    </row>
    <row r="1311" spans="1:6" x14ac:dyDescent="0.25">
      <c r="A1311" s="536"/>
      <c r="B1311" s="561"/>
      <c r="C1311" s="561"/>
      <c r="D1311" s="561"/>
      <c r="E1311" s="812"/>
      <c r="F1311" s="900"/>
    </row>
    <row r="1312" spans="1:6" x14ac:dyDescent="0.25">
      <c r="A1312" s="562">
        <v>5</v>
      </c>
      <c r="B1312" s="555" t="s">
        <v>1081</v>
      </c>
      <c r="C1312" s="556">
        <v>1</v>
      </c>
      <c r="D1312" s="557" t="s">
        <v>59</v>
      </c>
      <c r="E1312" s="760"/>
      <c r="F1312" s="902">
        <f t="shared" ref="F1312" si="79">ROUND(C1312*E1312,2)</f>
        <v>0</v>
      </c>
    </row>
    <row r="1313" spans="1:6" x14ac:dyDescent="0.25">
      <c r="A1313" s="536"/>
      <c r="B1313" s="561"/>
      <c r="C1313" s="561"/>
      <c r="D1313" s="561"/>
      <c r="E1313" s="812"/>
      <c r="F1313" s="900"/>
    </row>
    <row r="1314" spans="1:6" x14ac:dyDescent="0.25">
      <c r="A1314" s="542">
        <v>6</v>
      </c>
      <c r="B1314" s="563" t="s">
        <v>1082</v>
      </c>
      <c r="C1314" s="556"/>
      <c r="D1314" s="557"/>
      <c r="E1314" s="813"/>
      <c r="F1314" s="901"/>
    </row>
    <row r="1315" spans="1:6" x14ac:dyDescent="0.25">
      <c r="A1315" s="546">
        <v>6.1</v>
      </c>
      <c r="B1315" s="558" t="s">
        <v>906</v>
      </c>
      <c r="C1315" s="556">
        <v>301.98</v>
      </c>
      <c r="D1315" s="557" t="s">
        <v>46</v>
      </c>
      <c r="E1315" s="760"/>
      <c r="F1315" s="902">
        <f t="shared" ref="F1315:F1316" si="80">ROUND(C1315*E1315,2)</f>
        <v>0</v>
      </c>
    </row>
    <row r="1316" spans="1:6" x14ac:dyDescent="0.25">
      <c r="A1316" s="546">
        <v>6.2</v>
      </c>
      <c r="B1316" s="558" t="s">
        <v>907</v>
      </c>
      <c r="C1316" s="556">
        <v>367</v>
      </c>
      <c r="D1316" s="557" t="s">
        <v>908</v>
      </c>
      <c r="E1316" s="760"/>
      <c r="F1316" s="902">
        <f t="shared" si="80"/>
        <v>0</v>
      </c>
    </row>
    <row r="1317" spans="1:6" x14ac:dyDescent="0.25">
      <c r="A1317" s="536"/>
      <c r="B1317" s="561"/>
      <c r="C1317" s="561"/>
      <c r="D1317" s="561"/>
      <c r="E1317" s="812"/>
      <c r="F1317" s="900"/>
    </row>
    <row r="1318" spans="1:6" x14ac:dyDescent="0.25">
      <c r="A1318" s="542">
        <v>7</v>
      </c>
      <c r="B1318" s="563" t="s">
        <v>1083</v>
      </c>
      <c r="C1318" s="556"/>
      <c r="D1318" s="557"/>
      <c r="E1318" s="813"/>
      <c r="F1318" s="902"/>
    </row>
    <row r="1319" spans="1:6" x14ac:dyDescent="0.25">
      <c r="A1319" s="546">
        <v>7.1</v>
      </c>
      <c r="B1319" s="561" t="s">
        <v>1084</v>
      </c>
      <c r="C1319" s="564">
        <v>1</v>
      </c>
      <c r="D1319" s="532" t="s">
        <v>84</v>
      </c>
      <c r="E1319" s="773"/>
      <c r="F1319" s="902">
        <f t="shared" ref="F1319:F1323" si="81">ROUND(C1319*E1319,2)</f>
        <v>0</v>
      </c>
    </row>
    <row r="1320" spans="1:6" x14ac:dyDescent="0.25">
      <c r="A1320" s="546">
        <v>7.2</v>
      </c>
      <c r="B1320" s="561" t="s">
        <v>1085</v>
      </c>
      <c r="C1320" s="541">
        <v>1</v>
      </c>
      <c r="D1320" s="532" t="s">
        <v>84</v>
      </c>
      <c r="E1320" s="760"/>
      <c r="F1320" s="902">
        <f t="shared" si="81"/>
        <v>0</v>
      </c>
    </row>
    <row r="1321" spans="1:6" x14ac:dyDescent="0.25">
      <c r="A1321" s="546">
        <v>7.3</v>
      </c>
      <c r="B1321" s="529" t="s">
        <v>1409</v>
      </c>
      <c r="C1321" s="541">
        <v>1</v>
      </c>
      <c r="D1321" s="532" t="s">
        <v>84</v>
      </c>
      <c r="E1321" s="811"/>
      <c r="F1321" s="902">
        <f t="shared" si="81"/>
        <v>0</v>
      </c>
    </row>
    <row r="1322" spans="1:6" x14ac:dyDescent="0.25">
      <c r="A1322" s="546">
        <v>7.4</v>
      </c>
      <c r="B1322" s="558" t="s">
        <v>1427</v>
      </c>
      <c r="C1322" s="541">
        <v>1</v>
      </c>
      <c r="D1322" s="532" t="s">
        <v>84</v>
      </c>
      <c r="E1322" s="811"/>
      <c r="F1322" s="902">
        <f t="shared" si="81"/>
        <v>0</v>
      </c>
    </row>
    <row r="1323" spans="1:6" x14ac:dyDescent="0.25">
      <c r="A1323" s="546">
        <v>7.5</v>
      </c>
      <c r="B1323" s="314" t="s">
        <v>1410</v>
      </c>
      <c r="C1323" s="541">
        <v>8.92</v>
      </c>
      <c r="D1323" s="560" t="s">
        <v>17</v>
      </c>
      <c r="E1323" s="191"/>
      <c r="F1323" s="902">
        <f t="shared" si="81"/>
        <v>0</v>
      </c>
    </row>
    <row r="1324" spans="1:6" x14ac:dyDescent="0.25">
      <c r="A1324" s="536"/>
      <c r="B1324" s="561"/>
      <c r="C1324" s="526"/>
      <c r="D1324" s="561"/>
      <c r="E1324" s="812"/>
      <c r="F1324" s="900"/>
    </row>
    <row r="1325" spans="1:6" ht="25.5" x14ac:dyDescent="0.25">
      <c r="A1325" s="542">
        <v>8</v>
      </c>
      <c r="B1325" s="565" t="s">
        <v>1086</v>
      </c>
      <c r="C1325" s="538"/>
      <c r="D1325" s="532"/>
      <c r="E1325" s="813"/>
      <c r="F1325" s="901"/>
    </row>
    <row r="1326" spans="1:6" x14ac:dyDescent="0.25">
      <c r="A1326" s="546">
        <v>8.1</v>
      </c>
      <c r="B1326" s="558" t="s">
        <v>1087</v>
      </c>
      <c r="C1326" s="541">
        <v>103.6</v>
      </c>
      <c r="D1326" s="532" t="s">
        <v>17</v>
      </c>
      <c r="E1326" s="760"/>
      <c r="F1326" s="902">
        <f t="shared" ref="F1326:F1334" si="82">ROUND(C1326*E1326,2)</f>
        <v>0</v>
      </c>
    </row>
    <row r="1327" spans="1:6" x14ac:dyDescent="0.25">
      <c r="A1327" s="546">
        <v>8.1999999999999993</v>
      </c>
      <c r="B1327" s="558" t="s">
        <v>1088</v>
      </c>
      <c r="C1327" s="541">
        <v>17.37</v>
      </c>
      <c r="D1327" s="532" t="s">
        <v>17</v>
      </c>
      <c r="E1327" s="760"/>
      <c r="F1327" s="902">
        <f t="shared" si="82"/>
        <v>0</v>
      </c>
    </row>
    <row r="1328" spans="1:6" x14ac:dyDescent="0.25">
      <c r="A1328" s="546">
        <v>8.3000000000000007</v>
      </c>
      <c r="B1328" s="558" t="s">
        <v>1089</v>
      </c>
      <c r="C1328" s="541">
        <v>10</v>
      </c>
      <c r="D1328" s="532" t="s">
        <v>84</v>
      </c>
      <c r="E1328" s="760"/>
      <c r="F1328" s="902">
        <f t="shared" si="82"/>
        <v>0</v>
      </c>
    </row>
    <row r="1329" spans="1:6" x14ac:dyDescent="0.25">
      <c r="A1329" s="546">
        <v>8.4</v>
      </c>
      <c r="B1329" s="558" t="s">
        <v>1090</v>
      </c>
      <c r="C1329" s="541">
        <v>4</v>
      </c>
      <c r="D1329" s="532" t="s">
        <v>84</v>
      </c>
      <c r="E1329" s="760"/>
      <c r="F1329" s="902">
        <f t="shared" si="82"/>
        <v>0</v>
      </c>
    </row>
    <row r="1330" spans="1:6" x14ac:dyDescent="0.25">
      <c r="A1330" s="546">
        <v>8.5</v>
      </c>
      <c r="B1330" s="558" t="s">
        <v>1091</v>
      </c>
      <c r="C1330" s="541">
        <v>5</v>
      </c>
      <c r="D1330" s="532" t="s">
        <v>84</v>
      </c>
      <c r="E1330" s="760"/>
      <c r="F1330" s="902">
        <f t="shared" si="82"/>
        <v>0</v>
      </c>
    </row>
    <row r="1331" spans="1:6" x14ac:dyDescent="0.25">
      <c r="A1331" s="546">
        <v>8.6</v>
      </c>
      <c r="B1331" s="558" t="s">
        <v>1092</v>
      </c>
      <c r="C1331" s="541">
        <v>3</v>
      </c>
      <c r="D1331" s="532" t="s">
        <v>84</v>
      </c>
      <c r="E1331" s="760"/>
      <c r="F1331" s="902">
        <f t="shared" si="82"/>
        <v>0</v>
      </c>
    </row>
    <row r="1332" spans="1:6" ht="38.25" x14ac:dyDescent="0.25">
      <c r="A1332" s="546">
        <v>8.6999999999999993</v>
      </c>
      <c r="B1332" s="529" t="s">
        <v>1093</v>
      </c>
      <c r="C1332" s="541">
        <v>4</v>
      </c>
      <c r="D1332" s="532" t="s">
        <v>84</v>
      </c>
      <c r="E1332" s="811"/>
      <c r="F1332" s="902">
        <f t="shared" si="82"/>
        <v>0</v>
      </c>
    </row>
    <row r="1333" spans="1:6" ht="25.5" x14ac:dyDescent="0.25">
      <c r="A1333" s="546">
        <v>8.8000000000000007</v>
      </c>
      <c r="B1333" s="529" t="s">
        <v>1411</v>
      </c>
      <c r="C1333" s="541">
        <v>4</v>
      </c>
      <c r="D1333" s="532" t="s">
        <v>84</v>
      </c>
      <c r="E1333" s="760"/>
      <c r="F1333" s="902">
        <f t="shared" si="82"/>
        <v>0</v>
      </c>
    </row>
    <row r="1334" spans="1:6" x14ac:dyDescent="0.25">
      <c r="A1334" s="546">
        <v>8.9</v>
      </c>
      <c r="B1334" s="547" t="s">
        <v>1428</v>
      </c>
      <c r="C1334" s="541">
        <v>11</v>
      </c>
      <c r="D1334" s="532" t="s">
        <v>84</v>
      </c>
      <c r="E1334" s="760"/>
      <c r="F1334" s="902">
        <f t="shared" si="82"/>
        <v>0</v>
      </c>
    </row>
    <row r="1335" spans="1:6" x14ac:dyDescent="0.25">
      <c r="A1335" s="566"/>
      <c r="B1335" s="547"/>
      <c r="C1335" s="538"/>
      <c r="D1335" s="532"/>
      <c r="E1335" s="813"/>
      <c r="F1335" s="901"/>
    </row>
    <row r="1336" spans="1:6" x14ac:dyDescent="0.25">
      <c r="A1336" s="567">
        <v>8.1</v>
      </c>
      <c r="B1336" s="535" t="s">
        <v>1094</v>
      </c>
      <c r="C1336" s="538"/>
      <c r="D1336" s="532"/>
      <c r="E1336" s="813"/>
      <c r="F1336" s="901"/>
    </row>
    <row r="1337" spans="1:6" x14ac:dyDescent="0.25">
      <c r="A1337" s="568" t="s">
        <v>1095</v>
      </c>
      <c r="B1337" s="547" t="s">
        <v>637</v>
      </c>
      <c r="C1337" s="541">
        <v>123.19</v>
      </c>
      <c r="D1337" s="532" t="s">
        <v>1096</v>
      </c>
      <c r="E1337" s="760"/>
      <c r="F1337" s="902">
        <f>ROUND(C1337*E1337,2)</f>
        <v>0</v>
      </c>
    </row>
    <row r="1338" spans="1:6" x14ac:dyDescent="0.25">
      <c r="A1338" s="568" t="s">
        <v>1097</v>
      </c>
      <c r="B1338" s="547" t="s">
        <v>1098</v>
      </c>
      <c r="C1338" s="541">
        <v>1.74</v>
      </c>
      <c r="D1338" s="532" t="s">
        <v>46</v>
      </c>
      <c r="E1338" s="757"/>
      <c r="F1338" s="902">
        <f>ROUND(C1338*E1338,2)</f>
        <v>0</v>
      </c>
    </row>
    <row r="1339" spans="1:6" x14ac:dyDescent="0.25">
      <c r="A1339" s="568" t="s">
        <v>1099</v>
      </c>
      <c r="B1339" s="547" t="s">
        <v>1100</v>
      </c>
      <c r="C1339" s="564">
        <v>104.61</v>
      </c>
      <c r="D1339" s="532" t="s">
        <v>24</v>
      </c>
      <c r="E1339" s="773"/>
      <c r="F1339" s="902">
        <f>ROUND(C1339*E1339,2)</f>
        <v>0</v>
      </c>
    </row>
    <row r="1340" spans="1:6" x14ac:dyDescent="0.25">
      <c r="A1340" s="568" t="s">
        <v>1101</v>
      </c>
      <c r="B1340" s="547" t="s">
        <v>1102</v>
      </c>
      <c r="C1340" s="564">
        <v>22.29</v>
      </c>
      <c r="D1340" s="532" t="s">
        <v>26</v>
      </c>
      <c r="E1340" s="773"/>
      <c r="F1340" s="902">
        <f>ROUND(C1340*E1340,2)</f>
        <v>0</v>
      </c>
    </row>
    <row r="1341" spans="1:6" x14ac:dyDescent="0.25">
      <c r="A1341" s="536"/>
      <c r="B1341" s="526"/>
      <c r="C1341" s="561"/>
      <c r="D1341" s="561"/>
      <c r="E1341" s="807"/>
      <c r="F1341" s="900"/>
    </row>
    <row r="1342" spans="1:6" x14ac:dyDescent="0.25">
      <c r="A1342" s="542">
        <v>9</v>
      </c>
      <c r="B1342" s="535" t="s">
        <v>1103</v>
      </c>
      <c r="C1342" s="564"/>
      <c r="D1342" s="532"/>
      <c r="E1342" s="809"/>
      <c r="F1342" s="901"/>
    </row>
    <row r="1343" spans="1:6" x14ac:dyDescent="0.25">
      <c r="A1343" s="569">
        <v>9.1</v>
      </c>
      <c r="B1343" s="547" t="s">
        <v>439</v>
      </c>
      <c r="C1343" s="564">
        <v>104</v>
      </c>
      <c r="D1343" s="532" t="s">
        <v>17</v>
      </c>
      <c r="E1343" s="773"/>
      <c r="F1343" s="902">
        <f>ROUND(C1343*E1343,2)</f>
        <v>0</v>
      </c>
    </row>
    <row r="1344" spans="1:6" x14ac:dyDescent="0.25">
      <c r="A1344" s="570"/>
      <c r="B1344" s="547"/>
      <c r="C1344" s="564"/>
      <c r="D1344" s="532"/>
      <c r="E1344" s="809"/>
      <c r="F1344" s="901"/>
    </row>
    <row r="1345" spans="1:6" x14ac:dyDescent="0.25">
      <c r="A1345" s="571">
        <v>9.1999999999999993</v>
      </c>
      <c r="B1345" s="535" t="s">
        <v>60</v>
      </c>
      <c r="C1345" s="564"/>
      <c r="D1345" s="532"/>
      <c r="E1345" s="809"/>
      <c r="F1345" s="901"/>
    </row>
    <row r="1346" spans="1:6" x14ac:dyDescent="0.25">
      <c r="A1346" s="546" t="s">
        <v>1104</v>
      </c>
      <c r="B1346" s="547" t="s">
        <v>1105</v>
      </c>
      <c r="C1346" s="564">
        <v>41.5</v>
      </c>
      <c r="D1346" s="532" t="s">
        <v>20</v>
      </c>
      <c r="E1346" s="773"/>
      <c r="F1346" s="902">
        <f>ROUND(C1346*E1346,2)</f>
        <v>0</v>
      </c>
    </row>
    <row r="1347" spans="1:6" x14ac:dyDescent="0.25">
      <c r="A1347" s="546" t="s">
        <v>1106</v>
      </c>
      <c r="B1347" s="547" t="s">
        <v>1107</v>
      </c>
      <c r="C1347" s="564">
        <v>16.399999999999999</v>
      </c>
      <c r="D1347" s="532" t="s">
        <v>24</v>
      </c>
      <c r="E1347" s="773"/>
      <c r="F1347" s="902">
        <f>ROUND(C1347*E1347,2)</f>
        <v>0</v>
      </c>
    </row>
    <row r="1348" spans="1:6" x14ac:dyDescent="0.25">
      <c r="A1348" s="546" t="s">
        <v>1108</v>
      </c>
      <c r="B1348" s="547" t="s">
        <v>1109</v>
      </c>
      <c r="C1348" s="564">
        <v>30.12</v>
      </c>
      <c r="D1348" s="532" t="s">
        <v>26</v>
      </c>
      <c r="E1348" s="773"/>
      <c r="F1348" s="902">
        <f>ROUND(C1348*E1348,2)</f>
        <v>0</v>
      </c>
    </row>
    <row r="1349" spans="1:6" x14ac:dyDescent="0.25">
      <c r="A1349" s="570"/>
      <c r="B1349" s="547"/>
      <c r="C1349" s="564"/>
      <c r="D1349" s="532"/>
      <c r="E1349" s="809"/>
      <c r="F1349" s="901"/>
    </row>
    <row r="1350" spans="1:6" x14ac:dyDescent="0.25">
      <c r="A1350" s="571">
        <v>9.3000000000000007</v>
      </c>
      <c r="B1350" s="535" t="s">
        <v>1110</v>
      </c>
      <c r="C1350" s="564"/>
      <c r="D1350" s="532"/>
      <c r="E1350" s="809"/>
      <c r="F1350" s="901"/>
    </row>
    <row r="1351" spans="1:6" x14ac:dyDescent="0.25">
      <c r="A1351" s="546" t="s">
        <v>1111</v>
      </c>
      <c r="B1351" s="547" t="s">
        <v>1112</v>
      </c>
      <c r="C1351" s="564">
        <v>9.5</v>
      </c>
      <c r="D1351" s="532" t="s">
        <v>46</v>
      </c>
      <c r="E1351" s="773"/>
      <c r="F1351" s="902">
        <f>ROUND(C1351*E1351,2)</f>
        <v>0</v>
      </c>
    </row>
    <row r="1352" spans="1:6" x14ac:dyDescent="0.25">
      <c r="A1352" s="546" t="s">
        <v>1113</v>
      </c>
      <c r="B1352" s="547" t="s">
        <v>1114</v>
      </c>
      <c r="C1352" s="564">
        <v>2.34</v>
      </c>
      <c r="D1352" s="538" t="s">
        <v>46</v>
      </c>
      <c r="E1352" s="773"/>
      <c r="F1352" s="902">
        <f>ROUND(C1352*E1352,2)</f>
        <v>0</v>
      </c>
    </row>
    <row r="1353" spans="1:6" x14ac:dyDescent="0.25">
      <c r="A1353" s="546" t="s">
        <v>1115</v>
      </c>
      <c r="B1353" s="547" t="s">
        <v>1116</v>
      </c>
      <c r="C1353" s="564">
        <v>1.87</v>
      </c>
      <c r="D1353" s="538" t="s">
        <v>46</v>
      </c>
      <c r="E1353" s="760"/>
      <c r="F1353" s="902">
        <f>ROUND(C1353*E1353,2)</f>
        <v>0</v>
      </c>
    </row>
    <row r="1354" spans="1:6" x14ac:dyDescent="0.25">
      <c r="A1354" s="546" t="s">
        <v>1117</v>
      </c>
      <c r="B1354" s="547" t="s">
        <v>1118</v>
      </c>
      <c r="C1354" s="564">
        <v>3.79</v>
      </c>
      <c r="D1354" s="538" t="s">
        <v>46</v>
      </c>
      <c r="E1354" s="760"/>
      <c r="F1354" s="902">
        <f>ROUND(C1354*E1354,2)</f>
        <v>0</v>
      </c>
    </row>
    <row r="1355" spans="1:6" x14ac:dyDescent="0.25">
      <c r="A1355" s="546" t="s">
        <v>1119</v>
      </c>
      <c r="B1355" s="547" t="s">
        <v>1120</v>
      </c>
      <c r="C1355" s="564">
        <v>1.51</v>
      </c>
      <c r="D1355" s="538" t="s">
        <v>46</v>
      </c>
      <c r="E1355" s="760"/>
      <c r="F1355" s="902">
        <f>ROUND(C1355*E1355,2)</f>
        <v>0</v>
      </c>
    </row>
    <row r="1356" spans="1:6" x14ac:dyDescent="0.25">
      <c r="A1356" s="570"/>
      <c r="B1356" s="547"/>
      <c r="C1356" s="564"/>
      <c r="D1356" s="538"/>
      <c r="E1356" s="813"/>
      <c r="F1356" s="901"/>
    </row>
    <row r="1357" spans="1:6" x14ac:dyDescent="0.25">
      <c r="A1357" s="571">
        <v>9.4</v>
      </c>
      <c r="B1357" s="535" t="s">
        <v>649</v>
      </c>
      <c r="C1357" s="564"/>
      <c r="D1357" s="538"/>
      <c r="E1357" s="813"/>
      <c r="F1357" s="901"/>
    </row>
    <row r="1358" spans="1:6" x14ac:dyDescent="0.25">
      <c r="A1358" s="546" t="s">
        <v>1121</v>
      </c>
      <c r="B1358" s="547" t="s">
        <v>790</v>
      </c>
      <c r="C1358" s="564">
        <v>56.88</v>
      </c>
      <c r="D1358" s="538" t="s">
        <v>76</v>
      </c>
      <c r="E1358" s="760"/>
      <c r="F1358" s="902">
        <f>ROUND(C1358*E1358,2)</f>
        <v>0</v>
      </c>
    </row>
    <row r="1359" spans="1:6" x14ac:dyDescent="0.25">
      <c r="A1359" s="546" t="s">
        <v>1122</v>
      </c>
      <c r="B1359" s="547" t="s">
        <v>1123</v>
      </c>
      <c r="C1359" s="564">
        <v>151.68</v>
      </c>
      <c r="D1359" s="538" t="s">
        <v>76</v>
      </c>
      <c r="E1359" s="760"/>
      <c r="F1359" s="902">
        <f>ROUND(C1359*E1359,2)</f>
        <v>0</v>
      </c>
    </row>
    <row r="1360" spans="1:6" x14ac:dyDescent="0.25">
      <c r="A1360" s="568"/>
      <c r="B1360" s="547"/>
      <c r="C1360" s="564"/>
      <c r="D1360" s="538"/>
      <c r="E1360" s="813"/>
      <c r="F1360" s="901"/>
    </row>
    <row r="1361" spans="1:6" x14ac:dyDescent="0.25">
      <c r="A1361" s="571">
        <v>9.5</v>
      </c>
      <c r="B1361" s="535" t="s">
        <v>74</v>
      </c>
      <c r="C1361" s="564"/>
      <c r="D1361" s="538"/>
      <c r="E1361" s="813"/>
      <c r="F1361" s="901"/>
    </row>
    <row r="1362" spans="1:6" x14ac:dyDescent="0.25">
      <c r="A1362" s="546" t="s">
        <v>1124</v>
      </c>
      <c r="B1362" s="547" t="s">
        <v>75</v>
      </c>
      <c r="C1362" s="564">
        <v>94.96</v>
      </c>
      <c r="D1362" s="538" t="s">
        <v>76</v>
      </c>
      <c r="E1362" s="760"/>
      <c r="F1362" s="902">
        <f>ROUND(C1362*E1362,2)</f>
        <v>0</v>
      </c>
    </row>
    <row r="1363" spans="1:6" x14ac:dyDescent="0.25">
      <c r="A1363" s="546" t="s">
        <v>1125</v>
      </c>
      <c r="B1363" s="547" t="s">
        <v>792</v>
      </c>
      <c r="C1363" s="564">
        <v>94.96</v>
      </c>
      <c r="D1363" s="538" t="s">
        <v>76</v>
      </c>
      <c r="E1363" s="191"/>
      <c r="F1363" s="902">
        <f>ROUND(C1363*E1363,2)</f>
        <v>0</v>
      </c>
    </row>
    <row r="1364" spans="1:6" x14ac:dyDescent="0.25">
      <c r="A1364" s="546" t="s">
        <v>1126</v>
      </c>
      <c r="B1364" s="547" t="s">
        <v>80</v>
      </c>
      <c r="C1364" s="564">
        <v>566.4</v>
      </c>
      <c r="D1364" s="538" t="s">
        <v>17</v>
      </c>
      <c r="E1364" s="760"/>
      <c r="F1364" s="902">
        <f>ROUND(C1364*E1364,2)</f>
        <v>0</v>
      </c>
    </row>
    <row r="1365" spans="1:6" x14ac:dyDescent="0.25">
      <c r="A1365" s="568"/>
      <c r="B1365" s="547"/>
      <c r="C1365" s="564"/>
      <c r="D1365" s="538"/>
      <c r="E1365" s="813"/>
      <c r="F1365" s="901"/>
    </row>
    <row r="1366" spans="1:6" x14ac:dyDescent="0.25">
      <c r="A1366" s="571">
        <v>9.6</v>
      </c>
      <c r="B1366" s="535" t="s">
        <v>1127</v>
      </c>
      <c r="C1366" s="564"/>
      <c r="D1366" s="538"/>
      <c r="E1366" s="813"/>
      <c r="F1366" s="901"/>
    </row>
    <row r="1367" spans="1:6" x14ac:dyDescent="0.25">
      <c r="A1367" s="546" t="s">
        <v>1128</v>
      </c>
      <c r="B1367" s="547" t="s">
        <v>794</v>
      </c>
      <c r="C1367" s="564">
        <v>94.96</v>
      </c>
      <c r="D1367" s="538" t="s">
        <v>76</v>
      </c>
      <c r="E1367" s="760"/>
      <c r="F1367" s="902">
        <f>ROUND(C1367*E1367,2)</f>
        <v>0</v>
      </c>
    </row>
    <row r="1368" spans="1:6" x14ac:dyDescent="0.25">
      <c r="A1368" s="546" t="s">
        <v>1129</v>
      </c>
      <c r="B1368" s="547" t="s">
        <v>795</v>
      </c>
      <c r="C1368" s="541">
        <v>94.96</v>
      </c>
      <c r="D1368" s="538" t="s">
        <v>76</v>
      </c>
      <c r="E1368" s="760"/>
      <c r="F1368" s="902">
        <f>ROUND(C1368*E1368,2)</f>
        <v>0</v>
      </c>
    </row>
    <row r="1369" spans="1:6" x14ac:dyDescent="0.25">
      <c r="A1369" s="568"/>
      <c r="B1369" s="547"/>
      <c r="C1369" s="541"/>
      <c r="D1369" s="538"/>
      <c r="E1369" s="813"/>
      <c r="F1369" s="901"/>
    </row>
    <row r="1370" spans="1:6" x14ac:dyDescent="0.25">
      <c r="A1370" s="571">
        <v>9.6999999999999993</v>
      </c>
      <c r="B1370" s="535" t="s">
        <v>93</v>
      </c>
      <c r="C1370" s="541"/>
      <c r="D1370" s="538"/>
      <c r="E1370" s="813"/>
      <c r="F1370" s="901"/>
    </row>
    <row r="1371" spans="1:6" x14ac:dyDescent="0.25">
      <c r="A1371" s="546" t="s">
        <v>1130</v>
      </c>
      <c r="B1371" s="547" t="s">
        <v>1131</v>
      </c>
      <c r="C1371" s="541">
        <v>100</v>
      </c>
      <c r="D1371" s="538" t="s">
        <v>17</v>
      </c>
      <c r="E1371" s="760"/>
      <c r="F1371" s="902">
        <f>ROUND(C1371*E1371,2)</f>
        <v>0</v>
      </c>
    </row>
    <row r="1372" spans="1:6" ht="25.5" x14ac:dyDescent="0.25">
      <c r="A1372" s="546" t="s">
        <v>1130</v>
      </c>
      <c r="B1372" s="548" t="s">
        <v>1412</v>
      </c>
      <c r="C1372" s="541">
        <v>1</v>
      </c>
      <c r="D1372" s="538" t="s">
        <v>84</v>
      </c>
      <c r="E1372" s="811"/>
      <c r="F1372" s="902">
        <f>ROUND(C1372*E1372,2)</f>
        <v>0</v>
      </c>
    </row>
    <row r="1373" spans="1:6" x14ac:dyDescent="0.25">
      <c r="A1373" s="568"/>
      <c r="B1373" s="547"/>
      <c r="C1373" s="541"/>
      <c r="D1373" s="538"/>
      <c r="E1373" s="809"/>
      <c r="F1373" s="901"/>
    </row>
    <row r="1374" spans="1:6" x14ac:dyDescent="0.25">
      <c r="A1374" s="562">
        <v>10</v>
      </c>
      <c r="B1374" s="547" t="s">
        <v>1132</v>
      </c>
      <c r="C1374" s="541">
        <v>206.49</v>
      </c>
      <c r="D1374" s="538" t="s">
        <v>76</v>
      </c>
      <c r="E1374" s="773"/>
      <c r="F1374" s="902">
        <f>ROUND(C1374*E1374,2)</f>
        <v>0</v>
      </c>
    </row>
    <row r="1375" spans="1:6" x14ac:dyDescent="0.25">
      <c r="A1375" s="566"/>
      <c r="B1375" s="547"/>
      <c r="C1375" s="538"/>
      <c r="D1375" s="538"/>
      <c r="E1375" s="809"/>
      <c r="F1375" s="901"/>
    </row>
    <row r="1376" spans="1:6" x14ac:dyDescent="0.25">
      <c r="A1376" s="562">
        <v>11</v>
      </c>
      <c r="B1376" s="553" t="s">
        <v>1133</v>
      </c>
      <c r="C1376" s="543">
        <v>1</v>
      </c>
      <c r="D1376" s="538" t="s">
        <v>84</v>
      </c>
      <c r="E1376" s="773"/>
      <c r="F1376" s="902">
        <f>ROUND(C1376*E1376,2)</f>
        <v>0</v>
      </c>
    </row>
    <row r="1377" spans="1:6" x14ac:dyDescent="0.25">
      <c r="A1377" s="562">
        <v>12</v>
      </c>
      <c r="B1377" s="553" t="s">
        <v>435</v>
      </c>
      <c r="C1377" s="543">
        <v>1</v>
      </c>
      <c r="D1377" s="538" t="s">
        <v>84</v>
      </c>
      <c r="E1377" s="809"/>
      <c r="F1377" s="902">
        <f>ROUND(C1377*E1377,2)</f>
        <v>0</v>
      </c>
    </row>
    <row r="1378" spans="1:6" x14ac:dyDescent="0.25">
      <c r="A1378" s="562"/>
      <c r="B1378" s="553"/>
      <c r="C1378" s="543"/>
      <c r="D1378" s="544"/>
      <c r="E1378" s="809"/>
      <c r="F1378" s="902"/>
    </row>
    <row r="1379" spans="1:6" ht="25.5" x14ac:dyDescent="0.25">
      <c r="A1379" s="562">
        <v>13</v>
      </c>
      <c r="B1379" s="548" t="s">
        <v>1134</v>
      </c>
      <c r="C1379" s="549">
        <v>1</v>
      </c>
      <c r="D1379" s="538" t="s">
        <v>84</v>
      </c>
      <c r="E1379" s="810"/>
      <c r="F1379" s="902">
        <f>ROUND(C1379*E1379,2)</f>
        <v>0</v>
      </c>
    </row>
    <row r="1380" spans="1:6" x14ac:dyDescent="0.25">
      <c r="A1380" s="278"/>
      <c r="B1380" s="279" t="s">
        <v>1135</v>
      </c>
      <c r="C1380" s="280"/>
      <c r="D1380" s="281"/>
      <c r="E1380" s="756"/>
      <c r="F1380" s="867">
        <f>ROUND(SUM(F1275:F1379),2)</f>
        <v>0</v>
      </c>
    </row>
    <row r="1381" spans="1:6" x14ac:dyDescent="0.25">
      <c r="A1381" s="522"/>
      <c r="B1381" s="523"/>
      <c r="C1381" s="298"/>
      <c r="D1381" s="286"/>
      <c r="E1381" s="755"/>
      <c r="F1381" s="903"/>
    </row>
    <row r="1382" spans="1:6" x14ac:dyDescent="0.25">
      <c r="A1382" s="271" t="s">
        <v>1136</v>
      </c>
      <c r="B1382" s="282" t="s">
        <v>1137</v>
      </c>
      <c r="C1382" s="273"/>
      <c r="D1382" s="274"/>
      <c r="E1382" s="755"/>
      <c r="F1382" s="276"/>
    </row>
    <row r="1383" spans="1:6" x14ac:dyDescent="0.25">
      <c r="A1383" s="271"/>
      <c r="B1383" s="272"/>
      <c r="C1383" s="273"/>
      <c r="D1383" s="274"/>
      <c r="E1383" s="755"/>
      <c r="F1383" s="276"/>
    </row>
    <row r="1384" spans="1:6" x14ac:dyDescent="0.25">
      <c r="A1384" s="283">
        <v>1</v>
      </c>
      <c r="B1384" s="284" t="s">
        <v>16</v>
      </c>
      <c r="C1384" s="285">
        <v>5411</v>
      </c>
      <c r="D1384" s="286" t="s">
        <v>17</v>
      </c>
      <c r="E1384" s="757"/>
      <c r="F1384" s="868">
        <f t="shared" ref="F1384:F1391" si="83">ROUND(C1384*E1384,2)</f>
        <v>0</v>
      </c>
    </row>
    <row r="1385" spans="1:6" x14ac:dyDescent="0.25">
      <c r="A1385" s="271"/>
      <c r="B1385" s="272"/>
      <c r="C1385" s="273"/>
      <c r="D1385" s="274"/>
      <c r="E1385" s="755"/>
      <c r="F1385" s="276">
        <f t="shared" si="83"/>
        <v>0</v>
      </c>
    </row>
    <row r="1386" spans="1:6" x14ac:dyDescent="0.25">
      <c r="A1386" s="524">
        <v>2</v>
      </c>
      <c r="B1386" s="525" t="s">
        <v>1138</v>
      </c>
      <c r="C1386" s="526"/>
      <c r="D1386" s="527"/>
      <c r="E1386" s="757"/>
      <c r="F1386" s="868">
        <f t="shared" si="83"/>
        <v>0</v>
      </c>
    </row>
    <row r="1387" spans="1:6" x14ac:dyDescent="0.25">
      <c r="A1387" s="528">
        <v>2.1</v>
      </c>
      <c r="B1387" s="529" t="s">
        <v>1041</v>
      </c>
      <c r="C1387" s="285">
        <v>10822</v>
      </c>
      <c r="D1387" s="527" t="s">
        <v>17</v>
      </c>
      <c r="E1387" s="757"/>
      <c r="F1387" s="868">
        <f t="shared" si="83"/>
        <v>0</v>
      </c>
    </row>
    <row r="1388" spans="1:6" x14ac:dyDescent="0.25">
      <c r="A1388" s="530">
        <v>2.2000000000000002</v>
      </c>
      <c r="B1388" s="529" t="s">
        <v>1042</v>
      </c>
      <c r="C1388" s="285">
        <v>5411</v>
      </c>
      <c r="D1388" s="531" t="s">
        <v>76</v>
      </c>
      <c r="E1388" s="757"/>
      <c r="F1388" s="868">
        <f t="shared" si="83"/>
        <v>0</v>
      </c>
    </row>
    <row r="1389" spans="1:6" ht="25.5" x14ac:dyDescent="0.25">
      <c r="A1389" s="530">
        <v>2.2999999999999998</v>
      </c>
      <c r="B1389" s="529" t="s">
        <v>1043</v>
      </c>
      <c r="C1389" s="285">
        <v>371.09</v>
      </c>
      <c r="D1389" s="532" t="s">
        <v>26</v>
      </c>
      <c r="E1389" s="757"/>
      <c r="F1389" s="868">
        <f t="shared" si="83"/>
        <v>0</v>
      </c>
    </row>
    <row r="1390" spans="1:6" x14ac:dyDescent="0.25">
      <c r="A1390" s="271"/>
      <c r="B1390" s="272"/>
      <c r="C1390" s="273"/>
      <c r="D1390" s="274"/>
      <c r="E1390" s="755"/>
      <c r="F1390" s="276">
        <f t="shared" si="83"/>
        <v>0</v>
      </c>
    </row>
    <row r="1391" spans="1:6" x14ac:dyDescent="0.25">
      <c r="A1391" s="287">
        <v>3</v>
      </c>
      <c r="B1391" s="288" t="s">
        <v>18</v>
      </c>
      <c r="C1391" s="289"/>
      <c r="D1391" s="290"/>
      <c r="E1391" s="757"/>
      <c r="F1391" s="868">
        <f t="shared" si="83"/>
        <v>0</v>
      </c>
    </row>
    <row r="1392" spans="1:6" x14ac:dyDescent="0.25">
      <c r="A1392" s="291">
        <v>3.1</v>
      </c>
      <c r="B1392" s="292" t="s">
        <v>1139</v>
      </c>
      <c r="C1392" s="289">
        <v>8982.26</v>
      </c>
      <c r="D1392" s="293" t="s">
        <v>20</v>
      </c>
      <c r="E1392" s="773"/>
      <c r="F1392" s="869">
        <f t="shared" ref="F1392" si="84">ROUND((C1392*E1392),2)</f>
        <v>0</v>
      </c>
    </row>
    <row r="1393" spans="1:6" x14ac:dyDescent="0.25">
      <c r="A1393" s="291">
        <v>3.2</v>
      </c>
      <c r="B1393" s="294" t="s">
        <v>21</v>
      </c>
      <c r="C1393" s="289">
        <v>595.21</v>
      </c>
      <c r="D1393" s="293" t="s">
        <v>22</v>
      </c>
      <c r="E1393" s="757"/>
      <c r="F1393" s="868">
        <f>ROUND(C1393*E1393,2)</f>
        <v>0</v>
      </c>
    </row>
    <row r="1394" spans="1:6" ht="25.5" x14ac:dyDescent="0.25">
      <c r="A1394" s="291">
        <v>3.3</v>
      </c>
      <c r="B1394" s="292" t="s">
        <v>1044</v>
      </c>
      <c r="C1394" s="295">
        <v>4986.53</v>
      </c>
      <c r="D1394" s="293" t="s">
        <v>26</v>
      </c>
      <c r="E1394" s="757"/>
      <c r="F1394" s="868">
        <f>ROUND((C1394*E1394),2)</f>
        <v>0</v>
      </c>
    </row>
    <row r="1395" spans="1:6" ht="25.5" x14ac:dyDescent="0.25">
      <c r="A1395" s="291">
        <v>3.4</v>
      </c>
      <c r="B1395" s="292" t="s">
        <v>23</v>
      </c>
      <c r="C1395" s="295">
        <v>6925.73</v>
      </c>
      <c r="D1395" s="296" t="s">
        <v>24</v>
      </c>
      <c r="E1395" s="757"/>
      <c r="F1395" s="868">
        <f t="shared" ref="F1395:F1407" si="85">ROUND(C1395*E1395,2)</f>
        <v>0</v>
      </c>
    </row>
    <row r="1396" spans="1:6" ht="25.5" x14ac:dyDescent="0.25">
      <c r="A1396" s="291">
        <v>3.5</v>
      </c>
      <c r="B1396" s="292" t="s">
        <v>25</v>
      </c>
      <c r="C1396" s="295">
        <v>4986.53</v>
      </c>
      <c r="D1396" s="293" t="s">
        <v>26</v>
      </c>
      <c r="E1396" s="814"/>
      <c r="F1396" s="868">
        <f t="shared" si="85"/>
        <v>0</v>
      </c>
    </row>
    <row r="1397" spans="1:6" x14ac:dyDescent="0.25">
      <c r="A1397" s="271"/>
      <c r="B1397" s="272"/>
      <c r="C1397" s="273"/>
      <c r="D1397" s="274"/>
      <c r="E1397" s="755"/>
      <c r="F1397" s="276">
        <f t="shared" si="85"/>
        <v>0</v>
      </c>
    </row>
    <row r="1398" spans="1:6" x14ac:dyDescent="0.25">
      <c r="A1398" s="297">
        <v>4</v>
      </c>
      <c r="B1398" s="284" t="s">
        <v>27</v>
      </c>
      <c r="C1398" s="298"/>
      <c r="D1398" s="286"/>
      <c r="E1398" s="757"/>
      <c r="F1398" s="868">
        <f t="shared" si="85"/>
        <v>0</v>
      </c>
    </row>
    <row r="1399" spans="1:6" x14ac:dyDescent="0.25">
      <c r="A1399" s="299">
        <v>4.0999999999999996</v>
      </c>
      <c r="B1399" s="300" t="s">
        <v>1140</v>
      </c>
      <c r="C1399" s="298">
        <v>5735.66</v>
      </c>
      <c r="D1399" s="286" t="s">
        <v>17</v>
      </c>
      <c r="E1399" s="757"/>
      <c r="F1399" s="868">
        <f t="shared" si="85"/>
        <v>0</v>
      </c>
    </row>
    <row r="1400" spans="1:6" x14ac:dyDescent="0.25">
      <c r="A1400" s="271"/>
      <c r="B1400" s="272"/>
      <c r="C1400" s="273"/>
      <c r="D1400" s="274"/>
      <c r="E1400" s="755"/>
      <c r="F1400" s="276">
        <f t="shared" si="85"/>
        <v>0</v>
      </c>
    </row>
    <row r="1401" spans="1:6" x14ac:dyDescent="0.25">
      <c r="A1401" s="297">
        <v>5</v>
      </c>
      <c r="B1401" s="284" t="s">
        <v>30</v>
      </c>
      <c r="C1401" s="289"/>
      <c r="D1401" s="286"/>
      <c r="E1401" s="757"/>
      <c r="F1401" s="868">
        <f t="shared" si="85"/>
        <v>0</v>
      </c>
    </row>
    <row r="1402" spans="1:6" x14ac:dyDescent="0.25">
      <c r="A1402" s="299">
        <v>5.0999999999999996</v>
      </c>
      <c r="B1402" s="300" t="s">
        <v>1141</v>
      </c>
      <c r="C1402" s="298">
        <v>5411</v>
      </c>
      <c r="D1402" s="286" t="s">
        <v>17</v>
      </c>
      <c r="E1402" s="757"/>
      <c r="F1402" s="868">
        <f t="shared" si="85"/>
        <v>0</v>
      </c>
    </row>
    <row r="1403" spans="1:6" x14ac:dyDescent="0.25">
      <c r="A1403" s="271"/>
      <c r="B1403" s="272"/>
      <c r="C1403" s="273"/>
      <c r="D1403" s="274"/>
      <c r="E1403" s="755"/>
      <c r="F1403" s="276">
        <f t="shared" si="85"/>
        <v>0</v>
      </c>
    </row>
    <row r="1404" spans="1:6" x14ac:dyDescent="0.25">
      <c r="A1404" s="301">
        <v>6</v>
      </c>
      <c r="B1404" s="282" t="s">
        <v>32</v>
      </c>
      <c r="C1404" s="289"/>
      <c r="D1404" s="286"/>
      <c r="E1404" s="757"/>
      <c r="F1404" s="868">
        <f t="shared" si="85"/>
        <v>0</v>
      </c>
    </row>
    <row r="1405" spans="1:6" x14ac:dyDescent="0.25">
      <c r="A1405" s="302">
        <v>6.1</v>
      </c>
      <c r="B1405" s="300" t="s">
        <v>31</v>
      </c>
      <c r="C1405" s="289">
        <v>5411</v>
      </c>
      <c r="D1405" s="286" t="s">
        <v>17</v>
      </c>
      <c r="E1405" s="757"/>
      <c r="F1405" s="868">
        <f t="shared" si="85"/>
        <v>0</v>
      </c>
    </row>
    <row r="1406" spans="1:6" x14ac:dyDescent="0.25">
      <c r="A1406" s="271"/>
      <c r="B1406" s="272"/>
      <c r="C1406" s="273"/>
      <c r="D1406" s="274"/>
      <c r="E1406" s="755"/>
      <c r="F1406" s="276">
        <f t="shared" si="85"/>
        <v>0</v>
      </c>
    </row>
    <row r="1407" spans="1:6" x14ac:dyDescent="0.25">
      <c r="A1407" s="271"/>
      <c r="B1407" s="272"/>
      <c r="C1407" s="273"/>
      <c r="D1407" s="274"/>
      <c r="E1407" s="755"/>
      <c r="F1407" s="276">
        <f t="shared" si="85"/>
        <v>0</v>
      </c>
    </row>
    <row r="1408" spans="1:6" ht="25.5" x14ac:dyDescent="0.25">
      <c r="A1408" s="303">
        <v>7</v>
      </c>
      <c r="B1408" s="282" t="s">
        <v>878</v>
      </c>
      <c r="C1408" s="289">
        <v>15</v>
      </c>
      <c r="D1408" s="304" t="s">
        <v>34</v>
      </c>
      <c r="E1408" s="758"/>
      <c r="F1408" s="868">
        <f>ROUND(C1408*E1408,2)/100</f>
        <v>0</v>
      </c>
    </row>
    <row r="1409" spans="1:6" x14ac:dyDescent="0.25">
      <c r="A1409" s="271"/>
      <c r="B1409" s="272"/>
      <c r="C1409" s="273"/>
      <c r="D1409" s="274"/>
      <c r="E1409" s="757"/>
      <c r="F1409" s="276">
        <f t="shared" ref="F1409:F1417" si="86">ROUND(C1409*E1409,2)</f>
        <v>0</v>
      </c>
    </row>
    <row r="1410" spans="1:6" x14ac:dyDescent="0.25">
      <c r="A1410" s="287">
        <v>8</v>
      </c>
      <c r="B1410" s="534" t="s">
        <v>1046</v>
      </c>
      <c r="C1410" s="285"/>
      <c r="D1410" s="293"/>
      <c r="E1410" s="757"/>
      <c r="F1410" s="868">
        <f t="shared" si="86"/>
        <v>0</v>
      </c>
    </row>
    <row r="1411" spans="1:6" x14ac:dyDescent="0.25">
      <c r="A1411" s="291">
        <v>8.1</v>
      </c>
      <c r="B1411" s="529" t="s">
        <v>1047</v>
      </c>
      <c r="C1411" s="289">
        <v>5411</v>
      </c>
      <c r="D1411" s="531" t="s">
        <v>76</v>
      </c>
      <c r="E1411" s="757"/>
      <c r="F1411" s="868">
        <f t="shared" si="86"/>
        <v>0</v>
      </c>
    </row>
    <row r="1412" spans="1:6" ht="25.5" x14ac:dyDescent="0.25">
      <c r="A1412" s="291">
        <v>8.1999999999999993</v>
      </c>
      <c r="B1412" s="529" t="s">
        <v>1048</v>
      </c>
      <c r="C1412" s="289">
        <v>6763.75</v>
      </c>
      <c r="D1412" s="531" t="s">
        <v>76</v>
      </c>
      <c r="E1412" s="757"/>
      <c r="F1412" s="868">
        <f t="shared" si="86"/>
        <v>0</v>
      </c>
    </row>
    <row r="1413" spans="1:6" x14ac:dyDescent="0.25">
      <c r="A1413" s="291">
        <v>8.3000000000000007</v>
      </c>
      <c r="B1413" s="292" t="s">
        <v>1049</v>
      </c>
      <c r="C1413" s="285">
        <v>10307.959999999999</v>
      </c>
      <c r="D1413" s="293" t="s">
        <v>1050</v>
      </c>
      <c r="E1413" s="757"/>
      <c r="F1413" s="868">
        <f t="shared" si="86"/>
        <v>0</v>
      </c>
    </row>
    <row r="1414" spans="1:6" x14ac:dyDescent="0.25">
      <c r="A1414" s="271"/>
      <c r="B1414" s="272"/>
      <c r="C1414" s="273"/>
      <c r="D1414" s="274"/>
      <c r="E1414" s="757"/>
      <c r="F1414" s="276">
        <f t="shared" si="86"/>
        <v>0</v>
      </c>
    </row>
    <row r="1415" spans="1:6" ht="63.75" x14ac:dyDescent="0.25">
      <c r="A1415" s="305">
        <v>9</v>
      </c>
      <c r="B1415" s="306" t="s">
        <v>35</v>
      </c>
      <c r="C1415" s="285">
        <v>5411</v>
      </c>
      <c r="D1415" s="304" t="s">
        <v>17</v>
      </c>
      <c r="E1415" s="757"/>
      <c r="F1415" s="868">
        <f t="shared" si="86"/>
        <v>0</v>
      </c>
    </row>
    <row r="1416" spans="1:6" x14ac:dyDescent="0.25">
      <c r="A1416" s="271"/>
      <c r="B1416" s="272"/>
      <c r="C1416" s="273"/>
      <c r="D1416" s="274"/>
      <c r="E1416" s="757"/>
      <c r="F1416" s="276">
        <f t="shared" si="86"/>
        <v>0</v>
      </c>
    </row>
    <row r="1417" spans="1:6" ht="25.5" x14ac:dyDescent="0.25">
      <c r="A1417" s="1">
        <v>10</v>
      </c>
      <c r="B1417" s="292" t="s">
        <v>36</v>
      </c>
      <c r="C1417" s="289">
        <v>5411</v>
      </c>
      <c r="D1417" s="304" t="s">
        <v>17</v>
      </c>
      <c r="E1417" s="757"/>
      <c r="F1417" s="868">
        <f t="shared" si="86"/>
        <v>0</v>
      </c>
    </row>
    <row r="1418" spans="1:6" x14ac:dyDescent="0.25">
      <c r="A1418" s="278"/>
      <c r="B1418" s="279" t="s">
        <v>1142</v>
      </c>
      <c r="C1418" s="280"/>
      <c r="D1418" s="281"/>
      <c r="E1418" s="756"/>
      <c r="F1418" s="867">
        <f>SUM(F1384:F1417)</f>
        <v>0</v>
      </c>
    </row>
    <row r="1419" spans="1:6" x14ac:dyDescent="0.25">
      <c r="A1419" s="522"/>
      <c r="B1419" s="523"/>
      <c r="C1419" s="298"/>
      <c r="D1419" s="286"/>
      <c r="E1419" s="755"/>
      <c r="F1419" s="904"/>
    </row>
    <row r="1420" spans="1:6" x14ac:dyDescent="0.25">
      <c r="A1420" s="271" t="s">
        <v>40</v>
      </c>
      <c r="B1420" s="282" t="s">
        <v>1143</v>
      </c>
      <c r="C1420" s="572"/>
      <c r="D1420" s="274"/>
      <c r="E1420" s="755"/>
      <c r="F1420" s="276"/>
    </row>
    <row r="1421" spans="1:6" x14ac:dyDescent="0.25">
      <c r="A1421" s="271"/>
      <c r="B1421" s="272"/>
      <c r="C1421" s="273"/>
      <c r="D1421" s="274"/>
      <c r="E1421" s="755"/>
      <c r="F1421" s="276"/>
    </row>
    <row r="1422" spans="1:6" x14ac:dyDescent="0.25">
      <c r="A1422" s="283">
        <v>1</v>
      </c>
      <c r="B1422" s="284" t="s">
        <v>16</v>
      </c>
      <c r="C1422" s="285">
        <v>35378.400000000001</v>
      </c>
      <c r="D1422" s="286" t="s">
        <v>17</v>
      </c>
      <c r="E1422" s="814"/>
      <c r="F1422" s="868">
        <f t="shared" ref="F1422:F1424" si="87">ROUND(C1422*E1422,2)</f>
        <v>0</v>
      </c>
    </row>
    <row r="1423" spans="1:6" x14ac:dyDescent="0.25">
      <c r="A1423" s="271"/>
      <c r="B1423" s="272"/>
      <c r="C1423" s="273"/>
      <c r="D1423" s="274"/>
      <c r="E1423" s="755"/>
      <c r="F1423" s="276">
        <f t="shared" si="87"/>
        <v>0</v>
      </c>
    </row>
    <row r="1424" spans="1:6" x14ac:dyDescent="0.25">
      <c r="A1424" s="297">
        <v>2</v>
      </c>
      <c r="B1424" s="525" t="s">
        <v>1144</v>
      </c>
      <c r="C1424" s="526"/>
      <c r="D1424" s="527"/>
      <c r="E1424" s="757"/>
      <c r="F1424" s="868">
        <f t="shared" si="87"/>
        <v>0</v>
      </c>
    </row>
    <row r="1425" spans="1:6" x14ac:dyDescent="0.25">
      <c r="A1425" s="528">
        <v>2.1</v>
      </c>
      <c r="B1425" s="529" t="s">
        <v>1041</v>
      </c>
      <c r="C1425" s="285">
        <v>70756.800000000003</v>
      </c>
      <c r="D1425" s="527" t="s">
        <v>17</v>
      </c>
      <c r="E1425" s="814"/>
      <c r="F1425" s="868">
        <f>ROUND(C1425*E1425,2)</f>
        <v>0</v>
      </c>
    </row>
    <row r="1426" spans="1:6" x14ac:dyDescent="0.25">
      <c r="A1426" s="530">
        <v>2.2000000000000002</v>
      </c>
      <c r="B1426" s="529" t="s">
        <v>1042</v>
      </c>
      <c r="C1426" s="285">
        <v>26533.8</v>
      </c>
      <c r="D1426" s="531" t="s">
        <v>76</v>
      </c>
      <c r="E1426" s="814"/>
      <c r="F1426" s="868">
        <f t="shared" ref="F1426" si="88">ROUND(C1426*E1426,2)</f>
        <v>0</v>
      </c>
    </row>
    <row r="1427" spans="1:6" ht="25.5" x14ac:dyDescent="0.25">
      <c r="A1427" s="530">
        <v>2.2999999999999998</v>
      </c>
      <c r="B1427" s="548" t="s">
        <v>1065</v>
      </c>
      <c r="C1427" s="285">
        <v>1819.69</v>
      </c>
      <c r="D1427" s="293" t="s">
        <v>26</v>
      </c>
      <c r="E1427" s="814"/>
      <c r="F1427" s="868">
        <f>ROUND(C1427*E1427,2)</f>
        <v>0</v>
      </c>
    </row>
    <row r="1428" spans="1:6" x14ac:dyDescent="0.25">
      <c r="A1428" s="271"/>
      <c r="B1428" s="272"/>
      <c r="C1428" s="273"/>
      <c r="D1428" s="274"/>
      <c r="E1428" s="814"/>
      <c r="F1428" s="276">
        <f t="shared" ref="F1428:F1429" si="89">ROUND(C1428*E1428,2)</f>
        <v>0</v>
      </c>
    </row>
    <row r="1429" spans="1:6" x14ac:dyDescent="0.25">
      <c r="A1429" s="297">
        <v>3</v>
      </c>
      <c r="B1429" s="288" t="s">
        <v>18</v>
      </c>
      <c r="C1429" s="289"/>
      <c r="D1429" s="290"/>
      <c r="E1429" s="814"/>
      <c r="F1429" s="868">
        <f t="shared" si="89"/>
        <v>0</v>
      </c>
    </row>
    <row r="1430" spans="1:6" x14ac:dyDescent="0.25">
      <c r="A1430" s="299">
        <v>3.1</v>
      </c>
      <c r="B1430" s="292" t="s">
        <v>1139</v>
      </c>
      <c r="C1430" s="289">
        <v>27939.21</v>
      </c>
      <c r="D1430" s="293" t="s">
        <v>20</v>
      </c>
      <c r="E1430" s="814"/>
      <c r="F1430" s="868">
        <f t="shared" ref="F1430" si="90">ROUND((C1430*E1430),2)</f>
        <v>0</v>
      </c>
    </row>
    <row r="1431" spans="1:6" x14ac:dyDescent="0.25">
      <c r="A1431" s="299">
        <v>3.2</v>
      </c>
      <c r="B1431" s="294" t="s">
        <v>21</v>
      </c>
      <c r="C1431" s="289">
        <v>2265.41</v>
      </c>
      <c r="D1431" s="293" t="s">
        <v>22</v>
      </c>
      <c r="E1431" s="757"/>
      <c r="F1431" s="868">
        <f t="shared" ref="F1431" si="91">ROUND(C1431*E1431,2)</f>
        <v>0</v>
      </c>
    </row>
    <row r="1432" spans="1:6" ht="25.5" x14ac:dyDescent="0.25">
      <c r="A1432" s="299">
        <v>3.3</v>
      </c>
      <c r="B1432" s="294" t="s">
        <v>1044</v>
      </c>
      <c r="C1432" s="285">
        <v>5747.96</v>
      </c>
      <c r="D1432" s="293" t="s">
        <v>26</v>
      </c>
      <c r="E1432" s="814"/>
      <c r="F1432" s="868">
        <f>ROUND((C1432*E1432),2)</f>
        <v>0</v>
      </c>
    </row>
    <row r="1433" spans="1:6" ht="25.5" x14ac:dyDescent="0.25">
      <c r="A1433" s="299">
        <v>3.4</v>
      </c>
      <c r="B1433" s="292" t="s">
        <v>23</v>
      </c>
      <c r="C1433" s="295">
        <v>23949.85</v>
      </c>
      <c r="D1433" s="296" t="s">
        <v>24</v>
      </c>
      <c r="E1433" s="814"/>
      <c r="F1433" s="868">
        <f t="shared" ref="F1433:F1460" si="92">ROUND(C1433*E1433,2)</f>
        <v>0</v>
      </c>
    </row>
    <row r="1434" spans="1:6" ht="25.5" x14ac:dyDescent="0.25">
      <c r="A1434" s="299">
        <v>3.5</v>
      </c>
      <c r="B1434" s="548" t="s">
        <v>1065</v>
      </c>
      <c r="C1434" s="285">
        <v>10734.66</v>
      </c>
      <c r="D1434" s="293" t="s">
        <v>26</v>
      </c>
      <c r="E1434" s="814"/>
      <c r="F1434" s="868">
        <f t="shared" si="92"/>
        <v>0</v>
      </c>
    </row>
    <row r="1435" spans="1:6" x14ac:dyDescent="0.25">
      <c r="A1435" s="271"/>
      <c r="B1435" s="272"/>
      <c r="C1435" s="273"/>
      <c r="D1435" s="274"/>
      <c r="E1435" s="814"/>
      <c r="F1435" s="276">
        <f t="shared" si="92"/>
        <v>0</v>
      </c>
    </row>
    <row r="1436" spans="1:6" x14ac:dyDescent="0.25">
      <c r="A1436" s="297">
        <v>4</v>
      </c>
      <c r="B1436" s="284" t="s">
        <v>27</v>
      </c>
      <c r="C1436" s="298"/>
      <c r="D1436" s="286"/>
      <c r="E1436" s="814"/>
      <c r="F1436" s="868">
        <f t="shared" si="92"/>
        <v>0</v>
      </c>
    </row>
    <row r="1437" spans="1:6" x14ac:dyDescent="0.25">
      <c r="A1437" s="299">
        <v>4.0999999999999996</v>
      </c>
      <c r="B1437" s="300" t="s">
        <v>1145</v>
      </c>
      <c r="C1437" s="295">
        <v>483.93</v>
      </c>
      <c r="D1437" s="286" t="s">
        <v>17</v>
      </c>
      <c r="E1437" s="814"/>
      <c r="F1437" s="868">
        <f t="shared" si="92"/>
        <v>0</v>
      </c>
    </row>
    <row r="1438" spans="1:6" x14ac:dyDescent="0.25">
      <c r="A1438" s="299">
        <v>4.2</v>
      </c>
      <c r="B1438" s="300" t="s">
        <v>1146</v>
      </c>
      <c r="C1438" s="295">
        <v>1743.6</v>
      </c>
      <c r="D1438" s="286" t="s">
        <v>17</v>
      </c>
      <c r="E1438" s="814"/>
      <c r="F1438" s="868">
        <f t="shared" si="92"/>
        <v>0</v>
      </c>
    </row>
    <row r="1439" spans="1:6" x14ac:dyDescent="0.25">
      <c r="A1439" s="299">
        <v>4.2</v>
      </c>
      <c r="B1439" s="300" t="s">
        <v>1147</v>
      </c>
      <c r="C1439" s="295">
        <v>3722.47</v>
      </c>
      <c r="D1439" s="286" t="s">
        <v>17</v>
      </c>
      <c r="E1439" s="814"/>
      <c r="F1439" s="868">
        <f t="shared" si="92"/>
        <v>0</v>
      </c>
    </row>
    <row r="1440" spans="1:6" x14ac:dyDescent="0.25">
      <c r="A1440" s="299">
        <v>4.3</v>
      </c>
      <c r="B1440" s="300" t="s">
        <v>1148</v>
      </c>
      <c r="C1440" s="295">
        <v>1470.54</v>
      </c>
      <c r="D1440" s="286" t="s">
        <v>17</v>
      </c>
      <c r="E1440" s="814"/>
      <c r="F1440" s="868">
        <f t="shared" si="92"/>
        <v>0</v>
      </c>
    </row>
    <row r="1441" spans="1:6" x14ac:dyDescent="0.25">
      <c r="A1441" s="299">
        <v>4.4000000000000004</v>
      </c>
      <c r="B1441" s="300" t="s">
        <v>1149</v>
      </c>
      <c r="C1441" s="295">
        <v>514.23</v>
      </c>
      <c r="D1441" s="286" t="s">
        <v>17</v>
      </c>
      <c r="E1441" s="814"/>
      <c r="F1441" s="868">
        <f t="shared" si="92"/>
        <v>0</v>
      </c>
    </row>
    <row r="1442" spans="1:6" x14ac:dyDescent="0.25">
      <c r="A1442" s="299">
        <v>4.4000000000000004</v>
      </c>
      <c r="B1442" s="300" t="s">
        <v>1150</v>
      </c>
      <c r="C1442" s="295">
        <v>6620.59</v>
      </c>
      <c r="D1442" s="286" t="s">
        <v>17</v>
      </c>
      <c r="E1442" s="814"/>
      <c r="F1442" s="868">
        <f t="shared" si="92"/>
        <v>0</v>
      </c>
    </row>
    <row r="1443" spans="1:6" x14ac:dyDescent="0.25">
      <c r="A1443" s="299">
        <v>4.5</v>
      </c>
      <c r="B1443" s="300" t="s">
        <v>1151</v>
      </c>
      <c r="C1443" s="295">
        <v>21545.17</v>
      </c>
      <c r="D1443" s="286" t="s">
        <v>17</v>
      </c>
      <c r="E1443" s="814"/>
      <c r="F1443" s="868">
        <f t="shared" si="92"/>
        <v>0</v>
      </c>
    </row>
    <row r="1444" spans="1:6" x14ac:dyDescent="0.25">
      <c r="A1444" s="299"/>
      <c r="B1444" s="272"/>
      <c r="C1444" s="295"/>
      <c r="D1444" s="274"/>
      <c r="E1444" s="814"/>
      <c r="F1444" s="276">
        <f t="shared" si="92"/>
        <v>0</v>
      </c>
    </row>
    <row r="1445" spans="1:6" x14ac:dyDescent="0.25">
      <c r="A1445" s="297">
        <v>5</v>
      </c>
      <c r="B1445" s="284" t="s">
        <v>30</v>
      </c>
      <c r="C1445" s="289"/>
      <c r="D1445" s="286"/>
      <c r="E1445" s="814"/>
      <c r="F1445" s="868">
        <f t="shared" si="92"/>
        <v>0</v>
      </c>
    </row>
    <row r="1446" spans="1:6" x14ac:dyDescent="0.25">
      <c r="A1446" s="299">
        <v>5.0999999999999996</v>
      </c>
      <c r="B1446" s="300" t="s">
        <v>1152</v>
      </c>
      <c r="C1446" s="295">
        <v>465.32</v>
      </c>
      <c r="D1446" s="286" t="s">
        <v>17</v>
      </c>
      <c r="E1446" s="814"/>
      <c r="F1446" s="868">
        <f t="shared" si="92"/>
        <v>0</v>
      </c>
    </row>
    <row r="1447" spans="1:6" x14ac:dyDescent="0.25">
      <c r="A1447" s="299">
        <v>5.2</v>
      </c>
      <c r="B1447" s="300" t="s">
        <v>1146</v>
      </c>
      <c r="C1447" s="295">
        <v>1743.6</v>
      </c>
      <c r="D1447" s="286" t="s">
        <v>17</v>
      </c>
      <c r="E1447" s="814"/>
      <c r="F1447" s="868">
        <f t="shared" si="92"/>
        <v>0</v>
      </c>
    </row>
    <row r="1448" spans="1:6" x14ac:dyDescent="0.25">
      <c r="A1448" s="299">
        <v>5.3</v>
      </c>
      <c r="B1448" s="300" t="s">
        <v>1153</v>
      </c>
      <c r="C1448" s="295">
        <v>3614.05</v>
      </c>
      <c r="D1448" s="286" t="s">
        <v>17</v>
      </c>
      <c r="E1448" s="814"/>
      <c r="F1448" s="868">
        <f t="shared" si="92"/>
        <v>0</v>
      </c>
    </row>
    <row r="1449" spans="1:6" x14ac:dyDescent="0.25">
      <c r="A1449" s="299">
        <v>5.4</v>
      </c>
      <c r="B1449" s="300" t="s">
        <v>1154</v>
      </c>
      <c r="C1449" s="295">
        <v>1427.71</v>
      </c>
      <c r="D1449" s="286" t="s">
        <v>17</v>
      </c>
      <c r="E1449" s="814"/>
      <c r="F1449" s="868">
        <f t="shared" si="92"/>
        <v>0</v>
      </c>
    </row>
    <row r="1450" spans="1:6" x14ac:dyDescent="0.25">
      <c r="A1450" s="299">
        <v>5.5</v>
      </c>
      <c r="B1450" s="300" t="s">
        <v>1149</v>
      </c>
      <c r="C1450" s="295">
        <v>514.23</v>
      </c>
      <c r="D1450" s="286" t="s">
        <v>17</v>
      </c>
      <c r="E1450" s="814"/>
      <c r="F1450" s="868">
        <f t="shared" si="92"/>
        <v>0</v>
      </c>
    </row>
    <row r="1451" spans="1:6" x14ac:dyDescent="0.25">
      <c r="A1451" s="299">
        <v>5.6</v>
      </c>
      <c r="B1451" s="300" t="s">
        <v>1155</v>
      </c>
      <c r="C1451" s="295">
        <v>6490.77</v>
      </c>
      <c r="D1451" s="286" t="s">
        <v>17</v>
      </c>
      <c r="E1451" s="814"/>
      <c r="F1451" s="868">
        <f t="shared" si="92"/>
        <v>0</v>
      </c>
    </row>
    <row r="1452" spans="1:6" x14ac:dyDescent="0.25">
      <c r="A1452" s="299">
        <v>5.7</v>
      </c>
      <c r="B1452" s="300" t="s">
        <v>1156</v>
      </c>
      <c r="C1452" s="295">
        <v>21122.720000000001</v>
      </c>
      <c r="D1452" s="286" t="s">
        <v>17</v>
      </c>
      <c r="E1452" s="814"/>
      <c r="F1452" s="868">
        <f t="shared" si="92"/>
        <v>0</v>
      </c>
    </row>
    <row r="1453" spans="1:6" x14ac:dyDescent="0.25">
      <c r="A1453" s="271"/>
      <c r="B1453" s="272"/>
      <c r="C1453" s="295"/>
      <c r="D1453" s="274"/>
      <c r="E1453" s="814"/>
      <c r="F1453" s="868">
        <f t="shared" si="92"/>
        <v>0</v>
      </c>
    </row>
    <row r="1454" spans="1:6" x14ac:dyDescent="0.25">
      <c r="A1454" s="297">
        <v>6</v>
      </c>
      <c r="B1454" s="282" t="s">
        <v>32</v>
      </c>
      <c r="C1454" s="295"/>
      <c r="D1454" s="286"/>
      <c r="E1454" s="814"/>
      <c r="F1454" s="868">
        <f t="shared" si="92"/>
        <v>0</v>
      </c>
    </row>
    <row r="1455" spans="1:6" x14ac:dyDescent="0.25">
      <c r="A1455" s="299">
        <v>6.1</v>
      </c>
      <c r="B1455" s="300" t="s">
        <v>1152</v>
      </c>
      <c r="C1455" s="295">
        <v>465.32</v>
      </c>
      <c r="D1455" s="286" t="s">
        <v>17</v>
      </c>
      <c r="E1455" s="814"/>
      <c r="F1455" s="868">
        <f t="shared" si="92"/>
        <v>0</v>
      </c>
    </row>
    <row r="1456" spans="1:6" x14ac:dyDescent="0.25">
      <c r="A1456" s="299">
        <v>6.2</v>
      </c>
      <c r="B1456" s="300" t="s">
        <v>1153</v>
      </c>
      <c r="C1456" s="295">
        <v>3614.05</v>
      </c>
      <c r="D1456" s="286" t="s">
        <v>17</v>
      </c>
      <c r="E1456" s="814"/>
      <c r="F1456" s="868">
        <f t="shared" si="92"/>
        <v>0</v>
      </c>
    </row>
    <row r="1457" spans="1:6" x14ac:dyDescent="0.25">
      <c r="A1457" s="299">
        <v>6.3</v>
      </c>
      <c r="B1457" s="300" t="s">
        <v>1154</v>
      </c>
      <c r="C1457" s="295">
        <v>1427.71</v>
      </c>
      <c r="D1457" s="286" t="s">
        <v>17</v>
      </c>
      <c r="E1457" s="814"/>
      <c r="F1457" s="868">
        <f t="shared" si="92"/>
        <v>0</v>
      </c>
    </row>
    <row r="1458" spans="1:6" x14ac:dyDescent="0.25">
      <c r="A1458" s="299">
        <v>6.4</v>
      </c>
      <c r="B1458" s="300" t="s">
        <v>1155</v>
      </c>
      <c r="C1458" s="295">
        <v>6490.77</v>
      </c>
      <c r="D1458" s="286" t="s">
        <v>17</v>
      </c>
      <c r="E1458" s="814"/>
      <c r="F1458" s="868">
        <f t="shared" si="92"/>
        <v>0</v>
      </c>
    </row>
    <row r="1459" spans="1:6" x14ac:dyDescent="0.25">
      <c r="A1459" s="299">
        <v>6.5</v>
      </c>
      <c r="B1459" s="300" t="s">
        <v>1156</v>
      </c>
      <c r="C1459" s="295">
        <v>21122.720000000001</v>
      </c>
      <c r="D1459" s="286" t="s">
        <v>17</v>
      </c>
      <c r="E1459" s="814"/>
      <c r="F1459" s="868">
        <f t="shared" si="92"/>
        <v>0</v>
      </c>
    </row>
    <row r="1460" spans="1:6" x14ac:dyDescent="0.25">
      <c r="A1460" s="271"/>
      <c r="B1460" s="272"/>
      <c r="C1460" s="273"/>
      <c r="D1460" s="274"/>
      <c r="E1460" s="755"/>
      <c r="F1460" s="276">
        <f t="shared" si="92"/>
        <v>0</v>
      </c>
    </row>
    <row r="1461" spans="1:6" ht="25.5" x14ac:dyDescent="0.25">
      <c r="A1461" s="573">
        <v>7</v>
      </c>
      <c r="B1461" s="282" t="s">
        <v>878</v>
      </c>
      <c r="C1461" s="285">
        <v>15</v>
      </c>
      <c r="D1461" s="304" t="s">
        <v>34</v>
      </c>
      <c r="E1461" s="757"/>
      <c r="F1461" s="868">
        <f>ROUND(C1461*E1461,2)/100</f>
        <v>0</v>
      </c>
    </row>
    <row r="1462" spans="1:6" x14ac:dyDescent="0.25">
      <c r="A1462" s="271"/>
      <c r="B1462" s="272"/>
      <c r="C1462" s="273"/>
      <c r="D1462" s="274"/>
      <c r="E1462" s="755"/>
      <c r="F1462" s="276">
        <f t="shared" ref="F1462:F1465" si="93">ROUND(C1462*E1462,2)</f>
        <v>0</v>
      </c>
    </row>
    <row r="1463" spans="1:6" x14ac:dyDescent="0.25">
      <c r="A1463" s="297">
        <v>8</v>
      </c>
      <c r="B1463" s="574" t="s">
        <v>1157</v>
      </c>
      <c r="C1463" s="526"/>
      <c r="D1463" s="527"/>
      <c r="E1463" s="757"/>
      <c r="F1463" s="868">
        <f t="shared" si="93"/>
        <v>0</v>
      </c>
    </row>
    <row r="1464" spans="1:6" x14ac:dyDescent="0.25">
      <c r="A1464" s="299">
        <v>8.1</v>
      </c>
      <c r="B1464" s="575" t="s">
        <v>1413</v>
      </c>
      <c r="C1464" s="576">
        <v>2133</v>
      </c>
      <c r="D1464" s="577" t="s">
        <v>84</v>
      </c>
      <c r="E1464" s="757"/>
      <c r="F1464" s="868">
        <f t="shared" si="93"/>
        <v>0</v>
      </c>
    </row>
    <row r="1465" spans="1:6" x14ac:dyDescent="0.25">
      <c r="A1465" s="299">
        <v>8.1999999999999993</v>
      </c>
      <c r="B1465" s="575" t="s">
        <v>1414</v>
      </c>
      <c r="C1465" s="576">
        <v>2133</v>
      </c>
      <c r="D1465" s="577" t="s">
        <v>84</v>
      </c>
      <c r="E1465" s="757"/>
      <c r="F1465" s="868">
        <f t="shared" si="93"/>
        <v>0</v>
      </c>
    </row>
    <row r="1466" spans="1:6" x14ac:dyDescent="0.25">
      <c r="A1466" s="271"/>
      <c r="B1466" s="272"/>
      <c r="C1466" s="273"/>
      <c r="D1466" s="274"/>
      <c r="E1466" s="755"/>
      <c r="F1466" s="276"/>
    </row>
    <row r="1467" spans="1:6" x14ac:dyDescent="0.25">
      <c r="A1467" s="305">
        <v>9</v>
      </c>
      <c r="B1467" s="574" t="s">
        <v>1158</v>
      </c>
      <c r="C1467" s="526"/>
      <c r="D1467" s="527"/>
      <c r="E1467" s="757"/>
      <c r="F1467" s="868">
        <f t="shared" ref="F1467:F1477" si="94">ROUND(C1467*E1467,2)</f>
        <v>0</v>
      </c>
    </row>
    <row r="1468" spans="1:6" ht="25.5" x14ac:dyDescent="0.25">
      <c r="A1468" s="578">
        <v>9.1</v>
      </c>
      <c r="B1468" s="579" t="s">
        <v>1415</v>
      </c>
      <c r="C1468" s="285">
        <v>10</v>
      </c>
      <c r="D1468" s="577" t="s">
        <v>84</v>
      </c>
      <c r="E1468" s="757"/>
      <c r="F1468" s="868">
        <f t="shared" si="94"/>
        <v>0</v>
      </c>
    </row>
    <row r="1469" spans="1:6" x14ac:dyDescent="0.25">
      <c r="A1469" s="271"/>
      <c r="B1469" s="272"/>
      <c r="C1469" s="273"/>
      <c r="D1469" s="274"/>
      <c r="E1469" s="755"/>
      <c r="F1469" s="276">
        <f t="shared" si="94"/>
        <v>0</v>
      </c>
    </row>
    <row r="1470" spans="1:6" x14ac:dyDescent="0.25">
      <c r="A1470" s="297">
        <v>10</v>
      </c>
      <c r="B1470" s="534" t="s">
        <v>1046</v>
      </c>
      <c r="C1470" s="285"/>
      <c r="D1470" s="293"/>
      <c r="E1470" s="757"/>
      <c r="F1470" s="868">
        <f t="shared" si="94"/>
        <v>0</v>
      </c>
    </row>
    <row r="1471" spans="1:6" x14ac:dyDescent="0.25">
      <c r="A1471" s="299">
        <v>10.1</v>
      </c>
      <c r="B1471" s="529" t="s">
        <v>1047</v>
      </c>
      <c r="C1471" s="285">
        <v>26533.8</v>
      </c>
      <c r="D1471" s="531" t="s">
        <v>76</v>
      </c>
      <c r="E1471" s="757"/>
      <c r="F1471" s="868">
        <f t="shared" si="94"/>
        <v>0</v>
      </c>
    </row>
    <row r="1472" spans="1:6" ht="25.5" x14ac:dyDescent="0.25">
      <c r="A1472" s="299">
        <v>10.199999999999999</v>
      </c>
      <c r="B1472" s="529" t="s">
        <v>1048</v>
      </c>
      <c r="C1472" s="285">
        <v>33167.25</v>
      </c>
      <c r="D1472" s="531" t="s">
        <v>76</v>
      </c>
      <c r="E1472" s="757"/>
      <c r="F1472" s="868">
        <f t="shared" si="94"/>
        <v>0</v>
      </c>
    </row>
    <row r="1473" spans="1:6" x14ac:dyDescent="0.25">
      <c r="A1473" s="299">
        <v>10.3</v>
      </c>
      <c r="B1473" s="292" t="s">
        <v>1049</v>
      </c>
      <c r="C1473" s="285">
        <v>50546.89</v>
      </c>
      <c r="D1473" s="293" t="s">
        <v>1050</v>
      </c>
      <c r="E1473" s="757"/>
      <c r="F1473" s="868">
        <f t="shared" si="94"/>
        <v>0</v>
      </c>
    </row>
    <row r="1474" spans="1:6" x14ac:dyDescent="0.25">
      <c r="A1474" s="271"/>
      <c r="B1474" s="272"/>
      <c r="C1474" s="273"/>
      <c r="D1474" s="274"/>
      <c r="E1474" s="757"/>
      <c r="F1474" s="276">
        <f t="shared" si="94"/>
        <v>0</v>
      </c>
    </row>
    <row r="1475" spans="1:6" ht="63.75" x14ac:dyDescent="0.25">
      <c r="A1475" s="305">
        <v>11</v>
      </c>
      <c r="B1475" s="306" t="s">
        <v>35</v>
      </c>
      <c r="C1475" s="285">
        <v>35378.400000000001</v>
      </c>
      <c r="D1475" s="304" t="s">
        <v>17</v>
      </c>
      <c r="E1475" s="757"/>
      <c r="F1475" s="868">
        <f t="shared" si="94"/>
        <v>0</v>
      </c>
    </row>
    <row r="1476" spans="1:6" x14ac:dyDescent="0.25">
      <c r="A1476" s="271"/>
      <c r="B1476" s="272"/>
      <c r="C1476" s="273"/>
      <c r="D1476" s="274"/>
      <c r="E1476" s="815"/>
      <c r="F1476" s="276">
        <f t="shared" si="94"/>
        <v>0</v>
      </c>
    </row>
    <row r="1477" spans="1:6" ht="25.5" x14ac:dyDescent="0.25">
      <c r="A1477" s="1">
        <v>12</v>
      </c>
      <c r="B1477" s="292" t="s">
        <v>36</v>
      </c>
      <c r="C1477" s="289">
        <v>35378.400000000001</v>
      </c>
      <c r="D1477" s="304" t="s">
        <v>17</v>
      </c>
      <c r="E1477" s="757"/>
      <c r="F1477" s="868">
        <f t="shared" si="94"/>
        <v>0</v>
      </c>
    </row>
    <row r="1478" spans="1:6" x14ac:dyDescent="0.25">
      <c r="A1478" s="278"/>
      <c r="B1478" s="279" t="s">
        <v>1159</v>
      </c>
      <c r="C1478" s="280"/>
      <c r="D1478" s="281"/>
      <c r="E1478" s="756"/>
      <c r="F1478" s="867">
        <f>SUM(F1422:F1477)</f>
        <v>0</v>
      </c>
    </row>
    <row r="1479" spans="1:6" x14ac:dyDescent="0.25">
      <c r="A1479" s="522"/>
      <c r="B1479" s="523"/>
      <c r="C1479" s="298"/>
      <c r="D1479" s="286"/>
      <c r="E1479" s="755"/>
      <c r="F1479" s="899"/>
    </row>
    <row r="1480" spans="1:6" ht="15" customHeight="1" x14ac:dyDescent="0.25">
      <c r="A1480" s="864" t="s">
        <v>1160</v>
      </c>
      <c r="B1480" s="866"/>
      <c r="C1480" s="298"/>
      <c r="D1480" s="286"/>
      <c r="E1480" s="755"/>
      <c r="F1480" s="899"/>
    </row>
    <row r="1481" spans="1:6" x14ac:dyDescent="0.25">
      <c r="A1481" s="580"/>
      <c r="B1481" s="581"/>
      <c r="C1481" s="298"/>
      <c r="D1481" s="286"/>
      <c r="E1481" s="755"/>
      <c r="F1481" s="899"/>
    </row>
    <row r="1482" spans="1:6" ht="38.25" x14ac:dyDescent="0.25">
      <c r="A1482" s="271" t="s">
        <v>1161</v>
      </c>
      <c r="B1482" s="277" t="s">
        <v>1162</v>
      </c>
      <c r="C1482" s="273"/>
      <c r="D1482" s="274"/>
      <c r="E1482" s="755"/>
      <c r="F1482" s="276"/>
    </row>
    <row r="1483" spans="1:6" x14ac:dyDescent="0.25">
      <c r="A1483" s="271"/>
      <c r="B1483" s="272"/>
      <c r="C1483" s="273"/>
      <c r="D1483" s="274"/>
      <c r="E1483" s="755"/>
      <c r="F1483" s="276"/>
    </row>
    <row r="1484" spans="1:6" x14ac:dyDescent="0.25">
      <c r="A1484" s="283">
        <v>1</v>
      </c>
      <c r="B1484" s="284" t="s">
        <v>16</v>
      </c>
      <c r="C1484" s="285">
        <v>42.22</v>
      </c>
      <c r="D1484" s="286" t="s">
        <v>17</v>
      </c>
      <c r="E1484" s="814"/>
      <c r="F1484" s="868">
        <f t="shared" ref="F1484:F1486" si="95">ROUND(C1484*E1484,2)</f>
        <v>0</v>
      </c>
    </row>
    <row r="1485" spans="1:6" x14ac:dyDescent="0.25">
      <c r="A1485" s="271"/>
      <c r="B1485" s="272"/>
      <c r="C1485" s="273"/>
      <c r="D1485" s="274"/>
      <c r="E1485" s="755"/>
      <c r="F1485" s="276">
        <f t="shared" si="95"/>
        <v>0</v>
      </c>
    </row>
    <row r="1486" spans="1:6" x14ac:dyDescent="0.25">
      <c r="A1486" s="297">
        <v>2</v>
      </c>
      <c r="B1486" s="525" t="s">
        <v>1163</v>
      </c>
      <c r="C1486" s="526"/>
      <c r="D1486" s="527"/>
      <c r="E1486" s="757"/>
      <c r="F1486" s="868">
        <f t="shared" si="95"/>
        <v>0</v>
      </c>
    </row>
    <row r="1487" spans="1:6" x14ac:dyDescent="0.25">
      <c r="A1487" s="528">
        <v>2.1</v>
      </c>
      <c r="B1487" s="529" t="s">
        <v>1041</v>
      </c>
      <c r="C1487" s="285">
        <v>84.44</v>
      </c>
      <c r="D1487" s="527" t="s">
        <v>17</v>
      </c>
      <c r="E1487" s="814"/>
      <c r="F1487" s="868">
        <f>ROUND(C1487*E1487,2)</f>
        <v>0</v>
      </c>
    </row>
    <row r="1488" spans="1:6" x14ac:dyDescent="0.25">
      <c r="A1488" s="530">
        <v>2.2000000000000002</v>
      </c>
      <c r="B1488" s="529" t="s">
        <v>1042</v>
      </c>
      <c r="C1488" s="285">
        <v>33.78</v>
      </c>
      <c r="D1488" s="531" t="s">
        <v>76</v>
      </c>
      <c r="E1488" s="814"/>
      <c r="F1488" s="868">
        <f t="shared" ref="F1488" si="96">ROUND(C1488*E1488,2)</f>
        <v>0</v>
      </c>
    </row>
    <row r="1489" spans="1:6" ht="25.5" x14ac:dyDescent="0.25">
      <c r="A1489" s="530">
        <v>2.2999999999999998</v>
      </c>
      <c r="B1489" s="548" t="s">
        <v>1065</v>
      </c>
      <c r="C1489" s="285">
        <v>2.3199999999999998</v>
      </c>
      <c r="D1489" s="293" t="s">
        <v>26</v>
      </c>
      <c r="E1489" s="814"/>
      <c r="F1489" s="868">
        <f>ROUND(C1489*E1489,2)</f>
        <v>0</v>
      </c>
    </row>
    <row r="1490" spans="1:6" x14ac:dyDescent="0.25">
      <c r="A1490" s="271"/>
      <c r="B1490" s="272"/>
      <c r="C1490" s="273"/>
      <c r="D1490" s="274"/>
      <c r="E1490" s="814"/>
      <c r="F1490" s="276">
        <f t="shared" ref="F1490:F1491" si="97">ROUND(C1490*E1490,2)</f>
        <v>0</v>
      </c>
    </row>
    <row r="1491" spans="1:6" x14ac:dyDescent="0.25">
      <c r="A1491" s="297">
        <v>3</v>
      </c>
      <c r="B1491" s="288" t="s">
        <v>18</v>
      </c>
      <c r="C1491" s="289"/>
      <c r="D1491" s="290"/>
      <c r="E1491" s="814"/>
      <c r="F1491" s="868">
        <f t="shared" si="97"/>
        <v>0</v>
      </c>
    </row>
    <row r="1492" spans="1:6" x14ac:dyDescent="0.25">
      <c r="A1492" s="299">
        <v>3.1</v>
      </c>
      <c r="B1492" s="292" t="s">
        <v>1139</v>
      </c>
      <c r="C1492" s="289">
        <v>41.38</v>
      </c>
      <c r="D1492" s="293" t="s">
        <v>20</v>
      </c>
      <c r="E1492" s="814"/>
      <c r="F1492" s="868">
        <f t="shared" ref="F1492" si="98">ROUND((C1492*E1492),2)</f>
        <v>0</v>
      </c>
    </row>
    <row r="1493" spans="1:6" ht="25.5" x14ac:dyDescent="0.25">
      <c r="A1493" s="299">
        <v>3.2</v>
      </c>
      <c r="B1493" s="294" t="s">
        <v>1044</v>
      </c>
      <c r="C1493" s="285">
        <v>9.1199999999999992</v>
      </c>
      <c r="D1493" s="293" t="s">
        <v>26</v>
      </c>
      <c r="E1493" s="814"/>
      <c r="F1493" s="868">
        <f>ROUND((C1493*E1493),2)</f>
        <v>0</v>
      </c>
    </row>
    <row r="1494" spans="1:6" ht="25.5" x14ac:dyDescent="0.25">
      <c r="A1494" s="299">
        <v>3.3</v>
      </c>
      <c r="B1494" s="292" t="s">
        <v>23</v>
      </c>
      <c r="C1494" s="295">
        <v>38.01</v>
      </c>
      <c r="D1494" s="296" t="s">
        <v>24</v>
      </c>
      <c r="E1494" s="814"/>
      <c r="F1494" s="868">
        <f t="shared" ref="F1494:F1502" si="99">ROUND(C1494*E1494,2)</f>
        <v>0</v>
      </c>
    </row>
    <row r="1495" spans="1:6" ht="25.5" x14ac:dyDescent="0.25">
      <c r="A1495" s="299">
        <v>3.4</v>
      </c>
      <c r="B1495" s="548" t="s">
        <v>1065</v>
      </c>
      <c r="C1495" s="285">
        <v>13.33</v>
      </c>
      <c r="D1495" s="293" t="s">
        <v>26</v>
      </c>
      <c r="E1495" s="814"/>
      <c r="F1495" s="868">
        <f t="shared" si="99"/>
        <v>0</v>
      </c>
    </row>
    <row r="1496" spans="1:6" x14ac:dyDescent="0.25">
      <c r="A1496" s="271"/>
      <c r="B1496" s="272"/>
      <c r="C1496" s="273"/>
      <c r="D1496" s="274"/>
      <c r="E1496" s="814"/>
      <c r="F1496" s="276">
        <f t="shared" si="99"/>
        <v>0</v>
      </c>
    </row>
    <row r="1497" spans="1:6" x14ac:dyDescent="0.25">
      <c r="A1497" s="297">
        <v>4</v>
      </c>
      <c r="B1497" s="284" t="s">
        <v>27</v>
      </c>
      <c r="C1497" s="298"/>
      <c r="D1497" s="286"/>
      <c r="E1497" s="814"/>
      <c r="F1497" s="868">
        <f t="shared" si="99"/>
        <v>0</v>
      </c>
    </row>
    <row r="1498" spans="1:6" x14ac:dyDescent="0.25">
      <c r="A1498" s="299">
        <v>4.0999999999999996</v>
      </c>
      <c r="B1498" s="300" t="s">
        <v>1164</v>
      </c>
      <c r="C1498" s="295">
        <v>42.22</v>
      </c>
      <c r="D1498" s="286" t="s">
        <v>17</v>
      </c>
      <c r="E1498" s="814"/>
      <c r="F1498" s="868">
        <f t="shared" si="99"/>
        <v>0</v>
      </c>
    </row>
    <row r="1499" spans="1:6" x14ac:dyDescent="0.25">
      <c r="A1499" s="299"/>
      <c r="B1499" s="272"/>
      <c r="C1499" s="295"/>
      <c r="D1499" s="274"/>
      <c r="E1499" s="814"/>
      <c r="F1499" s="276">
        <f t="shared" si="99"/>
        <v>0</v>
      </c>
    </row>
    <row r="1500" spans="1:6" x14ac:dyDescent="0.25">
      <c r="A1500" s="297">
        <v>5</v>
      </c>
      <c r="B1500" s="284" t="s">
        <v>30</v>
      </c>
      <c r="C1500" s="289"/>
      <c r="D1500" s="286"/>
      <c r="E1500" s="814"/>
      <c r="F1500" s="868">
        <f t="shared" si="99"/>
        <v>0</v>
      </c>
    </row>
    <row r="1501" spans="1:6" x14ac:dyDescent="0.25">
      <c r="A1501" s="299">
        <v>5.0999999999999996</v>
      </c>
      <c r="B1501" s="300" t="s">
        <v>1164</v>
      </c>
      <c r="C1501" s="295">
        <v>42.22</v>
      </c>
      <c r="D1501" s="286" t="s">
        <v>17</v>
      </c>
      <c r="E1501" s="814"/>
      <c r="F1501" s="868">
        <f t="shared" si="99"/>
        <v>0</v>
      </c>
    </row>
    <row r="1502" spans="1:6" x14ac:dyDescent="0.25">
      <c r="A1502" s="271"/>
      <c r="B1502" s="272"/>
      <c r="C1502" s="295"/>
      <c r="D1502" s="274"/>
      <c r="E1502" s="814"/>
      <c r="F1502" s="868">
        <f t="shared" si="99"/>
        <v>0</v>
      </c>
    </row>
    <row r="1503" spans="1:6" ht="25.5" x14ac:dyDescent="0.25">
      <c r="A1503" s="573">
        <v>6</v>
      </c>
      <c r="B1503" s="282" t="s">
        <v>878</v>
      </c>
      <c r="C1503" s="285">
        <v>15</v>
      </c>
      <c r="D1503" s="304" t="s">
        <v>34</v>
      </c>
      <c r="E1503" s="757"/>
      <c r="F1503" s="868">
        <f>ROUND(C1503*E1503,2)/100</f>
        <v>0</v>
      </c>
    </row>
    <row r="1504" spans="1:6" x14ac:dyDescent="0.25">
      <c r="A1504" s="271"/>
      <c r="B1504" s="272"/>
      <c r="C1504" s="273"/>
      <c r="D1504" s="274"/>
      <c r="E1504" s="755"/>
      <c r="F1504" s="276">
        <f t="shared" ref="F1504:F1512" si="100">ROUND(C1504*E1504,2)</f>
        <v>0</v>
      </c>
    </row>
    <row r="1505" spans="1:6" x14ac:dyDescent="0.25">
      <c r="A1505" s="297">
        <v>7</v>
      </c>
      <c r="B1505" s="534" t="s">
        <v>1046</v>
      </c>
      <c r="C1505" s="285"/>
      <c r="D1505" s="293"/>
      <c r="E1505" s="757"/>
      <c r="F1505" s="868">
        <f t="shared" si="100"/>
        <v>0</v>
      </c>
    </row>
    <row r="1506" spans="1:6" x14ac:dyDescent="0.25">
      <c r="A1506" s="299">
        <v>7.1</v>
      </c>
      <c r="B1506" s="529" t="s">
        <v>1047</v>
      </c>
      <c r="C1506" s="285">
        <v>33.78</v>
      </c>
      <c r="D1506" s="531" t="s">
        <v>76</v>
      </c>
      <c r="E1506" s="757"/>
      <c r="F1506" s="868">
        <f t="shared" si="100"/>
        <v>0</v>
      </c>
    </row>
    <row r="1507" spans="1:6" ht="25.5" x14ac:dyDescent="0.25">
      <c r="A1507" s="299">
        <v>7.2</v>
      </c>
      <c r="B1507" s="529" t="s">
        <v>1048</v>
      </c>
      <c r="C1507" s="285">
        <v>42.23</v>
      </c>
      <c r="D1507" s="531" t="s">
        <v>76</v>
      </c>
      <c r="E1507" s="757"/>
      <c r="F1507" s="868">
        <f t="shared" si="100"/>
        <v>0</v>
      </c>
    </row>
    <row r="1508" spans="1:6" x14ac:dyDescent="0.25">
      <c r="A1508" s="299">
        <v>7.3</v>
      </c>
      <c r="B1508" s="292" t="s">
        <v>1049</v>
      </c>
      <c r="C1508" s="285">
        <v>64.36</v>
      </c>
      <c r="D1508" s="293" t="s">
        <v>1050</v>
      </c>
      <c r="E1508" s="757"/>
      <c r="F1508" s="868">
        <f t="shared" si="100"/>
        <v>0</v>
      </c>
    </row>
    <row r="1509" spans="1:6" x14ac:dyDescent="0.25">
      <c r="A1509" s="271"/>
      <c r="B1509" s="272"/>
      <c r="C1509" s="273"/>
      <c r="D1509" s="274"/>
      <c r="E1509" s="757"/>
      <c r="F1509" s="276">
        <f t="shared" si="100"/>
        <v>0</v>
      </c>
    </row>
    <row r="1510" spans="1:6" ht="63.75" x14ac:dyDescent="0.25">
      <c r="A1510" s="305">
        <v>8</v>
      </c>
      <c r="B1510" s="306" t="s">
        <v>35</v>
      </c>
      <c r="C1510" s="285">
        <v>42.22</v>
      </c>
      <c r="D1510" s="304" t="s">
        <v>17</v>
      </c>
      <c r="E1510" s="757"/>
      <c r="F1510" s="868">
        <f t="shared" si="100"/>
        <v>0</v>
      </c>
    </row>
    <row r="1511" spans="1:6" x14ac:dyDescent="0.25">
      <c r="A1511" s="271"/>
      <c r="B1511" s="272"/>
      <c r="C1511" s="273"/>
      <c r="D1511" s="274"/>
      <c r="E1511" s="815"/>
      <c r="F1511" s="276">
        <f t="shared" si="100"/>
        <v>0</v>
      </c>
    </row>
    <row r="1512" spans="1:6" ht="25.5" x14ac:dyDescent="0.25">
      <c r="A1512" s="1">
        <v>9</v>
      </c>
      <c r="B1512" s="292" t="s">
        <v>36</v>
      </c>
      <c r="C1512" s="289">
        <v>42.22</v>
      </c>
      <c r="D1512" s="304" t="s">
        <v>17</v>
      </c>
      <c r="E1512" s="757"/>
      <c r="F1512" s="868">
        <f t="shared" si="100"/>
        <v>0</v>
      </c>
    </row>
    <row r="1513" spans="1:6" x14ac:dyDescent="0.25">
      <c r="A1513" s="278"/>
      <c r="B1513" s="279" t="s">
        <v>1165</v>
      </c>
      <c r="C1513" s="280"/>
      <c r="D1513" s="281"/>
      <c r="E1513" s="756"/>
      <c r="F1513" s="867">
        <f>SUM(F1484:F1512)</f>
        <v>0</v>
      </c>
    </row>
    <row r="1514" spans="1:6" x14ac:dyDescent="0.25">
      <c r="A1514" s="522"/>
      <c r="B1514" s="523"/>
      <c r="C1514" s="298"/>
      <c r="D1514" s="286"/>
      <c r="E1514" s="755"/>
      <c r="F1514" s="899"/>
    </row>
    <row r="1515" spans="1:6" ht="25.5" x14ac:dyDescent="0.25">
      <c r="A1515" s="271" t="s">
        <v>1166</v>
      </c>
      <c r="B1515" s="277" t="s">
        <v>1167</v>
      </c>
      <c r="C1515" s="273"/>
      <c r="D1515" s="274"/>
      <c r="E1515" s="755"/>
      <c r="F1515" s="276">
        <f>+E1515*C1515</f>
        <v>0</v>
      </c>
    </row>
    <row r="1516" spans="1:6" x14ac:dyDescent="0.25">
      <c r="A1516" s="537"/>
      <c r="B1516" s="535"/>
      <c r="C1516" s="526"/>
      <c r="D1516" s="526"/>
      <c r="E1516" s="808"/>
      <c r="F1516" s="901"/>
    </row>
    <row r="1517" spans="1:6" x14ac:dyDescent="0.25">
      <c r="A1517" s="537">
        <v>1</v>
      </c>
      <c r="B1517" s="535" t="s">
        <v>1054</v>
      </c>
      <c r="C1517" s="526"/>
      <c r="D1517" s="526"/>
      <c r="E1517" s="808"/>
      <c r="F1517" s="901"/>
    </row>
    <row r="1518" spans="1:6" x14ac:dyDescent="0.25">
      <c r="A1518" s="546">
        <v>1.1000000000000001</v>
      </c>
      <c r="B1518" s="547" t="s">
        <v>99</v>
      </c>
      <c r="C1518" s="543">
        <v>2</v>
      </c>
      <c r="D1518" s="544" t="s">
        <v>882</v>
      </c>
      <c r="E1518" s="773"/>
      <c r="F1518" s="902">
        <f>ROUND(C1518*E1518,2)</f>
        <v>0</v>
      </c>
    </row>
    <row r="1519" spans="1:6" x14ac:dyDescent="0.25">
      <c r="A1519" s="546"/>
      <c r="B1519" s="547"/>
      <c r="C1519" s="543"/>
      <c r="D1519" s="544"/>
      <c r="E1519" s="773"/>
      <c r="F1519" s="902"/>
    </row>
    <row r="1520" spans="1:6" x14ac:dyDescent="0.25">
      <c r="A1520" s="542">
        <v>2</v>
      </c>
      <c r="B1520" s="535" t="s">
        <v>60</v>
      </c>
      <c r="C1520" s="543"/>
      <c r="D1520" s="544"/>
      <c r="E1520" s="809"/>
      <c r="F1520" s="902"/>
    </row>
    <row r="1521" spans="1:6" x14ac:dyDescent="0.25">
      <c r="A1521" s="545">
        <v>2.1</v>
      </c>
      <c r="B1521" s="535" t="s">
        <v>1168</v>
      </c>
      <c r="C1521" s="543"/>
      <c r="D1521" s="544"/>
      <c r="E1521" s="809"/>
      <c r="F1521" s="901"/>
    </row>
    <row r="1522" spans="1:6" x14ac:dyDescent="0.25">
      <c r="A1522" s="546" t="s">
        <v>1056</v>
      </c>
      <c r="B1522" s="547" t="s">
        <v>1057</v>
      </c>
      <c r="C1522" s="543">
        <v>327.68</v>
      </c>
      <c r="D1522" s="544" t="s">
        <v>20</v>
      </c>
      <c r="E1522" s="773"/>
      <c r="F1522" s="902">
        <f t="shared" ref="F1522:F1527" si="101">ROUND(C1522*E1522,2)</f>
        <v>0</v>
      </c>
    </row>
    <row r="1523" spans="1:6" ht="25.5" x14ac:dyDescent="0.25">
      <c r="A1523" s="546" t="s">
        <v>1058</v>
      </c>
      <c r="B1523" s="548" t="s">
        <v>1059</v>
      </c>
      <c r="C1523" s="549">
        <v>396.11</v>
      </c>
      <c r="D1523" s="550" t="s">
        <v>26</v>
      </c>
      <c r="E1523" s="810"/>
      <c r="F1523" s="902">
        <f t="shared" si="101"/>
        <v>0</v>
      </c>
    </row>
    <row r="1524" spans="1:6" x14ac:dyDescent="0.25">
      <c r="A1524" s="545">
        <v>2.2000000000000002</v>
      </c>
      <c r="B1524" s="535" t="s">
        <v>1060</v>
      </c>
      <c r="C1524" s="543"/>
      <c r="D1524" s="544"/>
      <c r="E1524" s="809"/>
      <c r="F1524" s="901"/>
    </row>
    <row r="1525" spans="1:6" x14ac:dyDescent="0.25">
      <c r="A1525" s="546" t="s">
        <v>1061</v>
      </c>
      <c r="B1525" s="547" t="s">
        <v>19</v>
      </c>
      <c r="C1525" s="543">
        <v>260.85000000000002</v>
      </c>
      <c r="D1525" s="544" t="s">
        <v>20</v>
      </c>
      <c r="E1525" s="773"/>
      <c r="F1525" s="902">
        <f t="shared" si="101"/>
        <v>0</v>
      </c>
    </row>
    <row r="1526" spans="1:6" x14ac:dyDescent="0.25">
      <c r="A1526" s="546" t="s">
        <v>1062</v>
      </c>
      <c r="B1526" s="548" t="s">
        <v>1063</v>
      </c>
      <c r="C1526" s="549">
        <v>87.7</v>
      </c>
      <c r="D1526" s="550" t="s">
        <v>24</v>
      </c>
      <c r="E1526" s="810"/>
      <c r="F1526" s="902">
        <f t="shared" si="101"/>
        <v>0</v>
      </c>
    </row>
    <row r="1527" spans="1:6" ht="25.5" x14ac:dyDescent="0.25">
      <c r="A1527" s="546" t="s">
        <v>1064</v>
      </c>
      <c r="B1527" s="548" t="s">
        <v>1065</v>
      </c>
      <c r="C1527" s="549">
        <v>207.78</v>
      </c>
      <c r="D1527" s="550" t="s">
        <v>26</v>
      </c>
      <c r="E1527" s="810"/>
      <c r="F1527" s="902">
        <f t="shared" si="101"/>
        <v>0</v>
      </c>
    </row>
    <row r="1528" spans="1:6" x14ac:dyDescent="0.25">
      <c r="A1528" s="546"/>
      <c r="B1528" s="547"/>
      <c r="C1528" s="543"/>
      <c r="D1528" s="544"/>
      <c r="E1528" s="773"/>
      <c r="F1528" s="902"/>
    </row>
    <row r="1529" spans="1:6" x14ac:dyDescent="0.25">
      <c r="A1529" s="542">
        <v>3</v>
      </c>
      <c r="B1529" s="551" t="s">
        <v>1066</v>
      </c>
      <c r="C1529" s="543"/>
      <c r="D1529" s="544"/>
      <c r="E1529" s="809"/>
      <c r="F1529" s="901"/>
    </row>
    <row r="1530" spans="1:6" x14ac:dyDescent="0.25">
      <c r="A1530" s="546">
        <v>3.1</v>
      </c>
      <c r="B1530" s="553" t="s">
        <v>1169</v>
      </c>
      <c r="C1530" s="543">
        <v>23.09</v>
      </c>
      <c r="D1530" s="544" t="s">
        <v>46</v>
      </c>
      <c r="E1530" s="773"/>
      <c r="F1530" s="902">
        <f t="shared" ref="F1530:F1540" si="102">ROUND(C1530*E1530,2)</f>
        <v>0</v>
      </c>
    </row>
    <row r="1531" spans="1:6" x14ac:dyDescent="0.25">
      <c r="A1531" s="546">
        <v>3.2</v>
      </c>
      <c r="B1531" s="553" t="s">
        <v>1170</v>
      </c>
      <c r="C1531" s="543">
        <v>1.24</v>
      </c>
      <c r="D1531" s="544" t="s">
        <v>46</v>
      </c>
      <c r="E1531" s="773"/>
      <c r="F1531" s="902">
        <f t="shared" si="102"/>
        <v>0</v>
      </c>
    </row>
    <row r="1532" spans="1:6" x14ac:dyDescent="0.25">
      <c r="A1532" s="546">
        <v>3.3</v>
      </c>
      <c r="B1532" s="553" t="s">
        <v>1171</v>
      </c>
      <c r="C1532" s="543">
        <v>13.52</v>
      </c>
      <c r="D1532" s="544" t="s">
        <v>46</v>
      </c>
      <c r="E1532" s="773"/>
      <c r="F1532" s="902">
        <f t="shared" si="102"/>
        <v>0</v>
      </c>
    </row>
    <row r="1533" spans="1:6" x14ac:dyDescent="0.25">
      <c r="A1533" s="546">
        <v>3.4</v>
      </c>
      <c r="B1533" s="553" t="s">
        <v>1172</v>
      </c>
      <c r="C1533" s="543">
        <v>2.16</v>
      </c>
      <c r="D1533" s="544" t="s">
        <v>46</v>
      </c>
      <c r="E1533" s="773"/>
      <c r="F1533" s="902">
        <f t="shared" si="102"/>
        <v>0</v>
      </c>
    </row>
    <row r="1534" spans="1:6" x14ac:dyDescent="0.25">
      <c r="A1534" s="546">
        <v>3.5</v>
      </c>
      <c r="B1534" s="553" t="s">
        <v>1173</v>
      </c>
      <c r="C1534" s="543">
        <v>0.64</v>
      </c>
      <c r="D1534" s="544" t="s">
        <v>46</v>
      </c>
      <c r="E1534" s="773"/>
      <c r="F1534" s="902">
        <f t="shared" si="102"/>
        <v>0</v>
      </c>
    </row>
    <row r="1535" spans="1:6" x14ac:dyDescent="0.25">
      <c r="A1535" s="546">
        <v>3.6</v>
      </c>
      <c r="B1535" s="553" t="s">
        <v>1174</v>
      </c>
      <c r="C1535" s="543">
        <v>54.38</v>
      </c>
      <c r="D1535" s="544" t="s">
        <v>46</v>
      </c>
      <c r="E1535" s="773"/>
      <c r="F1535" s="902">
        <f t="shared" si="102"/>
        <v>0</v>
      </c>
    </row>
    <row r="1536" spans="1:6" x14ac:dyDescent="0.25">
      <c r="A1536" s="546">
        <v>3.7</v>
      </c>
      <c r="B1536" s="553" t="s">
        <v>1175</v>
      </c>
      <c r="C1536" s="543">
        <v>0.9</v>
      </c>
      <c r="D1536" s="544" t="s">
        <v>46</v>
      </c>
      <c r="E1536" s="773"/>
      <c r="F1536" s="902">
        <f t="shared" si="102"/>
        <v>0</v>
      </c>
    </row>
    <row r="1537" spans="1:6" x14ac:dyDescent="0.25">
      <c r="A1537" s="546">
        <v>3.8</v>
      </c>
      <c r="B1537" s="553" t="s">
        <v>1176</v>
      </c>
      <c r="C1537" s="543">
        <v>16.77</v>
      </c>
      <c r="D1537" s="544" t="s">
        <v>46</v>
      </c>
      <c r="E1537" s="773"/>
      <c r="F1537" s="902">
        <f t="shared" si="102"/>
        <v>0</v>
      </c>
    </row>
    <row r="1538" spans="1:6" x14ac:dyDescent="0.25">
      <c r="A1538" s="546">
        <v>3.9</v>
      </c>
      <c r="B1538" s="547" t="s">
        <v>1177</v>
      </c>
      <c r="C1538" s="543">
        <v>1.94</v>
      </c>
      <c r="D1538" s="544" t="s">
        <v>46</v>
      </c>
      <c r="E1538" s="773"/>
      <c r="F1538" s="902">
        <f t="shared" si="102"/>
        <v>0</v>
      </c>
    </row>
    <row r="1539" spans="1:6" x14ac:dyDescent="0.25">
      <c r="A1539" s="554">
        <v>3.1</v>
      </c>
      <c r="B1539" s="547" t="s">
        <v>1178</v>
      </c>
      <c r="C1539" s="543">
        <v>0.1</v>
      </c>
      <c r="D1539" s="538" t="s">
        <v>46</v>
      </c>
      <c r="E1539" s="773"/>
      <c r="F1539" s="902">
        <f t="shared" si="102"/>
        <v>0</v>
      </c>
    </row>
    <row r="1540" spans="1:6" x14ac:dyDescent="0.25">
      <c r="A1540" s="536">
        <v>3.11</v>
      </c>
      <c r="B1540" s="526" t="s">
        <v>1076</v>
      </c>
      <c r="C1540" s="526">
        <v>7.02</v>
      </c>
      <c r="D1540" s="544" t="s">
        <v>46</v>
      </c>
      <c r="E1540" s="807"/>
      <c r="F1540" s="900">
        <f t="shared" si="102"/>
        <v>0</v>
      </c>
    </row>
    <row r="1541" spans="1:6" x14ac:dyDescent="0.25">
      <c r="A1541" s="542"/>
      <c r="B1541" s="551"/>
      <c r="C1541" s="543"/>
      <c r="D1541" s="544"/>
      <c r="E1541" s="809"/>
      <c r="F1541" s="901"/>
    </row>
    <row r="1542" spans="1:6" x14ac:dyDescent="0.25">
      <c r="A1542" s="542">
        <v>4</v>
      </c>
      <c r="B1542" s="551" t="s">
        <v>74</v>
      </c>
      <c r="C1542" s="543"/>
      <c r="D1542" s="544"/>
      <c r="E1542" s="809"/>
      <c r="F1542" s="901"/>
    </row>
    <row r="1543" spans="1:6" x14ac:dyDescent="0.25">
      <c r="A1543" s="546">
        <v>4.0999999999999996</v>
      </c>
      <c r="B1543" s="553" t="s">
        <v>75</v>
      </c>
      <c r="C1543" s="543">
        <v>395.27</v>
      </c>
      <c r="D1543" s="544" t="s">
        <v>76</v>
      </c>
      <c r="E1543" s="773"/>
      <c r="F1543" s="902">
        <f t="shared" ref="F1543:F1553" si="103">ROUND(C1543*E1543,2)</f>
        <v>0</v>
      </c>
    </row>
    <row r="1544" spans="1:6" x14ac:dyDescent="0.25">
      <c r="A1544" s="546">
        <v>4.2</v>
      </c>
      <c r="B1544" s="553" t="s">
        <v>596</v>
      </c>
      <c r="C1544" s="543">
        <v>202.35</v>
      </c>
      <c r="D1544" s="544" t="s">
        <v>76</v>
      </c>
      <c r="E1544" s="760"/>
      <c r="F1544" s="902">
        <f t="shared" si="103"/>
        <v>0</v>
      </c>
    </row>
    <row r="1545" spans="1:6" x14ac:dyDescent="0.25">
      <c r="A1545" s="546">
        <v>4.3</v>
      </c>
      <c r="B1545" s="553" t="s">
        <v>1179</v>
      </c>
      <c r="C1545" s="543">
        <v>99.84</v>
      </c>
      <c r="D1545" s="544" t="s">
        <v>76</v>
      </c>
      <c r="E1545" s="760"/>
      <c r="F1545" s="902">
        <f t="shared" si="103"/>
        <v>0</v>
      </c>
    </row>
    <row r="1546" spans="1:6" x14ac:dyDescent="0.25">
      <c r="A1546" s="546">
        <v>4.4000000000000004</v>
      </c>
      <c r="B1546" s="553" t="s">
        <v>77</v>
      </c>
      <c r="C1546" s="543">
        <v>192.92</v>
      </c>
      <c r="D1546" s="544" t="s">
        <v>76</v>
      </c>
      <c r="E1546" s="760"/>
      <c r="F1546" s="902">
        <f t="shared" si="103"/>
        <v>0</v>
      </c>
    </row>
    <row r="1547" spans="1:6" x14ac:dyDescent="0.25">
      <c r="A1547" s="546">
        <v>4.5</v>
      </c>
      <c r="B1547" s="555" t="s">
        <v>655</v>
      </c>
      <c r="C1547" s="556">
        <v>111.72</v>
      </c>
      <c r="D1547" s="557" t="s">
        <v>76</v>
      </c>
      <c r="E1547" s="760"/>
      <c r="F1547" s="902">
        <f t="shared" si="103"/>
        <v>0</v>
      </c>
    </row>
    <row r="1548" spans="1:6" x14ac:dyDescent="0.25">
      <c r="A1548" s="546">
        <v>4.5999999999999996</v>
      </c>
      <c r="B1548" s="555" t="s">
        <v>80</v>
      </c>
      <c r="C1548" s="556">
        <v>118.4</v>
      </c>
      <c r="D1548" s="557" t="s">
        <v>17</v>
      </c>
      <c r="E1548" s="760"/>
      <c r="F1548" s="902">
        <f t="shared" si="103"/>
        <v>0</v>
      </c>
    </row>
    <row r="1549" spans="1:6" x14ac:dyDescent="0.25">
      <c r="A1549" s="546">
        <v>4.7</v>
      </c>
      <c r="B1549" s="558" t="s">
        <v>1078</v>
      </c>
      <c r="C1549" s="556">
        <v>150.82</v>
      </c>
      <c r="D1549" s="557" t="s">
        <v>76</v>
      </c>
      <c r="E1549" s="760"/>
      <c r="F1549" s="902">
        <f t="shared" si="103"/>
        <v>0</v>
      </c>
    </row>
    <row r="1550" spans="1:6" x14ac:dyDescent="0.25">
      <c r="A1550" s="546">
        <v>4.8</v>
      </c>
      <c r="B1550" s="558" t="s">
        <v>1079</v>
      </c>
      <c r="C1550" s="556">
        <v>36.479999999999997</v>
      </c>
      <c r="D1550" s="557" t="s">
        <v>76</v>
      </c>
      <c r="E1550" s="760"/>
      <c r="F1550" s="902">
        <f t="shared" si="103"/>
        <v>0</v>
      </c>
    </row>
    <row r="1551" spans="1:6" ht="25.5" x14ac:dyDescent="0.25">
      <c r="A1551" s="546">
        <v>4.9000000000000004</v>
      </c>
      <c r="B1551" s="529" t="s">
        <v>1080</v>
      </c>
      <c r="C1551" s="559">
        <v>164.8</v>
      </c>
      <c r="D1551" s="560" t="s">
        <v>17</v>
      </c>
      <c r="E1551" s="811"/>
      <c r="F1551" s="902">
        <f t="shared" si="103"/>
        <v>0</v>
      </c>
    </row>
    <row r="1552" spans="1:6" x14ac:dyDescent="0.25">
      <c r="A1552" s="536"/>
      <c r="B1552" s="561"/>
      <c r="C1552" s="561"/>
      <c r="D1552" s="561"/>
      <c r="E1552" s="812"/>
      <c r="F1552" s="900"/>
    </row>
    <row r="1553" spans="1:6" x14ac:dyDescent="0.25">
      <c r="A1553" s="562">
        <v>5</v>
      </c>
      <c r="B1553" s="555" t="s">
        <v>1081</v>
      </c>
      <c r="C1553" s="556">
        <v>1</v>
      </c>
      <c r="D1553" s="557" t="s">
        <v>59</v>
      </c>
      <c r="E1553" s="760"/>
      <c r="F1553" s="902">
        <f t="shared" si="103"/>
        <v>0</v>
      </c>
    </row>
    <row r="1554" spans="1:6" x14ac:dyDescent="0.25">
      <c r="A1554" s="536"/>
      <c r="B1554" s="561"/>
      <c r="C1554" s="561"/>
      <c r="D1554" s="561"/>
      <c r="E1554" s="812"/>
      <c r="F1554" s="900"/>
    </row>
    <row r="1555" spans="1:6" x14ac:dyDescent="0.25">
      <c r="A1555" s="542">
        <v>6</v>
      </c>
      <c r="B1555" s="563" t="s">
        <v>1082</v>
      </c>
      <c r="C1555" s="556"/>
      <c r="D1555" s="557"/>
      <c r="E1555" s="813"/>
      <c r="F1555" s="901"/>
    </row>
    <row r="1556" spans="1:6" x14ac:dyDescent="0.25">
      <c r="A1556" s="546">
        <v>6.1</v>
      </c>
      <c r="B1556" s="558" t="s">
        <v>906</v>
      </c>
      <c r="C1556" s="556">
        <v>110.85</v>
      </c>
      <c r="D1556" s="557" t="s">
        <v>46</v>
      </c>
      <c r="E1556" s="760"/>
      <c r="F1556" s="902">
        <f>ROUND(C1556*E1556,2)</f>
        <v>0</v>
      </c>
    </row>
    <row r="1557" spans="1:6" x14ac:dyDescent="0.25">
      <c r="A1557" s="546">
        <v>6.2</v>
      </c>
      <c r="B1557" s="558" t="s">
        <v>907</v>
      </c>
      <c r="C1557" s="556">
        <v>207.84</v>
      </c>
      <c r="D1557" s="557" t="s">
        <v>1180</v>
      </c>
      <c r="E1557" s="760"/>
      <c r="F1557" s="902">
        <f>ROUND(C1557*E1557,2)</f>
        <v>0</v>
      </c>
    </row>
    <row r="1558" spans="1:6" x14ac:dyDescent="0.25">
      <c r="A1558" s="536"/>
      <c r="B1558" s="561"/>
      <c r="C1558" s="561"/>
      <c r="D1558" s="561"/>
      <c r="E1558" s="812"/>
      <c r="F1558" s="900"/>
    </row>
    <row r="1559" spans="1:6" x14ac:dyDescent="0.25">
      <c r="A1559" s="542">
        <v>7</v>
      </c>
      <c r="B1559" s="563" t="s">
        <v>1083</v>
      </c>
      <c r="C1559" s="556"/>
      <c r="D1559" s="557"/>
      <c r="E1559" s="813"/>
      <c r="F1559" s="902"/>
    </row>
    <row r="1560" spans="1:6" x14ac:dyDescent="0.25">
      <c r="A1560" s="546">
        <v>7.1</v>
      </c>
      <c r="B1560" s="561" t="s">
        <v>1181</v>
      </c>
      <c r="C1560" s="564">
        <v>1</v>
      </c>
      <c r="D1560" s="532" t="s">
        <v>84</v>
      </c>
      <c r="E1560" s="773"/>
      <c r="F1560" s="902">
        <f>ROUND(C1560*E1560,2)</f>
        <v>0</v>
      </c>
    </row>
    <row r="1561" spans="1:6" x14ac:dyDescent="0.25">
      <c r="A1561" s="546">
        <v>7.2</v>
      </c>
      <c r="B1561" s="561" t="s">
        <v>1182</v>
      </c>
      <c r="C1561" s="541">
        <v>1</v>
      </c>
      <c r="D1561" s="532" t="s">
        <v>84</v>
      </c>
      <c r="E1561" s="760"/>
      <c r="F1561" s="902">
        <f>ROUND(C1561*E1561,2)</f>
        <v>0</v>
      </c>
    </row>
    <row r="1562" spans="1:6" x14ac:dyDescent="0.25">
      <c r="A1562" s="546">
        <v>7.3</v>
      </c>
      <c r="B1562" s="529" t="s">
        <v>1416</v>
      </c>
      <c r="C1562" s="541">
        <v>1</v>
      </c>
      <c r="D1562" s="532" t="s">
        <v>84</v>
      </c>
      <c r="E1562" s="811"/>
      <c r="F1562" s="902">
        <f>ROUND(C1562*E1562,2)</f>
        <v>0</v>
      </c>
    </row>
    <row r="1563" spans="1:6" x14ac:dyDescent="0.25">
      <c r="A1563" s="546">
        <v>7.4</v>
      </c>
      <c r="B1563" s="558" t="s">
        <v>1429</v>
      </c>
      <c r="C1563" s="541">
        <v>1</v>
      </c>
      <c r="D1563" s="532" t="s">
        <v>84</v>
      </c>
      <c r="E1563" s="811"/>
      <c r="F1563" s="902">
        <f>ROUND(C1563*E1563,2)</f>
        <v>0</v>
      </c>
    </row>
    <row r="1564" spans="1:6" x14ac:dyDescent="0.25">
      <c r="A1564" s="546"/>
      <c r="B1564" s="314"/>
      <c r="C1564" s="541"/>
      <c r="D1564" s="560"/>
      <c r="E1564" s="813"/>
      <c r="F1564" s="902"/>
    </row>
    <row r="1565" spans="1:6" ht="25.5" x14ac:dyDescent="0.25">
      <c r="A1565" s="536">
        <v>8</v>
      </c>
      <c r="B1565" s="565" t="s">
        <v>1086</v>
      </c>
      <c r="C1565" s="526"/>
      <c r="D1565" s="561"/>
      <c r="E1565" s="812"/>
      <c r="F1565" s="900"/>
    </row>
    <row r="1566" spans="1:6" x14ac:dyDescent="0.25">
      <c r="A1566" s="546">
        <v>8.1</v>
      </c>
      <c r="B1566" s="558" t="s">
        <v>1183</v>
      </c>
      <c r="C1566" s="541">
        <v>73.8</v>
      </c>
      <c r="D1566" s="532" t="s">
        <v>17</v>
      </c>
      <c r="E1566" s="760"/>
      <c r="F1566" s="902">
        <f t="shared" ref="F1566:F1574" si="104">ROUND(C1566*E1566,2)</f>
        <v>0</v>
      </c>
    </row>
    <row r="1567" spans="1:6" x14ac:dyDescent="0.25">
      <c r="A1567" s="546">
        <v>8.1999999999999993</v>
      </c>
      <c r="B1567" s="558" t="s">
        <v>1184</v>
      </c>
      <c r="C1567" s="541">
        <v>17.37</v>
      </c>
      <c r="D1567" s="532" t="s">
        <v>17</v>
      </c>
      <c r="E1567" s="760"/>
      <c r="F1567" s="902">
        <f t="shared" si="104"/>
        <v>0</v>
      </c>
    </row>
    <row r="1568" spans="1:6" x14ac:dyDescent="0.25">
      <c r="A1568" s="546">
        <v>8.3000000000000007</v>
      </c>
      <c r="B1568" s="558" t="s">
        <v>1185</v>
      </c>
      <c r="C1568" s="541">
        <v>10</v>
      </c>
      <c r="D1568" s="532" t="s">
        <v>84</v>
      </c>
      <c r="E1568" s="760"/>
      <c r="F1568" s="902">
        <f t="shared" si="104"/>
        <v>0</v>
      </c>
    </row>
    <row r="1569" spans="1:6" x14ac:dyDescent="0.25">
      <c r="A1569" s="546">
        <v>8.4</v>
      </c>
      <c r="B1569" s="558" t="s">
        <v>1186</v>
      </c>
      <c r="C1569" s="541">
        <v>4</v>
      </c>
      <c r="D1569" s="532" t="s">
        <v>84</v>
      </c>
      <c r="E1569" s="760"/>
      <c r="F1569" s="902">
        <f t="shared" si="104"/>
        <v>0</v>
      </c>
    </row>
    <row r="1570" spans="1:6" x14ac:dyDescent="0.25">
      <c r="A1570" s="546">
        <v>8.5</v>
      </c>
      <c r="B1570" s="558" t="s">
        <v>1187</v>
      </c>
      <c r="C1570" s="541">
        <v>5</v>
      </c>
      <c r="D1570" s="532" t="s">
        <v>84</v>
      </c>
      <c r="E1570" s="760"/>
      <c r="F1570" s="902">
        <f t="shared" si="104"/>
        <v>0</v>
      </c>
    </row>
    <row r="1571" spans="1:6" x14ac:dyDescent="0.25">
      <c r="A1571" s="546">
        <v>8.6</v>
      </c>
      <c r="B1571" s="558" t="s">
        <v>1188</v>
      </c>
      <c r="C1571" s="541">
        <v>3</v>
      </c>
      <c r="D1571" s="532" t="s">
        <v>84</v>
      </c>
      <c r="E1571" s="760"/>
      <c r="F1571" s="902">
        <f t="shared" si="104"/>
        <v>0</v>
      </c>
    </row>
    <row r="1572" spans="1:6" ht="38.25" x14ac:dyDescent="0.25">
      <c r="A1572" s="546">
        <v>8.6999999999999993</v>
      </c>
      <c r="B1572" s="529" t="s">
        <v>1189</v>
      </c>
      <c r="C1572" s="541">
        <v>4</v>
      </c>
      <c r="D1572" s="532" t="s">
        <v>84</v>
      </c>
      <c r="E1572" s="811"/>
      <c r="F1572" s="902">
        <f t="shared" si="104"/>
        <v>0</v>
      </c>
    </row>
    <row r="1573" spans="1:6" ht="25.5" x14ac:dyDescent="0.25">
      <c r="A1573" s="546">
        <v>8.8000000000000007</v>
      </c>
      <c r="B1573" s="529" t="s">
        <v>1417</v>
      </c>
      <c r="C1573" s="541">
        <v>4</v>
      </c>
      <c r="D1573" s="532" t="s">
        <v>84</v>
      </c>
      <c r="E1573" s="760"/>
      <c r="F1573" s="902">
        <f t="shared" si="104"/>
        <v>0</v>
      </c>
    </row>
    <row r="1574" spans="1:6" x14ac:dyDescent="0.25">
      <c r="A1574" s="546">
        <v>8.9</v>
      </c>
      <c r="B1574" s="547" t="s">
        <v>1430</v>
      </c>
      <c r="C1574" s="541">
        <v>11</v>
      </c>
      <c r="D1574" s="532" t="s">
        <v>84</v>
      </c>
      <c r="E1574" s="760"/>
      <c r="F1574" s="902">
        <f t="shared" si="104"/>
        <v>0</v>
      </c>
    </row>
    <row r="1575" spans="1:6" x14ac:dyDescent="0.25">
      <c r="A1575" s="566"/>
      <c r="B1575" s="547"/>
      <c r="C1575" s="538"/>
      <c r="D1575" s="532"/>
      <c r="E1575" s="813"/>
      <c r="F1575" s="901"/>
    </row>
    <row r="1576" spans="1:6" x14ac:dyDescent="0.25">
      <c r="A1576" s="567">
        <v>8.1</v>
      </c>
      <c r="B1576" s="535" t="s">
        <v>1094</v>
      </c>
      <c r="C1576" s="538"/>
      <c r="D1576" s="532"/>
      <c r="E1576" s="813"/>
      <c r="F1576" s="901"/>
    </row>
    <row r="1577" spans="1:6" x14ac:dyDescent="0.25">
      <c r="A1577" s="568" t="s">
        <v>1095</v>
      </c>
      <c r="B1577" s="547" t="s">
        <v>637</v>
      </c>
      <c r="C1577" s="541">
        <v>77</v>
      </c>
      <c r="D1577" s="532" t="s">
        <v>1096</v>
      </c>
      <c r="E1577" s="760"/>
      <c r="F1577" s="902">
        <f>ROUND(C1577*E1577,2)</f>
        <v>0</v>
      </c>
    </row>
    <row r="1578" spans="1:6" x14ac:dyDescent="0.25">
      <c r="A1578" s="568" t="s">
        <v>1097</v>
      </c>
      <c r="B1578" s="547" t="s">
        <v>1098</v>
      </c>
      <c r="C1578" s="541">
        <v>1.3</v>
      </c>
      <c r="D1578" s="532" t="s">
        <v>46</v>
      </c>
      <c r="E1578" s="757"/>
      <c r="F1578" s="902">
        <f>ROUND(C1578*E1578,2)</f>
        <v>0</v>
      </c>
    </row>
    <row r="1579" spans="1:6" x14ac:dyDescent="0.25">
      <c r="A1579" s="568" t="s">
        <v>1099</v>
      </c>
      <c r="B1579" s="547" t="s">
        <v>1100</v>
      </c>
      <c r="C1579" s="564">
        <v>69.59</v>
      </c>
      <c r="D1579" s="532" t="s">
        <v>24</v>
      </c>
      <c r="E1579" s="773"/>
      <c r="F1579" s="902">
        <f>ROUND(C1579*E1579,2)</f>
        <v>0</v>
      </c>
    </row>
    <row r="1580" spans="1:6" x14ac:dyDescent="0.25">
      <c r="A1580" s="568" t="s">
        <v>1101</v>
      </c>
      <c r="B1580" s="547" t="s">
        <v>1102</v>
      </c>
      <c r="C1580" s="564">
        <v>9</v>
      </c>
      <c r="D1580" s="532" t="s">
        <v>26</v>
      </c>
      <c r="E1580" s="773"/>
      <c r="F1580" s="902">
        <f>ROUND(C1580*E1580,2)</f>
        <v>0</v>
      </c>
    </row>
    <row r="1581" spans="1:6" x14ac:dyDescent="0.25">
      <c r="A1581" s="536"/>
      <c r="B1581" s="526"/>
      <c r="C1581" s="561"/>
      <c r="D1581" s="561"/>
      <c r="E1581" s="807"/>
      <c r="F1581" s="900"/>
    </row>
    <row r="1582" spans="1:6" x14ac:dyDescent="0.25">
      <c r="A1582" s="542">
        <v>9</v>
      </c>
      <c r="B1582" s="535" t="s">
        <v>1190</v>
      </c>
      <c r="C1582" s="564"/>
      <c r="D1582" s="532"/>
      <c r="E1582" s="809"/>
      <c r="F1582" s="901"/>
    </row>
    <row r="1583" spans="1:6" x14ac:dyDescent="0.25">
      <c r="A1583" s="569">
        <v>9.1</v>
      </c>
      <c r="B1583" s="547" t="s">
        <v>439</v>
      </c>
      <c r="C1583" s="564">
        <v>78.400000000000006</v>
      </c>
      <c r="D1583" s="532" t="s">
        <v>17</v>
      </c>
      <c r="E1583" s="773"/>
      <c r="F1583" s="902">
        <f>ROUND(C1583*E1583,2)</f>
        <v>0</v>
      </c>
    </row>
    <row r="1584" spans="1:6" x14ac:dyDescent="0.25">
      <c r="A1584" s="569"/>
      <c r="B1584" s="547"/>
      <c r="C1584" s="564"/>
      <c r="D1584" s="532"/>
      <c r="E1584" s="773"/>
      <c r="F1584" s="902"/>
    </row>
    <row r="1585" spans="1:6" x14ac:dyDescent="0.25">
      <c r="A1585" s="571">
        <v>9.1999999999999993</v>
      </c>
      <c r="B1585" s="535" t="s">
        <v>60</v>
      </c>
      <c r="C1585" s="564"/>
      <c r="D1585" s="532"/>
      <c r="E1585" s="809"/>
      <c r="F1585" s="901"/>
    </row>
    <row r="1586" spans="1:6" x14ac:dyDescent="0.25">
      <c r="A1586" s="546" t="s">
        <v>1104</v>
      </c>
      <c r="B1586" s="547" t="s">
        <v>1105</v>
      </c>
      <c r="C1586" s="564">
        <v>32.86</v>
      </c>
      <c r="D1586" s="532" t="s">
        <v>20</v>
      </c>
      <c r="E1586" s="773"/>
      <c r="F1586" s="902">
        <f>ROUND(C1586*E1586,2)</f>
        <v>0</v>
      </c>
    </row>
    <row r="1587" spans="1:6" x14ac:dyDescent="0.25">
      <c r="A1587" s="546" t="s">
        <v>1106</v>
      </c>
      <c r="B1587" s="547" t="s">
        <v>1107</v>
      </c>
      <c r="C1587" s="564">
        <v>12.89</v>
      </c>
      <c r="D1587" s="532" t="s">
        <v>24</v>
      </c>
      <c r="E1587" s="773"/>
      <c r="F1587" s="902">
        <f>ROUND(C1587*E1587,2)</f>
        <v>0</v>
      </c>
    </row>
    <row r="1588" spans="1:6" x14ac:dyDescent="0.25">
      <c r="A1588" s="546" t="s">
        <v>1108</v>
      </c>
      <c r="B1588" s="547" t="s">
        <v>1109</v>
      </c>
      <c r="C1588" s="564">
        <v>23.96</v>
      </c>
      <c r="D1588" s="532" t="s">
        <v>26</v>
      </c>
      <c r="E1588" s="773"/>
      <c r="F1588" s="902">
        <f>ROUND(C1588*E1588,2)</f>
        <v>0</v>
      </c>
    </row>
    <row r="1589" spans="1:6" x14ac:dyDescent="0.25">
      <c r="A1589" s="570"/>
      <c r="B1589" s="547"/>
      <c r="C1589" s="564"/>
      <c r="D1589" s="532"/>
      <c r="E1589" s="809"/>
      <c r="F1589" s="901"/>
    </row>
    <row r="1590" spans="1:6" x14ac:dyDescent="0.25">
      <c r="A1590" s="571">
        <v>9.3000000000000007</v>
      </c>
      <c r="B1590" s="535" t="s">
        <v>1110</v>
      </c>
      <c r="C1590" s="564"/>
      <c r="D1590" s="532"/>
      <c r="E1590" s="809"/>
      <c r="F1590" s="901"/>
    </row>
    <row r="1591" spans="1:6" x14ac:dyDescent="0.25">
      <c r="A1591" s="546" t="s">
        <v>1111</v>
      </c>
      <c r="B1591" s="547" t="s">
        <v>1112</v>
      </c>
      <c r="C1591" s="564">
        <v>7.4</v>
      </c>
      <c r="D1591" s="532" t="s">
        <v>46</v>
      </c>
      <c r="E1591" s="773"/>
      <c r="F1591" s="902">
        <f>ROUND(C1591*E1591,2)</f>
        <v>0</v>
      </c>
    </row>
    <row r="1592" spans="1:6" x14ac:dyDescent="0.25">
      <c r="A1592" s="546" t="s">
        <v>1113</v>
      </c>
      <c r="B1592" s="547" t="s">
        <v>1114</v>
      </c>
      <c r="C1592" s="564">
        <v>1.89</v>
      </c>
      <c r="D1592" s="538" t="s">
        <v>46</v>
      </c>
      <c r="E1592" s="773"/>
      <c r="F1592" s="902">
        <f>ROUND(C1592*E1592,2)</f>
        <v>0</v>
      </c>
    </row>
    <row r="1593" spans="1:6" x14ac:dyDescent="0.25">
      <c r="A1593" s="546" t="s">
        <v>1115</v>
      </c>
      <c r="B1593" s="547" t="s">
        <v>1116</v>
      </c>
      <c r="C1593" s="564">
        <v>1.51</v>
      </c>
      <c r="D1593" s="538" t="s">
        <v>46</v>
      </c>
      <c r="E1593" s="760"/>
      <c r="F1593" s="902">
        <f>ROUND(C1593*E1593,2)</f>
        <v>0</v>
      </c>
    </row>
    <row r="1594" spans="1:6" x14ac:dyDescent="0.25">
      <c r="A1594" s="546" t="s">
        <v>1117</v>
      </c>
      <c r="B1594" s="547" t="s">
        <v>1118</v>
      </c>
      <c r="C1594" s="564">
        <v>2.97</v>
      </c>
      <c r="D1594" s="538" t="s">
        <v>46</v>
      </c>
      <c r="E1594" s="760"/>
      <c r="F1594" s="902">
        <f>ROUND(C1594*E1594,2)</f>
        <v>0</v>
      </c>
    </row>
    <row r="1595" spans="1:6" x14ac:dyDescent="0.25">
      <c r="A1595" s="546" t="s">
        <v>1119</v>
      </c>
      <c r="B1595" s="547" t="s">
        <v>1120</v>
      </c>
      <c r="C1595" s="564">
        <v>1.51</v>
      </c>
      <c r="D1595" s="538" t="s">
        <v>46</v>
      </c>
      <c r="E1595" s="760"/>
      <c r="F1595" s="902">
        <f>ROUND(C1595*E1595,2)</f>
        <v>0</v>
      </c>
    </row>
    <row r="1596" spans="1:6" x14ac:dyDescent="0.25">
      <c r="A1596" s="570"/>
      <c r="B1596" s="547"/>
      <c r="C1596" s="564"/>
      <c r="D1596" s="538"/>
      <c r="E1596" s="813"/>
      <c r="F1596" s="901"/>
    </row>
    <row r="1597" spans="1:6" x14ac:dyDescent="0.25">
      <c r="A1597" s="571">
        <v>9.4</v>
      </c>
      <c r="B1597" s="535" t="s">
        <v>649</v>
      </c>
      <c r="C1597" s="564"/>
      <c r="D1597" s="538"/>
      <c r="E1597" s="813"/>
      <c r="F1597" s="901"/>
    </row>
    <row r="1598" spans="1:6" x14ac:dyDescent="0.25">
      <c r="A1598" s="546" t="s">
        <v>1121</v>
      </c>
      <c r="B1598" s="547" t="s">
        <v>790</v>
      </c>
      <c r="C1598" s="564">
        <v>44.52</v>
      </c>
      <c r="D1598" s="538" t="s">
        <v>76</v>
      </c>
      <c r="E1598" s="760"/>
      <c r="F1598" s="902">
        <f>ROUND(C1598*E1598,2)</f>
        <v>0</v>
      </c>
    </row>
    <row r="1599" spans="1:6" x14ac:dyDescent="0.25">
      <c r="A1599" s="546" t="s">
        <v>1122</v>
      </c>
      <c r="B1599" s="547" t="s">
        <v>1123</v>
      </c>
      <c r="C1599" s="564">
        <v>118.72</v>
      </c>
      <c r="D1599" s="538" t="s">
        <v>76</v>
      </c>
      <c r="E1599" s="760"/>
      <c r="F1599" s="902">
        <f>ROUND(C1599*E1599,2)</f>
        <v>0</v>
      </c>
    </row>
    <row r="1600" spans="1:6" x14ac:dyDescent="0.25">
      <c r="A1600" s="568"/>
      <c r="B1600" s="547"/>
      <c r="C1600" s="564"/>
      <c r="D1600" s="538"/>
      <c r="E1600" s="813"/>
      <c r="F1600" s="901"/>
    </row>
    <row r="1601" spans="1:6" x14ac:dyDescent="0.25">
      <c r="A1601" s="571">
        <v>9.5</v>
      </c>
      <c r="B1601" s="535" t="s">
        <v>74</v>
      </c>
      <c r="C1601" s="564"/>
      <c r="D1601" s="538"/>
      <c r="E1601" s="813"/>
      <c r="F1601" s="901"/>
    </row>
    <row r="1602" spans="1:6" x14ac:dyDescent="0.25">
      <c r="A1602" s="546" t="s">
        <v>1124</v>
      </c>
      <c r="B1602" s="547" t="s">
        <v>75</v>
      </c>
      <c r="C1602" s="564">
        <v>75.040000000000006</v>
      </c>
      <c r="D1602" s="538" t="s">
        <v>76</v>
      </c>
      <c r="E1602" s="760"/>
      <c r="F1602" s="902">
        <f>ROUND(C1602*E1602,2)</f>
        <v>0</v>
      </c>
    </row>
    <row r="1603" spans="1:6" x14ac:dyDescent="0.25">
      <c r="A1603" s="546" t="s">
        <v>1125</v>
      </c>
      <c r="B1603" s="547" t="s">
        <v>792</v>
      </c>
      <c r="C1603" s="564">
        <v>75.040000000000006</v>
      </c>
      <c r="D1603" s="538" t="s">
        <v>76</v>
      </c>
      <c r="E1603" s="191"/>
      <c r="F1603" s="902">
        <f>ROUND(C1603*E1603,2)</f>
        <v>0</v>
      </c>
    </row>
    <row r="1604" spans="1:6" x14ac:dyDescent="0.25">
      <c r="A1604" s="546" t="s">
        <v>1126</v>
      </c>
      <c r="B1604" s="547" t="s">
        <v>80</v>
      </c>
      <c r="C1604" s="564">
        <v>448</v>
      </c>
      <c r="D1604" s="538" t="s">
        <v>17</v>
      </c>
      <c r="E1604" s="760"/>
      <c r="F1604" s="902">
        <f>ROUND(C1604*E1604,2)</f>
        <v>0</v>
      </c>
    </row>
    <row r="1605" spans="1:6" x14ac:dyDescent="0.25">
      <c r="A1605" s="568"/>
      <c r="B1605" s="547"/>
      <c r="C1605" s="564"/>
      <c r="D1605" s="538"/>
      <c r="E1605" s="813"/>
      <c r="F1605" s="901"/>
    </row>
    <row r="1606" spans="1:6" x14ac:dyDescent="0.25">
      <c r="A1606" s="571">
        <v>9.6</v>
      </c>
      <c r="B1606" s="535" t="s">
        <v>1127</v>
      </c>
      <c r="C1606" s="564"/>
      <c r="D1606" s="538"/>
      <c r="E1606" s="813"/>
      <c r="F1606" s="901"/>
    </row>
    <row r="1607" spans="1:6" x14ac:dyDescent="0.25">
      <c r="A1607" s="546" t="s">
        <v>1128</v>
      </c>
      <c r="B1607" s="547" t="s">
        <v>794</v>
      </c>
      <c r="C1607" s="564">
        <v>75.040000000000006</v>
      </c>
      <c r="D1607" s="538" t="s">
        <v>76</v>
      </c>
      <c r="E1607" s="760"/>
      <c r="F1607" s="902">
        <f>ROUND(C1607*E1607,2)</f>
        <v>0</v>
      </c>
    </row>
    <row r="1608" spans="1:6" x14ac:dyDescent="0.25">
      <c r="A1608" s="546" t="s">
        <v>1129</v>
      </c>
      <c r="B1608" s="547" t="s">
        <v>795</v>
      </c>
      <c r="C1608" s="541">
        <v>75.040000000000006</v>
      </c>
      <c r="D1608" s="538" t="s">
        <v>76</v>
      </c>
      <c r="E1608" s="760"/>
      <c r="F1608" s="902">
        <f>ROUND(C1608*E1608,2)</f>
        <v>0</v>
      </c>
    </row>
    <row r="1609" spans="1:6" x14ac:dyDescent="0.25">
      <c r="A1609" s="568"/>
      <c r="B1609" s="547"/>
      <c r="C1609" s="541"/>
      <c r="D1609" s="538"/>
      <c r="E1609" s="813"/>
      <c r="F1609" s="901"/>
    </row>
    <row r="1610" spans="1:6" x14ac:dyDescent="0.25">
      <c r="A1610" s="545">
        <v>9.6999999999999993</v>
      </c>
      <c r="B1610" s="535" t="s">
        <v>93</v>
      </c>
      <c r="C1610" s="564"/>
      <c r="D1610" s="538"/>
      <c r="E1610" s="760"/>
      <c r="F1610" s="902"/>
    </row>
    <row r="1611" spans="1:6" x14ac:dyDescent="0.25">
      <c r="A1611" s="546" t="s">
        <v>1191</v>
      </c>
      <c r="B1611" s="547" t="s">
        <v>1131</v>
      </c>
      <c r="C1611" s="541">
        <v>74.400000000000006</v>
      </c>
      <c r="D1611" s="538" t="s">
        <v>17</v>
      </c>
      <c r="E1611" s="760"/>
      <c r="F1611" s="902">
        <f t="shared" ref="F1611:F1619" si="105">ROUND(C1611*E1611,2)</f>
        <v>0</v>
      </c>
    </row>
    <row r="1612" spans="1:6" ht="25.5" x14ac:dyDescent="0.25">
      <c r="A1612" s="546" t="s">
        <v>1130</v>
      </c>
      <c r="B1612" s="548" t="s">
        <v>1412</v>
      </c>
      <c r="C1612" s="541">
        <v>1</v>
      </c>
      <c r="D1612" s="538" t="s">
        <v>84</v>
      </c>
      <c r="E1612" s="811"/>
      <c r="F1612" s="902">
        <f t="shared" si="105"/>
        <v>0</v>
      </c>
    </row>
    <row r="1613" spans="1:6" x14ac:dyDescent="0.25">
      <c r="A1613" s="568"/>
      <c r="B1613" s="547"/>
      <c r="C1613" s="541"/>
      <c r="D1613" s="538"/>
      <c r="E1613" s="809"/>
      <c r="F1613" s="901"/>
    </row>
    <row r="1614" spans="1:6" x14ac:dyDescent="0.25">
      <c r="A1614" s="562">
        <v>10</v>
      </c>
      <c r="B1614" s="547" t="s">
        <v>1132</v>
      </c>
      <c r="C1614" s="541">
        <v>263.95999999999998</v>
      </c>
      <c r="D1614" s="538" t="s">
        <v>76</v>
      </c>
      <c r="E1614" s="773"/>
      <c r="F1614" s="902">
        <f t="shared" si="105"/>
        <v>0</v>
      </c>
    </row>
    <row r="1615" spans="1:6" x14ac:dyDescent="0.25">
      <c r="A1615" s="566"/>
      <c r="B1615" s="547"/>
      <c r="C1615" s="538"/>
      <c r="D1615" s="538"/>
      <c r="E1615" s="809"/>
      <c r="F1615" s="901"/>
    </row>
    <row r="1616" spans="1:6" x14ac:dyDescent="0.25">
      <c r="A1616" s="562">
        <v>11</v>
      </c>
      <c r="B1616" s="553" t="s">
        <v>1192</v>
      </c>
      <c r="C1616" s="543">
        <v>1</v>
      </c>
      <c r="D1616" s="538" t="s">
        <v>84</v>
      </c>
      <c r="E1616" s="773"/>
      <c r="F1616" s="902">
        <f t="shared" si="105"/>
        <v>0</v>
      </c>
    </row>
    <row r="1617" spans="1:6" x14ac:dyDescent="0.25">
      <c r="A1617" s="562">
        <v>12</v>
      </c>
      <c r="B1617" s="553" t="s">
        <v>435</v>
      </c>
      <c r="C1617" s="543">
        <v>1</v>
      </c>
      <c r="D1617" s="538" t="s">
        <v>84</v>
      </c>
      <c r="E1617" s="809"/>
      <c r="F1617" s="902">
        <f t="shared" si="105"/>
        <v>0</v>
      </c>
    </row>
    <row r="1618" spans="1:6" x14ac:dyDescent="0.25">
      <c r="A1618" s="562"/>
      <c r="B1618" s="553"/>
      <c r="C1618" s="543"/>
      <c r="D1618" s="544"/>
      <c r="E1618" s="809"/>
      <c r="F1618" s="902"/>
    </row>
    <row r="1619" spans="1:6" ht="25.5" x14ac:dyDescent="0.25">
      <c r="A1619" s="562">
        <v>13</v>
      </c>
      <c r="B1619" s="548" t="s">
        <v>1134</v>
      </c>
      <c r="C1619" s="549">
        <v>1</v>
      </c>
      <c r="D1619" s="538" t="s">
        <v>84</v>
      </c>
      <c r="E1619" s="810"/>
      <c r="F1619" s="902">
        <f t="shared" si="105"/>
        <v>0</v>
      </c>
    </row>
    <row r="1620" spans="1:6" x14ac:dyDescent="0.25">
      <c r="A1620" s="278"/>
      <c r="B1620" s="279" t="s">
        <v>1193</v>
      </c>
      <c r="C1620" s="280"/>
      <c r="D1620" s="281"/>
      <c r="E1620" s="756"/>
      <c r="F1620" s="867">
        <f>ROUND(SUM(F1516:F1619),2)</f>
        <v>0</v>
      </c>
    </row>
    <row r="1621" spans="1:6" x14ac:dyDescent="0.25">
      <c r="A1621" s="522"/>
      <c r="B1621" s="523"/>
      <c r="C1621" s="298"/>
      <c r="D1621" s="286"/>
      <c r="E1621" s="755"/>
      <c r="F1621" s="905"/>
    </row>
    <row r="1622" spans="1:6" ht="38.25" x14ac:dyDescent="0.25">
      <c r="A1622" s="271" t="s">
        <v>1194</v>
      </c>
      <c r="B1622" s="277" t="s">
        <v>1195</v>
      </c>
      <c r="C1622" s="273"/>
      <c r="D1622" s="274"/>
      <c r="E1622" s="755"/>
      <c r="F1622" s="276"/>
    </row>
    <row r="1623" spans="1:6" x14ac:dyDescent="0.25">
      <c r="A1623" s="271"/>
      <c r="B1623" s="272"/>
      <c r="C1623" s="273"/>
      <c r="D1623" s="274"/>
      <c r="E1623" s="755"/>
      <c r="F1623" s="276"/>
    </row>
    <row r="1624" spans="1:6" x14ac:dyDescent="0.25">
      <c r="A1624" s="283">
        <v>1</v>
      </c>
      <c r="B1624" s="284" t="s">
        <v>16</v>
      </c>
      <c r="C1624" s="285">
        <v>100</v>
      </c>
      <c r="D1624" s="286" t="s">
        <v>17</v>
      </c>
      <c r="E1624" s="814"/>
      <c r="F1624" s="868">
        <f t="shared" ref="F1624:F1626" si="106">ROUND(C1624*E1624,2)</f>
        <v>0</v>
      </c>
    </row>
    <row r="1625" spans="1:6" x14ac:dyDescent="0.25">
      <c r="A1625" s="271"/>
      <c r="B1625" s="272"/>
      <c r="C1625" s="273"/>
      <c r="D1625" s="274"/>
      <c r="E1625" s="755"/>
      <c r="F1625" s="276">
        <f t="shared" si="106"/>
        <v>0</v>
      </c>
    </row>
    <row r="1626" spans="1:6" x14ac:dyDescent="0.25">
      <c r="A1626" s="297">
        <v>2</v>
      </c>
      <c r="B1626" s="525" t="s">
        <v>1196</v>
      </c>
      <c r="C1626" s="526"/>
      <c r="D1626" s="527"/>
      <c r="E1626" s="757"/>
      <c r="F1626" s="868">
        <f t="shared" si="106"/>
        <v>0</v>
      </c>
    </row>
    <row r="1627" spans="1:6" x14ac:dyDescent="0.25">
      <c r="A1627" s="528">
        <v>2.1</v>
      </c>
      <c r="B1627" s="529" t="s">
        <v>1041</v>
      </c>
      <c r="C1627" s="285">
        <v>200</v>
      </c>
      <c r="D1627" s="527" t="s">
        <v>17</v>
      </c>
      <c r="E1627" s="814"/>
      <c r="F1627" s="868">
        <f>ROUND(C1627*E1627,2)</f>
        <v>0</v>
      </c>
    </row>
    <row r="1628" spans="1:6" x14ac:dyDescent="0.25">
      <c r="A1628" s="530">
        <v>2.2000000000000002</v>
      </c>
      <c r="B1628" s="529" t="s">
        <v>1042</v>
      </c>
      <c r="C1628" s="285">
        <v>90</v>
      </c>
      <c r="D1628" s="531" t="s">
        <v>76</v>
      </c>
      <c r="E1628" s="814"/>
      <c r="F1628" s="868">
        <f t="shared" ref="F1628" si="107">ROUND(C1628*E1628,2)</f>
        <v>0</v>
      </c>
    </row>
    <row r="1629" spans="1:6" ht="25.5" x14ac:dyDescent="0.25">
      <c r="A1629" s="530">
        <v>2.2999999999999998</v>
      </c>
      <c r="B1629" s="529" t="s">
        <v>1043</v>
      </c>
      <c r="C1629" s="285">
        <v>6.17</v>
      </c>
      <c r="D1629" s="531" t="s">
        <v>26</v>
      </c>
      <c r="E1629" s="814"/>
      <c r="F1629" s="868">
        <f>ROUND(C1629*E1629,2)</f>
        <v>0</v>
      </c>
    </row>
    <row r="1630" spans="1:6" x14ac:dyDescent="0.25">
      <c r="A1630" s="271"/>
      <c r="B1630" s="272"/>
      <c r="C1630" s="273"/>
      <c r="D1630" s="274"/>
      <c r="E1630" s="814"/>
      <c r="F1630" s="276">
        <f t="shared" ref="F1630:F1631" si="108">ROUND(C1630*E1630,2)</f>
        <v>0</v>
      </c>
    </row>
    <row r="1631" spans="1:6" x14ac:dyDescent="0.25">
      <c r="A1631" s="297">
        <v>3</v>
      </c>
      <c r="B1631" s="288" t="s">
        <v>18</v>
      </c>
      <c r="C1631" s="289"/>
      <c r="D1631" s="290"/>
      <c r="E1631" s="814"/>
      <c r="F1631" s="868">
        <f t="shared" si="108"/>
        <v>0</v>
      </c>
    </row>
    <row r="1632" spans="1:6" x14ac:dyDescent="0.25">
      <c r="A1632" s="299">
        <v>3.1</v>
      </c>
      <c r="B1632" s="292" t="s">
        <v>1139</v>
      </c>
      <c r="C1632" s="289">
        <v>119</v>
      </c>
      <c r="D1632" s="293" t="s">
        <v>20</v>
      </c>
      <c r="E1632" s="814"/>
      <c r="F1632" s="868">
        <f t="shared" ref="F1632" si="109">ROUND((C1632*E1632),2)</f>
        <v>0</v>
      </c>
    </row>
    <row r="1633" spans="1:6" x14ac:dyDescent="0.25">
      <c r="A1633" s="299">
        <v>3.2</v>
      </c>
      <c r="B1633" s="547" t="s">
        <v>1098</v>
      </c>
      <c r="C1633" s="541">
        <v>9</v>
      </c>
      <c r="D1633" s="532" t="s">
        <v>46</v>
      </c>
      <c r="E1633" s="757"/>
      <c r="F1633" s="902">
        <f>ROUND(C1633*E1633,2)</f>
        <v>0</v>
      </c>
    </row>
    <row r="1634" spans="1:6" ht="25.5" x14ac:dyDescent="0.25">
      <c r="A1634" s="299">
        <v>3.3</v>
      </c>
      <c r="B1634" s="294" t="s">
        <v>1044</v>
      </c>
      <c r="C1634" s="285">
        <v>23.42</v>
      </c>
      <c r="D1634" s="293" t="s">
        <v>26</v>
      </c>
      <c r="E1634" s="814"/>
      <c r="F1634" s="868">
        <f>ROUND((C1634*E1634),2)</f>
        <v>0</v>
      </c>
    </row>
    <row r="1635" spans="1:6" ht="25.5" x14ac:dyDescent="0.25">
      <c r="A1635" s="299">
        <v>3.4</v>
      </c>
      <c r="B1635" s="292" t="s">
        <v>23</v>
      </c>
      <c r="C1635" s="295">
        <v>97.57</v>
      </c>
      <c r="D1635" s="296" t="s">
        <v>24</v>
      </c>
      <c r="E1635" s="814"/>
      <c r="F1635" s="868">
        <f t="shared" ref="F1635:F1643" si="110">ROUND(C1635*E1635,2)</f>
        <v>0</v>
      </c>
    </row>
    <row r="1636" spans="1:6" ht="25.5" x14ac:dyDescent="0.25">
      <c r="A1636" s="582">
        <v>3.5</v>
      </c>
      <c r="B1636" s="583" t="s">
        <v>1197</v>
      </c>
      <c r="C1636" s="285">
        <v>50.21</v>
      </c>
      <c r="D1636" s="293" t="s">
        <v>26</v>
      </c>
      <c r="E1636" s="814"/>
      <c r="F1636" s="868">
        <f t="shared" si="110"/>
        <v>0</v>
      </c>
    </row>
    <row r="1637" spans="1:6" x14ac:dyDescent="0.25">
      <c r="A1637" s="271"/>
      <c r="B1637" s="272"/>
      <c r="C1637" s="273"/>
      <c r="D1637" s="274"/>
      <c r="E1637" s="814"/>
      <c r="F1637" s="276">
        <f t="shared" si="110"/>
        <v>0</v>
      </c>
    </row>
    <row r="1638" spans="1:6" x14ac:dyDescent="0.25">
      <c r="A1638" s="297">
        <v>4</v>
      </c>
      <c r="B1638" s="284" t="s">
        <v>27</v>
      </c>
      <c r="C1638" s="298"/>
      <c r="D1638" s="286"/>
      <c r="E1638" s="814"/>
      <c r="F1638" s="868">
        <f t="shared" si="110"/>
        <v>0</v>
      </c>
    </row>
    <row r="1639" spans="1:6" x14ac:dyDescent="0.25">
      <c r="A1639" s="299">
        <v>4.0999999999999996</v>
      </c>
      <c r="B1639" s="300" t="s">
        <v>1145</v>
      </c>
      <c r="C1639" s="295">
        <v>104</v>
      </c>
      <c r="D1639" s="286" t="s">
        <v>17</v>
      </c>
      <c r="E1639" s="814"/>
      <c r="F1639" s="868">
        <f t="shared" si="110"/>
        <v>0</v>
      </c>
    </row>
    <row r="1640" spans="1:6" x14ac:dyDescent="0.25">
      <c r="A1640" s="299"/>
      <c r="B1640" s="272"/>
      <c r="C1640" s="295"/>
      <c r="D1640" s="274"/>
      <c r="E1640" s="814"/>
      <c r="F1640" s="276">
        <f t="shared" si="110"/>
        <v>0</v>
      </c>
    </row>
    <row r="1641" spans="1:6" x14ac:dyDescent="0.25">
      <c r="A1641" s="297">
        <v>5</v>
      </c>
      <c r="B1641" s="284" t="s">
        <v>30</v>
      </c>
      <c r="C1641" s="289"/>
      <c r="D1641" s="286"/>
      <c r="E1641" s="814"/>
      <c r="F1641" s="868">
        <f t="shared" si="110"/>
        <v>0</v>
      </c>
    </row>
    <row r="1642" spans="1:6" x14ac:dyDescent="0.25">
      <c r="A1642" s="299">
        <v>5.0999999999999996</v>
      </c>
      <c r="B1642" s="300" t="s">
        <v>1152</v>
      </c>
      <c r="C1642" s="295">
        <v>100</v>
      </c>
      <c r="D1642" s="286" t="s">
        <v>17</v>
      </c>
      <c r="E1642" s="814"/>
      <c r="F1642" s="868">
        <f t="shared" si="110"/>
        <v>0</v>
      </c>
    </row>
    <row r="1643" spans="1:6" x14ac:dyDescent="0.25">
      <c r="A1643" s="271"/>
      <c r="B1643" s="272"/>
      <c r="C1643" s="295"/>
      <c r="D1643" s="274"/>
      <c r="E1643" s="814"/>
      <c r="F1643" s="868">
        <f t="shared" si="110"/>
        <v>0</v>
      </c>
    </row>
    <row r="1644" spans="1:6" ht="25.5" x14ac:dyDescent="0.25">
      <c r="A1644" s="573">
        <v>6</v>
      </c>
      <c r="B1644" s="282" t="s">
        <v>878</v>
      </c>
      <c r="C1644" s="285">
        <v>15</v>
      </c>
      <c r="D1644" s="304" t="s">
        <v>34</v>
      </c>
      <c r="E1644" s="757"/>
      <c r="F1644" s="868">
        <f>ROUND(C1644*E1644,2)/100</f>
        <v>0</v>
      </c>
    </row>
    <row r="1645" spans="1:6" x14ac:dyDescent="0.25">
      <c r="A1645" s="271"/>
      <c r="B1645" s="272"/>
      <c r="C1645" s="273"/>
      <c r="D1645" s="274"/>
      <c r="E1645" s="755"/>
      <c r="F1645" s="868">
        <f t="shared" ref="F1645:F1650" si="111">ROUND(C1645*E1645,2)/100</f>
        <v>0</v>
      </c>
    </row>
    <row r="1646" spans="1:6" x14ac:dyDescent="0.25">
      <c r="A1646" s="297">
        <v>7</v>
      </c>
      <c r="B1646" s="282" t="s">
        <v>32</v>
      </c>
      <c r="C1646" s="289"/>
      <c r="D1646" s="286"/>
      <c r="E1646" s="814"/>
      <c r="F1646" s="868">
        <f t="shared" si="111"/>
        <v>0</v>
      </c>
    </row>
    <row r="1647" spans="1:6" x14ac:dyDescent="0.25">
      <c r="A1647" s="299">
        <v>7.1</v>
      </c>
      <c r="B1647" s="300" t="s">
        <v>1152</v>
      </c>
      <c r="C1647" s="289">
        <v>100</v>
      </c>
      <c r="D1647" s="286" t="s">
        <v>17</v>
      </c>
      <c r="E1647" s="814"/>
      <c r="F1647" s="868">
        <f>ROUND(C1647*E1647,2)</f>
        <v>0</v>
      </c>
    </row>
    <row r="1648" spans="1:6" x14ac:dyDescent="0.25">
      <c r="A1648" s="297"/>
      <c r="B1648" s="282"/>
      <c r="C1648" s="289"/>
      <c r="D1648" s="286"/>
      <c r="E1648" s="814"/>
      <c r="F1648" s="868">
        <f t="shared" si="111"/>
        <v>0</v>
      </c>
    </row>
    <row r="1649" spans="1:6" x14ac:dyDescent="0.25">
      <c r="A1649" s="297">
        <v>8</v>
      </c>
      <c r="B1649" s="534" t="s">
        <v>1046</v>
      </c>
      <c r="C1649" s="285"/>
      <c r="D1649" s="293"/>
      <c r="E1649" s="757"/>
      <c r="F1649" s="868">
        <f t="shared" si="111"/>
        <v>0</v>
      </c>
    </row>
    <row r="1650" spans="1:6" x14ac:dyDescent="0.25">
      <c r="A1650" s="299">
        <v>8.1</v>
      </c>
      <c r="B1650" s="529" t="s">
        <v>1047</v>
      </c>
      <c r="C1650" s="285">
        <v>90</v>
      </c>
      <c r="D1650" s="531" t="s">
        <v>76</v>
      </c>
      <c r="E1650" s="757"/>
      <c r="F1650" s="868">
        <f t="shared" si="111"/>
        <v>0</v>
      </c>
    </row>
    <row r="1651" spans="1:6" ht="25.5" x14ac:dyDescent="0.25">
      <c r="A1651" s="299">
        <v>8.1999999999999993</v>
      </c>
      <c r="B1651" s="529" t="s">
        <v>1048</v>
      </c>
      <c r="C1651" s="285">
        <v>112.5</v>
      </c>
      <c r="D1651" s="531" t="s">
        <v>76</v>
      </c>
      <c r="E1651" s="757"/>
      <c r="F1651" s="868">
        <f t="shared" ref="F1651:F1656" si="112">ROUND(C1651*E1651,2)</f>
        <v>0</v>
      </c>
    </row>
    <row r="1652" spans="1:6" x14ac:dyDescent="0.25">
      <c r="A1652" s="299">
        <v>8.3000000000000007</v>
      </c>
      <c r="B1652" s="292" t="s">
        <v>1049</v>
      </c>
      <c r="C1652" s="285">
        <v>171.45</v>
      </c>
      <c r="D1652" s="293" t="s">
        <v>1050</v>
      </c>
      <c r="E1652" s="757"/>
      <c r="F1652" s="868">
        <f t="shared" si="112"/>
        <v>0</v>
      </c>
    </row>
    <row r="1653" spans="1:6" x14ac:dyDescent="0.25">
      <c r="A1653" s="271"/>
      <c r="B1653" s="272"/>
      <c r="C1653" s="273"/>
      <c r="D1653" s="274"/>
      <c r="E1653" s="757"/>
      <c r="F1653" s="276">
        <f t="shared" si="112"/>
        <v>0</v>
      </c>
    </row>
    <row r="1654" spans="1:6" ht="63.75" x14ac:dyDescent="0.25">
      <c r="A1654" s="305">
        <v>9</v>
      </c>
      <c r="B1654" s="306" t="s">
        <v>35</v>
      </c>
      <c r="C1654" s="285">
        <v>100</v>
      </c>
      <c r="D1654" s="304" t="s">
        <v>17</v>
      </c>
      <c r="E1654" s="757"/>
      <c r="F1654" s="868">
        <f t="shared" si="112"/>
        <v>0</v>
      </c>
    </row>
    <row r="1655" spans="1:6" x14ac:dyDescent="0.25">
      <c r="A1655" s="271"/>
      <c r="B1655" s="272"/>
      <c r="C1655" s="273"/>
      <c r="D1655" s="274"/>
      <c r="E1655" s="815"/>
      <c r="F1655" s="276">
        <f t="shared" si="112"/>
        <v>0</v>
      </c>
    </row>
    <row r="1656" spans="1:6" ht="25.5" x14ac:dyDescent="0.25">
      <c r="A1656" s="1">
        <v>10</v>
      </c>
      <c r="B1656" s="292" t="s">
        <v>36</v>
      </c>
      <c r="C1656" s="289">
        <v>100</v>
      </c>
      <c r="D1656" s="304" t="s">
        <v>17</v>
      </c>
      <c r="E1656" s="757"/>
      <c r="F1656" s="868">
        <f t="shared" si="112"/>
        <v>0</v>
      </c>
    </row>
    <row r="1657" spans="1:6" x14ac:dyDescent="0.25">
      <c r="A1657" s="278"/>
      <c r="B1657" s="279" t="s">
        <v>1198</v>
      </c>
      <c r="C1657" s="280"/>
      <c r="D1657" s="281"/>
      <c r="E1657" s="756"/>
      <c r="F1657" s="867">
        <f>SUM(F1624:F1656)</f>
        <v>0</v>
      </c>
    </row>
    <row r="1658" spans="1:6" x14ac:dyDescent="0.25">
      <c r="A1658" s="584"/>
      <c r="B1658" s="585"/>
      <c r="C1658" s="298"/>
      <c r="D1658" s="286"/>
      <c r="E1658" s="755"/>
      <c r="F1658" s="899"/>
    </row>
    <row r="1659" spans="1:6" ht="25.5" x14ac:dyDescent="0.25">
      <c r="A1659" s="271" t="s">
        <v>17</v>
      </c>
      <c r="B1659" s="586" t="s">
        <v>1199</v>
      </c>
      <c r="C1659" s="273"/>
      <c r="D1659" s="274"/>
      <c r="E1659" s="755"/>
      <c r="F1659" s="276"/>
    </row>
    <row r="1660" spans="1:6" x14ac:dyDescent="0.25">
      <c r="A1660" s="271"/>
      <c r="B1660" s="587"/>
      <c r="C1660" s="273"/>
      <c r="D1660" s="274"/>
      <c r="E1660" s="755"/>
      <c r="F1660" s="276"/>
    </row>
    <row r="1661" spans="1:6" x14ac:dyDescent="0.25">
      <c r="A1661" s="283">
        <v>1</v>
      </c>
      <c r="B1661" s="588" t="s">
        <v>16</v>
      </c>
      <c r="C1661" s="285">
        <v>4406.97</v>
      </c>
      <c r="D1661" s="286" t="s">
        <v>17</v>
      </c>
      <c r="E1661" s="814"/>
      <c r="F1661" s="868">
        <f t="shared" ref="F1661:F1663" si="113">ROUND(C1661*E1661,2)</f>
        <v>0</v>
      </c>
    </row>
    <row r="1662" spans="1:6" x14ac:dyDescent="0.25">
      <c r="A1662" s="271"/>
      <c r="B1662" s="587"/>
      <c r="C1662" s="273"/>
      <c r="D1662" s="274"/>
      <c r="E1662" s="814"/>
      <c r="F1662" s="276">
        <f t="shared" si="113"/>
        <v>0</v>
      </c>
    </row>
    <row r="1663" spans="1:6" x14ac:dyDescent="0.25">
      <c r="A1663" s="297">
        <v>2</v>
      </c>
      <c r="B1663" s="589" t="s">
        <v>1200</v>
      </c>
      <c r="C1663" s="526"/>
      <c r="D1663" s="527"/>
      <c r="E1663" s="814"/>
      <c r="F1663" s="868">
        <f t="shared" si="113"/>
        <v>0</v>
      </c>
    </row>
    <row r="1664" spans="1:6" x14ac:dyDescent="0.25">
      <c r="A1664" s="528">
        <v>2.1</v>
      </c>
      <c r="B1664" s="590" t="s">
        <v>1041</v>
      </c>
      <c r="C1664" s="285">
        <v>8813.94</v>
      </c>
      <c r="D1664" s="527" t="s">
        <v>17</v>
      </c>
      <c r="E1664" s="814"/>
      <c r="F1664" s="868">
        <f>ROUND(C1664*E1664,2)</f>
        <v>0</v>
      </c>
    </row>
    <row r="1665" spans="1:6" x14ac:dyDescent="0.25">
      <c r="A1665" s="530">
        <v>2.2000000000000002</v>
      </c>
      <c r="B1665" s="590" t="s">
        <v>1042</v>
      </c>
      <c r="C1665" s="285">
        <v>3305.23</v>
      </c>
      <c r="D1665" s="531" t="s">
        <v>76</v>
      </c>
      <c r="E1665" s="814"/>
      <c r="F1665" s="868">
        <f t="shared" ref="F1665" si="114">ROUND(C1665*E1665,2)</f>
        <v>0</v>
      </c>
    </row>
    <row r="1666" spans="1:6" ht="25.5" x14ac:dyDescent="0.25">
      <c r="A1666" s="530">
        <v>2.2999999999999998</v>
      </c>
      <c r="B1666" s="583" t="s">
        <v>1197</v>
      </c>
      <c r="C1666" s="285">
        <v>226.67</v>
      </c>
      <c r="D1666" s="531" t="s">
        <v>26</v>
      </c>
      <c r="E1666" s="814"/>
      <c r="F1666" s="868">
        <f>ROUND(C1666*E1666,2)</f>
        <v>0</v>
      </c>
    </row>
    <row r="1667" spans="1:6" x14ac:dyDescent="0.25">
      <c r="A1667" s="271"/>
      <c r="B1667" s="587"/>
      <c r="C1667" s="273"/>
      <c r="D1667" s="274"/>
      <c r="E1667" s="814"/>
      <c r="F1667" s="276">
        <f t="shared" ref="F1667:F1668" si="115">ROUND(C1667*E1667,2)</f>
        <v>0</v>
      </c>
    </row>
    <row r="1668" spans="1:6" x14ac:dyDescent="0.25">
      <c r="A1668" s="297">
        <v>3</v>
      </c>
      <c r="B1668" s="591" t="s">
        <v>18</v>
      </c>
      <c r="C1668" s="289"/>
      <c r="D1668" s="290"/>
      <c r="E1668" s="814"/>
      <c r="F1668" s="868">
        <f t="shared" si="115"/>
        <v>0</v>
      </c>
    </row>
    <row r="1669" spans="1:6" x14ac:dyDescent="0.25">
      <c r="A1669" s="299">
        <v>3.1</v>
      </c>
      <c r="B1669" s="592" t="s">
        <v>1139</v>
      </c>
      <c r="C1669" s="289">
        <v>3268.95</v>
      </c>
      <c r="D1669" s="293" t="s">
        <v>20</v>
      </c>
      <c r="E1669" s="814"/>
      <c r="F1669" s="868">
        <f t="shared" ref="F1669" si="116">ROUND((C1669*E1669),2)</f>
        <v>0</v>
      </c>
    </row>
    <row r="1670" spans="1:6" x14ac:dyDescent="0.25">
      <c r="A1670" s="299">
        <v>3.2</v>
      </c>
      <c r="B1670" s="593" t="s">
        <v>21</v>
      </c>
      <c r="C1670" s="289">
        <v>296.45</v>
      </c>
      <c r="D1670" s="293" t="s">
        <v>22</v>
      </c>
      <c r="E1670" s="757"/>
      <c r="F1670" s="868">
        <f t="shared" ref="F1670" si="117">ROUND(C1670*E1670,2)</f>
        <v>0</v>
      </c>
    </row>
    <row r="1671" spans="1:6" ht="25.5" x14ac:dyDescent="0.25">
      <c r="A1671" s="299">
        <v>3.3</v>
      </c>
      <c r="B1671" s="593" t="s">
        <v>1044</v>
      </c>
      <c r="C1671" s="285">
        <v>671.51</v>
      </c>
      <c r="D1671" s="293" t="s">
        <v>26</v>
      </c>
      <c r="E1671" s="814"/>
      <c r="F1671" s="868">
        <f>ROUND((C1671*E1671),2)</f>
        <v>0</v>
      </c>
    </row>
    <row r="1672" spans="1:6" ht="25.5" x14ac:dyDescent="0.25">
      <c r="A1672" s="299">
        <v>3.4</v>
      </c>
      <c r="B1672" s="592" t="s">
        <v>23</v>
      </c>
      <c r="C1672" s="295">
        <v>2797.97</v>
      </c>
      <c r="D1672" s="296" t="s">
        <v>24</v>
      </c>
      <c r="E1672" s="814"/>
      <c r="F1672" s="868">
        <f t="shared" ref="F1672:F1686" si="118">ROUND(C1672*E1672,2)</f>
        <v>0</v>
      </c>
    </row>
    <row r="1673" spans="1:6" ht="25.5" x14ac:dyDescent="0.25">
      <c r="A1673" s="299">
        <v>3.5</v>
      </c>
      <c r="B1673" s="583" t="s">
        <v>1197</v>
      </c>
      <c r="C1673" s="285">
        <v>671.51</v>
      </c>
      <c r="D1673" s="293" t="s">
        <v>26</v>
      </c>
      <c r="E1673" s="814"/>
      <c r="F1673" s="868">
        <f t="shared" si="118"/>
        <v>0</v>
      </c>
    </row>
    <row r="1674" spans="1:6" x14ac:dyDescent="0.25">
      <c r="A1674" s="271"/>
      <c r="B1674" s="272"/>
      <c r="C1674" s="273"/>
      <c r="D1674" s="274"/>
      <c r="E1674" s="814"/>
      <c r="F1674" s="276">
        <f t="shared" si="118"/>
        <v>0</v>
      </c>
    </row>
    <row r="1675" spans="1:6" x14ac:dyDescent="0.25">
      <c r="A1675" s="297">
        <v>4</v>
      </c>
      <c r="B1675" s="284" t="s">
        <v>27</v>
      </c>
      <c r="C1675" s="298"/>
      <c r="D1675" s="286"/>
      <c r="E1675" s="814"/>
      <c r="F1675" s="868">
        <f t="shared" si="118"/>
        <v>0</v>
      </c>
    </row>
    <row r="1676" spans="1:6" x14ac:dyDescent="0.25">
      <c r="A1676" s="299">
        <v>4.0999999999999996</v>
      </c>
      <c r="B1676" s="300" t="s">
        <v>1150</v>
      </c>
      <c r="C1676" s="298">
        <v>2040</v>
      </c>
      <c r="D1676" s="286" t="s">
        <v>17</v>
      </c>
      <c r="E1676" s="814"/>
      <c r="F1676" s="868">
        <f t="shared" si="118"/>
        <v>0</v>
      </c>
    </row>
    <row r="1677" spans="1:6" x14ac:dyDescent="0.25">
      <c r="A1677" s="299">
        <v>4.2</v>
      </c>
      <c r="B1677" s="300" t="s">
        <v>1151</v>
      </c>
      <c r="C1677" s="298">
        <v>2455.11</v>
      </c>
      <c r="D1677" s="286" t="s">
        <v>17</v>
      </c>
      <c r="E1677" s="814"/>
      <c r="F1677" s="868">
        <f t="shared" si="118"/>
        <v>0</v>
      </c>
    </row>
    <row r="1678" spans="1:6" x14ac:dyDescent="0.25">
      <c r="A1678" s="299"/>
      <c r="B1678" s="272"/>
      <c r="C1678" s="273"/>
      <c r="D1678" s="274"/>
      <c r="E1678" s="814"/>
      <c r="F1678" s="276">
        <f t="shared" si="118"/>
        <v>0</v>
      </c>
    </row>
    <row r="1679" spans="1:6" x14ac:dyDescent="0.25">
      <c r="A1679" s="297">
        <v>5</v>
      </c>
      <c r="B1679" s="284" t="s">
        <v>30</v>
      </c>
      <c r="C1679" s="289"/>
      <c r="D1679" s="286"/>
      <c r="E1679" s="814"/>
      <c r="F1679" s="868">
        <f t="shared" si="118"/>
        <v>0</v>
      </c>
    </row>
    <row r="1680" spans="1:6" x14ac:dyDescent="0.25">
      <c r="A1680" s="299">
        <v>5.0999999999999996</v>
      </c>
      <c r="B1680" s="300" t="s">
        <v>1155</v>
      </c>
      <c r="C1680" s="298">
        <v>2000</v>
      </c>
      <c r="D1680" s="286" t="s">
        <v>17</v>
      </c>
      <c r="E1680" s="814"/>
      <c r="F1680" s="868">
        <f t="shared" si="118"/>
        <v>0</v>
      </c>
    </row>
    <row r="1681" spans="1:6" x14ac:dyDescent="0.25">
      <c r="A1681" s="299">
        <v>5.2</v>
      </c>
      <c r="B1681" s="300" t="s">
        <v>1156</v>
      </c>
      <c r="C1681" s="298">
        <v>2406.9699999999998</v>
      </c>
      <c r="D1681" s="286" t="s">
        <v>17</v>
      </c>
      <c r="E1681" s="814"/>
      <c r="F1681" s="868">
        <f t="shared" si="118"/>
        <v>0</v>
      </c>
    </row>
    <row r="1682" spans="1:6" x14ac:dyDescent="0.25">
      <c r="A1682" s="271"/>
      <c r="B1682" s="272"/>
      <c r="C1682" s="273"/>
      <c r="D1682" s="274"/>
      <c r="E1682" s="814"/>
      <c r="F1682" s="868">
        <f t="shared" si="118"/>
        <v>0</v>
      </c>
    </row>
    <row r="1683" spans="1:6" x14ac:dyDescent="0.25">
      <c r="A1683" s="297">
        <v>6</v>
      </c>
      <c r="B1683" s="282" t="s">
        <v>32</v>
      </c>
      <c r="C1683" s="289"/>
      <c r="D1683" s="286"/>
      <c r="E1683" s="814"/>
      <c r="F1683" s="868">
        <f t="shared" si="118"/>
        <v>0</v>
      </c>
    </row>
    <row r="1684" spans="1:6" x14ac:dyDescent="0.25">
      <c r="A1684" s="299">
        <v>6.1</v>
      </c>
      <c r="B1684" s="300" t="s">
        <v>1155</v>
      </c>
      <c r="C1684" s="298">
        <v>2000</v>
      </c>
      <c r="D1684" s="286" t="s">
        <v>17</v>
      </c>
      <c r="E1684" s="814"/>
      <c r="F1684" s="868">
        <f t="shared" si="118"/>
        <v>0</v>
      </c>
    </row>
    <row r="1685" spans="1:6" x14ac:dyDescent="0.25">
      <c r="A1685" s="299">
        <v>6.2</v>
      </c>
      <c r="B1685" s="300" t="s">
        <v>1156</v>
      </c>
      <c r="C1685" s="289">
        <v>2406.9699999999998</v>
      </c>
      <c r="D1685" s="286" t="s">
        <v>17</v>
      </c>
      <c r="E1685" s="814"/>
      <c r="F1685" s="868">
        <f t="shared" si="118"/>
        <v>0</v>
      </c>
    </row>
    <row r="1686" spans="1:6" x14ac:dyDescent="0.25">
      <c r="A1686" s="271"/>
      <c r="B1686" s="272"/>
      <c r="C1686" s="273"/>
      <c r="D1686" s="274"/>
      <c r="E1686" s="755"/>
      <c r="F1686" s="276">
        <f t="shared" si="118"/>
        <v>0</v>
      </c>
    </row>
    <row r="1687" spans="1:6" ht="25.5" x14ac:dyDescent="0.25">
      <c r="A1687" s="573">
        <v>7</v>
      </c>
      <c r="B1687" s="282" t="s">
        <v>878</v>
      </c>
      <c r="C1687" s="285">
        <v>15</v>
      </c>
      <c r="D1687" s="304" t="s">
        <v>34</v>
      </c>
      <c r="E1687" s="757"/>
      <c r="F1687" s="868">
        <f>ROUND(C1687*E1687,2)/100</f>
        <v>0</v>
      </c>
    </row>
    <row r="1688" spans="1:6" x14ac:dyDescent="0.25">
      <c r="A1688" s="271"/>
      <c r="B1688" s="272"/>
      <c r="C1688" s="273"/>
      <c r="D1688" s="274"/>
      <c r="E1688" s="755"/>
      <c r="F1688" s="276">
        <f t="shared" ref="F1688:F1692" si="119">ROUND(C1688*E1688,2)</f>
        <v>0</v>
      </c>
    </row>
    <row r="1689" spans="1:6" x14ac:dyDescent="0.25">
      <c r="A1689" s="297">
        <v>8</v>
      </c>
      <c r="B1689" s="574" t="s">
        <v>1157</v>
      </c>
      <c r="C1689" s="526"/>
      <c r="D1689" s="527"/>
      <c r="E1689" s="757"/>
      <c r="F1689" s="868">
        <f t="shared" si="119"/>
        <v>0</v>
      </c>
    </row>
    <row r="1690" spans="1:6" x14ac:dyDescent="0.25">
      <c r="A1690" s="299">
        <v>8.1</v>
      </c>
      <c r="B1690" s="575" t="s">
        <v>1418</v>
      </c>
      <c r="C1690" s="576">
        <v>7</v>
      </c>
      <c r="D1690" s="577" t="s">
        <v>84</v>
      </c>
      <c r="E1690" s="757"/>
      <c r="F1690" s="868">
        <f t="shared" si="119"/>
        <v>0</v>
      </c>
    </row>
    <row r="1691" spans="1:6" x14ac:dyDescent="0.25">
      <c r="A1691" s="299">
        <v>8.1999999999999993</v>
      </c>
      <c r="B1691" s="575" t="s">
        <v>1419</v>
      </c>
      <c r="C1691" s="576">
        <v>7</v>
      </c>
      <c r="D1691" s="577" t="s">
        <v>84</v>
      </c>
      <c r="E1691" s="757"/>
      <c r="F1691" s="868">
        <f t="shared" si="119"/>
        <v>0</v>
      </c>
    </row>
    <row r="1692" spans="1:6" x14ac:dyDescent="0.25">
      <c r="A1692" s="299">
        <v>8.3000000000000007</v>
      </c>
      <c r="B1692" s="575" t="s">
        <v>1420</v>
      </c>
      <c r="C1692" s="576">
        <v>72</v>
      </c>
      <c r="D1692" s="577" t="s">
        <v>84</v>
      </c>
      <c r="E1692" s="757"/>
      <c r="F1692" s="868">
        <f t="shared" si="119"/>
        <v>0</v>
      </c>
    </row>
    <row r="1693" spans="1:6" x14ac:dyDescent="0.25">
      <c r="A1693" s="271"/>
      <c r="B1693" s="272"/>
      <c r="C1693" s="273"/>
      <c r="D1693" s="274"/>
      <c r="E1693" s="755"/>
      <c r="F1693" s="276"/>
    </row>
    <row r="1694" spans="1:6" x14ac:dyDescent="0.25">
      <c r="A1694" s="297">
        <v>9</v>
      </c>
      <c r="B1694" s="534" t="s">
        <v>1046</v>
      </c>
      <c r="C1694" s="285"/>
      <c r="D1694" s="293"/>
      <c r="E1694" s="757"/>
      <c r="F1694" s="868">
        <f t="shared" ref="F1694:F1701" si="120">ROUND(C1694*E1694,2)</f>
        <v>0</v>
      </c>
    </row>
    <row r="1695" spans="1:6" x14ac:dyDescent="0.25">
      <c r="A1695" s="299">
        <v>9.1</v>
      </c>
      <c r="B1695" s="529" t="s">
        <v>1047</v>
      </c>
      <c r="C1695" s="285">
        <v>3305.23</v>
      </c>
      <c r="D1695" s="531" t="s">
        <v>76</v>
      </c>
      <c r="E1695" s="757"/>
      <c r="F1695" s="868">
        <f t="shared" si="120"/>
        <v>0</v>
      </c>
    </row>
    <row r="1696" spans="1:6" ht="25.5" x14ac:dyDescent="0.25">
      <c r="A1696" s="299">
        <v>9.1999999999999993</v>
      </c>
      <c r="B1696" s="529" t="s">
        <v>1048</v>
      </c>
      <c r="C1696" s="285">
        <v>4131.54</v>
      </c>
      <c r="D1696" s="531" t="s">
        <v>76</v>
      </c>
      <c r="E1696" s="757"/>
      <c r="F1696" s="868">
        <f t="shared" si="120"/>
        <v>0</v>
      </c>
    </row>
    <row r="1697" spans="1:6" x14ac:dyDescent="0.25">
      <c r="A1697" s="299">
        <v>9.3000000000000007</v>
      </c>
      <c r="B1697" s="292" t="s">
        <v>1049</v>
      </c>
      <c r="C1697" s="285">
        <v>6296.47</v>
      </c>
      <c r="D1697" s="293" t="s">
        <v>1050</v>
      </c>
      <c r="E1697" s="757"/>
      <c r="F1697" s="868">
        <f t="shared" si="120"/>
        <v>0</v>
      </c>
    </row>
    <row r="1698" spans="1:6" x14ac:dyDescent="0.25">
      <c r="A1698" s="271"/>
      <c r="B1698" s="272"/>
      <c r="C1698" s="273"/>
      <c r="D1698" s="274"/>
      <c r="E1698" s="757"/>
      <c r="F1698" s="868">
        <f t="shared" si="120"/>
        <v>0</v>
      </c>
    </row>
    <row r="1699" spans="1:6" ht="63.75" x14ac:dyDescent="0.25">
      <c r="A1699" s="305">
        <v>10</v>
      </c>
      <c r="B1699" s="306" t="s">
        <v>35</v>
      </c>
      <c r="C1699" s="285">
        <v>4406.97</v>
      </c>
      <c r="D1699" s="304" t="s">
        <v>17</v>
      </c>
      <c r="E1699" s="757"/>
      <c r="F1699" s="868">
        <f t="shared" si="120"/>
        <v>0</v>
      </c>
    </row>
    <row r="1700" spans="1:6" x14ac:dyDescent="0.25">
      <c r="A1700" s="271"/>
      <c r="B1700" s="272"/>
      <c r="C1700" s="273"/>
      <c r="D1700" s="274"/>
      <c r="E1700" s="815"/>
      <c r="F1700" s="276">
        <f t="shared" si="120"/>
        <v>0</v>
      </c>
    </row>
    <row r="1701" spans="1:6" ht="25.5" x14ac:dyDescent="0.25">
      <c r="A1701" s="1">
        <v>11</v>
      </c>
      <c r="B1701" s="292" t="s">
        <v>36</v>
      </c>
      <c r="C1701" s="289">
        <v>4406.97</v>
      </c>
      <c r="D1701" s="304" t="s">
        <v>17</v>
      </c>
      <c r="E1701" s="757"/>
      <c r="F1701" s="868">
        <f t="shared" si="120"/>
        <v>0</v>
      </c>
    </row>
    <row r="1702" spans="1:6" x14ac:dyDescent="0.25">
      <c r="A1702" s="278"/>
      <c r="B1702" s="279" t="s">
        <v>1201</v>
      </c>
      <c r="C1702" s="280"/>
      <c r="D1702" s="281"/>
      <c r="E1702" s="756"/>
      <c r="F1702" s="867">
        <f>SUM(F1661:F1701)</f>
        <v>0</v>
      </c>
    </row>
    <row r="1703" spans="1:6" x14ac:dyDescent="0.25">
      <c r="A1703" s="584"/>
      <c r="B1703" s="594"/>
      <c r="C1703" s="595"/>
      <c r="D1703" s="596"/>
      <c r="E1703" s="816"/>
      <c r="F1703" s="906"/>
    </row>
    <row r="1704" spans="1:6" ht="15" customHeight="1" x14ac:dyDescent="0.25">
      <c r="A1704" s="864" t="s">
        <v>1202</v>
      </c>
      <c r="B1704" s="865"/>
      <c r="C1704" s="598"/>
      <c r="D1704" s="599"/>
      <c r="E1704" s="817"/>
      <c r="F1704" s="905"/>
    </row>
    <row r="1705" spans="1:6" x14ac:dyDescent="0.25">
      <c r="A1705" s="600"/>
      <c r="B1705" s="601"/>
      <c r="C1705" s="598"/>
      <c r="D1705" s="599"/>
      <c r="E1705" s="817"/>
      <c r="F1705" s="905"/>
    </row>
    <row r="1706" spans="1:6" ht="38.25" x14ac:dyDescent="0.25">
      <c r="A1706" s="602" t="s">
        <v>1203</v>
      </c>
      <c r="B1706" s="603" t="s">
        <v>1204</v>
      </c>
      <c r="C1706" s="604"/>
      <c r="D1706" s="604"/>
      <c r="E1706" s="818"/>
      <c r="F1706" s="900"/>
    </row>
    <row r="1707" spans="1:6" x14ac:dyDescent="0.25">
      <c r="A1707" s="606"/>
      <c r="B1707" s="605"/>
      <c r="C1707" s="604"/>
      <c r="D1707" s="604"/>
      <c r="E1707" s="818"/>
      <c r="F1707" s="900"/>
    </row>
    <row r="1708" spans="1:6" x14ac:dyDescent="0.25">
      <c r="A1708" s="607" t="s">
        <v>40</v>
      </c>
      <c r="B1708" s="608" t="s">
        <v>1205</v>
      </c>
      <c r="C1708" s="604"/>
      <c r="D1708" s="604"/>
      <c r="E1708" s="818"/>
      <c r="F1708" s="900"/>
    </row>
    <row r="1709" spans="1:6" x14ac:dyDescent="0.25">
      <c r="A1709" s="609"/>
      <c r="B1709" s="608"/>
      <c r="C1709" s="604"/>
      <c r="D1709" s="604"/>
      <c r="E1709" s="818"/>
      <c r="F1709" s="900"/>
    </row>
    <row r="1710" spans="1:6" x14ac:dyDescent="0.25">
      <c r="A1710" s="610">
        <v>1</v>
      </c>
      <c r="B1710" s="611" t="s">
        <v>1206</v>
      </c>
      <c r="C1710" s="604"/>
      <c r="D1710" s="604"/>
      <c r="E1710" s="819"/>
      <c r="F1710" s="901"/>
    </row>
    <row r="1711" spans="1:6" x14ac:dyDescent="0.25">
      <c r="A1711" s="613">
        <v>1.1000000000000001</v>
      </c>
      <c r="B1711" s="605" t="s">
        <v>58</v>
      </c>
      <c r="C1711" s="323">
        <v>1</v>
      </c>
      <c r="D1711" s="614" t="s">
        <v>59</v>
      </c>
      <c r="E1711" s="820"/>
      <c r="F1711" s="902">
        <f>ROUND(C1711*E1711,2)</f>
        <v>0</v>
      </c>
    </row>
    <row r="1712" spans="1:6" x14ac:dyDescent="0.25">
      <c r="A1712" s="606"/>
      <c r="B1712" s="605"/>
      <c r="C1712" s="604"/>
      <c r="D1712" s="604"/>
      <c r="E1712" s="818"/>
      <c r="F1712" s="900"/>
    </row>
    <row r="1713" spans="1:6" x14ac:dyDescent="0.25">
      <c r="A1713" s="615">
        <v>2</v>
      </c>
      <c r="B1713" s="611" t="s">
        <v>60</v>
      </c>
      <c r="C1713" s="616"/>
      <c r="D1713" s="617"/>
      <c r="E1713" s="821"/>
      <c r="F1713" s="902"/>
    </row>
    <row r="1714" spans="1:6" x14ac:dyDescent="0.25">
      <c r="A1714" s="618">
        <v>2.1</v>
      </c>
      <c r="B1714" s="619" t="s">
        <v>19</v>
      </c>
      <c r="C1714" s="616">
        <v>311.36</v>
      </c>
      <c r="D1714" s="620" t="s">
        <v>20</v>
      </c>
      <c r="E1714" s="820"/>
      <c r="F1714" s="902">
        <f t="shared" ref="F1714:F1716" si="121">ROUND(C1714*E1714,2)</f>
        <v>0</v>
      </c>
    </row>
    <row r="1715" spans="1:6" x14ac:dyDescent="0.25">
      <c r="A1715" s="618">
        <v>2.2000000000000002</v>
      </c>
      <c r="B1715" s="621" t="s">
        <v>1063</v>
      </c>
      <c r="C1715" s="616">
        <v>115.69</v>
      </c>
      <c r="D1715" s="620" t="s">
        <v>24</v>
      </c>
      <c r="E1715" s="820"/>
      <c r="F1715" s="902">
        <f t="shared" si="121"/>
        <v>0</v>
      </c>
    </row>
    <row r="1716" spans="1:6" ht="25.5" x14ac:dyDescent="0.25">
      <c r="A1716" s="618">
        <v>2.2999999999999998</v>
      </c>
      <c r="B1716" s="621" t="s">
        <v>1065</v>
      </c>
      <c r="C1716" s="622">
        <v>234.8</v>
      </c>
      <c r="D1716" s="620" t="s">
        <v>26</v>
      </c>
      <c r="E1716" s="822"/>
      <c r="F1716" s="902">
        <f t="shared" si="121"/>
        <v>0</v>
      </c>
    </row>
    <row r="1717" spans="1:6" x14ac:dyDescent="0.25">
      <c r="A1717" s="606"/>
      <c r="B1717" s="605"/>
      <c r="C1717" s="604"/>
      <c r="D1717" s="604"/>
      <c r="E1717" s="818"/>
      <c r="F1717" s="900"/>
    </row>
    <row r="1718" spans="1:6" x14ac:dyDescent="0.25">
      <c r="A1718" s="615">
        <v>3</v>
      </c>
      <c r="B1718" s="623" t="s">
        <v>1207</v>
      </c>
      <c r="C1718" s="624"/>
      <c r="D1718" s="625"/>
      <c r="E1718" s="818"/>
      <c r="F1718" s="900"/>
    </row>
    <row r="1719" spans="1:6" x14ac:dyDescent="0.25">
      <c r="A1719" s="618">
        <v>3.1</v>
      </c>
      <c r="B1719" s="626" t="s">
        <v>1208</v>
      </c>
      <c r="C1719" s="624">
        <v>12.67</v>
      </c>
      <c r="D1719" s="625" t="s">
        <v>46</v>
      </c>
      <c r="E1719" s="820"/>
      <c r="F1719" s="902">
        <f t="shared" ref="F1719:F1726" si="122">ROUND(C1719*E1719,2)</f>
        <v>0</v>
      </c>
    </row>
    <row r="1720" spans="1:6" x14ac:dyDescent="0.25">
      <c r="A1720" s="618">
        <v>3.2</v>
      </c>
      <c r="B1720" s="626" t="s">
        <v>1209</v>
      </c>
      <c r="C1720" s="624">
        <v>0.86</v>
      </c>
      <c r="D1720" s="625" t="s">
        <v>46</v>
      </c>
      <c r="E1720" s="820"/>
      <c r="F1720" s="902">
        <f t="shared" si="122"/>
        <v>0</v>
      </c>
    </row>
    <row r="1721" spans="1:6" x14ac:dyDescent="0.25">
      <c r="A1721" s="618">
        <v>3.3</v>
      </c>
      <c r="B1721" s="627" t="s">
        <v>1210</v>
      </c>
      <c r="C1721" s="624">
        <v>6.07</v>
      </c>
      <c r="D1721" s="625" t="s">
        <v>46</v>
      </c>
      <c r="E1721" s="820"/>
      <c r="F1721" s="902">
        <f t="shared" si="122"/>
        <v>0</v>
      </c>
    </row>
    <row r="1722" spans="1:6" x14ac:dyDescent="0.25">
      <c r="A1722" s="618">
        <v>3.4</v>
      </c>
      <c r="B1722" s="627" t="s">
        <v>1211</v>
      </c>
      <c r="C1722" s="624">
        <v>1.37</v>
      </c>
      <c r="D1722" s="625" t="s">
        <v>46</v>
      </c>
      <c r="E1722" s="820"/>
      <c r="F1722" s="902">
        <f t="shared" si="122"/>
        <v>0</v>
      </c>
    </row>
    <row r="1723" spans="1:6" x14ac:dyDescent="0.25">
      <c r="A1723" s="618">
        <v>3.5</v>
      </c>
      <c r="B1723" s="628" t="s">
        <v>1212</v>
      </c>
      <c r="C1723" s="624">
        <v>0.34</v>
      </c>
      <c r="D1723" s="625" t="s">
        <v>46</v>
      </c>
      <c r="E1723" s="820"/>
      <c r="F1723" s="902">
        <f t="shared" si="122"/>
        <v>0</v>
      </c>
    </row>
    <row r="1724" spans="1:6" x14ac:dyDescent="0.25">
      <c r="A1724" s="618">
        <v>3.6</v>
      </c>
      <c r="B1724" s="628" t="s">
        <v>1213</v>
      </c>
      <c r="C1724" s="624">
        <v>20.97</v>
      </c>
      <c r="D1724" s="625" t="s">
        <v>46</v>
      </c>
      <c r="E1724" s="820"/>
      <c r="F1724" s="902">
        <f>ROUND(C1724*E1724,2)</f>
        <v>0</v>
      </c>
    </row>
    <row r="1725" spans="1:6" x14ac:dyDescent="0.25">
      <c r="A1725" s="618">
        <v>3.7</v>
      </c>
      <c r="B1725" s="628" t="s">
        <v>1214</v>
      </c>
      <c r="C1725" s="624">
        <v>0.79</v>
      </c>
      <c r="D1725" s="625" t="s">
        <v>46</v>
      </c>
      <c r="E1725" s="820"/>
      <c r="F1725" s="902">
        <f t="shared" si="122"/>
        <v>0</v>
      </c>
    </row>
    <row r="1726" spans="1:6" x14ac:dyDescent="0.25">
      <c r="A1726" s="618">
        <v>3.8</v>
      </c>
      <c r="B1726" s="628" t="s">
        <v>1215</v>
      </c>
      <c r="C1726" s="624">
        <v>8.34</v>
      </c>
      <c r="D1726" s="625" t="s">
        <v>46</v>
      </c>
      <c r="E1726" s="820"/>
      <c r="F1726" s="902">
        <f t="shared" si="122"/>
        <v>0</v>
      </c>
    </row>
    <row r="1727" spans="1:6" x14ac:dyDescent="0.25">
      <c r="A1727" s="618">
        <v>3.9</v>
      </c>
      <c r="B1727" s="628" t="s">
        <v>1216</v>
      </c>
      <c r="C1727" s="624">
        <v>3.57</v>
      </c>
      <c r="D1727" s="625" t="s">
        <v>46</v>
      </c>
      <c r="E1727" s="820"/>
      <c r="F1727" s="902">
        <f>ROUND(C1727*E1727,2)</f>
        <v>0</v>
      </c>
    </row>
    <row r="1728" spans="1:6" x14ac:dyDescent="0.25">
      <c r="A1728" s="606"/>
      <c r="B1728" s="604"/>
      <c r="C1728" s="604"/>
      <c r="D1728" s="604"/>
      <c r="E1728" s="818"/>
      <c r="F1728" s="900"/>
    </row>
    <row r="1729" spans="1:6" x14ac:dyDescent="0.25">
      <c r="A1729" s="615">
        <v>4</v>
      </c>
      <c r="B1729" s="629" t="s">
        <v>74</v>
      </c>
      <c r="C1729" s="616"/>
      <c r="D1729" s="617"/>
      <c r="E1729" s="821"/>
      <c r="F1729" s="901"/>
    </row>
    <row r="1730" spans="1:6" x14ac:dyDescent="0.25">
      <c r="A1730" s="618">
        <v>4.0999999999999996</v>
      </c>
      <c r="B1730" s="630" t="s">
        <v>75</v>
      </c>
      <c r="C1730" s="616">
        <v>98.16</v>
      </c>
      <c r="D1730" s="617" t="s">
        <v>76</v>
      </c>
      <c r="E1730" s="764"/>
      <c r="F1730" s="902">
        <f t="shared" ref="F1730:F1736" si="123">ROUND(C1730*E1730,2)</f>
        <v>0</v>
      </c>
    </row>
    <row r="1731" spans="1:6" x14ac:dyDescent="0.25">
      <c r="A1731" s="618">
        <v>4.2</v>
      </c>
      <c r="B1731" s="630" t="s">
        <v>77</v>
      </c>
      <c r="C1731" s="616">
        <v>96</v>
      </c>
      <c r="D1731" s="617" t="s">
        <v>76</v>
      </c>
      <c r="E1731" s="764"/>
      <c r="F1731" s="902">
        <f t="shared" si="123"/>
        <v>0</v>
      </c>
    </row>
    <row r="1732" spans="1:6" x14ac:dyDescent="0.25">
      <c r="A1732" s="618">
        <v>4.3</v>
      </c>
      <c r="B1732" s="630" t="s">
        <v>901</v>
      </c>
      <c r="C1732" s="616">
        <v>99.16</v>
      </c>
      <c r="D1732" s="617" t="s">
        <v>76</v>
      </c>
      <c r="E1732" s="764"/>
      <c r="F1732" s="902">
        <f t="shared" si="123"/>
        <v>0</v>
      </c>
    </row>
    <row r="1733" spans="1:6" x14ac:dyDescent="0.25">
      <c r="A1733" s="618">
        <v>4.4000000000000004</v>
      </c>
      <c r="B1733" s="630" t="s">
        <v>1217</v>
      </c>
      <c r="C1733" s="616">
        <v>48.88</v>
      </c>
      <c r="D1733" s="617" t="s">
        <v>76</v>
      </c>
      <c r="E1733" s="764"/>
      <c r="F1733" s="902">
        <f t="shared" si="123"/>
        <v>0</v>
      </c>
    </row>
    <row r="1734" spans="1:6" x14ac:dyDescent="0.25">
      <c r="A1734" s="618">
        <v>4.5</v>
      </c>
      <c r="B1734" s="630" t="s">
        <v>655</v>
      </c>
      <c r="C1734" s="616">
        <v>55.73</v>
      </c>
      <c r="D1734" s="617" t="s">
        <v>76</v>
      </c>
      <c r="E1734" s="764"/>
      <c r="F1734" s="902">
        <f t="shared" si="123"/>
        <v>0</v>
      </c>
    </row>
    <row r="1735" spans="1:6" x14ac:dyDescent="0.25">
      <c r="A1735" s="618">
        <v>4.5999999999999996</v>
      </c>
      <c r="B1735" s="630" t="s">
        <v>80</v>
      </c>
      <c r="C1735" s="616">
        <v>77.88</v>
      </c>
      <c r="D1735" s="617" t="s">
        <v>17</v>
      </c>
      <c r="E1735" s="764"/>
      <c r="F1735" s="902">
        <f t="shared" si="123"/>
        <v>0</v>
      </c>
    </row>
    <row r="1736" spans="1:6" ht="25.5" x14ac:dyDescent="0.25">
      <c r="A1736" s="618">
        <v>4.8</v>
      </c>
      <c r="B1736" s="631" t="s">
        <v>1080</v>
      </c>
      <c r="C1736" s="622">
        <v>87</v>
      </c>
      <c r="D1736" s="632" t="s">
        <v>17</v>
      </c>
      <c r="E1736" s="823"/>
      <c r="F1736" s="902">
        <f t="shared" si="123"/>
        <v>0</v>
      </c>
    </row>
    <row r="1737" spans="1:6" x14ac:dyDescent="0.25">
      <c r="A1737" s="606"/>
      <c r="B1737" s="604"/>
      <c r="C1737" s="604"/>
      <c r="D1737" s="604"/>
      <c r="E1737" s="824"/>
      <c r="F1737" s="900"/>
    </row>
    <row r="1738" spans="1:6" x14ac:dyDescent="0.25">
      <c r="A1738" s="607" t="s">
        <v>56</v>
      </c>
      <c r="B1738" s="633" t="s">
        <v>1218</v>
      </c>
      <c r="C1738" s="604"/>
      <c r="D1738" s="604"/>
      <c r="E1738" s="824"/>
      <c r="F1738" s="900"/>
    </row>
    <row r="1739" spans="1:6" x14ac:dyDescent="0.25">
      <c r="A1739" s="634">
        <v>1</v>
      </c>
      <c r="B1739" s="635" t="s">
        <v>1219</v>
      </c>
      <c r="C1739" s="604"/>
      <c r="D1739" s="604"/>
      <c r="E1739" s="824"/>
      <c r="F1739" s="900"/>
    </row>
    <row r="1740" spans="1:6" x14ac:dyDescent="0.25">
      <c r="A1740" s="618">
        <v>1.1000000000000001</v>
      </c>
      <c r="B1740" s="628" t="s">
        <v>1212</v>
      </c>
      <c r="C1740" s="624">
        <v>0.32</v>
      </c>
      <c r="D1740" s="625" t="s">
        <v>46</v>
      </c>
      <c r="E1740" s="764"/>
      <c r="F1740" s="902">
        <f t="shared" ref="F1740:F1744" si="124">ROUND(C1740*E1740,2)</f>
        <v>0</v>
      </c>
    </row>
    <row r="1741" spans="1:6" x14ac:dyDescent="0.25">
      <c r="A1741" s="636">
        <v>1.2</v>
      </c>
      <c r="B1741" s="637" t="s">
        <v>1220</v>
      </c>
      <c r="C1741" s="624">
        <v>0.71</v>
      </c>
      <c r="D1741" s="625" t="s">
        <v>46</v>
      </c>
      <c r="E1741" s="764"/>
      <c r="F1741" s="902">
        <f t="shared" si="124"/>
        <v>0</v>
      </c>
    </row>
    <row r="1742" spans="1:6" x14ac:dyDescent="0.25">
      <c r="A1742" s="636">
        <v>1.3</v>
      </c>
      <c r="B1742" s="637" t="s">
        <v>1221</v>
      </c>
      <c r="C1742" s="624">
        <v>0.95</v>
      </c>
      <c r="D1742" s="625" t="s">
        <v>46</v>
      </c>
      <c r="E1742" s="764"/>
      <c r="F1742" s="902">
        <f t="shared" si="124"/>
        <v>0</v>
      </c>
    </row>
    <row r="1743" spans="1:6" x14ac:dyDescent="0.25">
      <c r="A1743" s="636">
        <v>1.4</v>
      </c>
      <c r="B1743" s="637" t="s">
        <v>1222</v>
      </c>
      <c r="C1743" s="624">
        <v>1.81</v>
      </c>
      <c r="D1743" s="625" t="s">
        <v>46</v>
      </c>
      <c r="E1743" s="764"/>
      <c r="F1743" s="902">
        <f t="shared" si="124"/>
        <v>0</v>
      </c>
    </row>
    <row r="1744" spans="1:6" x14ac:dyDescent="0.25">
      <c r="A1744" s="636">
        <v>1.5</v>
      </c>
      <c r="B1744" s="606" t="s">
        <v>1223</v>
      </c>
      <c r="C1744" s="624">
        <v>0.2</v>
      </c>
      <c r="D1744" s="625" t="s">
        <v>46</v>
      </c>
      <c r="E1744" s="764"/>
      <c r="F1744" s="902">
        <f t="shared" si="124"/>
        <v>0</v>
      </c>
    </row>
    <row r="1745" spans="1:6" x14ac:dyDescent="0.25">
      <c r="A1745" s="638"/>
      <c r="B1745" s="606"/>
      <c r="C1745" s="604"/>
      <c r="D1745" s="604"/>
      <c r="E1745" s="824"/>
      <c r="F1745" s="900"/>
    </row>
    <row r="1746" spans="1:6" x14ac:dyDescent="0.25">
      <c r="A1746" s="639">
        <v>2</v>
      </c>
      <c r="B1746" s="640" t="s">
        <v>1224</v>
      </c>
      <c r="C1746" s="641"/>
      <c r="D1746" s="620"/>
      <c r="E1746" s="825"/>
      <c r="F1746" s="901"/>
    </row>
    <row r="1747" spans="1:6" x14ac:dyDescent="0.25">
      <c r="A1747" s="636">
        <v>2.1</v>
      </c>
      <c r="B1747" s="642" t="s">
        <v>1225</v>
      </c>
      <c r="C1747" s="641">
        <v>24.6</v>
      </c>
      <c r="D1747" s="620" t="s">
        <v>76</v>
      </c>
      <c r="E1747" s="764"/>
      <c r="F1747" s="902">
        <f>ROUND(C1747*E1747,2)</f>
        <v>0</v>
      </c>
    </row>
    <row r="1748" spans="1:6" x14ac:dyDescent="0.25">
      <c r="A1748" s="638"/>
      <c r="B1748" s="606"/>
      <c r="C1748" s="604"/>
      <c r="D1748" s="604"/>
      <c r="E1748" s="824"/>
      <c r="F1748" s="900"/>
    </row>
    <row r="1749" spans="1:6" x14ac:dyDescent="0.25">
      <c r="A1749" s="639">
        <v>3</v>
      </c>
      <c r="B1749" s="643" t="s">
        <v>74</v>
      </c>
      <c r="C1749" s="604"/>
      <c r="D1749" s="604"/>
      <c r="E1749" s="824"/>
      <c r="F1749" s="900"/>
    </row>
    <row r="1750" spans="1:6" x14ac:dyDescent="0.25">
      <c r="A1750" s="618">
        <v>3.1</v>
      </c>
      <c r="B1750" s="630" t="s">
        <v>75</v>
      </c>
      <c r="C1750" s="616">
        <v>27.31</v>
      </c>
      <c r="D1750" s="617" t="s">
        <v>76</v>
      </c>
      <c r="E1750" s="764"/>
      <c r="F1750" s="902">
        <f t="shared" ref="F1750:F1756" si="125">ROUND(C1750*E1750,2)</f>
        <v>0</v>
      </c>
    </row>
    <row r="1751" spans="1:6" x14ac:dyDescent="0.25">
      <c r="A1751" s="618">
        <v>3.2</v>
      </c>
      <c r="B1751" s="630" t="s">
        <v>77</v>
      </c>
      <c r="C1751" s="616">
        <v>33.659999999999997</v>
      </c>
      <c r="D1751" s="617" t="s">
        <v>76</v>
      </c>
      <c r="E1751" s="764"/>
      <c r="F1751" s="902">
        <f t="shared" si="125"/>
        <v>0</v>
      </c>
    </row>
    <row r="1752" spans="1:6" x14ac:dyDescent="0.25">
      <c r="A1752" s="618">
        <v>3.3</v>
      </c>
      <c r="B1752" s="630" t="s">
        <v>150</v>
      </c>
      <c r="C1752" s="616">
        <v>24.6</v>
      </c>
      <c r="D1752" s="617" t="s">
        <v>76</v>
      </c>
      <c r="E1752" s="766"/>
      <c r="F1752" s="902">
        <f t="shared" si="125"/>
        <v>0</v>
      </c>
    </row>
    <row r="1753" spans="1:6" x14ac:dyDescent="0.25">
      <c r="A1753" s="618">
        <v>3.4</v>
      </c>
      <c r="B1753" s="630" t="s">
        <v>1226</v>
      </c>
      <c r="C1753" s="616">
        <v>11.42</v>
      </c>
      <c r="D1753" s="617" t="s">
        <v>76</v>
      </c>
      <c r="E1753" s="764"/>
      <c r="F1753" s="902">
        <f t="shared" si="125"/>
        <v>0</v>
      </c>
    </row>
    <row r="1754" spans="1:6" x14ac:dyDescent="0.25">
      <c r="A1754" s="618">
        <v>3.5</v>
      </c>
      <c r="B1754" s="630" t="s">
        <v>655</v>
      </c>
      <c r="C1754" s="616">
        <v>15.05</v>
      </c>
      <c r="D1754" s="617" t="s">
        <v>76</v>
      </c>
      <c r="E1754" s="764"/>
      <c r="F1754" s="902">
        <f t="shared" si="125"/>
        <v>0</v>
      </c>
    </row>
    <row r="1755" spans="1:6" x14ac:dyDescent="0.25">
      <c r="A1755" s="618">
        <v>3.6</v>
      </c>
      <c r="B1755" s="630" t="s">
        <v>80</v>
      </c>
      <c r="C1755" s="616">
        <v>87.24</v>
      </c>
      <c r="D1755" s="617" t="s">
        <v>17</v>
      </c>
      <c r="E1755" s="820"/>
      <c r="F1755" s="902">
        <f t="shared" si="125"/>
        <v>0</v>
      </c>
    </row>
    <row r="1756" spans="1:6" x14ac:dyDescent="0.25">
      <c r="A1756" s="618">
        <v>3.7</v>
      </c>
      <c r="B1756" s="644" t="s">
        <v>1227</v>
      </c>
      <c r="C1756" s="616">
        <v>69.680000000000007</v>
      </c>
      <c r="D1756" s="645" t="s">
        <v>76</v>
      </c>
      <c r="E1756" s="820"/>
      <c r="F1756" s="902">
        <f t="shared" si="125"/>
        <v>0</v>
      </c>
    </row>
    <row r="1757" spans="1:6" x14ac:dyDescent="0.25">
      <c r="A1757" s="606"/>
      <c r="B1757" s="604"/>
      <c r="C1757" s="604"/>
      <c r="D1757" s="605"/>
      <c r="E1757" s="818"/>
      <c r="F1757" s="900"/>
    </row>
    <row r="1758" spans="1:6" x14ac:dyDescent="0.25">
      <c r="A1758" s="634">
        <v>4</v>
      </c>
      <c r="B1758" s="629" t="s">
        <v>909</v>
      </c>
      <c r="C1758" s="646"/>
      <c r="D1758" s="647"/>
      <c r="E1758" s="821"/>
      <c r="F1758" s="901"/>
    </row>
    <row r="1759" spans="1:6" x14ac:dyDescent="0.25">
      <c r="A1759" s="618">
        <v>4.0999999999999996</v>
      </c>
      <c r="B1759" s="630" t="s">
        <v>1228</v>
      </c>
      <c r="C1759" s="646">
        <v>3.15</v>
      </c>
      <c r="D1759" s="648" t="s">
        <v>76</v>
      </c>
      <c r="E1759" s="820"/>
      <c r="F1759" s="902">
        <f>ROUND(C1759*E1759,2)</f>
        <v>0</v>
      </c>
    </row>
    <row r="1760" spans="1:6" x14ac:dyDescent="0.25">
      <c r="A1760" s="618">
        <v>4.2</v>
      </c>
      <c r="B1760" s="630" t="s">
        <v>1229</v>
      </c>
      <c r="C1760" s="646">
        <v>42.61</v>
      </c>
      <c r="D1760" s="648" t="s">
        <v>139</v>
      </c>
      <c r="E1760" s="820"/>
      <c r="F1760" s="902">
        <f>ROUND(C1760*E1760,2)</f>
        <v>0</v>
      </c>
    </row>
    <row r="1761" spans="1:6" x14ac:dyDescent="0.25">
      <c r="A1761" s="606"/>
      <c r="B1761" s="604"/>
      <c r="C1761" s="604"/>
      <c r="D1761" s="605"/>
      <c r="E1761" s="818"/>
      <c r="F1761" s="900"/>
    </row>
    <row r="1762" spans="1:6" x14ac:dyDescent="0.25">
      <c r="A1762" s="649" t="s">
        <v>97</v>
      </c>
      <c r="B1762" s="629" t="s">
        <v>1230</v>
      </c>
      <c r="C1762" s="604"/>
      <c r="D1762" s="605"/>
      <c r="E1762" s="818"/>
      <c r="F1762" s="900"/>
    </row>
    <row r="1763" spans="1:6" x14ac:dyDescent="0.25">
      <c r="A1763" s="634">
        <v>1</v>
      </c>
      <c r="B1763" s="650" t="s">
        <v>1231</v>
      </c>
      <c r="C1763" s="651"/>
      <c r="D1763" s="652"/>
      <c r="E1763" s="826"/>
      <c r="F1763" s="907"/>
    </row>
    <row r="1764" spans="1:6" x14ac:dyDescent="0.25">
      <c r="A1764" s="653">
        <v>1.1000000000000001</v>
      </c>
      <c r="B1764" s="654" t="s">
        <v>1232</v>
      </c>
      <c r="C1764" s="655">
        <v>23</v>
      </c>
      <c r="D1764" s="612" t="s">
        <v>84</v>
      </c>
      <c r="E1764" s="827"/>
      <c r="F1764" s="902">
        <f t="shared" ref="F1764:F1779" si="126">ROUND(C1764*E1764,2)</f>
        <v>0</v>
      </c>
    </row>
    <row r="1765" spans="1:6" x14ac:dyDescent="0.25">
      <c r="A1765" s="653">
        <v>1.2</v>
      </c>
      <c r="B1765" s="654" t="s">
        <v>1233</v>
      </c>
      <c r="C1765" s="655">
        <v>7</v>
      </c>
      <c r="D1765" s="612" t="s">
        <v>84</v>
      </c>
      <c r="E1765" s="828"/>
      <c r="F1765" s="902">
        <f t="shared" si="126"/>
        <v>0</v>
      </c>
    </row>
    <row r="1766" spans="1:6" x14ac:dyDescent="0.25">
      <c r="A1766" s="653">
        <v>1.3</v>
      </c>
      <c r="B1766" s="654" t="s">
        <v>1234</v>
      </c>
      <c r="C1766" s="655">
        <v>19680</v>
      </c>
      <c r="D1766" s="656" t="s">
        <v>402</v>
      </c>
      <c r="E1766" s="829"/>
      <c r="F1766" s="902">
        <f t="shared" si="126"/>
        <v>0</v>
      </c>
    </row>
    <row r="1767" spans="1:6" x14ac:dyDescent="0.25">
      <c r="A1767" s="653">
        <v>1.4</v>
      </c>
      <c r="B1767" s="654" t="s">
        <v>1235</v>
      </c>
      <c r="C1767" s="655">
        <v>1</v>
      </c>
      <c r="D1767" s="612" t="s">
        <v>84</v>
      </c>
      <c r="E1767" s="829"/>
      <c r="F1767" s="902">
        <f t="shared" si="126"/>
        <v>0</v>
      </c>
    </row>
    <row r="1768" spans="1:6" ht="25.5" x14ac:dyDescent="0.25">
      <c r="A1768" s="653">
        <v>1.5</v>
      </c>
      <c r="B1768" s="657" t="s">
        <v>1236</v>
      </c>
      <c r="C1768" s="655">
        <v>1</v>
      </c>
      <c r="D1768" s="612" t="s">
        <v>84</v>
      </c>
      <c r="E1768" s="830"/>
      <c r="F1768" s="902">
        <f t="shared" si="126"/>
        <v>0</v>
      </c>
    </row>
    <row r="1769" spans="1:6" x14ac:dyDescent="0.25">
      <c r="A1769" s="653">
        <v>1.6</v>
      </c>
      <c r="B1769" s="654" t="s">
        <v>1237</v>
      </c>
      <c r="C1769" s="655">
        <v>5</v>
      </c>
      <c r="D1769" s="612" t="s">
        <v>84</v>
      </c>
      <c r="E1769" s="829"/>
      <c r="F1769" s="902">
        <f t="shared" si="126"/>
        <v>0</v>
      </c>
    </row>
    <row r="1770" spans="1:6" x14ac:dyDescent="0.25">
      <c r="A1770" s="653">
        <v>1.7</v>
      </c>
      <c r="B1770" s="654" t="s">
        <v>1238</v>
      </c>
      <c r="C1770" s="655">
        <v>18</v>
      </c>
      <c r="D1770" s="612" t="s">
        <v>84</v>
      </c>
      <c r="E1770" s="829"/>
      <c r="F1770" s="902">
        <f t="shared" si="126"/>
        <v>0</v>
      </c>
    </row>
    <row r="1771" spans="1:6" x14ac:dyDescent="0.25">
      <c r="A1771" s="653">
        <v>1.8</v>
      </c>
      <c r="B1771" s="654" t="s">
        <v>1239</v>
      </c>
      <c r="C1771" s="655">
        <v>3</v>
      </c>
      <c r="D1771" s="612" t="s">
        <v>84</v>
      </c>
      <c r="E1771" s="829"/>
      <c r="F1771" s="902">
        <f t="shared" si="126"/>
        <v>0</v>
      </c>
    </row>
    <row r="1772" spans="1:6" x14ac:dyDescent="0.25">
      <c r="A1772" s="653">
        <v>1.9</v>
      </c>
      <c r="B1772" s="654" t="s">
        <v>1240</v>
      </c>
      <c r="C1772" s="655">
        <v>2</v>
      </c>
      <c r="D1772" s="612" t="s">
        <v>84</v>
      </c>
      <c r="E1772" s="829"/>
      <c r="F1772" s="902">
        <f t="shared" si="126"/>
        <v>0</v>
      </c>
    </row>
    <row r="1773" spans="1:6" x14ac:dyDescent="0.25">
      <c r="A1773" s="659">
        <v>1.1000000000000001</v>
      </c>
      <c r="B1773" s="654" t="s">
        <v>1241</v>
      </c>
      <c r="C1773" s="655">
        <v>2</v>
      </c>
      <c r="D1773" s="612" t="s">
        <v>84</v>
      </c>
      <c r="E1773" s="829"/>
      <c r="F1773" s="902">
        <f t="shared" si="126"/>
        <v>0</v>
      </c>
    </row>
    <row r="1774" spans="1:6" x14ac:dyDescent="0.25">
      <c r="A1774" s="653">
        <v>1.1100000000000001</v>
      </c>
      <c r="B1774" s="654" t="s">
        <v>812</v>
      </c>
      <c r="C1774" s="655">
        <v>30</v>
      </c>
      <c r="D1774" s="612" t="s">
        <v>84</v>
      </c>
      <c r="E1774" s="829"/>
      <c r="F1774" s="902">
        <f t="shared" si="126"/>
        <v>0</v>
      </c>
    </row>
    <row r="1775" spans="1:6" x14ac:dyDescent="0.25">
      <c r="A1775" s="659">
        <v>1.1200000000000001</v>
      </c>
      <c r="B1775" s="654" t="s">
        <v>810</v>
      </c>
      <c r="C1775" s="655">
        <v>30</v>
      </c>
      <c r="D1775" s="612" t="s">
        <v>84</v>
      </c>
      <c r="E1775" s="829"/>
      <c r="F1775" s="902">
        <f t="shared" si="126"/>
        <v>0</v>
      </c>
    </row>
    <row r="1776" spans="1:6" x14ac:dyDescent="0.25">
      <c r="A1776" s="653">
        <v>1.1299999999999999</v>
      </c>
      <c r="B1776" s="654" t="s">
        <v>1242</v>
      </c>
      <c r="C1776" s="655">
        <v>30</v>
      </c>
      <c r="D1776" s="612" t="s">
        <v>84</v>
      </c>
      <c r="E1776" s="831"/>
      <c r="F1776" s="902">
        <f t="shared" si="126"/>
        <v>0</v>
      </c>
    </row>
    <row r="1777" spans="1:6" x14ac:dyDescent="0.25">
      <c r="A1777" s="659">
        <v>1.1399999999999999</v>
      </c>
      <c r="B1777" s="654" t="s">
        <v>1243</v>
      </c>
      <c r="C1777" s="655">
        <v>30</v>
      </c>
      <c r="D1777" s="612" t="s">
        <v>84</v>
      </c>
      <c r="E1777" s="831"/>
      <c r="F1777" s="902">
        <f t="shared" si="126"/>
        <v>0</v>
      </c>
    </row>
    <row r="1778" spans="1:6" x14ac:dyDescent="0.25">
      <c r="A1778" s="653">
        <v>1.1499999999999999</v>
      </c>
      <c r="B1778" s="660" t="s">
        <v>1244</v>
      </c>
      <c r="C1778" s="655">
        <v>30</v>
      </c>
      <c r="D1778" s="612" t="s">
        <v>84</v>
      </c>
      <c r="E1778" s="831"/>
      <c r="F1778" s="902">
        <f t="shared" si="126"/>
        <v>0</v>
      </c>
    </row>
    <row r="1779" spans="1:6" x14ac:dyDescent="0.25">
      <c r="A1779" s="659">
        <v>1.1599999999999999</v>
      </c>
      <c r="B1779" s="654" t="s">
        <v>1245</v>
      </c>
      <c r="C1779" s="655">
        <v>1</v>
      </c>
      <c r="D1779" s="612" t="s">
        <v>84</v>
      </c>
      <c r="E1779" s="832"/>
      <c r="F1779" s="902">
        <f t="shared" si="126"/>
        <v>0</v>
      </c>
    </row>
    <row r="1780" spans="1:6" x14ac:dyDescent="0.25">
      <c r="A1780" s="606"/>
      <c r="B1780" s="654"/>
      <c r="C1780" s="655"/>
      <c r="D1780" s="661"/>
      <c r="E1780" s="832"/>
      <c r="F1780" s="908"/>
    </row>
    <row r="1781" spans="1:6" x14ac:dyDescent="0.25">
      <c r="A1781" s="634">
        <v>2</v>
      </c>
      <c r="B1781" s="650" t="s">
        <v>1246</v>
      </c>
      <c r="C1781" s="662"/>
      <c r="D1781" s="663"/>
      <c r="E1781" s="832"/>
      <c r="F1781" s="908"/>
    </row>
    <row r="1782" spans="1:6" ht="25.5" x14ac:dyDescent="0.25">
      <c r="A1782" s="618">
        <v>2.1</v>
      </c>
      <c r="B1782" s="657" t="s">
        <v>1247</v>
      </c>
      <c r="C1782" s="655">
        <v>1</v>
      </c>
      <c r="D1782" s="620" t="s">
        <v>84</v>
      </c>
      <c r="E1782" s="833"/>
      <c r="F1782" s="902">
        <f t="shared" ref="F1782:F1788" si="127">ROUND(C1782*E1782,2)</f>
        <v>0</v>
      </c>
    </row>
    <row r="1783" spans="1:6" x14ac:dyDescent="0.25">
      <c r="A1783" s="618">
        <v>2.2000000000000002</v>
      </c>
      <c r="B1783" s="664" t="s">
        <v>1248</v>
      </c>
      <c r="C1783" s="655">
        <v>1</v>
      </c>
      <c r="D1783" s="620" t="s">
        <v>84</v>
      </c>
      <c r="E1783" s="833"/>
      <c r="F1783" s="902">
        <f t="shared" si="127"/>
        <v>0</v>
      </c>
    </row>
    <row r="1784" spans="1:6" x14ac:dyDescent="0.25">
      <c r="A1784" s="618">
        <v>2.2999999999999998</v>
      </c>
      <c r="B1784" s="664" t="s">
        <v>1249</v>
      </c>
      <c r="C1784" s="655">
        <v>2</v>
      </c>
      <c r="D1784" s="620" t="s">
        <v>84</v>
      </c>
      <c r="E1784" s="833"/>
      <c r="F1784" s="902">
        <f t="shared" si="127"/>
        <v>0</v>
      </c>
    </row>
    <row r="1785" spans="1:6" ht="38.25" x14ac:dyDescent="0.25">
      <c r="A1785" s="618">
        <v>2.4</v>
      </c>
      <c r="B1785" s="665" t="s">
        <v>1250</v>
      </c>
      <c r="C1785" s="655">
        <v>1</v>
      </c>
      <c r="D1785" s="620" t="s">
        <v>84</v>
      </c>
      <c r="E1785" s="833"/>
      <c r="F1785" s="902">
        <f t="shared" si="127"/>
        <v>0</v>
      </c>
    </row>
    <row r="1786" spans="1:6" x14ac:dyDescent="0.25">
      <c r="A1786" s="618">
        <v>2.5</v>
      </c>
      <c r="B1786" s="664" t="s">
        <v>1251</v>
      </c>
      <c r="C1786" s="655">
        <v>4</v>
      </c>
      <c r="D1786" s="620" t="s">
        <v>84</v>
      </c>
      <c r="E1786" s="833"/>
      <c r="F1786" s="902">
        <f t="shared" si="127"/>
        <v>0</v>
      </c>
    </row>
    <row r="1787" spans="1:6" ht="38.25" x14ac:dyDescent="0.25">
      <c r="A1787" s="618">
        <v>2.6</v>
      </c>
      <c r="B1787" s="665" t="s">
        <v>1252</v>
      </c>
      <c r="C1787" s="655">
        <v>1</v>
      </c>
      <c r="D1787" s="620" t="s">
        <v>84</v>
      </c>
      <c r="E1787" s="833"/>
      <c r="F1787" s="902">
        <f t="shared" si="127"/>
        <v>0</v>
      </c>
    </row>
    <row r="1788" spans="1:6" x14ac:dyDescent="0.25">
      <c r="A1788" s="618">
        <v>2.7</v>
      </c>
      <c r="B1788" s="654" t="s">
        <v>1253</v>
      </c>
      <c r="C1788" s="655">
        <v>1</v>
      </c>
      <c r="D1788" s="620" t="s">
        <v>84</v>
      </c>
      <c r="E1788" s="833"/>
      <c r="F1788" s="902">
        <f t="shared" si="127"/>
        <v>0</v>
      </c>
    </row>
    <row r="1789" spans="1:6" x14ac:dyDescent="0.25">
      <c r="A1789" s="606"/>
      <c r="B1789" s="657"/>
      <c r="C1789" s="655"/>
      <c r="D1789" s="661"/>
      <c r="E1789" s="832"/>
      <c r="F1789" s="908"/>
    </row>
    <row r="1790" spans="1:6" x14ac:dyDescent="0.25">
      <c r="A1790" s="634">
        <v>3</v>
      </c>
      <c r="B1790" s="666" t="s">
        <v>1254</v>
      </c>
      <c r="C1790" s="655"/>
      <c r="D1790" s="661"/>
      <c r="E1790" s="832"/>
      <c r="F1790" s="908"/>
    </row>
    <row r="1791" spans="1:6" ht="51" x14ac:dyDescent="0.25">
      <c r="A1791" s="653">
        <v>3.1</v>
      </c>
      <c r="B1791" s="665" t="s">
        <v>1255</v>
      </c>
      <c r="C1791" s="655">
        <v>5</v>
      </c>
      <c r="D1791" s="661" t="s">
        <v>17</v>
      </c>
      <c r="E1791" s="833"/>
      <c r="F1791" s="902">
        <f t="shared" ref="F1791:F1800" si="128">ROUND(C1791*E1791,2)</f>
        <v>0</v>
      </c>
    </row>
    <row r="1792" spans="1:6" ht="51" x14ac:dyDescent="0.25">
      <c r="A1792" s="653">
        <v>3.2</v>
      </c>
      <c r="B1792" s="665" t="s">
        <v>1256</v>
      </c>
      <c r="C1792" s="655">
        <v>20</v>
      </c>
      <c r="D1792" s="661" t="s">
        <v>17</v>
      </c>
      <c r="E1792" s="833"/>
      <c r="F1792" s="902">
        <f t="shared" si="128"/>
        <v>0</v>
      </c>
    </row>
    <row r="1793" spans="1:6" ht="51" x14ac:dyDescent="0.25">
      <c r="A1793" s="653">
        <v>3.3</v>
      </c>
      <c r="B1793" s="665" t="s">
        <v>1257</v>
      </c>
      <c r="C1793" s="655">
        <v>2</v>
      </c>
      <c r="D1793" s="661" t="s">
        <v>17</v>
      </c>
      <c r="E1793" s="830"/>
      <c r="F1793" s="902">
        <f t="shared" si="128"/>
        <v>0</v>
      </c>
    </row>
    <row r="1794" spans="1:6" ht="51" x14ac:dyDescent="0.25">
      <c r="A1794" s="653">
        <v>3.4</v>
      </c>
      <c r="B1794" s="665" t="s">
        <v>1258</v>
      </c>
      <c r="C1794" s="655">
        <v>3</v>
      </c>
      <c r="D1794" s="656" t="s">
        <v>17</v>
      </c>
      <c r="E1794" s="830"/>
      <c r="F1794" s="902">
        <f t="shared" si="128"/>
        <v>0</v>
      </c>
    </row>
    <row r="1795" spans="1:6" ht="51" x14ac:dyDescent="0.25">
      <c r="A1795" s="653">
        <v>3.5</v>
      </c>
      <c r="B1795" s="665" t="s">
        <v>1259</v>
      </c>
      <c r="C1795" s="655">
        <v>6</v>
      </c>
      <c r="D1795" s="656" t="s">
        <v>17</v>
      </c>
      <c r="E1795" s="830"/>
      <c r="F1795" s="902">
        <f t="shared" si="128"/>
        <v>0</v>
      </c>
    </row>
    <row r="1796" spans="1:6" ht="51" x14ac:dyDescent="0.25">
      <c r="A1796" s="653">
        <v>3.6</v>
      </c>
      <c r="B1796" s="665" t="s">
        <v>1260</v>
      </c>
      <c r="C1796" s="655">
        <v>7</v>
      </c>
      <c r="D1796" s="656" t="s">
        <v>17</v>
      </c>
      <c r="E1796" s="830"/>
      <c r="F1796" s="902">
        <f t="shared" si="128"/>
        <v>0</v>
      </c>
    </row>
    <row r="1797" spans="1:6" ht="51" x14ac:dyDescent="0.25">
      <c r="A1797" s="653">
        <v>3.7</v>
      </c>
      <c r="B1797" s="665" t="s">
        <v>1261</v>
      </c>
      <c r="C1797" s="655">
        <v>2</v>
      </c>
      <c r="D1797" s="656" t="s">
        <v>17</v>
      </c>
      <c r="E1797" s="830"/>
      <c r="F1797" s="902">
        <f t="shared" si="128"/>
        <v>0</v>
      </c>
    </row>
    <row r="1798" spans="1:6" ht="63.75" x14ac:dyDescent="0.25">
      <c r="A1798" s="653">
        <v>3.8</v>
      </c>
      <c r="B1798" s="665" t="s">
        <v>1262</v>
      </c>
      <c r="C1798" s="655">
        <v>3</v>
      </c>
      <c r="D1798" s="656" t="s">
        <v>17</v>
      </c>
      <c r="E1798" s="830"/>
      <c r="F1798" s="902">
        <f t="shared" si="128"/>
        <v>0</v>
      </c>
    </row>
    <row r="1799" spans="1:6" ht="63.75" x14ac:dyDescent="0.25">
      <c r="A1799" s="653">
        <v>3.9</v>
      </c>
      <c r="B1799" s="665" t="s">
        <v>1263</v>
      </c>
      <c r="C1799" s="658">
        <v>15</v>
      </c>
      <c r="D1799" s="656" t="s">
        <v>17</v>
      </c>
      <c r="E1799" s="830"/>
      <c r="F1799" s="902">
        <f t="shared" si="128"/>
        <v>0</v>
      </c>
    </row>
    <row r="1800" spans="1:6" ht="51" x14ac:dyDescent="0.25">
      <c r="A1800" s="659">
        <v>3.1</v>
      </c>
      <c r="B1800" s="665" t="s">
        <v>1264</v>
      </c>
      <c r="C1800" s="658">
        <v>40</v>
      </c>
      <c r="D1800" s="656" t="s">
        <v>17</v>
      </c>
      <c r="E1800" s="830"/>
      <c r="F1800" s="902">
        <f t="shared" si="128"/>
        <v>0</v>
      </c>
    </row>
    <row r="1801" spans="1:6" x14ac:dyDescent="0.25">
      <c r="A1801" s="606"/>
      <c r="B1801" s="654"/>
      <c r="C1801" s="658"/>
      <c r="D1801" s="661"/>
      <c r="E1801" s="829"/>
      <c r="F1801" s="908"/>
    </row>
    <row r="1802" spans="1:6" x14ac:dyDescent="0.25">
      <c r="A1802" s="634">
        <v>4</v>
      </c>
      <c r="B1802" s="650" t="s">
        <v>1265</v>
      </c>
      <c r="C1802" s="658"/>
      <c r="D1802" s="661"/>
      <c r="E1802" s="829"/>
      <c r="F1802" s="908"/>
    </row>
    <row r="1803" spans="1:6" ht="25.5" x14ac:dyDescent="0.25">
      <c r="A1803" s="618">
        <v>4.0999999999999996</v>
      </c>
      <c r="B1803" s="654" t="s">
        <v>1266</v>
      </c>
      <c r="C1803" s="658">
        <v>2</v>
      </c>
      <c r="D1803" s="620" t="s">
        <v>84</v>
      </c>
      <c r="E1803" s="834"/>
      <c r="F1803" s="902">
        <f t="shared" ref="F1803:F1820" si="129">ROUND(C1803*E1803,2)</f>
        <v>0</v>
      </c>
    </row>
    <row r="1804" spans="1:6" x14ac:dyDescent="0.25">
      <c r="A1804" s="618">
        <v>4.2</v>
      </c>
      <c r="B1804" s="654" t="s">
        <v>1267</v>
      </c>
      <c r="C1804" s="658">
        <v>1</v>
      </c>
      <c r="D1804" s="620" t="s">
        <v>84</v>
      </c>
      <c r="E1804" s="835"/>
      <c r="F1804" s="902">
        <f t="shared" si="129"/>
        <v>0</v>
      </c>
    </row>
    <row r="1805" spans="1:6" x14ac:dyDescent="0.25">
      <c r="A1805" s="618">
        <v>4.3</v>
      </c>
      <c r="B1805" s="654" t="s">
        <v>1268</v>
      </c>
      <c r="C1805" s="658">
        <v>4</v>
      </c>
      <c r="D1805" s="620" t="s">
        <v>84</v>
      </c>
      <c r="E1805" s="835"/>
      <c r="F1805" s="902">
        <f t="shared" si="129"/>
        <v>0</v>
      </c>
    </row>
    <row r="1806" spans="1:6" x14ac:dyDescent="0.25">
      <c r="A1806" s="618">
        <v>4.4000000000000004</v>
      </c>
      <c r="B1806" s="654" t="s">
        <v>1269</v>
      </c>
      <c r="C1806" s="658">
        <v>2</v>
      </c>
      <c r="D1806" s="620" t="s">
        <v>84</v>
      </c>
      <c r="E1806" s="253"/>
      <c r="F1806" s="902">
        <f t="shared" si="129"/>
        <v>0</v>
      </c>
    </row>
    <row r="1807" spans="1:6" x14ac:dyDescent="0.25">
      <c r="A1807" s="618">
        <v>4.5</v>
      </c>
      <c r="B1807" s="654" t="s">
        <v>1270</v>
      </c>
      <c r="C1807" s="658">
        <v>2</v>
      </c>
      <c r="D1807" s="620" t="s">
        <v>84</v>
      </c>
      <c r="E1807" s="836"/>
      <c r="F1807" s="902">
        <f t="shared" si="129"/>
        <v>0</v>
      </c>
    </row>
    <row r="1808" spans="1:6" x14ac:dyDescent="0.25">
      <c r="A1808" s="618">
        <v>4.5999999999999996</v>
      </c>
      <c r="B1808" s="654" t="s">
        <v>1271</v>
      </c>
      <c r="C1808" s="655">
        <v>2</v>
      </c>
      <c r="D1808" s="620" t="s">
        <v>84</v>
      </c>
      <c r="E1808" s="835"/>
      <c r="F1808" s="902">
        <f t="shared" si="129"/>
        <v>0</v>
      </c>
    </row>
    <row r="1809" spans="1:6" x14ac:dyDescent="0.25">
      <c r="A1809" s="618">
        <v>4.7</v>
      </c>
      <c r="B1809" s="654" t="s">
        <v>1272</v>
      </c>
      <c r="C1809" s="655">
        <v>2</v>
      </c>
      <c r="D1809" s="620" t="s">
        <v>84</v>
      </c>
      <c r="E1809" s="835"/>
      <c r="F1809" s="902">
        <f t="shared" si="129"/>
        <v>0</v>
      </c>
    </row>
    <row r="1810" spans="1:6" x14ac:dyDescent="0.25">
      <c r="A1810" s="618">
        <v>4.8</v>
      </c>
      <c r="B1810" s="654" t="s">
        <v>1273</v>
      </c>
      <c r="C1810" s="655">
        <v>2</v>
      </c>
      <c r="D1810" s="620" t="s">
        <v>84</v>
      </c>
      <c r="E1810" s="835"/>
      <c r="F1810" s="902">
        <f t="shared" si="129"/>
        <v>0</v>
      </c>
    </row>
    <row r="1811" spans="1:6" x14ac:dyDescent="0.25">
      <c r="A1811" s="618">
        <v>4.9000000000000004</v>
      </c>
      <c r="B1811" s="654" t="s">
        <v>1274</v>
      </c>
      <c r="C1811" s="655">
        <v>2</v>
      </c>
      <c r="D1811" s="620" t="s">
        <v>84</v>
      </c>
      <c r="E1811" s="835"/>
      <c r="F1811" s="902">
        <f t="shared" si="129"/>
        <v>0</v>
      </c>
    </row>
    <row r="1812" spans="1:6" x14ac:dyDescent="0.25">
      <c r="A1812" s="667">
        <v>4.0999999999999996</v>
      </c>
      <c r="B1812" s="654" t="s">
        <v>1275</v>
      </c>
      <c r="C1812" s="655">
        <v>1</v>
      </c>
      <c r="D1812" s="620" t="s">
        <v>84</v>
      </c>
      <c r="E1812" s="837"/>
      <c r="F1812" s="902">
        <f t="shared" si="129"/>
        <v>0</v>
      </c>
    </row>
    <row r="1813" spans="1:6" x14ac:dyDescent="0.25">
      <c r="A1813" s="618">
        <v>4.1100000000000003</v>
      </c>
      <c r="B1813" s="654" t="s">
        <v>1276</v>
      </c>
      <c r="C1813" s="655">
        <v>1</v>
      </c>
      <c r="D1813" s="620" t="s">
        <v>84</v>
      </c>
      <c r="E1813" s="835"/>
      <c r="F1813" s="902">
        <f t="shared" si="129"/>
        <v>0</v>
      </c>
    </row>
    <row r="1814" spans="1:6" x14ac:dyDescent="0.25">
      <c r="A1814" s="667">
        <v>4.12</v>
      </c>
      <c r="B1814" s="654" t="s">
        <v>1277</v>
      </c>
      <c r="C1814" s="655">
        <v>1</v>
      </c>
      <c r="D1814" s="620" t="s">
        <v>84</v>
      </c>
      <c r="E1814" s="836"/>
      <c r="F1814" s="902">
        <f t="shared" si="129"/>
        <v>0</v>
      </c>
    </row>
    <row r="1815" spans="1:6" x14ac:dyDescent="0.25">
      <c r="A1815" s="618">
        <v>4.13</v>
      </c>
      <c r="B1815" s="654" t="s">
        <v>1278</v>
      </c>
      <c r="C1815" s="655">
        <v>1</v>
      </c>
      <c r="D1815" s="620" t="s">
        <v>84</v>
      </c>
      <c r="E1815" s="835"/>
      <c r="F1815" s="902">
        <f t="shared" si="129"/>
        <v>0</v>
      </c>
    </row>
    <row r="1816" spans="1:6" x14ac:dyDescent="0.25">
      <c r="A1816" s="667">
        <v>4.1399999999999997</v>
      </c>
      <c r="B1816" s="654" t="s">
        <v>1279</v>
      </c>
      <c r="C1816" s="655">
        <v>1</v>
      </c>
      <c r="D1816" s="620" t="s">
        <v>84</v>
      </c>
      <c r="E1816" s="253"/>
      <c r="F1816" s="902">
        <f t="shared" si="129"/>
        <v>0</v>
      </c>
    </row>
    <row r="1817" spans="1:6" x14ac:dyDescent="0.25">
      <c r="A1817" s="618">
        <v>4.1500000000000004</v>
      </c>
      <c r="B1817" s="654" t="s">
        <v>1280</v>
      </c>
      <c r="C1817" s="655">
        <v>2</v>
      </c>
      <c r="D1817" s="620" t="s">
        <v>84</v>
      </c>
      <c r="E1817" s="835"/>
      <c r="F1817" s="902">
        <f t="shared" si="129"/>
        <v>0</v>
      </c>
    </row>
    <row r="1818" spans="1:6" x14ac:dyDescent="0.25">
      <c r="A1818" s="667">
        <v>4.16</v>
      </c>
      <c r="B1818" s="654" t="s">
        <v>1281</v>
      </c>
      <c r="C1818" s="655">
        <v>2</v>
      </c>
      <c r="D1818" s="620" t="s">
        <v>84</v>
      </c>
      <c r="E1818" s="835"/>
      <c r="F1818" s="902">
        <f t="shared" si="129"/>
        <v>0</v>
      </c>
    </row>
    <row r="1819" spans="1:6" x14ac:dyDescent="0.25">
      <c r="A1819" s="618">
        <v>4.17</v>
      </c>
      <c r="B1819" s="654" t="s">
        <v>1282</v>
      </c>
      <c r="C1819" s="655">
        <v>8</v>
      </c>
      <c r="D1819" s="620" t="s">
        <v>84</v>
      </c>
      <c r="E1819" s="835"/>
      <c r="F1819" s="902">
        <f t="shared" si="129"/>
        <v>0</v>
      </c>
    </row>
    <row r="1820" spans="1:6" x14ac:dyDescent="0.25">
      <c r="A1820" s="667">
        <v>4.18</v>
      </c>
      <c r="B1820" s="654" t="s">
        <v>1283</v>
      </c>
      <c r="C1820" s="655">
        <v>1</v>
      </c>
      <c r="D1820" s="620" t="s">
        <v>84</v>
      </c>
      <c r="E1820" s="838"/>
      <c r="F1820" s="902">
        <f t="shared" si="129"/>
        <v>0</v>
      </c>
    </row>
    <row r="1821" spans="1:6" x14ac:dyDescent="0.25">
      <c r="A1821" s="606"/>
      <c r="B1821" s="604"/>
      <c r="C1821" s="604"/>
      <c r="D1821" s="605"/>
      <c r="E1821" s="824"/>
      <c r="F1821" s="900"/>
    </row>
    <row r="1822" spans="1:6" x14ac:dyDescent="0.25">
      <c r="A1822" s="634">
        <v>5</v>
      </c>
      <c r="B1822" s="629" t="s">
        <v>662</v>
      </c>
      <c r="C1822" s="646"/>
      <c r="D1822" s="645"/>
      <c r="E1822" s="825"/>
      <c r="F1822" s="901"/>
    </row>
    <row r="1823" spans="1:6" x14ac:dyDescent="0.25">
      <c r="A1823" s="618">
        <v>5.0999999999999996</v>
      </c>
      <c r="B1823" s="644" t="s">
        <v>1284</v>
      </c>
      <c r="C1823" s="646">
        <v>1</v>
      </c>
      <c r="D1823" s="645" t="s">
        <v>84</v>
      </c>
      <c r="E1823" s="825"/>
      <c r="F1823" s="902">
        <f>ROUND(C1823*E1823,2)</f>
        <v>0</v>
      </c>
    </row>
    <row r="1824" spans="1:6" x14ac:dyDescent="0.25">
      <c r="A1824" s="618">
        <v>5.2</v>
      </c>
      <c r="B1824" s="630" t="s">
        <v>1285</v>
      </c>
      <c r="C1824" s="646">
        <v>1</v>
      </c>
      <c r="D1824" s="645" t="s">
        <v>84</v>
      </c>
      <c r="E1824" s="825"/>
      <c r="F1824" s="902">
        <f>ROUND(C1824*E1824,2)</f>
        <v>0</v>
      </c>
    </row>
    <row r="1825" spans="1:6" x14ac:dyDescent="0.25">
      <c r="A1825" s="618">
        <v>5.3</v>
      </c>
      <c r="B1825" s="630" t="s">
        <v>1286</v>
      </c>
      <c r="C1825" s="646">
        <v>1</v>
      </c>
      <c r="D1825" s="645" t="s">
        <v>84</v>
      </c>
      <c r="E1825" s="825"/>
      <c r="F1825" s="902">
        <f>ROUND(C1825*E1825,2)</f>
        <v>0</v>
      </c>
    </row>
    <row r="1826" spans="1:6" x14ac:dyDescent="0.25">
      <c r="A1826" s="618">
        <v>5.4</v>
      </c>
      <c r="B1826" s="630" t="s">
        <v>1287</v>
      </c>
      <c r="C1826" s="646">
        <v>2</v>
      </c>
      <c r="D1826" s="645" t="s">
        <v>84</v>
      </c>
      <c r="E1826" s="825"/>
      <c r="F1826" s="902">
        <f>ROUND(C1826*E1826,2)</f>
        <v>0</v>
      </c>
    </row>
    <row r="1827" spans="1:6" x14ac:dyDescent="0.25">
      <c r="A1827" s="606"/>
      <c r="B1827" s="630"/>
      <c r="C1827" s="646"/>
      <c r="D1827" s="645"/>
      <c r="E1827" s="825"/>
      <c r="F1827" s="902"/>
    </row>
    <row r="1828" spans="1:6" x14ac:dyDescent="0.25">
      <c r="A1828" s="618">
        <v>6</v>
      </c>
      <c r="B1828" s="329" t="s">
        <v>435</v>
      </c>
      <c r="C1828" s="616">
        <v>1</v>
      </c>
      <c r="D1828" s="612" t="s">
        <v>84</v>
      </c>
      <c r="E1828" s="825"/>
      <c r="F1828" s="902">
        <f>ROUND(C1828*E1828,2)</f>
        <v>0</v>
      </c>
    </row>
    <row r="1829" spans="1:6" x14ac:dyDescent="0.25">
      <c r="A1829" s="668"/>
      <c r="B1829" s="669" t="s">
        <v>1288</v>
      </c>
      <c r="C1829" s="670"/>
      <c r="D1829" s="671"/>
      <c r="E1829" s="839"/>
      <c r="F1829" s="909">
        <f>SUM(F1710:F1828)</f>
        <v>0</v>
      </c>
    </row>
    <row r="1830" spans="1:6" x14ac:dyDescent="0.25">
      <c r="A1830" s="522"/>
      <c r="B1830" s="523"/>
      <c r="C1830" s="298"/>
      <c r="D1830" s="286"/>
      <c r="E1830" s="755"/>
      <c r="F1830" s="906"/>
    </row>
    <row r="1831" spans="1:6" ht="38.25" x14ac:dyDescent="0.25">
      <c r="A1831" s="271" t="s">
        <v>1289</v>
      </c>
      <c r="B1831" s="277" t="s">
        <v>1290</v>
      </c>
      <c r="C1831" s="273"/>
      <c r="D1831" s="274"/>
      <c r="E1831" s="755"/>
      <c r="F1831" s="276"/>
    </row>
    <row r="1832" spans="1:6" x14ac:dyDescent="0.25">
      <c r="A1832" s="283">
        <v>1</v>
      </c>
      <c r="B1832" s="284" t="s">
        <v>16</v>
      </c>
      <c r="C1832" s="285">
        <v>2237</v>
      </c>
      <c r="D1832" s="286" t="s">
        <v>17</v>
      </c>
      <c r="E1832" s="814"/>
      <c r="F1832" s="868">
        <f t="shared" ref="F1832:F1839" si="130">ROUND(C1832*E1832,2)</f>
        <v>0</v>
      </c>
    </row>
    <row r="1833" spans="1:6" x14ac:dyDescent="0.25">
      <c r="A1833" s="271"/>
      <c r="B1833" s="272"/>
      <c r="C1833" s="273"/>
      <c r="D1833" s="274"/>
      <c r="E1833" s="814"/>
      <c r="F1833" s="276">
        <f t="shared" si="130"/>
        <v>0</v>
      </c>
    </row>
    <row r="1834" spans="1:6" x14ac:dyDescent="0.25">
      <c r="A1834" s="297">
        <v>2</v>
      </c>
      <c r="B1834" s="525" t="s">
        <v>1291</v>
      </c>
      <c r="C1834" s="526"/>
      <c r="D1834" s="527"/>
      <c r="E1834" s="814"/>
      <c r="F1834" s="868">
        <f t="shared" si="130"/>
        <v>0</v>
      </c>
    </row>
    <row r="1835" spans="1:6" x14ac:dyDescent="0.25">
      <c r="A1835" s="528">
        <v>2.1</v>
      </c>
      <c r="B1835" s="529" t="s">
        <v>1041</v>
      </c>
      <c r="C1835" s="285">
        <v>4474</v>
      </c>
      <c r="D1835" s="527" t="s">
        <v>17</v>
      </c>
      <c r="E1835" s="814"/>
      <c r="F1835" s="868">
        <f t="shared" si="130"/>
        <v>0</v>
      </c>
    </row>
    <row r="1836" spans="1:6" x14ac:dyDescent="0.25">
      <c r="A1836" s="530">
        <v>2.2000000000000002</v>
      </c>
      <c r="B1836" s="529" t="s">
        <v>1042</v>
      </c>
      <c r="C1836" s="285">
        <v>1677.75</v>
      </c>
      <c r="D1836" s="531" t="s">
        <v>76</v>
      </c>
      <c r="E1836" s="814"/>
      <c r="F1836" s="868">
        <f t="shared" si="130"/>
        <v>0</v>
      </c>
    </row>
    <row r="1837" spans="1:6" ht="25.5" x14ac:dyDescent="0.25">
      <c r="A1837" s="530">
        <v>2.2999999999999998</v>
      </c>
      <c r="B1837" s="583" t="s">
        <v>1197</v>
      </c>
      <c r="C1837" s="285">
        <v>115.06</v>
      </c>
      <c r="D1837" s="531" t="s">
        <v>26</v>
      </c>
      <c r="E1837" s="814"/>
      <c r="F1837" s="868">
        <f t="shared" si="130"/>
        <v>0</v>
      </c>
    </row>
    <row r="1838" spans="1:6" x14ac:dyDescent="0.25">
      <c r="A1838" s="271"/>
      <c r="B1838" s="272"/>
      <c r="C1838" s="273"/>
      <c r="D1838" s="274"/>
      <c r="E1838" s="814"/>
      <c r="F1838" s="276">
        <f t="shared" si="130"/>
        <v>0</v>
      </c>
    </row>
    <row r="1839" spans="1:6" x14ac:dyDescent="0.25">
      <c r="A1839" s="297">
        <v>3</v>
      </c>
      <c r="B1839" s="288" t="s">
        <v>18</v>
      </c>
      <c r="C1839" s="289"/>
      <c r="D1839" s="290"/>
      <c r="E1839" s="814"/>
      <c r="F1839" s="868">
        <f t="shared" si="130"/>
        <v>0</v>
      </c>
    </row>
    <row r="1840" spans="1:6" x14ac:dyDescent="0.25">
      <c r="A1840" s="299">
        <v>3.1</v>
      </c>
      <c r="B1840" s="292" t="s">
        <v>1139</v>
      </c>
      <c r="C1840" s="289">
        <v>1794.86</v>
      </c>
      <c r="D1840" s="293" t="s">
        <v>20</v>
      </c>
      <c r="E1840" s="814"/>
      <c r="F1840" s="868">
        <f>ROUND((C1840*E1840),2)</f>
        <v>0</v>
      </c>
    </row>
    <row r="1841" spans="1:6" x14ac:dyDescent="0.25">
      <c r="A1841" s="299">
        <v>3.2</v>
      </c>
      <c r="B1841" s="294" t="s">
        <v>21</v>
      </c>
      <c r="C1841" s="289">
        <v>75</v>
      </c>
      <c r="D1841" s="293" t="s">
        <v>22</v>
      </c>
      <c r="E1841" s="757"/>
      <c r="F1841" s="868">
        <f>ROUND(C1841*E1841,2)</f>
        <v>0</v>
      </c>
    </row>
    <row r="1842" spans="1:6" ht="25.5" x14ac:dyDescent="0.25">
      <c r="A1842" s="299">
        <v>3.2</v>
      </c>
      <c r="B1842" s="294" t="s">
        <v>1044</v>
      </c>
      <c r="C1842" s="285">
        <v>388</v>
      </c>
      <c r="D1842" s="293" t="s">
        <v>26</v>
      </c>
      <c r="E1842" s="814"/>
      <c r="F1842" s="868">
        <f>ROUND((C1842*E1842),2)</f>
        <v>0</v>
      </c>
    </row>
    <row r="1843" spans="1:6" ht="25.5" x14ac:dyDescent="0.25">
      <c r="A1843" s="299">
        <v>3.3</v>
      </c>
      <c r="B1843" s="292" t="s">
        <v>23</v>
      </c>
      <c r="C1843" s="295">
        <v>1616.65</v>
      </c>
      <c r="D1843" s="296" t="s">
        <v>24</v>
      </c>
      <c r="E1843" s="814"/>
      <c r="F1843" s="868">
        <f t="shared" ref="F1843:F1848" si="131">ROUND(C1843*E1843,2)</f>
        <v>0</v>
      </c>
    </row>
    <row r="1844" spans="1:6" ht="25.5" x14ac:dyDescent="0.25">
      <c r="A1844" s="299">
        <v>3.4</v>
      </c>
      <c r="B1844" s="583" t="s">
        <v>1197</v>
      </c>
      <c r="C1844" s="285">
        <v>610.76</v>
      </c>
      <c r="D1844" s="293" t="s">
        <v>26</v>
      </c>
      <c r="E1844" s="814"/>
      <c r="F1844" s="868">
        <f t="shared" si="131"/>
        <v>0</v>
      </c>
    </row>
    <row r="1845" spans="1:6" x14ac:dyDescent="0.25">
      <c r="A1845" s="271"/>
      <c r="B1845" s="272"/>
      <c r="C1845" s="273"/>
      <c r="D1845" s="274"/>
      <c r="E1845" s="814"/>
      <c r="F1845" s="276">
        <f t="shared" si="131"/>
        <v>0</v>
      </c>
    </row>
    <row r="1846" spans="1:6" x14ac:dyDescent="0.25">
      <c r="A1846" s="297">
        <v>4</v>
      </c>
      <c r="B1846" s="284" t="s">
        <v>27</v>
      </c>
      <c r="C1846" s="298"/>
      <c r="D1846" s="286"/>
      <c r="E1846" s="814"/>
      <c r="F1846" s="868">
        <f t="shared" si="131"/>
        <v>0</v>
      </c>
    </row>
    <row r="1847" spans="1:6" x14ac:dyDescent="0.25">
      <c r="A1847" s="299">
        <v>4.0999999999999996</v>
      </c>
      <c r="B1847" s="300" t="s">
        <v>1292</v>
      </c>
      <c r="C1847" s="298">
        <v>1237</v>
      </c>
      <c r="D1847" s="286" t="s">
        <v>17</v>
      </c>
      <c r="E1847" s="814"/>
      <c r="F1847" s="868">
        <f t="shared" si="131"/>
        <v>0</v>
      </c>
    </row>
    <row r="1848" spans="1:6" x14ac:dyDescent="0.25">
      <c r="A1848" s="299">
        <v>4.0999999999999996</v>
      </c>
      <c r="B1848" s="300" t="s">
        <v>1293</v>
      </c>
      <c r="C1848" s="298">
        <v>1261.74</v>
      </c>
      <c r="D1848" s="286" t="s">
        <v>17</v>
      </c>
      <c r="E1848" s="814"/>
      <c r="F1848" s="868">
        <f t="shared" si="131"/>
        <v>0</v>
      </c>
    </row>
    <row r="1849" spans="1:6" x14ac:dyDescent="0.25">
      <c r="A1849" s="299"/>
      <c r="B1849" s="300"/>
      <c r="C1849" s="298"/>
      <c r="D1849" s="286"/>
      <c r="E1849" s="840"/>
      <c r="F1849" s="868"/>
    </row>
    <row r="1850" spans="1:6" x14ac:dyDescent="0.25">
      <c r="A1850" s="297">
        <v>5</v>
      </c>
      <c r="B1850" s="284" t="s">
        <v>30</v>
      </c>
      <c r="C1850" s="289"/>
      <c r="D1850" s="286"/>
      <c r="E1850" s="840"/>
      <c r="F1850" s="868">
        <f t="shared" ref="F1850:F1856" si="132">ROUND(C1850*E1850,2)</f>
        <v>0</v>
      </c>
    </row>
    <row r="1851" spans="1:6" x14ac:dyDescent="0.25">
      <c r="A1851" s="299">
        <v>5.0999999999999996</v>
      </c>
      <c r="B1851" s="672" t="s">
        <v>1292</v>
      </c>
      <c r="C1851" s="298">
        <v>1237</v>
      </c>
      <c r="D1851" s="286" t="s">
        <v>17</v>
      </c>
      <c r="E1851" s="814"/>
      <c r="F1851" s="868">
        <f t="shared" si="132"/>
        <v>0</v>
      </c>
    </row>
    <row r="1852" spans="1:6" x14ac:dyDescent="0.25">
      <c r="A1852" s="299">
        <v>4.0999999999999996</v>
      </c>
      <c r="B1852" s="300" t="s">
        <v>1294</v>
      </c>
      <c r="C1852" s="298">
        <v>1000</v>
      </c>
      <c r="D1852" s="286" t="s">
        <v>17</v>
      </c>
      <c r="E1852" s="814"/>
      <c r="F1852" s="868">
        <f t="shared" si="132"/>
        <v>0</v>
      </c>
    </row>
    <row r="1853" spans="1:6" x14ac:dyDescent="0.25">
      <c r="A1853" s="271"/>
      <c r="B1853" s="272"/>
      <c r="C1853" s="295"/>
      <c r="D1853" s="274"/>
      <c r="E1853" s="814"/>
      <c r="F1853" s="868">
        <f t="shared" si="132"/>
        <v>0</v>
      </c>
    </row>
    <row r="1854" spans="1:6" x14ac:dyDescent="0.25">
      <c r="A1854" s="297">
        <v>6</v>
      </c>
      <c r="B1854" s="282" t="s">
        <v>32</v>
      </c>
      <c r="C1854" s="295"/>
      <c r="D1854" s="286"/>
      <c r="E1854" s="814"/>
      <c r="F1854" s="868">
        <f t="shared" si="132"/>
        <v>0</v>
      </c>
    </row>
    <row r="1855" spans="1:6" x14ac:dyDescent="0.25">
      <c r="A1855" s="299">
        <v>6.1</v>
      </c>
      <c r="B1855" s="300" t="s">
        <v>1294</v>
      </c>
      <c r="C1855" s="295">
        <v>1000</v>
      </c>
      <c r="D1855" s="286" t="s">
        <v>17</v>
      </c>
      <c r="E1855" s="814"/>
      <c r="F1855" s="868">
        <f t="shared" si="132"/>
        <v>0</v>
      </c>
    </row>
    <row r="1856" spans="1:6" x14ac:dyDescent="0.25">
      <c r="A1856" s="271"/>
      <c r="B1856" s="272"/>
      <c r="C1856" s="273"/>
      <c r="D1856" s="274"/>
      <c r="E1856" s="814"/>
      <c r="F1856" s="868">
        <f t="shared" si="132"/>
        <v>0</v>
      </c>
    </row>
    <row r="1857" spans="1:6" ht="25.5" x14ac:dyDescent="0.25">
      <c r="A1857" s="573">
        <v>6</v>
      </c>
      <c r="B1857" s="282" t="s">
        <v>878</v>
      </c>
      <c r="C1857" s="285">
        <v>15</v>
      </c>
      <c r="D1857" s="304" t="s">
        <v>34</v>
      </c>
      <c r="E1857" s="757"/>
      <c r="F1857" s="868">
        <f>ROUND(C1857*E1857,2)/100</f>
        <v>0</v>
      </c>
    </row>
    <row r="1858" spans="1:6" x14ac:dyDescent="0.25">
      <c r="A1858" s="271"/>
      <c r="B1858" s="272"/>
      <c r="C1858" s="273"/>
      <c r="D1858" s="274"/>
      <c r="E1858" s="755"/>
      <c r="F1858" s="276">
        <f t="shared" ref="F1858:F1866" si="133">ROUND(C1858*E1858,2)</f>
        <v>0</v>
      </c>
    </row>
    <row r="1859" spans="1:6" x14ac:dyDescent="0.25">
      <c r="A1859" s="297">
        <v>7</v>
      </c>
      <c r="B1859" s="534" t="s">
        <v>1046</v>
      </c>
      <c r="C1859" s="285"/>
      <c r="D1859" s="293"/>
      <c r="E1859" s="757"/>
      <c r="F1859" s="868">
        <f t="shared" si="133"/>
        <v>0</v>
      </c>
    </row>
    <row r="1860" spans="1:6" x14ac:dyDescent="0.25">
      <c r="A1860" s="299">
        <v>7.1</v>
      </c>
      <c r="B1860" s="529" t="s">
        <v>1047</v>
      </c>
      <c r="C1860" s="285">
        <v>1677.75</v>
      </c>
      <c r="D1860" s="531" t="s">
        <v>76</v>
      </c>
      <c r="E1860" s="757"/>
      <c r="F1860" s="868">
        <f t="shared" si="133"/>
        <v>0</v>
      </c>
    </row>
    <row r="1861" spans="1:6" ht="25.5" x14ac:dyDescent="0.25">
      <c r="A1861" s="299">
        <v>7.2</v>
      </c>
      <c r="B1861" s="529" t="s">
        <v>1048</v>
      </c>
      <c r="C1861" s="285">
        <v>2097.19</v>
      </c>
      <c r="D1861" s="531" t="s">
        <v>76</v>
      </c>
      <c r="E1861" s="757"/>
      <c r="F1861" s="868">
        <f t="shared" si="133"/>
        <v>0</v>
      </c>
    </row>
    <row r="1862" spans="1:6" x14ac:dyDescent="0.25">
      <c r="A1862" s="299">
        <v>7.3</v>
      </c>
      <c r="B1862" s="292" t="s">
        <v>1049</v>
      </c>
      <c r="C1862" s="285">
        <v>3196.12</v>
      </c>
      <c r="D1862" s="293" t="s">
        <v>1050</v>
      </c>
      <c r="E1862" s="757"/>
      <c r="F1862" s="868">
        <f t="shared" si="133"/>
        <v>0</v>
      </c>
    </row>
    <row r="1863" spans="1:6" x14ac:dyDescent="0.25">
      <c r="A1863" s="271"/>
      <c r="B1863" s="272"/>
      <c r="C1863" s="273"/>
      <c r="D1863" s="274"/>
      <c r="E1863" s="757"/>
      <c r="F1863" s="868">
        <f t="shared" si="133"/>
        <v>0</v>
      </c>
    </row>
    <row r="1864" spans="1:6" ht="63.75" x14ac:dyDescent="0.25">
      <c r="A1864" s="305">
        <v>8</v>
      </c>
      <c r="B1864" s="306" t="s">
        <v>35</v>
      </c>
      <c r="C1864" s="285">
        <v>2237</v>
      </c>
      <c r="D1864" s="304" t="s">
        <v>17</v>
      </c>
      <c r="E1864" s="757"/>
      <c r="F1864" s="868">
        <f t="shared" si="133"/>
        <v>0</v>
      </c>
    </row>
    <row r="1865" spans="1:6" x14ac:dyDescent="0.25">
      <c r="A1865" s="271"/>
      <c r="B1865" s="272"/>
      <c r="C1865" s="273"/>
      <c r="D1865" s="274"/>
      <c r="E1865" s="815"/>
      <c r="F1865" s="276">
        <f t="shared" si="133"/>
        <v>0</v>
      </c>
    </row>
    <row r="1866" spans="1:6" ht="25.5" x14ac:dyDescent="0.25">
      <c r="A1866" s="1">
        <v>9</v>
      </c>
      <c r="B1866" s="292" t="s">
        <v>36</v>
      </c>
      <c r="C1866" s="289">
        <v>2237</v>
      </c>
      <c r="D1866" s="304" t="s">
        <v>17</v>
      </c>
      <c r="E1866" s="757"/>
      <c r="F1866" s="868">
        <f t="shared" si="133"/>
        <v>0</v>
      </c>
    </row>
    <row r="1867" spans="1:6" x14ac:dyDescent="0.25">
      <c r="A1867" s="278"/>
      <c r="B1867" s="279" t="s">
        <v>1295</v>
      </c>
      <c r="C1867" s="280"/>
      <c r="D1867" s="281"/>
      <c r="E1867" s="756"/>
      <c r="F1867" s="867">
        <f>SUM(F1831:F1866)</f>
        <v>0</v>
      </c>
    </row>
    <row r="1868" spans="1:6" x14ac:dyDescent="0.25">
      <c r="A1868" s="522"/>
      <c r="B1868" s="523"/>
      <c r="C1868" s="298"/>
      <c r="D1868" s="286"/>
      <c r="E1868" s="755"/>
      <c r="F1868" s="899"/>
    </row>
    <row r="1869" spans="1:6" ht="25.5" x14ac:dyDescent="0.25">
      <c r="A1869" s="271" t="s">
        <v>402</v>
      </c>
      <c r="B1869" s="277" t="s">
        <v>1296</v>
      </c>
      <c r="C1869" s="273"/>
      <c r="D1869" s="274"/>
      <c r="E1869" s="755"/>
      <c r="F1869" s="276"/>
    </row>
    <row r="1870" spans="1:6" x14ac:dyDescent="0.25">
      <c r="A1870" s="536"/>
      <c r="B1870" s="526"/>
      <c r="C1870" s="526"/>
      <c r="D1870" s="526"/>
      <c r="E1870" s="807"/>
      <c r="F1870" s="900"/>
    </row>
    <row r="1871" spans="1:6" x14ac:dyDescent="0.25">
      <c r="A1871" s="537">
        <v>1</v>
      </c>
      <c r="B1871" s="535" t="s">
        <v>1054</v>
      </c>
      <c r="C1871" s="526"/>
      <c r="D1871" s="526"/>
      <c r="E1871" s="808"/>
      <c r="F1871" s="901"/>
    </row>
    <row r="1872" spans="1:6" x14ac:dyDescent="0.25">
      <c r="A1872" s="539">
        <v>1.1000000000000001</v>
      </c>
      <c r="B1872" s="526" t="s">
        <v>99</v>
      </c>
      <c r="C1872" s="285">
        <v>3</v>
      </c>
      <c r="D1872" s="540" t="s">
        <v>100</v>
      </c>
      <c r="E1872" s="809"/>
      <c r="F1872" s="902">
        <f>ROUND(C1872*E1872,2)</f>
        <v>0</v>
      </c>
    </row>
    <row r="1873" spans="1:6" x14ac:dyDescent="0.25">
      <c r="A1873" s="536"/>
      <c r="B1873" s="526"/>
      <c r="C1873" s="526"/>
      <c r="D1873" s="526"/>
      <c r="E1873" s="807"/>
      <c r="F1873" s="900"/>
    </row>
    <row r="1874" spans="1:6" x14ac:dyDescent="0.25">
      <c r="A1874" s="542">
        <v>2</v>
      </c>
      <c r="B1874" s="535" t="s">
        <v>60</v>
      </c>
      <c r="C1874" s="543"/>
      <c r="D1874" s="544"/>
      <c r="E1874" s="809"/>
      <c r="F1874" s="902"/>
    </row>
    <row r="1875" spans="1:6" x14ac:dyDescent="0.25">
      <c r="A1875" s="545">
        <v>2.1</v>
      </c>
      <c r="B1875" s="535" t="s">
        <v>1055</v>
      </c>
      <c r="C1875" s="543"/>
      <c r="D1875" s="544"/>
      <c r="E1875" s="809"/>
      <c r="F1875" s="901"/>
    </row>
    <row r="1876" spans="1:6" x14ac:dyDescent="0.25">
      <c r="A1876" s="546" t="s">
        <v>1056</v>
      </c>
      <c r="B1876" s="547" t="s">
        <v>1057</v>
      </c>
      <c r="C1876" s="543">
        <v>196</v>
      </c>
      <c r="D1876" s="544" t="s">
        <v>46</v>
      </c>
      <c r="E1876" s="773"/>
      <c r="F1876" s="902">
        <f t="shared" ref="F1876:F1877" si="134">ROUND(C1876*E1876,2)</f>
        <v>0</v>
      </c>
    </row>
    <row r="1877" spans="1:6" ht="25.5" x14ac:dyDescent="0.25">
      <c r="A1877" s="546" t="s">
        <v>1058</v>
      </c>
      <c r="B1877" s="548" t="s">
        <v>1059</v>
      </c>
      <c r="C1877" s="549">
        <v>235.2</v>
      </c>
      <c r="D1877" s="550" t="s">
        <v>26</v>
      </c>
      <c r="E1877" s="810"/>
      <c r="F1877" s="902">
        <f t="shared" si="134"/>
        <v>0</v>
      </c>
    </row>
    <row r="1878" spans="1:6" x14ac:dyDescent="0.25">
      <c r="A1878" s="545">
        <v>2.2000000000000002</v>
      </c>
      <c r="B1878" s="535" t="s">
        <v>1060</v>
      </c>
      <c r="C1878" s="543"/>
      <c r="D1878" s="544"/>
      <c r="E1878" s="809"/>
      <c r="F1878" s="901"/>
    </row>
    <row r="1879" spans="1:6" x14ac:dyDescent="0.25">
      <c r="A1879" s="546" t="s">
        <v>1061</v>
      </c>
      <c r="B1879" s="547" t="s">
        <v>19</v>
      </c>
      <c r="C1879" s="543">
        <v>18.38</v>
      </c>
      <c r="D1879" s="544" t="s">
        <v>20</v>
      </c>
      <c r="E1879" s="773"/>
      <c r="F1879" s="902">
        <f t="shared" ref="F1879:F1881" si="135">ROUND(C1879*E1879,2)</f>
        <v>0</v>
      </c>
    </row>
    <row r="1880" spans="1:6" x14ac:dyDescent="0.25">
      <c r="A1880" s="546" t="s">
        <v>1062</v>
      </c>
      <c r="B1880" s="548" t="s">
        <v>1063</v>
      </c>
      <c r="C1880" s="543">
        <v>12.34</v>
      </c>
      <c r="D1880" s="544" t="s">
        <v>24</v>
      </c>
      <c r="E1880" s="773"/>
      <c r="F1880" s="902">
        <f t="shared" si="135"/>
        <v>0</v>
      </c>
    </row>
    <row r="1881" spans="1:6" ht="25.5" x14ac:dyDescent="0.25">
      <c r="A1881" s="546" t="s">
        <v>1064</v>
      </c>
      <c r="B1881" s="548" t="s">
        <v>1065</v>
      </c>
      <c r="C1881" s="549">
        <v>8.18</v>
      </c>
      <c r="D1881" s="550" t="s">
        <v>26</v>
      </c>
      <c r="E1881" s="810"/>
      <c r="F1881" s="902">
        <f t="shared" si="135"/>
        <v>0</v>
      </c>
    </row>
    <row r="1882" spans="1:6" x14ac:dyDescent="0.25">
      <c r="A1882" s="545"/>
      <c r="B1882" s="535"/>
      <c r="C1882" s="543"/>
      <c r="D1882" s="544"/>
      <c r="E1882" s="809"/>
      <c r="F1882" s="901"/>
    </row>
    <row r="1883" spans="1:6" x14ac:dyDescent="0.25">
      <c r="A1883" s="542">
        <v>3</v>
      </c>
      <c r="B1883" s="551" t="s">
        <v>1066</v>
      </c>
      <c r="C1883" s="543"/>
      <c r="D1883" s="544"/>
      <c r="E1883" s="809"/>
      <c r="F1883" s="901"/>
    </row>
    <row r="1884" spans="1:6" x14ac:dyDescent="0.25">
      <c r="A1884" s="546">
        <v>3.1</v>
      </c>
      <c r="B1884" s="553" t="s">
        <v>1297</v>
      </c>
      <c r="C1884" s="543">
        <v>7.35</v>
      </c>
      <c r="D1884" s="544" t="s">
        <v>46</v>
      </c>
      <c r="E1884" s="773"/>
      <c r="F1884" s="902">
        <f t="shared" ref="F1884:F1894" si="136">ROUND(C1884*E1884,2)</f>
        <v>0</v>
      </c>
    </row>
    <row r="1885" spans="1:6" x14ac:dyDescent="0.25">
      <c r="A1885" s="546">
        <v>3.2</v>
      </c>
      <c r="B1885" s="553" t="s">
        <v>1298</v>
      </c>
      <c r="C1885" s="543">
        <v>12.57</v>
      </c>
      <c r="D1885" s="544" t="s">
        <v>46</v>
      </c>
      <c r="E1885" s="773"/>
      <c r="F1885" s="902">
        <f t="shared" si="136"/>
        <v>0</v>
      </c>
    </row>
    <row r="1886" spans="1:6" x14ac:dyDescent="0.25">
      <c r="A1886" s="546">
        <v>3.3</v>
      </c>
      <c r="B1886" s="553" t="s">
        <v>1299</v>
      </c>
      <c r="C1886" s="543">
        <v>4.04</v>
      </c>
      <c r="D1886" s="544" t="s">
        <v>46</v>
      </c>
      <c r="E1886" s="773"/>
      <c r="F1886" s="902">
        <f t="shared" si="136"/>
        <v>0</v>
      </c>
    </row>
    <row r="1887" spans="1:6" x14ac:dyDescent="0.25">
      <c r="A1887" s="546">
        <v>3.4</v>
      </c>
      <c r="B1887" s="553" t="s">
        <v>1300</v>
      </c>
      <c r="C1887" s="543">
        <v>3.5</v>
      </c>
      <c r="D1887" s="544" t="s">
        <v>46</v>
      </c>
      <c r="E1887" s="773"/>
      <c r="F1887" s="902">
        <f t="shared" si="136"/>
        <v>0</v>
      </c>
    </row>
    <row r="1888" spans="1:6" x14ac:dyDescent="0.25">
      <c r="A1888" s="546">
        <v>3.5</v>
      </c>
      <c r="B1888" s="553" t="s">
        <v>1301</v>
      </c>
      <c r="C1888" s="543">
        <v>1.81</v>
      </c>
      <c r="D1888" s="544" t="s">
        <v>46</v>
      </c>
      <c r="E1888" s="773"/>
      <c r="F1888" s="902">
        <f t="shared" si="136"/>
        <v>0</v>
      </c>
    </row>
    <row r="1889" spans="1:6" x14ac:dyDescent="0.25">
      <c r="A1889" s="546">
        <v>3.6</v>
      </c>
      <c r="B1889" s="553" t="s">
        <v>1302</v>
      </c>
      <c r="C1889" s="543">
        <v>4.08</v>
      </c>
      <c r="D1889" s="544" t="s">
        <v>46</v>
      </c>
      <c r="E1889" s="773"/>
      <c r="F1889" s="902">
        <f>ROUND(C1889*E1889,2)</f>
        <v>0</v>
      </c>
    </row>
    <row r="1890" spans="1:6" x14ac:dyDescent="0.25">
      <c r="A1890" s="546">
        <v>3.7</v>
      </c>
      <c r="B1890" s="553" t="s">
        <v>1303</v>
      </c>
      <c r="C1890" s="543">
        <v>1.46</v>
      </c>
      <c r="D1890" s="544" t="s">
        <v>46</v>
      </c>
      <c r="E1890" s="773"/>
      <c r="F1890" s="902">
        <f t="shared" ref="F1890" si="137">ROUND(C1890*E1890,2)</f>
        <v>0</v>
      </c>
    </row>
    <row r="1891" spans="1:6" x14ac:dyDescent="0.25">
      <c r="A1891" s="546">
        <v>3.8</v>
      </c>
      <c r="B1891" s="553" t="s">
        <v>1304</v>
      </c>
      <c r="C1891" s="543">
        <v>2.5499999999999998</v>
      </c>
      <c r="D1891" s="544" t="s">
        <v>46</v>
      </c>
      <c r="E1891" s="773"/>
      <c r="F1891" s="902">
        <f t="shared" si="136"/>
        <v>0</v>
      </c>
    </row>
    <row r="1892" spans="1:6" x14ac:dyDescent="0.25">
      <c r="A1892" s="546">
        <v>3.9</v>
      </c>
      <c r="B1892" s="547" t="s">
        <v>1305</v>
      </c>
      <c r="C1892" s="543">
        <v>13.41</v>
      </c>
      <c r="D1892" s="544" t="s">
        <v>46</v>
      </c>
      <c r="E1892" s="773"/>
      <c r="F1892" s="902">
        <f t="shared" si="136"/>
        <v>0</v>
      </c>
    </row>
    <row r="1893" spans="1:6" x14ac:dyDescent="0.25">
      <c r="A1893" s="554">
        <v>3.1</v>
      </c>
      <c r="B1893" s="547" t="s">
        <v>1306</v>
      </c>
      <c r="C1893" s="543">
        <v>3.86</v>
      </c>
      <c r="D1893" s="538" t="s">
        <v>46</v>
      </c>
      <c r="E1893" s="773"/>
      <c r="F1893" s="902">
        <f t="shared" si="136"/>
        <v>0</v>
      </c>
    </row>
    <row r="1894" spans="1:6" x14ac:dyDescent="0.25">
      <c r="A1894" s="536">
        <v>3.11</v>
      </c>
      <c r="B1894" s="526" t="s">
        <v>1076</v>
      </c>
      <c r="C1894" s="543">
        <v>1</v>
      </c>
      <c r="D1894" s="538" t="s">
        <v>46</v>
      </c>
      <c r="E1894" s="807"/>
      <c r="F1894" s="900">
        <f t="shared" si="136"/>
        <v>0</v>
      </c>
    </row>
    <row r="1895" spans="1:6" x14ac:dyDescent="0.25">
      <c r="A1895" s="546"/>
      <c r="B1895" s="553"/>
      <c r="C1895" s="543"/>
      <c r="D1895" s="544"/>
      <c r="E1895" s="773"/>
      <c r="F1895" s="902"/>
    </row>
    <row r="1896" spans="1:6" x14ac:dyDescent="0.25">
      <c r="A1896" s="542">
        <v>4</v>
      </c>
      <c r="B1896" s="551" t="s">
        <v>74</v>
      </c>
      <c r="C1896" s="543"/>
      <c r="D1896" s="544"/>
      <c r="E1896" s="809"/>
      <c r="F1896" s="901"/>
    </row>
    <row r="1897" spans="1:6" x14ac:dyDescent="0.25">
      <c r="A1897" s="546">
        <v>4.0999999999999996</v>
      </c>
      <c r="B1897" s="553" t="s">
        <v>75</v>
      </c>
      <c r="C1897" s="543">
        <v>491.62</v>
      </c>
      <c r="D1897" s="544" t="s">
        <v>76</v>
      </c>
      <c r="E1897" s="773"/>
      <c r="F1897" s="902">
        <f t="shared" ref="F1897:F1904" si="138">ROUND(C1897*E1897,2)</f>
        <v>0</v>
      </c>
    </row>
    <row r="1898" spans="1:6" x14ac:dyDescent="0.25">
      <c r="A1898" s="546">
        <v>4.2</v>
      </c>
      <c r="B1898" s="553" t="s">
        <v>77</v>
      </c>
      <c r="C1898" s="543">
        <v>382.7</v>
      </c>
      <c r="D1898" s="544" t="s">
        <v>76</v>
      </c>
      <c r="E1898" s="760"/>
      <c r="F1898" s="902">
        <f t="shared" si="138"/>
        <v>0</v>
      </c>
    </row>
    <row r="1899" spans="1:6" x14ac:dyDescent="0.25">
      <c r="A1899" s="546">
        <v>4.3</v>
      </c>
      <c r="B1899" s="553" t="s">
        <v>901</v>
      </c>
      <c r="C1899" s="543">
        <v>108.92</v>
      </c>
      <c r="D1899" s="544" t="s">
        <v>76</v>
      </c>
      <c r="E1899" s="760"/>
      <c r="F1899" s="902">
        <f t="shared" si="138"/>
        <v>0</v>
      </c>
    </row>
    <row r="1900" spans="1:6" x14ac:dyDescent="0.25">
      <c r="A1900" s="546">
        <v>4.4000000000000004</v>
      </c>
      <c r="B1900" s="553" t="s">
        <v>1217</v>
      </c>
      <c r="C1900" s="543">
        <v>21.24</v>
      </c>
      <c r="D1900" s="544" t="s">
        <v>76</v>
      </c>
      <c r="E1900" s="760"/>
      <c r="F1900" s="902">
        <f t="shared" si="138"/>
        <v>0</v>
      </c>
    </row>
    <row r="1901" spans="1:6" x14ac:dyDescent="0.25">
      <c r="A1901" s="546">
        <v>4.5</v>
      </c>
      <c r="B1901" s="555" t="s">
        <v>655</v>
      </c>
      <c r="C1901" s="556">
        <v>32.17</v>
      </c>
      <c r="D1901" s="557" t="s">
        <v>76</v>
      </c>
      <c r="E1901" s="760"/>
      <c r="F1901" s="902">
        <f t="shared" si="138"/>
        <v>0</v>
      </c>
    </row>
    <row r="1902" spans="1:6" x14ac:dyDescent="0.25">
      <c r="A1902" s="546">
        <v>4.5999999999999996</v>
      </c>
      <c r="B1902" s="555" t="s">
        <v>80</v>
      </c>
      <c r="C1902" s="556">
        <v>474.95</v>
      </c>
      <c r="D1902" s="557" t="s">
        <v>17</v>
      </c>
      <c r="E1902" s="760"/>
      <c r="F1902" s="902">
        <f t="shared" si="138"/>
        <v>0</v>
      </c>
    </row>
    <row r="1903" spans="1:6" x14ac:dyDescent="0.25">
      <c r="A1903" s="546">
        <v>4.7</v>
      </c>
      <c r="B1903" s="558" t="s">
        <v>1078</v>
      </c>
      <c r="C1903" s="556">
        <v>382.7</v>
      </c>
      <c r="D1903" s="557" t="s">
        <v>76</v>
      </c>
      <c r="E1903" s="760"/>
      <c r="F1903" s="902">
        <f t="shared" si="138"/>
        <v>0</v>
      </c>
    </row>
    <row r="1904" spans="1:6" ht="25.5" x14ac:dyDescent="0.25">
      <c r="A1904" s="546">
        <v>4.8</v>
      </c>
      <c r="B1904" s="529" t="s">
        <v>1080</v>
      </c>
      <c r="C1904" s="673">
        <v>57.48</v>
      </c>
      <c r="D1904" s="472" t="s">
        <v>17</v>
      </c>
      <c r="E1904" s="760"/>
      <c r="F1904" s="900">
        <f t="shared" si="138"/>
        <v>0</v>
      </c>
    </row>
    <row r="1905" spans="1:6" x14ac:dyDescent="0.25">
      <c r="A1905" s="546"/>
      <c r="B1905" s="529"/>
      <c r="C1905" s="559"/>
      <c r="D1905" s="560"/>
      <c r="E1905" s="811"/>
      <c r="F1905" s="902"/>
    </row>
    <row r="1906" spans="1:6" x14ac:dyDescent="0.25">
      <c r="A1906" s="562">
        <v>5</v>
      </c>
      <c r="B1906" s="555" t="s">
        <v>1081</v>
      </c>
      <c r="C1906" s="556">
        <v>1</v>
      </c>
      <c r="D1906" s="557" t="s">
        <v>59</v>
      </c>
      <c r="E1906" s="760"/>
      <c r="F1906" s="902">
        <f t="shared" ref="F1906" si="139">ROUND(C1906*E1906,2)</f>
        <v>0</v>
      </c>
    </row>
    <row r="1907" spans="1:6" x14ac:dyDescent="0.25">
      <c r="A1907" s="536"/>
      <c r="B1907" s="561"/>
      <c r="C1907" s="561"/>
      <c r="D1907" s="561"/>
      <c r="E1907" s="812"/>
      <c r="F1907" s="900"/>
    </row>
    <row r="1908" spans="1:6" x14ac:dyDescent="0.25">
      <c r="A1908" s="542">
        <v>6</v>
      </c>
      <c r="B1908" s="563" t="s">
        <v>1082</v>
      </c>
      <c r="C1908" s="556"/>
      <c r="D1908" s="557"/>
      <c r="E1908" s="813"/>
      <c r="F1908" s="901"/>
    </row>
    <row r="1909" spans="1:6" x14ac:dyDescent="0.25">
      <c r="A1909" s="546">
        <v>6.1</v>
      </c>
      <c r="B1909" s="558" t="s">
        <v>906</v>
      </c>
      <c r="C1909" s="556">
        <v>54.63</v>
      </c>
      <c r="D1909" s="557" t="s">
        <v>46</v>
      </c>
      <c r="E1909" s="760"/>
      <c r="F1909" s="902">
        <f t="shared" ref="F1909:F1910" si="140">ROUND(C1909*E1909,2)</f>
        <v>0</v>
      </c>
    </row>
    <row r="1910" spans="1:6" x14ac:dyDescent="0.25">
      <c r="A1910" s="546">
        <v>6.2</v>
      </c>
      <c r="B1910" s="558" t="s">
        <v>907</v>
      </c>
      <c r="C1910" s="556">
        <v>103</v>
      </c>
      <c r="D1910" s="557" t="s">
        <v>908</v>
      </c>
      <c r="E1910" s="760"/>
      <c r="F1910" s="902">
        <f t="shared" si="140"/>
        <v>0</v>
      </c>
    </row>
    <row r="1911" spans="1:6" x14ac:dyDescent="0.25">
      <c r="A1911" s="536"/>
      <c r="B1911" s="561"/>
      <c r="C1911" s="561"/>
      <c r="D1911" s="561"/>
      <c r="E1911" s="812"/>
      <c r="F1911" s="900"/>
    </row>
    <row r="1912" spans="1:6" x14ac:dyDescent="0.25">
      <c r="A1912" s="562">
        <v>7</v>
      </c>
      <c r="B1912" s="563" t="s">
        <v>1083</v>
      </c>
      <c r="C1912" s="556"/>
      <c r="D1912" s="557"/>
      <c r="E1912" s="760"/>
      <c r="F1912" s="902"/>
    </row>
    <row r="1913" spans="1:6" x14ac:dyDescent="0.25">
      <c r="A1913" s="546">
        <v>7.1</v>
      </c>
      <c r="B1913" s="561" t="s">
        <v>1307</v>
      </c>
      <c r="C1913" s="564">
        <v>1</v>
      </c>
      <c r="D1913" s="532" t="s">
        <v>84</v>
      </c>
      <c r="E1913" s="773"/>
      <c r="F1913" s="902">
        <f t="shared" ref="F1913:F1917" si="141">ROUND(C1913*E1913,2)</f>
        <v>0</v>
      </c>
    </row>
    <row r="1914" spans="1:6" x14ac:dyDescent="0.25">
      <c r="A1914" s="546">
        <v>7.2</v>
      </c>
      <c r="B1914" s="561" t="s">
        <v>1308</v>
      </c>
      <c r="C1914" s="541">
        <v>1</v>
      </c>
      <c r="D1914" s="532" t="s">
        <v>84</v>
      </c>
      <c r="E1914" s="760"/>
      <c r="F1914" s="902">
        <f t="shared" si="141"/>
        <v>0</v>
      </c>
    </row>
    <row r="1915" spans="1:6" x14ac:dyDescent="0.25">
      <c r="A1915" s="546">
        <v>7.3</v>
      </c>
      <c r="B1915" s="529" t="s">
        <v>1421</v>
      </c>
      <c r="C1915" s="541">
        <v>1</v>
      </c>
      <c r="D1915" s="532" t="s">
        <v>84</v>
      </c>
      <c r="E1915" s="811"/>
      <c r="F1915" s="902">
        <f t="shared" si="141"/>
        <v>0</v>
      </c>
    </row>
    <row r="1916" spans="1:6" x14ac:dyDescent="0.25">
      <c r="A1916" s="546">
        <v>7.4</v>
      </c>
      <c r="B1916" s="529" t="s">
        <v>1431</v>
      </c>
      <c r="C1916" s="541">
        <v>1</v>
      </c>
      <c r="D1916" s="532" t="s">
        <v>84</v>
      </c>
      <c r="E1916" s="811"/>
      <c r="F1916" s="902">
        <f>ROUND(C1916*E1916,2)</f>
        <v>0</v>
      </c>
    </row>
    <row r="1917" spans="1:6" x14ac:dyDescent="0.25">
      <c r="A1917" s="546">
        <v>7.5</v>
      </c>
      <c r="B1917" s="674" t="s">
        <v>1422</v>
      </c>
      <c r="C1917" s="541">
        <v>8.92</v>
      </c>
      <c r="D1917" s="560" t="s">
        <v>17</v>
      </c>
      <c r="E1917" s="191"/>
      <c r="F1917" s="902">
        <f t="shared" si="141"/>
        <v>0</v>
      </c>
    </row>
    <row r="1918" spans="1:6" x14ac:dyDescent="0.25">
      <c r="A1918" s="536"/>
      <c r="B1918" s="561"/>
      <c r="C1918" s="526"/>
      <c r="D1918" s="561"/>
      <c r="E1918" s="812"/>
      <c r="F1918" s="900"/>
    </row>
    <row r="1919" spans="1:6" ht="25.5" x14ac:dyDescent="0.25">
      <c r="A1919" s="542">
        <v>8</v>
      </c>
      <c r="B1919" s="565" t="s">
        <v>1086</v>
      </c>
      <c r="C1919" s="538"/>
      <c r="D1919" s="532"/>
      <c r="E1919" s="813"/>
      <c r="F1919" s="901"/>
    </row>
    <row r="1920" spans="1:6" x14ac:dyDescent="0.25">
      <c r="A1920" s="546">
        <v>8.1</v>
      </c>
      <c r="B1920" s="558" t="s">
        <v>1183</v>
      </c>
      <c r="C1920" s="541">
        <v>115.8</v>
      </c>
      <c r="D1920" s="532" t="s">
        <v>17</v>
      </c>
      <c r="E1920" s="760"/>
      <c r="F1920" s="902">
        <f t="shared" ref="F1920:F1929" si="142">ROUND(C1920*E1920,2)</f>
        <v>0</v>
      </c>
    </row>
    <row r="1921" spans="1:6" x14ac:dyDescent="0.25">
      <c r="A1921" s="546">
        <v>8.1999999999999993</v>
      </c>
      <c r="B1921" s="558" t="s">
        <v>1184</v>
      </c>
      <c r="C1921" s="541">
        <v>17.37</v>
      </c>
      <c r="D1921" s="532" t="s">
        <v>17</v>
      </c>
      <c r="E1921" s="760"/>
      <c r="F1921" s="902">
        <f t="shared" si="142"/>
        <v>0</v>
      </c>
    </row>
    <row r="1922" spans="1:6" x14ac:dyDescent="0.25">
      <c r="A1922" s="546">
        <v>8.3000000000000007</v>
      </c>
      <c r="B1922" s="558" t="s">
        <v>1185</v>
      </c>
      <c r="C1922" s="541">
        <v>18</v>
      </c>
      <c r="D1922" s="532" t="s">
        <v>84</v>
      </c>
      <c r="E1922" s="760"/>
      <c r="F1922" s="902">
        <f t="shared" si="142"/>
        <v>0</v>
      </c>
    </row>
    <row r="1923" spans="1:6" x14ac:dyDescent="0.25">
      <c r="A1923" s="546">
        <v>8.4</v>
      </c>
      <c r="B1923" s="558" t="s">
        <v>1186</v>
      </c>
      <c r="C1923" s="541">
        <v>4</v>
      </c>
      <c r="D1923" s="532" t="s">
        <v>84</v>
      </c>
      <c r="E1923" s="760"/>
      <c r="F1923" s="902">
        <f t="shared" si="142"/>
        <v>0</v>
      </c>
    </row>
    <row r="1924" spans="1:6" x14ac:dyDescent="0.25">
      <c r="A1924" s="546">
        <v>8.5</v>
      </c>
      <c r="B1924" s="558" t="s">
        <v>1187</v>
      </c>
      <c r="C1924" s="541">
        <v>5</v>
      </c>
      <c r="D1924" s="532" t="s">
        <v>84</v>
      </c>
      <c r="E1924" s="760"/>
      <c r="F1924" s="902">
        <f t="shared" si="142"/>
        <v>0</v>
      </c>
    </row>
    <row r="1925" spans="1:6" x14ac:dyDescent="0.25">
      <c r="A1925" s="546">
        <v>8.6</v>
      </c>
      <c r="B1925" s="558" t="s">
        <v>1188</v>
      </c>
      <c r="C1925" s="541">
        <v>3</v>
      </c>
      <c r="D1925" s="532" t="s">
        <v>84</v>
      </c>
      <c r="E1925" s="760"/>
      <c r="F1925" s="902">
        <f t="shared" si="142"/>
        <v>0</v>
      </c>
    </row>
    <row r="1926" spans="1:6" ht="38.25" x14ac:dyDescent="0.25">
      <c r="A1926" s="546">
        <v>8.6999999999999993</v>
      </c>
      <c r="B1926" s="529" t="s">
        <v>1189</v>
      </c>
      <c r="C1926" s="541">
        <v>4</v>
      </c>
      <c r="D1926" s="532" t="s">
        <v>84</v>
      </c>
      <c r="E1926" s="811"/>
      <c r="F1926" s="902">
        <f t="shared" si="142"/>
        <v>0</v>
      </c>
    </row>
    <row r="1927" spans="1:6" ht="25.5" x14ac:dyDescent="0.25">
      <c r="A1927" s="546">
        <v>8.8000000000000007</v>
      </c>
      <c r="B1927" s="529" t="s">
        <v>1423</v>
      </c>
      <c r="C1927" s="541">
        <v>4</v>
      </c>
      <c r="D1927" s="532" t="s">
        <v>84</v>
      </c>
      <c r="E1927" s="760"/>
      <c r="F1927" s="902">
        <f t="shared" si="142"/>
        <v>0</v>
      </c>
    </row>
    <row r="1928" spans="1:6" x14ac:dyDescent="0.25">
      <c r="A1928" s="546">
        <v>8.9</v>
      </c>
      <c r="B1928" s="547" t="s">
        <v>1430</v>
      </c>
      <c r="C1928" s="541">
        <v>13</v>
      </c>
      <c r="D1928" s="532" t="s">
        <v>84</v>
      </c>
      <c r="E1928" s="760"/>
      <c r="F1928" s="902">
        <f t="shared" si="142"/>
        <v>0</v>
      </c>
    </row>
    <row r="1929" spans="1:6" x14ac:dyDescent="0.25">
      <c r="A1929" s="554">
        <v>8.1</v>
      </c>
      <c r="B1929" s="547" t="s">
        <v>1309</v>
      </c>
      <c r="C1929" s="541">
        <v>24</v>
      </c>
      <c r="D1929" s="532" t="s">
        <v>84</v>
      </c>
      <c r="E1929" s="760"/>
      <c r="F1929" s="902">
        <f t="shared" si="142"/>
        <v>0</v>
      </c>
    </row>
    <row r="1930" spans="1:6" x14ac:dyDescent="0.25">
      <c r="A1930" s="542"/>
      <c r="B1930" s="565"/>
      <c r="C1930" s="538"/>
      <c r="D1930" s="532"/>
      <c r="E1930" s="813"/>
      <c r="F1930" s="901"/>
    </row>
    <row r="1931" spans="1:6" x14ac:dyDescent="0.25">
      <c r="A1931" s="567">
        <v>8.11</v>
      </c>
      <c r="B1931" s="535" t="s">
        <v>1310</v>
      </c>
      <c r="C1931" s="538"/>
      <c r="D1931" s="532"/>
      <c r="E1931" s="813"/>
      <c r="F1931" s="901"/>
    </row>
    <row r="1932" spans="1:6" x14ac:dyDescent="0.25">
      <c r="A1932" s="568" t="s">
        <v>1311</v>
      </c>
      <c r="B1932" s="547" t="s">
        <v>637</v>
      </c>
      <c r="C1932" s="541">
        <v>61.12</v>
      </c>
      <c r="D1932" s="532" t="s">
        <v>1096</v>
      </c>
      <c r="E1932" s="760"/>
      <c r="F1932" s="902">
        <f>ROUND(C1932*E1932,2)</f>
        <v>0</v>
      </c>
    </row>
    <row r="1933" spans="1:6" x14ac:dyDescent="0.25">
      <c r="A1933" s="568" t="s">
        <v>1312</v>
      </c>
      <c r="B1933" s="547" t="s">
        <v>1098</v>
      </c>
      <c r="C1933" s="541">
        <v>1.3</v>
      </c>
      <c r="D1933" s="532" t="s">
        <v>46</v>
      </c>
      <c r="E1933" s="757"/>
      <c r="F1933" s="902">
        <f>ROUND(C1933*E1933,2)</f>
        <v>0</v>
      </c>
    </row>
    <row r="1934" spans="1:6" x14ac:dyDescent="0.25">
      <c r="A1934" s="568" t="s">
        <v>1313</v>
      </c>
      <c r="B1934" s="547" t="s">
        <v>1100</v>
      </c>
      <c r="C1934" s="541">
        <v>54.91</v>
      </c>
      <c r="D1934" s="532" t="s">
        <v>24</v>
      </c>
      <c r="E1934" s="760"/>
      <c r="F1934" s="902">
        <f>ROUND(C1934*E1934,2)</f>
        <v>0</v>
      </c>
    </row>
    <row r="1935" spans="1:6" x14ac:dyDescent="0.25">
      <c r="A1935" s="568" t="s">
        <v>1314</v>
      </c>
      <c r="B1935" s="547" t="s">
        <v>1102</v>
      </c>
      <c r="C1935" s="541">
        <v>7.45</v>
      </c>
      <c r="D1935" s="532" t="s">
        <v>26</v>
      </c>
      <c r="E1935" s="760"/>
      <c r="F1935" s="902">
        <f>ROUND(C1935*E1935,2)</f>
        <v>0</v>
      </c>
    </row>
    <row r="1936" spans="1:6" x14ac:dyDescent="0.25">
      <c r="A1936" s="568"/>
      <c r="B1936" s="547"/>
      <c r="C1936" s="541"/>
      <c r="D1936" s="532"/>
      <c r="E1936" s="760"/>
      <c r="F1936" s="902"/>
    </row>
    <row r="1937" spans="1:6" x14ac:dyDescent="0.25">
      <c r="A1937" s="542">
        <v>9</v>
      </c>
      <c r="B1937" s="535" t="s">
        <v>1315</v>
      </c>
      <c r="C1937" s="564"/>
      <c r="D1937" s="532"/>
      <c r="E1937" s="809"/>
      <c r="F1937" s="901"/>
    </row>
    <row r="1938" spans="1:6" x14ac:dyDescent="0.25">
      <c r="A1938" s="569">
        <v>9.1</v>
      </c>
      <c r="B1938" s="547" t="s">
        <v>439</v>
      </c>
      <c r="C1938" s="564">
        <v>96</v>
      </c>
      <c r="D1938" s="532" t="s">
        <v>17</v>
      </c>
      <c r="E1938" s="773"/>
      <c r="F1938" s="902">
        <f>ROUND(C1938*E1938,2)</f>
        <v>0</v>
      </c>
    </row>
    <row r="1939" spans="1:6" x14ac:dyDescent="0.25">
      <c r="A1939" s="570"/>
      <c r="B1939" s="547"/>
      <c r="C1939" s="564"/>
      <c r="D1939" s="532"/>
      <c r="E1939" s="773"/>
      <c r="F1939" s="902"/>
    </row>
    <row r="1940" spans="1:6" x14ac:dyDescent="0.25">
      <c r="A1940" s="571">
        <v>9.1999999999999993</v>
      </c>
      <c r="B1940" s="535" t="s">
        <v>60</v>
      </c>
      <c r="C1940" s="564"/>
      <c r="D1940" s="532"/>
      <c r="E1940" s="773"/>
      <c r="F1940" s="902"/>
    </row>
    <row r="1941" spans="1:6" x14ac:dyDescent="0.25">
      <c r="A1941" s="546" t="s">
        <v>1104</v>
      </c>
      <c r="B1941" s="547" t="s">
        <v>1105</v>
      </c>
      <c r="C1941" s="564">
        <v>39.89</v>
      </c>
      <c r="D1941" s="532" t="s">
        <v>20</v>
      </c>
      <c r="E1941" s="773"/>
      <c r="F1941" s="902">
        <f>ROUND(C1941*E1941,2)</f>
        <v>0</v>
      </c>
    </row>
    <row r="1942" spans="1:6" x14ac:dyDescent="0.25">
      <c r="A1942" s="546" t="s">
        <v>1106</v>
      </c>
      <c r="B1942" s="547" t="s">
        <v>1107</v>
      </c>
      <c r="C1942" s="564">
        <v>15.75</v>
      </c>
      <c r="D1942" s="532" t="s">
        <v>24</v>
      </c>
      <c r="E1942" s="820"/>
      <c r="F1942" s="902">
        <f>ROUND(C1942*E1942,2)</f>
        <v>0</v>
      </c>
    </row>
    <row r="1943" spans="1:6" ht="25.5" x14ac:dyDescent="0.25">
      <c r="A1943" s="546" t="s">
        <v>1108</v>
      </c>
      <c r="B1943" s="583" t="s">
        <v>1197</v>
      </c>
      <c r="C1943" s="564">
        <v>28.97</v>
      </c>
      <c r="D1943" s="532" t="s">
        <v>26</v>
      </c>
      <c r="E1943" s="773"/>
      <c r="F1943" s="902">
        <f>ROUND(C1943*E1943,2)</f>
        <v>0</v>
      </c>
    </row>
    <row r="1944" spans="1:6" x14ac:dyDescent="0.25">
      <c r="A1944" s="570"/>
      <c r="B1944" s="547"/>
      <c r="C1944" s="564"/>
      <c r="D1944" s="532"/>
      <c r="E1944" s="773"/>
      <c r="F1944" s="902"/>
    </row>
    <row r="1945" spans="1:6" x14ac:dyDescent="0.25">
      <c r="A1945" s="571">
        <v>9.3000000000000007</v>
      </c>
      <c r="B1945" s="535" t="s">
        <v>1110</v>
      </c>
      <c r="C1945" s="564"/>
      <c r="D1945" s="532"/>
      <c r="E1945" s="773"/>
      <c r="F1945" s="902"/>
    </row>
    <row r="1946" spans="1:6" x14ac:dyDescent="0.25">
      <c r="A1946" s="546" t="s">
        <v>1111</v>
      </c>
      <c r="B1946" s="547" t="s">
        <v>1112</v>
      </c>
      <c r="C1946" s="564">
        <v>9.11</v>
      </c>
      <c r="D1946" s="532" t="s">
        <v>46</v>
      </c>
      <c r="E1946" s="773"/>
      <c r="F1946" s="902">
        <f>ROUND(C1946*E1946,2)</f>
        <v>0</v>
      </c>
    </row>
    <row r="1947" spans="1:6" x14ac:dyDescent="0.25">
      <c r="A1947" s="546" t="s">
        <v>1113</v>
      </c>
      <c r="B1947" s="547" t="s">
        <v>1114</v>
      </c>
      <c r="C1947" s="564">
        <v>2.25</v>
      </c>
      <c r="D1947" s="532" t="s">
        <v>46</v>
      </c>
      <c r="E1947" s="773"/>
      <c r="F1947" s="902">
        <f>ROUND(C1947*E1947,2)</f>
        <v>0</v>
      </c>
    </row>
    <row r="1948" spans="1:6" x14ac:dyDescent="0.25">
      <c r="A1948" s="546" t="s">
        <v>1115</v>
      </c>
      <c r="B1948" s="547" t="s">
        <v>1116</v>
      </c>
      <c r="C1948" s="564">
        <v>1.8</v>
      </c>
      <c r="D1948" s="532" t="s">
        <v>46</v>
      </c>
      <c r="E1948" s="773"/>
      <c r="F1948" s="902">
        <f>ROUND(C1948*E1948,2)</f>
        <v>0</v>
      </c>
    </row>
    <row r="1949" spans="1:6" x14ac:dyDescent="0.25">
      <c r="A1949" s="546" t="s">
        <v>1117</v>
      </c>
      <c r="B1949" s="547" t="s">
        <v>1316</v>
      </c>
      <c r="C1949" s="564">
        <v>3.64</v>
      </c>
      <c r="D1949" s="532" t="s">
        <v>46</v>
      </c>
      <c r="E1949" s="773"/>
      <c r="F1949" s="902">
        <f>ROUND(C1949*E1949,2)</f>
        <v>0</v>
      </c>
    </row>
    <row r="1950" spans="1:6" x14ac:dyDescent="0.25">
      <c r="A1950" s="546" t="s">
        <v>1119</v>
      </c>
      <c r="B1950" s="547" t="s">
        <v>1120</v>
      </c>
      <c r="C1950" s="564">
        <v>1.51</v>
      </c>
      <c r="D1950" s="532" t="s">
        <v>46</v>
      </c>
      <c r="E1950" s="773"/>
      <c r="F1950" s="902">
        <f>ROUND(C1950*E1950,2)</f>
        <v>0</v>
      </c>
    </row>
    <row r="1951" spans="1:6" x14ac:dyDescent="0.25">
      <c r="A1951" s="570"/>
      <c r="B1951" s="547"/>
      <c r="C1951" s="564"/>
      <c r="D1951" s="532"/>
      <c r="E1951" s="773"/>
      <c r="F1951" s="902"/>
    </row>
    <row r="1952" spans="1:6" x14ac:dyDescent="0.25">
      <c r="A1952" s="571">
        <v>9.4</v>
      </c>
      <c r="B1952" s="535" t="s">
        <v>649</v>
      </c>
      <c r="C1952" s="564"/>
      <c r="D1952" s="532"/>
      <c r="E1952" s="773"/>
      <c r="F1952" s="902"/>
    </row>
    <row r="1953" spans="1:6" x14ac:dyDescent="0.25">
      <c r="A1953" s="546" t="s">
        <v>1121</v>
      </c>
      <c r="B1953" s="547" t="s">
        <v>790</v>
      </c>
      <c r="C1953" s="564">
        <v>54.6</v>
      </c>
      <c r="D1953" s="532" t="s">
        <v>76</v>
      </c>
      <c r="E1953" s="773"/>
      <c r="F1953" s="902">
        <f>ROUND(C1953*E1953,2)</f>
        <v>0</v>
      </c>
    </row>
    <row r="1954" spans="1:6" x14ac:dyDescent="0.25">
      <c r="A1954" s="546" t="s">
        <v>1122</v>
      </c>
      <c r="B1954" s="547" t="s">
        <v>1123</v>
      </c>
      <c r="C1954" s="564">
        <v>145.6</v>
      </c>
      <c r="D1954" s="532" t="s">
        <v>76</v>
      </c>
      <c r="E1954" s="773"/>
      <c r="F1954" s="902">
        <f>ROUND(C1954*E1954,2)</f>
        <v>0</v>
      </c>
    </row>
    <row r="1955" spans="1:6" x14ac:dyDescent="0.25">
      <c r="A1955" s="546"/>
      <c r="B1955" s="547"/>
      <c r="C1955" s="564"/>
      <c r="D1955" s="532"/>
      <c r="E1955" s="773"/>
      <c r="F1955" s="902"/>
    </row>
    <row r="1956" spans="1:6" x14ac:dyDescent="0.25">
      <c r="A1956" s="571">
        <v>9.5</v>
      </c>
      <c r="B1956" s="535" t="s">
        <v>74</v>
      </c>
      <c r="C1956" s="564"/>
      <c r="D1956" s="538"/>
      <c r="E1956" s="813"/>
      <c r="F1956" s="901"/>
    </row>
    <row r="1957" spans="1:6" x14ac:dyDescent="0.25">
      <c r="A1957" s="546" t="s">
        <v>1124</v>
      </c>
      <c r="B1957" s="547" t="s">
        <v>75</v>
      </c>
      <c r="C1957" s="564">
        <v>91.2</v>
      </c>
      <c r="D1957" s="538" t="s">
        <v>76</v>
      </c>
      <c r="E1957" s="760"/>
      <c r="F1957" s="902">
        <f>ROUND(C1957*E1957,2)</f>
        <v>0</v>
      </c>
    </row>
    <row r="1958" spans="1:6" x14ac:dyDescent="0.25">
      <c r="A1958" s="546" t="s">
        <v>1125</v>
      </c>
      <c r="B1958" s="547" t="s">
        <v>792</v>
      </c>
      <c r="C1958" s="564">
        <v>91.2</v>
      </c>
      <c r="D1958" s="538" t="s">
        <v>76</v>
      </c>
      <c r="E1958" s="191"/>
      <c r="F1958" s="902">
        <f>ROUND(C1958*E1958,2)</f>
        <v>0</v>
      </c>
    </row>
    <row r="1959" spans="1:6" x14ac:dyDescent="0.25">
      <c r="A1959" s="546" t="s">
        <v>1126</v>
      </c>
      <c r="B1959" s="547" t="s">
        <v>80</v>
      </c>
      <c r="C1959" s="564">
        <v>544</v>
      </c>
      <c r="D1959" s="538" t="s">
        <v>17</v>
      </c>
      <c r="E1959" s="760"/>
      <c r="F1959" s="902">
        <f>ROUND(C1959*E1959,2)</f>
        <v>0</v>
      </c>
    </row>
    <row r="1960" spans="1:6" x14ac:dyDescent="0.25">
      <c r="A1960" s="568"/>
      <c r="B1960" s="547"/>
      <c r="C1960" s="564"/>
      <c r="D1960" s="538"/>
      <c r="E1960" s="813"/>
      <c r="F1960" s="901"/>
    </row>
    <row r="1961" spans="1:6" x14ac:dyDescent="0.25">
      <c r="A1961" s="571">
        <v>9.6</v>
      </c>
      <c r="B1961" s="535" t="s">
        <v>1127</v>
      </c>
      <c r="C1961" s="564"/>
      <c r="D1961" s="538"/>
      <c r="E1961" s="813"/>
      <c r="F1961" s="901"/>
    </row>
    <row r="1962" spans="1:6" x14ac:dyDescent="0.25">
      <c r="A1962" s="568" t="s">
        <v>1128</v>
      </c>
      <c r="B1962" s="547" t="s">
        <v>794</v>
      </c>
      <c r="C1962" s="564">
        <v>91.2</v>
      </c>
      <c r="D1962" s="538" t="s">
        <v>76</v>
      </c>
      <c r="E1962" s="760"/>
      <c r="F1962" s="902">
        <f>ROUND(C1962*E1962,2)</f>
        <v>0</v>
      </c>
    </row>
    <row r="1963" spans="1:6" x14ac:dyDescent="0.25">
      <c r="A1963" s="568" t="s">
        <v>1129</v>
      </c>
      <c r="B1963" s="547" t="s">
        <v>795</v>
      </c>
      <c r="C1963" s="564">
        <v>91.2</v>
      </c>
      <c r="D1963" s="538" t="s">
        <v>76</v>
      </c>
      <c r="E1963" s="760"/>
      <c r="F1963" s="902">
        <f>ROUND(C1963*E1963,2)</f>
        <v>0</v>
      </c>
    </row>
    <row r="1964" spans="1:6" x14ac:dyDescent="0.25">
      <c r="A1964" s="568"/>
      <c r="B1964" s="547"/>
      <c r="C1964" s="564"/>
      <c r="D1964" s="538"/>
      <c r="E1964" s="760"/>
      <c r="F1964" s="902"/>
    </row>
    <row r="1965" spans="1:6" x14ac:dyDescent="0.25">
      <c r="A1965" s="571">
        <v>9.6999999999999993</v>
      </c>
      <c r="B1965" s="535" t="s">
        <v>93</v>
      </c>
      <c r="C1965" s="564"/>
      <c r="D1965" s="538"/>
      <c r="E1965" s="760"/>
      <c r="F1965" s="902"/>
    </row>
    <row r="1966" spans="1:6" x14ac:dyDescent="0.25">
      <c r="A1966" s="546" t="s">
        <v>1191</v>
      </c>
      <c r="B1966" s="547" t="s">
        <v>1131</v>
      </c>
      <c r="C1966" s="564">
        <v>92</v>
      </c>
      <c r="D1966" s="538" t="s">
        <v>17</v>
      </c>
      <c r="E1966" s="760"/>
      <c r="F1966" s="902">
        <f>ROUND(C1966*E1966,2)</f>
        <v>0</v>
      </c>
    </row>
    <row r="1967" spans="1:6" ht="25.5" x14ac:dyDescent="0.25">
      <c r="A1967" s="546" t="s">
        <v>1130</v>
      </c>
      <c r="B1967" s="548" t="s">
        <v>1424</v>
      </c>
      <c r="C1967" s="675">
        <v>1</v>
      </c>
      <c r="D1967" s="676" t="s">
        <v>84</v>
      </c>
      <c r="E1967" s="760"/>
      <c r="F1967" s="900">
        <f>ROUND(C1967*E1967,2)</f>
        <v>0</v>
      </c>
    </row>
    <row r="1968" spans="1:6" x14ac:dyDescent="0.25">
      <c r="A1968" s="562"/>
      <c r="B1968" s="547"/>
      <c r="C1968" s="541"/>
      <c r="D1968" s="538"/>
      <c r="E1968" s="773"/>
      <c r="F1968" s="902"/>
    </row>
    <row r="1969" spans="1:6" x14ac:dyDescent="0.25">
      <c r="A1969" s="562">
        <v>10</v>
      </c>
      <c r="B1969" s="547" t="s">
        <v>1132</v>
      </c>
      <c r="C1969" s="541">
        <v>613.44000000000005</v>
      </c>
      <c r="D1969" s="538" t="s">
        <v>76</v>
      </c>
      <c r="E1969" s="773"/>
      <c r="F1969" s="902">
        <f>ROUND(C1969*E1969,2)</f>
        <v>0</v>
      </c>
    </row>
    <row r="1970" spans="1:6" x14ac:dyDescent="0.25">
      <c r="A1970" s="566"/>
      <c r="B1970" s="547"/>
      <c r="C1970" s="538"/>
      <c r="D1970" s="538"/>
      <c r="E1970" s="809"/>
      <c r="F1970" s="901"/>
    </row>
    <row r="1971" spans="1:6" x14ac:dyDescent="0.25">
      <c r="A1971" s="562">
        <v>11</v>
      </c>
      <c r="B1971" s="553" t="s">
        <v>1133</v>
      </c>
      <c r="C1971" s="543">
        <v>1</v>
      </c>
      <c r="D1971" s="538" t="s">
        <v>84</v>
      </c>
      <c r="E1971" s="773"/>
      <c r="F1971" s="902">
        <f>ROUND(C1971*E1971,2)</f>
        <v>0</v>
      </c>
    </row>
    <row r="1972" spans="1:6" x14ac:dyDescent="0.25">
      <c r="A1972" s="562">
        <v>12</v>
      </c>
      <c r="B1972" s="553" t="s">
        <v>435</v>
      </c>
      <c r="C1972" s="543">
        <v>1</v>
      </c>
      <c r="D1972" s="538" t="s">
        <v>84</v>
      </c>
      <c r="E1972" s="809"/>
      <c r="F1972" s="902">
        <f>ROUND(C1972*E1972,2)</f>
        <v>0</v>
      </c>
    </row>
    <row r="1973" spans="1:6" x14ac:dyDescent="0.25">
      <c r="A1973" s="562"/>
      <c r="B1973" s="553"/>
      <c r="C1973" s="543"/>
      <c r="D1973" s="544"/>
      <c r="E1973" s="809"/>
      <c r="F1973" s="902"/>
    </row>
    <row r="1974" spans="1:6" ht="25.5" x14ac:dyDescent="0.25">
      <c r="A1974" s="562">
        <v>13</v>
      </c>
      <c r="B1974" s="548" t="s">
        <v>1134</v>
      </c>
      <c r="C1974" s="549">
        <v>1</v>
      </c>
      <c r="D1974" s="538" t="s">
        <v>84</v>
      </c>
      <c r="E1974" s="810"/>
      <c r="F1974" s="902">
        <f>ROUND(C1974*E1974,2)</f>
        <v>0</v>
      </c>
    </row>
    <row r="1975" spans="1:6" x14ac:dyDescent="0.25">
      <c r="A1975" s="278"/>
      <c r="B1975" s="279" t="s">
        <v>1317</v>
      </c>
      <c r="C1975" s="280"/>
      <c r="D1975" s="281"/>
      <c r="E1975" s="756"/>
      <c r="F1975" s="867">
        <f>SUM(F1870:F1974)</f>
        <v>0</v>
      </c>
    </row>
    <row r="1976" spans="1:6" x14ac:dyDescent="0.25">
      <c r="A1976" s="522"/>
      <c r="B1976" s="523"/>
      <c r="C1976" s="298"/>
      <c r="D1976" s="286"/>
      <c r="E1976" s="755"/>
      <c r="F1976" s="899"/>
    </row>
    <row r="1977" spans="1:6" ht="38.25" x14ac:dyDescent="0.25">
      <c r="A1977" s="271" t="s">
        <v>1318</v>
      </c>
      <c r="B1977" s="277" t="s">
        <v>1319</v>
      </c>
      <c r="C1977" s="273"/>
      <c r="D1977" s="274"/>
      <c r="E1977" s="755"/>
      <c r="F1977" s="276"/>
    </row>
    <row r="1978" spans="1:6" x14ac:dyDescent="0.25">
      <c r="A1978" s="271"/>
      <c r="B1978" s="272"/>
      <c r="C1978" s="273"/>
      <c r="D1978" s="274"/>
      <c r="E1978" s="755"/>
      <c r="F1978" s="276"/>
    </row>
    <row r="1979" spans="1:6" x14ac:dyDescent="0.25">
      <c r="A1979" s="283">
        <v>1</v>
      </c>
      <c r="B1979" s="284" t="s">
        <v>16</v>
      </c>
      <c r="C1979" s="285">
        <v>1039</v>
      </c>
      <c r="D1979" s="286" t="s">
        <v>17</v>
      </c>
      <c r="E1979" s="814"/>
      <c r="F1979" s="868">
        <f t="shared" ref="F1979:F1981" si="143">ROUND(C1979*E1979,2)</f>
        <v>0</v>
      </c>
    </row>
    <row r="1980" spans="1:6" x14ac:dyDescent="0.25">
      <c r="A1980" s="271"/>
      <c r="B1980" s="272"/>
      <c r="C1980" s="273"/>
      <c r="D1980" s="274"/>
      <c r="E1980" s="814"/>
      <c r="F1980" s="276">
        <f t="shared" si="143"/>
        <v>0</v>
      </c>
    </row>
    <row r="1981" spans="1:6" x14ac:dyDescent="0.25">
      <c r="A1981" s="297">
        <v>2</v>
      </c>
      <c r="B1981" s="525" t="s">
        <v>1320</v>
      </c>
      <c r="C1981" s="526"/>
      <c r="D1981" s="527"/>
      <c r="E1981" s="814"/>
      <c r="F1981" s="868">
        <f t="shared" si="143"/>
        <v>0</v>
      </c>
    </row>
    <row r="1982" spans="1:6" x14ac:dyDescent="0.25">
      <c r="A1982" s="528">
        <v>2.1</v>
      </c>
      <c r="B1982" s="529" t="s">
        <v>1041</v>
      </c>
      <c r="C1982" s="285">
        <v>2078</v>
      </c>
      <c r="D1982" s="527" t="s">
        <v>17</v>
      </c>
      <c r="E1982" s="814"/>
      <c r="F1982" s="868">
        <f>ROUND(C1982*E1982,2)</f>
        <v>0</v>
      </c>
    </row>
    <row r="1983" spans="1:6" x14ac:dyDescent="0.25">
      <c r="A1983" s="530">
        <v>2.2000000000000002</v>
      </c>
      <c r="B1983" s="529" t="s">
        <v>1042</v>
      </c>
      <c r="C1983" s="285">
        <v>779.25</v>
      </c>
      <c r="D1983" s="531" t="s">
        <v>76</v>
      </c>
      <c r="E1983" s="814"/>
      <c r="F1983" s="868">
        <f t="shared" ref="F1983" si="144">ROUND(C1983*E1983,2)</f>
        <v>0</v>
      </c>
    </row>
    <row r="1984" spans="1:6" ht="25.5" x14ac:dyDescent="0.25">
      <c r="A1984" s="530">
        <v>2.2999999999999998</v>
      </c>
      <c r="B1984" s="583" t="s">
        <v>1197</v>
      </c>
      <c r="C1984" s="285">
        <v>53.44</v>
      </c>
      <c r="D1984" s="532" t="s">
        <v>26</v>
      </c>
      <c r="E1984" s="814"/>
      <c r="F1984" s="868">
        <f>ROUND(C1984*E1984,2)</f>
        <v>0</v>
      </c>
    </row>
    <row r="1985" spans="1:6" x14ac:dyDescent="0.25">
      <c r="A1985" s="271"/>
      <c r="B1985" s="272"/>
      <c r="C1985" s="273"/>
      <c r="D1985" s="274"/>
      <c r="E1985" s="814"/>
      <c r="F1985" s="276">
        <f t="shared" ref="F1985:F1986" si="145">ROUND(C1985*E1985,2)</f>
        <v>0</v>
      </c>
    </row>
    <row r="1986" spans="1:6" x14ac:dyDescent="0.25">
      <c r="A1986" s="297">
        <v>3</v>
      </c>
      <c r="B1986" s="288" t="s">
        <v>18</v>
      </c>
      <c r="C1986" s="289"/>
      <c r="D1986" s="290"/>
      <c r="E1986" s="814"/>
      <c r="F1986" s="868">
        <f t="shared" si="145"/>
        <v>0</v>
      </c>
    </row>
    <row r="1987" spans="1:6" x14ac:dyDescent="0.25">
      <c r="A1987" s="299">
        <v>3.1</v>
      </c>
      <c r="B1987" s="292" t="s">
        <v>1139</v>
      </c>
      <c r="C1987" s="289">
        <v>914.32</v>
      </c>
      <c r="D1987" s="293" t="s">
        <v>20</v>
      </c>
      <c r="E1987" s="814"/>
      <c r="F1987" s="868">
        <f t="shared" ref="F1987" si="146">ROUND((C1987*E1987),2)</f>
        <v>0</v>
      </c>
    </row>
    <row r="1988" spans="1:6" ht="25.5" x14ac:dyDescent="0.25">
      <c r="A1988" s="299">
        <v>3.2</v>
      </c>
      <c r="B1988" s="294" t="s">
        <v>1044</v>
      </c>
      <c r="C1988" s="285">
        <v>204.15</v>
      </c>
      <c r="D1988" s="293" t="s">
        <v>26</v>
      </c>
      <c r="E1988" s="814"/>
      <c r="F1988" s="868">
        <f>ROUND((C1988*E1988),2)</f>
        <v>0</v>
      </c>
    </row>
    <row r="1989" spans="1:6" ht="25.5" x14ac:dyDescent="0.25">
      <c r="A1989" s="299">
        <v>3.3</v>
      </c>
      <c r="B1989" s="292" t="s">
        <v>23</v>
      </c>
      <c r="C1989" s="295">
        <v>850.64</v>
      </c>
      <c r="D1989" s="296" t="s">
        <v>24</v>
      </c>
      <c r="E1989" s="814"/>
      <c r="F1989" s="868">
        <f t="shared" ref="F1989:F1992" si="147">ROUND(C1989*E1989,2)</f>
        <v>0</v>
      </c>
    </row>
    <row r="1990" spans="1:6" ht="25.5" x14ac:dyDescent="0.25">
      <c r="A1990" s="299">
        <v>3.4</v>
      </c>
      <c r="B1990" s="583" t="s">
        <v>1197</v>
      </c>
      <c r="C1990" s="285">
        <v>283.75</v>
      </c>
      <c r="D1990" s="293" t="s">
        <v>26</v>
      </c>
      <c r="E1990" s="814"/>
      <c r="F1990" s="868">
        <f t="shared" si="147"/>
        <v>0</v>
      </c>
    </row>
    <row r="1991" spans="1:6" x14ac:dyDescent="0.25">
      <c r="A1991" s="271"/>
      <c r="B1991" s="272"/>
      <c r="C1991" s="273"/>
      <c r="D1991" s="274"/>
      <c r="E1991" s="814"/>
      <c r="F1991" s="276">
        <f t="shared" si="147"/>
        <v>0</v>
      </c>
    </row>
    <row r="1992" spans="1:6" x14ac:dyDescent="0.25">
      <c r="A1992" s="297">
        <v>4</v>
      </c>
      <c r="B1992" s="284" t="s">
        <v>27</v>
      </c>
      <c r="C1992" s="298"/>
      <c r="D1992" s="286"/>
      <c r="E1992" s="814"/>
      <c r="F1992" s="868">
        <f t="shared" si="147"/>
        <v>0</v>
      </c>
    </row>
    <row r="1993" spans="1:6" x14ac:dyDescent="0.25">
      <c r="A1993" s="299">
        <v>4.0999999999999996</v>
      </c>
      <c r="B1993" s="300" t="s">
        <v>1149</v>
      </c>
      <c r="C1993" s="298">
        <v>1039</v>
      </c>
      <c r="D1993" s="286" t="s">
        <v>17</v>
      </c>
      <c r="E1993" s="814"/>
      <c r="F1993" s="868">
        <f>ROUND(C1993*E1993,2)</f>
        <v>0</v>
      </c>
    </row>
    <row r="1994" spans="1:6" x14ac:dyDescent="0.25">
      <c r="A1994" s="299"/>
      <c r="B1994" s="300"/>
      <c r="C1994" s="298"/>
      <c r="D1994" s="286"/>
      <c r="E1994" s="840"/>
      <c r="F1994" s="868"/>
    </row>
    <row r="1995" spans="1:6" x14ac:dyDescent="0.25">
      <c r="A1995" s="297">
        <v>5</v>
      </c>
      <c r="B1995" s="284" t="s">
        <v>30</v>
      </c>
      <c r="C1995" s="289"/>
      <c r="D1995" s="286"/>
      <c r="E1995" s="840"/>
      <c r="F1995" s="868">
        <f t="shared" ref="F1995" si="148">ROUND(C1995*E1995,2)</f>
        <v>0</v>
      </c>
    </row>
    <row r="1996" spans="1:6" x14ac:dyDescent="0.25">
      <c r="A1996" s="299">
        <v>5.0999999999999996</v>
      </c>
      <c r="B1996" s="300" t="s">
        <v>1149</v>
      </c>
      <c r="C1996" s="298">
        <v>1039</v>
      </c>
      <c r="D1996" s="286" t="s">
        <v>17</v>
      </c>
      <c r="E1996" s="814"/>
      <c r="F1996" s="868">
        <f>ROUND(C1996*E1996,2)</f>
        <v>0</v>
      </c>
    </row>
    <row r="1997" spans="1:6" x14ac:dyDescent="0.25">
      <c r="A1997" s="271"/>
      <c r="B1997" s="272"/>
      <c r="C1997" s="273"/>
      <c r="D1997" s="274"/>
      <c r="E1997" s="814"/>
      <c r="F1997" s="868">
        <f t="shared" ref="F1997" si="149">ROUND(C1997*E1997,2)</f>
        <v>0</v>
      </c>
    </row>
    <row r="1998" spans="1:6" ht="25.5" x14ac:dyDescent="0.25">
      <c r="A1998" s="573">
        <v>6</v>
      </c>
      <c r="B1998" s="282" t="s">
        <v>878</v>
      </c>
      <c r="C1998" s="285">
        <v>15</v>
      </c>
      <c r="D1998" s="304" t="s">
        <v>34</v>
      </c>
      <c r="E1998" s="757"/>
      <c r="F1998" s="868">
        <f>ROUND(C1998*E1998,2)/100</f>
        <v>0</v>
      </c>
    </row>
    <row r="1999" spans="1:6" x14ac:dyDescent="0.25">
      <c r="A1999" s="271"/>
      <c r="B1999" s="272"/>
      <c r="C1999" s="273"/>
      <c r="D1999" s="274"/>
      <c r="E1999" s="755"/>
      <c r="F1999" s="276">
        <f t="shared" ref="F1999:F2007" si="150">ROUND(C1999*E1999,2)</f>
        <v>0</v>
      </c>
    </row>
    <row r="2000" spans="1:6" x14ac:dyDescent="0.25">
      <c r="A2000" s="297">
        <v>7</v>
      </c>
      <c r="B2000" s="534" t="s">
        <v>1046</v>
      </c>
      <c r="C2000" s="285"/>
      <c r="D2000" s="293"/>
      <c r="E2000" s="757"/>
      <c r="F2000" s="868">
        <f t="shared" si="150"/>
        <v>0</v>
      </c>
    </row>
    <row r="2001" spans="1:6" x14ac:dyDescent="0.25">
      <c r="A2001" s="299">
        <v>7.1</v>
      </c>
      <c r="B2001" s="529" t="s">
        <v>1047</v>
      </c>
      <c r="C2001" s="285">
        <v>779.25</v>
      </c>
      <c r="D2001" s="531" t="s">
        <v>76</v>
      </c>
      <c r="E2001" s="757"/>
      <c r="F2001" s="868">
        <f t="shared" si="150"/>
        <v>0</v>
      </c>
    </row>
    <row r="2002" spans="1:6" ht="25.5" x14ac:dyDescent="0.25">
      <c r="A2002" s="299">
        <v>7.2</v>
      </c>
      <c r="B2002" s="529" t="s">
        <v>1048</v>
      </c>
      <c r="C2002" s="285">
        <v>974.06</v>
      </c>
      <c r="D2002" s="531" t="s">
        <v>76</v>
      </c>
      <c r="E2002" s="757"/>
      <c r="F2002" s="868">
        <f t="shared" si="150"/>
        <v>0</v>
      </c>
    </row>
    <row r="2003" spans="1:6" x14ac:dyDescent="0.25">
      <c r="A2003" s="299">
        <v>7.3</v>
      </c>
      <c r="B2003" s="292" t="s">
        <v>1049</v>
      </c>
      <c r="C2003" s="285">
        <v>1484.47</v>
      </c>
      <c r="D2003" s="293" t="s">
        <v>1050</v>
      </c>
      <c r="E2003" s="757"/>
      <c r="F2003" s="868">
        <f t="shared" si="150"/>
        <v>0</v>
      </c>
    </row>
    <row r="2004" spans="1:6" x14ac:dyDescent="0.25">
      <c r="A2004" s="271"/>
      <c r="B2004" s="272"/>
      <c r="C2004" s="273"/>
      <c r="D2004" s="274"/>
      <c r="E2004" s="757"/>
      <c r="F2004" s="868">
        <f t="shared" si="150"/>
        <v>0</v>
      </c>
    </row>
    <row r="2005" spans="1:6" ht="63.75" x14ac:dyDescent="0.25">
      <c r="A2005" s="305">
        <v>8</v>
      </c>
      <c r="B2005" s="306" t="s">
        <v>35</v>
      </c>
      <c r="C2005" s="285">
        <v>1039</v>
      </c>
      <c r="D2005" s="304" t="s">
        <v>17</v>
      </c>
      <c r="E2005" s="757"/>
      <c r="F2005" s="868">
        <f t="shared" si="150"/>
        <v>0</v>
      </c>
    </row>
    <row r="2006" spans="1:6" x14ac:dyDescent="0.25">
      <c r="A2006" s="271"/>
      <c r="B2006" s="272"/>
      <c r="C2006" s="273"/>
      <c r="D2006" s="274"/>
      <c r="E2006" s="815"/>
      <c r="F2006" s="276">
        <f t="shared" si="150"/>
        <v>0</v>
      </c>
    </row>
    <row r="2007" spans="1:6" ht="25.5" x14ac:dyDescent="0.25">
      <c r="A2007" s="1">
        <v>9</v>
      </c>
      <c r="B2007" s="292" t="s">
        <v>36</v>
      </c>
      <c r="C2007" s="289">
        <v>1039</v>
      </c>
      <c r="D2007" s="304" t="s">
        <v>17</v>
      </c>
      <c r="E2007" s="757"/>
      <c r="F2007" s="868">
        <f t="shared" si="150"/>
        <v>0</v>
      </c>
    </row>
    <row r="2008" spans="1:6" x14ac:dyDescent="0.25">
      <c r="A2008" s="278"/>
      <c r="B2008" s="279" t="s">
        <v>1321</v>
      </c>
      <c r="C2008" s="280"/>
      <c r="D2008" s="281"/>
      <c r="E2008" s="756"/>
      <c r="F2008" s="867">
        <f>SUM(F1979:F2007)</f>
        <v>0</v>
      </c>
    </row>
    <row r="2009" spans="1:6" x14ac:dyDescent="0.25">
      <c r="A2009" s="584"/>
      <c r="B2009" s="594"/>
      <c r="C2009" s="298"/>
      <c r="D2009" s="286"/>
      <c r="E2009" s="755"/>
      <c r="F2009" s="899"/>
    </row>
    <row r="2010" spans="1:6" ht="15" customHeight="1" x14ac:dyDescent="0.25">
      <c r="A2010" s="864" t="s">
        <v>1322</v>
      </c>
      <c r="B2010" s="865"/>
      <c r="C2010" s="273"/>
      <c r="D2010" s="274"/>
      <c r="E2010" s="755"/>
      <c r="F2010" s="276"/>
    </row>
    <row r="2011" spans="1:6" x14ac:dyDescent="0.25">
      <c r="A2011" s="271"/>
      <c r="B2011" s="272"/>
      <c r="C2011" s="273"/>
      <c r="D2011" s="274"/>
      <c r="E2011" s="755"/>
      <c r="F2011" s="276"/>
    </row>
    <row r="2012" spans="1:6" x14ac:dyDescent="0.25">
      <c r="A2012" s="677" t="s">
        <v>1323</v>
      </c>
      <c r="B2012" s="75" t="s">
        <v>1324</v>
      </c>
      <c r="C2012" s="678"/>
      <c r="D2012" s="679"/>
      <c r="E2012" s="841"/>
      <c r="F2012" s="910"/>
    </row>
    <row r="2013" spans="1:6" x14ac:dyDescent="0.25">
      <c r="A2013" s="677"/>
      <c r="B2013" s="313"/>
      <c r="C2013" s="678"/>
      <c r="D2013" s="679"/>
      <c r="E2013" s="841"/>
      <c r="F2013" s="910"/>
    </row>
    <row r="2014" spans="1:6" x14ac:dyDescent="0.25">
      <c r="A2014" s="680">
        <v>1</v>
      </c>
      <c r="B2014" s="681" t="s">
        <v>1325</v>
      </c>
      <c r="C2014" s="682"/>
      <c r="D2014" s="683"/>
      <c r="E2014" s="842"/>
      <c r="F2014" s="911">
        <f>ROUND(C2014*E2014,2)</f>
        <v>0</v>
      </c>
    </row>
    <row r="2015" spans="1:6" ht="25.5" x14ac:dyDescent="0.25">
      <c r="A2015" s="82">
        <v>1.1000000000000001</v>
      </c>
      <c r="B2015" s="161" t="s">
        <v>1326</v>
      </c>
      <c r="C2015" s="289">
        <v>1</v>
      </c>
      <c r="D2015" s="304" t="s">
        <v>84</v>
      </c>
      <c r="E2015" s="757"/>
      <c r="F2015" s="912">
        <f>C2015*E2015</f>
        <v>0</v>
      </c>
    </row>
    <row r="2016" spans="1:6" x14ac:dyDescent="0.25">
      <c r="A2016" s="82">
        <v>1.2</v>
      </c>
      <c r="B2016" s="161" t="s">
        <v>1327</v>
      </c>
      <c r="C2016" s="289">
        <v>1</v>
      </c>
      <c r="D2016" s="304" t="s">
        <v>84</v>
      </c>
      <c r="E2016" s="757"/>
      <c r="F2016" s="912">
        <f>C2016*E2016</f>
        <v>0</v>
      </c>
    </row>
    <row r="2017" spans="1:6" x14ac:dyDescent="0.25">
      <c r="A2017" s="82">
        <v>1.3</v>
      </c>
      <c r="B2017" s="161" t="s">
        <v>1328</v>
      </c>
      <c r="C2017" s="289">
        <v>1</v>
      </c>
      <c r="D2017" s="304" t="s">
        <v>84</v>
      </c>
      <c r="E2017" s="757"/>
      <c r="F2017" s="912">
        <f>C2017*E2017</f>
        <v>0</v>
      </c>
    </row>
    <row r="2018" spans="1:6" x14ac:dyDescent="0.25">
      <c r="A2018" s="82">
        <v>1.4</v>
      </c>
      <c r="B2018" s="161" t="s">
        <v>1329</v>
      </c>
      <c r="C2018" s="289">
        <v>1</v>
      </c>
      <c r="D2018" s="304" t="s">
        <v>84</v>
      </c>
      <c r="E2018" s="757"/>
      <c r="F2018" s="912">
        <f t="shared" ref="F2018:F2047" si="151">C2018*E2018</f>
        <v>0</v>
      </c>
    </row>
    <row r="2019" spans="1:6" x14ac:dyDescent="0.25">
      <c r="A2019" s="82">
        <v>1.5</v>
      </c>
      <c r="B2019" s="161" t="s">
        <v>1330</v>
      </c>
      <c r="C2019" s="289">
        <v>1</v>
      </c>
      <c r="D2019" s="304" t="s">
        <v>84</v>
      </c>
      <c r="E2019" s="757"/>
      <c r="F2019" s="912">
        <f t="shared" si="151"/>
        <v>0</v>
      </c>
    </row>
    <row r="2020" spans="1:6" x14ac:dyDescent="0.25">
      <c r="A2020" s="82">
        <v>1.6</v>
      </c>
      <c r="B2020" s="161" t="s">
        <v>1331</v>
      </c>
      <c r="C2020" s="289">
        <v>1</v>
      </c>
      <c r="D2020" s="304" t="s">
        <v>84</v>
      </c>
      <c r="E2020" s="757"/>
      <c r="F2020" s="912">
        <f t="shared" si="151"/>
        <v>0</v>
      </c>
    </row>
    <row r="2021" spans="1:6" x14ac:dyDescent="0.25">
      <c r="A2021" s="82">
        <v>1.7</v>
      </c>
      <c r="B2021" s="161" t="s">
        <v>1332</v>
      </c>
      <c r="C2021" s="289">
        <v>1</v>
      </c>
      <c r="D2021" s="304" t="s">
        <v>84</v>
      </c>
      <c r="E2021" s="757"/>
      <c r="F2021" s="912">
        <f t="shared" si="151"/>
        <v>0</v>
      </c>
    </row>
    <row r="2022" spans="1:6" x14ac:dyDescent="0.25">
      <c r="A2022" s="82">
        <v>1.8</v>
      </c>
      <c r="B2022" s="161" t="s">
        <v>1333</v>
      </c>
      <c r="C2022" s="289">
        <v>1</v>
      </c>
      <c r="D2022" s="304" t="s">
        <v>84</v>
      </c>
      <c r="E2022" s="757"/>
      <c r="F2022" s="912">
        <f t="shared" si="151"/>
        <v>0</v>
      </c>
    </row>
    <row r="2023" spans="1:6" x14ac:dyDescent="0.25">
      <c r="A2023" s="82">
        <v>1.9</v>
      </c>
      <c r="B2023" s="161" t="s">
        <v>1334</v>
      </c>
      <c r="C2023" s="289">
        <v>1</v>
      </c>
      <c r="D2023" s="304" t="s">
        <v>84</v>
      </c>
      <c r="E2023" s="757"/>
      <c r="F2023" s="912">
        <f t="shared" si="151"/>
        <v>0</v>
      </c>
    </row>
    <row r="2024" spans="1:6" x14ac:dyDescent="0.25">
      <c r="A2024" s="684">
        <v>1.1000000000000001</v>
      </c>
      <c r="B2024" s="161" t="s">
        <v>1335</v>
      </c>
      <c r="C2024" s="289">
        <v>1</v>
      </c>
      <c r="D2024" s="304" t="s">
        <v>84</v>
      </c>
      <c r="E2024" s="757"/>
      <c r="F2024" s="912">
        <f t="shared" si="151"/>
        <v>0</v>
      </c>
    </row>
    <row r="2025" spans="1:6" x14ac:dyDescent="0.25">
      <c r="A2025" s="82">
        <v>1.1100000000000001</v>
      </c>
      <c r="B2025" s="161" t="s">
        <v>1336</v>
      </c>
      <c r="C2025" s="289">
        <v>1</v>
      </c>
      <c r="D2025" s="304" t="s">
        <v>84</v>
      </c>
      <c r="E2025" s="757"/>
      <c r="F2025" s="912">
        <f t="shared" si="151"/>
        <v>0</v>
      </c>
    </row>
    <row r="2026" spans="1:6" x14ac:dyDescent="0.25">
      <c r="A2026" s="684">
        <v>1.1200000000000001</v>
      </c>
      <c r="B2026" s="161" t="s">
        <v>1337</v>
      </c>
      <c r="C2026" s="289">
        <v>1</v>
      </c>
      <c r="D2026" s="304" t="s">
        <v>84</v>
      </c>
      <c r="E2026" s="757"/>
      <c r="F2026" s="912">
        <f t="shared" si="151"/>
        <v>0</v>
      </c>
    </row>
    <row r="2027" spans="1:6" x14ac:dyDescent="0.25">
      <c r="A2027" s="82">
        <v>1.1299999999999999</v>
      </c>
      <c r="B2027" s="161" t="s">
        <v>1338</v>
      </c>
      <c r="C2027" s="289">
        <v>1</v>
      </c>
      <c r="D2027" s="304" t="s">
        <v>84</v>
      </c>
      <c r="E2027" s="757"/>
      <c r="F2027" s="912">
        <f t="shared" si="151"/>
        <v>0</v>
      </c>
    </row>
    <row r="2028" spans="1:6" x14ac:dyDescent="0.25">
      <c r="A2028" s="684">
        <v>1.1399999999999999</v>
      </c>
      <c r="B2028" s="161" t="s">
        <v>1339</v>
      </c>
      <c r="C2028" s="289">
        <v>2</v>
      </c>
      <c r="D2028" s="304" t="s">
        <v>84</v>
      </c>
      <c r="E2028" s="757"/>
      <c r="F2028" s="912">
        <f t="shared" si="151"/>
        <v>0</v>
      </c>
    </row>
    <row r="2029" spans="1:6" ht="25.5" x14ac:dyDescent="0.25">
      <c r="A2029" s="82">
        <v>1.1499999999999999</v>
      </c>
      <c r="B2029" s="161" t="s">
        <v>1340</v>
      </c>
      <c r="C2029" s="289">
        <v>1</v>
      </c>
      <c r="D2029" s="304" t="s">
        <v>84</v>
      </c>
      <c r="E2029" s="757"/>
      <c r="F2029" s="912">
        <f t="shared" si="151"/>
        <v>0</v>
      </c>
    </row>
    <row r="2030" spans="1:6" x14ac:dyDescent="0.25">
      <c r="A2030" s="684">
        <v>1.1599999999999999</v>
      </c>
      <c r="B2030" s="161" t="s">
        <v>1341</v>
      </c>
      <c r="C2030" s="289">
        <v>1</v>
      </c>
      <c r="D2030" s="304" t="s">
        <v>84</v>
      </c>
      <c r="E2030" s="757"/>
      <c r="F2030" s="912">
        <f t="shared" si="151"/>
        <v>0</v>
      </c>
    </row>
    <row r="2031" spans="1:6" ht="25.5" x14ac:dyDescent="0.25">
      <c r="A2031" s="82">
        <v>1.17</v>
      </c>
      <c r="B2031" s="161" t="s">
        <v>1342</v>
      </c>
      <c r="C2031" s="289">
        <v>1</v>
      </c>
      <c r="D2031" s="304" t="s">
        <v>84</v>
      </c>
      <c r="E2031" s="757"/>
      <c r="F2031" s="912">
        <f t="shared" si="151"/>
        <v>0</v>
      </c>
    </row>
    <row r="2032" spans="1:6" x14ac:dyDescent="0.25">
      <c r="A2032" s="684">
        <v>1.18</v>
      </c>
      <c r="B2032" s="161" t="s">
        <v>1343</v>
      </c>
      <c r="C2032" s="289">
        <v>1</v>
      </c>
      <c r="D2032" s="304" t="s">
        <v>84</v>
      </c>
      <c r="E2032" s="757"/>
      <c r="F2032" s="912">
        <f t="shared" si="151"/>
        <v>0</v>
      </c>
    </row>
    <row r="2033" spans="1:6" x14ac:dyDescent="0.25">
      <c r="A2033" s="685"/>
      <c r="B2033" s="437"/>
      <c r="C2033" s="289"/>
      <c r="D2033" s="304"/>
      <c r="E2033" s="757"/>
      <c r="F2033" s="911"/>
    </row>
    <row r="2034" spans="1:6" x14ac:dyDescent="0.25">
      <c r="A2034" s="680">
        <v>2</v>
      </c>
      <c r="B2034" s="313" t="s">
        <v>1246</v>
      </c>
      <c r="C2034" s="289"/>
      <c r="D2034" s="304"/>
      <c r="E2034" s="757"/>
      <c r="F2034" s="911">
        <f t="shared" si="151"/>
        <v>0</v>
      </c>
    </row>
    <row r="2035" spans="1:6" ht="38.25" x14ac:dyDescent="0.25">
      <c r="A2035" s="82">
        <v>2.1</v>
      </c>
      <c r="B2035" s="161" t="s">
        <v>1344</v>
      </c>
      <c r="C2035" s="289">
        <v>1</v>
      </c>
      <c r="D2035" s="201" t="s">
        <v>84</v>
      </c>
      <c r="E2035" s="757"/>
      <c r="F2035" s="912">
        <f t="shared" si="151"/>
        <v>0</v>
      </c>
    </row>
    <row r="2036" spans="1:6" x14ac:dyDescent="0.25">
      <c r="A2036" s="82">
        <v>2.2000000000000002</v>
      </c>
      <c r="B2036" s="312" t="s">
        <v>1248</v>
      </c>
      <c r="C2036" s="289">
        <v>1</v>
      </c>
      <c r="D2036" s="201" t="s">
        <v>84</v>
      </c>
      <c r="E2036" s="757"/>
      <c r="F2036" s="912">
        <f t="shared" si="151"/>
        <v>0</v>
      </c>
    </row>
    <row r="2037" spans="1:6" x14ac:dyDescent="0.25">
      <c r="A2037" s="82">
        <v>2.2999999999999998</v>
      </c>
      <c r="B2037" s="312" t="s">
        <v>1345</v>
      </c>
      <c r="C2037" s="289">
        <v>1</v>
      </c>
      <c r="D2037" s="201" t="s">
        <v>84</v>
      </c>
      <c r="E2037" s="757"/>
      <c r="F2037" s="912">
        <f t="shared" si="151"/>
        <v>0</v>
      </c>
    </row>
    <row r="2038" spans="1:6" ht="25.5" x14ac:dyDescent="0.25">
      <c r="A2038" s="82">
        <v>2.4</v>
      </c>
      <c r="B2038" s="161" t="s">
        <v>1346</v>
      </c>
      <c r="C2038" s="289">
        <v>1</v>
      </c>
      <c r="D2038" s="201" t="s">
        <v>84</v>
      </c>
      <c r="E2038" s="757"/>
      <c r="F2038" s="912">
        <f t="shared" si="151"/>
        <v>0</v>
      </c>
    </row>
    <row r="2039" spans="1:6" x14ac:dyDescent="0.25">
      <c r="A2039" s="82">
        <v>2.5</v>
      </c>
      <c r="B2039" s="312" t="s">
        <v>1347</v>
      </c>
      <c r="C2039" s="289">
        <v>4</v>
      </c>
      <c r="D2039" s="201" t="s">
        <v>84</v>
      </c>
      <c r="E2039" s="757"/>
      <c r="F2039" s="912">
        <f t="shared" si="151"/>
        <v>0</v>
      </c>
    </row>
    <row r="2040" spans="1:6" x14ac:dyDescent="0.25">
      <c r="A2040" s="82">
        <v>2.6</v>
      </c>
      <c r="B2040" s="161" t="s">
        <v>1348</v>
      </c>
      <c r="C2040" s="289">
        <v>0.3</v>
      </c>
      <c r="D2040" s="201" t="s">
        <v>34</v>
      </c>
      <c r="E2040" s="757"/>
      <c r="F2040" s="912">
        <f t="shared" si="151"/>
        <v>0</v>
      </c>
    </row>
    <row r="2041" spans="1:6" x14ac:dyDescent="0.25">
      <c r="A2041" s="677"/>
      <c r="B2041" s="437"/>
      <c r="C2041" s="289"/>
      <c r="D2041" s="683"/>
      <c r="E2041" s="757"/>
      <c r="F2041" s="911"/>
    </row>
    <row r="2042" spans="1:6" x14ac:dyDescent="0.25">
      <c r="A2042" s="680">
        <v>3</v>
      </c>
      <c r="B2042" s="681" t="s">
        <v>1349</v>
      </c>
      <c r="C2042" s="289"/>
      <c r="D2042" s="683"/>
      <c r="E2042" s="757"/>
      <c r="F2042" s="911">
        <f t="shared" si="151"/>
        <v>0</v>
      </c>
    </row>
    <row r="2043" spans="1:6" ht="51" x14ac:dyDescent="0.25">
      <c r="A2043" s="82">
        <v>3.1</v>
      </c>
      <c r="B2043" s="686" t="s">
        <v>1350</v>
      </c>
      <c r="C2043" s="289">
        <v>20</v>
      </c>
      <c r="D2043" s="201" t="s">
        <v>17</v>
      </c>
      <c r="E2043" s="757"/>
      <c r="F2043" s="912">
        <f t="shared" si="151"/>
        <v>0</v>
      </c>
    </row>
    <row r="2044" spans="1:6" ht="51" x14ac:dyDescent="0.25">
      <c r="A2044" s="82">
        <v>3.2</v>
      </c>
      <c r="B2044" s="686" t="s">
        <v>1351</v>
      </c>
      <c r="C2044" s="289">
        <v>3</v>
      </c>
      <c r="D2044" s="201" t="s">
        <v>17</v>
      </c>
      <c r="E2044" s="757"/>
      <c r="F2044" s="912">
        <f t="shared" si="151"/>
        <v>0</v>
      </c>
    </row>
    <row r="2045" spans="1:6" ht="51" x14ac:dyDescent="0.25">
      <c r="A2045" s="82">
        <v>3.3</v>
      </c>
      <c r="B2045" s="686" t="s">
        <v>1352</v>
      </c>
      <c r="C2045" s="289">
        <v>7</v>
      </c>
      <c r="D2045" s="201" t="s">
        <v>17</v>
      </c>
      <c r="E2045" s="757"/>
      <c r="F2045" s="912">
        <f t="shared" si="151"/>
        <v>0</v>
      </c>
    </row>
    <row r="2046" spans="1:6" ht="51" x14ac:dyDescent="0.25">
      <c r="A2046" s="82">
        <v>3.4</v>
      </c>
      <c r="B2046" s="686" t="s">
        <v>1353</v>
      </c>
      <c r="C2046" s="289">
        <v>2.5</v>
      </c>
      <c r="D2046" s="201" t="s">
        <v>17</v>
      </c>
      <c r="E2046" s="757"/>
      <c r="F2046" s="912">
        <f t="shared" si="151"/>
        <v>0</v>
      </c>
    </row>
    <row r="2047" spans="1:6" ht="51" x14ac:dyDescent="0.25">
      <c r="A2047" s="82">
        <v>3.5</v>
      </c>
      <c r="B2047" s="686" t="s">
        <v>1354</v>
      </c>
      <c r="C2047" s="289">
        <v>3</v>
      </c>
      <c r="D2047" s="201" t="s">
        <v>17</v>
      </c>
      <c r="E2047" s="757"/>
      <c r="F2047" s="912">
        <f t="shared" si="151"/>
        <v>0</v>
      </c>
    </row>
    <row r="2048" spans="1:6" x14ac:dyDescent="0.25">
      <c r="A2048" s="82"/>
      <c r="B2048" s="161"/>
      <c r="C2048" s="687"/>
      <c r="D2048" s="201"/>
      <c r="E2048" s="843"/>
      <c r="F2048" s="912"/>
    </row>
    <row r="2049" spans="1:6" x14ac:dyDescent="0.25">
      <c r="A2049" s="680">
        <v>4</v>
      </c>
      <c r="B2049" s="681" t="s">
        <v>42</v>
      </c>
      <c r="C2049" s="682"/>
      <c r="D2049" s="683"/>
      <c r="E2049" s="842"/>
      <c r="F2049" s="911">
        <f t="shared" ref="F2049:F2056" si="152">C2049*E2049</f>
        <v>0</v>
      </c>
    </row>
    <row r="2050" spans="1:6" x14ac:dyDescent="0.25">
      <c r="A2050" s="82">
        <v>4.0999999999999996</v>
      </c>
      <c r="B2050" s="161" t="s">
        <v>1355</v>
      </c>
      <c r="C2050" s="687">
        <v>46.08</v>
      </c>
      <c r="D2050" s="557" t="s">
        <v>76</v>
      </c>
      <c r="E2050" s="757"/>
      <c r="F2050" s="912">
        <f t="shared" si="152"/>
        <v>0</v>
      </c>
    </row>
    <row r="2051" spans="1:6" x14ac:dyDescent="0.25">
      <c r="A2051" s="82">
        <v>4.2</v>
      </c>
      <c r="B2051" s="161" t="s">
        <v>1356</v>
      </c>
      <c r="C2051" s="687">
        <v>1</v>
      </c>
      <c r="D2051" s="201" t="s">
        <v>59</v>
      </c>
      <c r="E2051" s="757"/>
      <c r="F2051" s="912">
        <f t="shared" si="152"/>
        <v>0</v>
      </c>
    </row>
    <row r="2052" spans="1:6" x14ac:dyDescent="0.25">
      <c r="A2052" s="82">
        <v>4.3</v>
      </c>
      <c r="B2052" s="161" t="s">
        <v>1357</v>
      </c>
      <c r="C2052" s="687">
        <v>1</v>
      </c>
      <c r="D2052" s="201" t="s">
        <v>59</v>
      </c>
      <c r="E2052" s="757"/>
      <c r="F2052" s="912">
        <f t="shared" si="152"/>
        <v>0</v>
      </c>
    </row>
    <row r="2053" spans="1:6" x14ac:dyDescent="0.25">
      <c r="A2053" s="82">
        <v>4.4000000000000004</v>
      </c>
      <c r="B2053" s="161" t="s">
        <v>457</v>
      </c>
      <c r="C2053" s="687">
        <v>12.5</v>
      </c>
      <c r="D2053" s="201" t="s">
        <v>1358</v>
      </c>
      <c r="E2053" s="757"/>
      <c r="F2053" s="912">
        <f t="shared" si="152"/>
        <v>0</v>
      </c>
    </row>
    <row r="2054" spans="1:6" x14ac:dyDescent="0.25">
      <c r="A2054" s="82">
        <v>4.5</v>
      </c>
      <c r="B2054" s="161" t="s">
        <v>458</v>
      </c>
      <c r="C2054" s="687">
        <v>14</v>
      </c>
      <c r="D2054" s="201" t="s">
        <v>17</v>
      </c>
      <c r="E2054" s="757"/>
      <c r="F2054" s="912">
        <f t="shared" si="152"/>
        <v>0</v>
      </c>
    </row>
    <row r="2055" spans="1:6" x14ac:dyDescent="0.25">
      <c r="A2055" s="82">
        <v>4.5999999999999996</v>
      </c>
      <c r="B2055" s="161" t="s">
        <v>1359</v>
      </c>
      <c r="C2055" s="687">
        <v>12.5</v>
      </c>
      <c r="D2055" s="201" t="s">
        <v>1358</v>
      </c>
      <c r="E2055" s="757"/>
      <c r="F2055" s="912">
        <f t="shared" si="152"/>
        <v>0</v>
      </c>
    </row>
    <row r="2056" spans="1:6" x14ac:dyDescent="0.25">
      <c r="A2056" s="82">
        <v>4.7</v>
      </c>
      <c r="B2056" s="161" t="s">
        <v>1360</v>
      </c>
      <c r="C2056" s="687">
        <v>1</v>
      </c>
      <c r="D2056" s="201" t="s">
        <v>59</v>
      </c>
      <c r="E2056" s="757"/>
      <c r="F2056" s="912">
        <f t="shared" si="152"/>
        <v>0</v>
      </c>
    </row>
    <row r="2057" spans="1:6" x14ac:dyDescent="0.25">
      <c r="A2057" s="278"/>
      <c r="B2057" s="279" t="s">
        <v>1361</v>
      </c>
      <c r="C2057" s="280"/>
      <c r="D2057" s="281"/>
      <c r="E2057" s="756"/>
      <c r="F2057" s="867">
        <f>SUM(F2015:F2056)</f>
        <v>0</v>
      </c>
    </row>
    <row r="2058" spans="1:6" x14ac:dyDescent="0.25">
      <c r="A2058" s="522"/>
      <c r="B2058" s="523"/>
      <c r="C2058" s="298"/>
      <c r="D2058" s="286"/>
      <c r="E2058" s="755"/>
      <c r="F2058" s="899"/>
    </row>
    <row r="2059" spans="1:6" ht="38.25" x14ac:dyDescent="0.25">
      <c r="A2059" s="271" t="s">
        <v>1362</v>
      </c>
      <c r="B2059" s="277" t="s">
        <v>1363</v>
      </c>
      <c r="C2059" s="273"/>
      <c r="D2059" s="274"/>
      <c r="E2059" s="755"/>
      <c r="F2059" s="276"/>
    </row>
    <row r="2060" spans="1:6" x14ac:dyDescent="0.25">
      <c r="A2060" s="271"/>
      <c r="B2060" s="272"/>
      <c r="C2060" s="273"/>
      <c r="D2060" s="274"/>
      <c r="E2060" s="755"/>
      <c r="F2060" s="276"/>
    </row>
    <row r="2061" spans="1:6" x14ac:dyDescent="0.25">
      <c r="A2061" s="283">
        <v>1</v>
      </c>
      <c r="B2061" s="284" t="s">
        <v>16</v>
      </c>
      <c r="C2061" s="285">
        <v>46.4</v>
      </c>
      <c r="D2061" s="286" t="s">
        <v>17</v>
      </c>
      <c r="E2061" s="814"/>
      <c r="F2061" s="868">
        <f t="shared" ref="F2061:F2063" si="153">ROUND(C2061*E2061,2)</f>
        <v>0</v>
      </c>
    </row>
    <row r="2062" spans="1:6" x14ac:dyDescent="0.25">
      <c r="A2062" s="271"/>
      <c r="B2062" s="272"/>
      <c r="C2062" s="273"/>
      <c r="D2062" s="274"/>
      <c r="E2062" s="755"/>
      <c r="F2062" s="276">
        <f t="shared" si="153"/>
        <v>0</v>
      </c>
    </row>
    <row r="2063" spans="1:6" x14ac:dyDescent="0.25">
      <c r="A2063" s="297">
        <v>2</v>
      </c>
      <c r="B2063" s="525" t="s">
        <v>1364</v>
      </c>
      <c r="C2063" s="526"/>
      <c r="D2063" s="527"/>
      <c r="E2063" s="757"/>
      <c r="F2063" s="868">
        <f t="shared" si="153"/>
        <v>0</v>
      </c>
    </row>
    <row r="2064" spans="1:6" x14ac:dyDescent="0.25">
      <c r="A2064" s="528">
        <v>2.1</v>
      </c>
      <c r="B2064" s="529" t="s">
        <v>1041</v>
      </c>
      <c r="C2064" s="285">
        <v>92.8</v>
      </c>
      <c r="D2064" s="527" t="s">
        <v>17</v>
      </c>
      <c r="E2064" s="814"/>
      <c r="F2064" s="868">
        <f>ROUND(C2064*E2064,2)</f>
        <v>0</v>
      </c>
    </row>
    <row r="2065" spans="1:6" x14ac:dyDescent="0.25">
      <c r="A2065" s="530">
        <v>2.2000000000000002</v>
      </c>
      <c r="B2065" s="529" t="s">
        <v>1042</v>
      </c>
      <c r="C2065" s="285">
        <v>34.799999999999997</v>
      </c>
      <c r="D2065" s="531" t="s">
        <v>76</v>
      </c>
      <c r="E2065" s="814"/>
      <c r="F2065" s="868">
        <f t="shared" ref="F2065" si="154">ROUND(C2065*E2065,2)</f>
        <v>0</v>
      </c>
    </row>
    <row r="2066" spans="1:6" ht="25.5" x14ac:dyDescent="0.25">
      <c r="A2066" s="530">
        <v>2.2999999999999998</v>
      </c>
      <c r="B2066" s="583" t="s">
        <v>1197</v>
      </c>
      <c r="C2066" s="285">
        <v>2.39</v>
      </c>
      <c r="D2066" s="293" t="s">
        <v>26</v>
      </c>
      <c r="E2066" s="814"/>
      <c r="F2066" s="868">
        <f>ROUND(C2066*E2066,2)</f>
        <v>0</v>
      </c>
    </row>
    <row r="2067" spans="1:6" x14ac:dyDescent="0.25">
      <c r="A2067" s="271"/>
      <c r="B2067" s="272"/>
      <c r="C2067" s="273"/>
      <c r="D2067" s="274"/>
      <c r="E2067" s="814"/>
      <c r="F2067" s="276">
        <f t="shared" ref="F2067:F2068" si="155">ROUND(C2067*E2067,2)</f>
        <v>0</v>
      </c>
    </row>
    <row r="2068" spans="1:6" x14ac:dyDescent="0.25">
      <c r="A2068" s="297">
        <v>3</v>
      </c>
      <c r="B2068" s="288" t="s">
        <v>18</v>
      </c>
      <c r="C2068" s="289"/>
      <c r="D2068" s="290"/>
      <c r="E2068" s="814"/>
      <c r="F2068" s="868">
        <f t="shared" si="155"/>
        <v>0</v>
      </c>
    </row>
    <row r="2069" spans="1:6" x14ac:dyDescent="0.25">
      <c r="A2069" s="299">
        <v>3.1</v>
      </c>
      <c r="B2069" s="292" t="s">
        <v>1139</v>
      </c>
      <c r="C2069" s="289">
        <v>36.19</v>
      </c>
      <c r="D2069" s="293" t="s">
        <v>20</v>
      </c>
      <c r="E2069" s="814"/>
      <c r="F2069" s="868">
        <f t="shared" ref="F2069" si="156">ROUND((C2069*E2069),2)</f>
        <v>0</v>
      </c>
    </row>
    <row r="2070" spans="1:6" x14ac:dyDescent="0.25">
      <c r="A2070" s="299">
        <v>3.2</v>
      </c>
      <c r="B2070" s="294" t="s">
        <v>21</v>
      </c>
      <c r="C2070" s="289">
        <v>3.25</v>
      </c>
      <c r="D2070" s="293" t="s">
        <v>22</v>
      </c>
      <c r="E2070" s="757"/>
      <c r="F2070" s="868">
        <f t="shared" ref="F2070" si="157">ROUND(C2070*E2070,2)</f>
        <v>0</v>
      </c>
    </row>
    <row r="2071" spans="1:6" ht="25.5" x14ac:dyDescent="0.25">
      <c r="A2071" s="299">
        <v>3.3</v>
      </c>
      <c r="B2071" s="294" t="s">
        <v>1044</v>
      </c>
      <c r="C2071" s="285">
        <v>7.42</v>
      </c>
      <c r="D2071" s="293" t="s">
        <v>26</v>
      </c>
      <c r="E2071" s="814"/>
      <c r="F2071" s="868">
        <f>ROUND((C2071*E2071),2)</f>
        <v>0</v>
      </c>
    </row>
    <row r="2072" spans="1:6" ht="25.5" x14ac:dyDescent="0.25">
      <c r="A2072" s="299">
        <v>3.4</v>
      </c>
      <c r="B2072" s="292" t="s">
        <v>23</v>
      </c>
      <c r="C2072" s="295">
        <v>30.93</v>
      </c>
      <c r="D2072" s="296" t="s">
        <v>24</v>
      </c>
      <c r="E2072" s="814"/>
      <c r="F2072" s="868">
        <f t="shared" ref="F2072:F2083" si="158">ROUND(C2072*E2072,2)</f>
        <v>0</v>
      </c>
    </row>
    <row r="2073" spans="1:6" ht="25.5" x14ac:dyDescent="0.25">
      <c r="A2073" s="299">
        <v>3.5</v>
      </c>
      <c r="B2073" s="583" t="s">
        <v>1197</v>
      </c>
      <c r="C2073" s="285">
        <v>14</v>
      </c>
      <c r="D2073" s="293" t="s">
        <v>26</v>
      </c>
      <c r="E2073" s="814"/>
      <c r="F2073" s="868">
        <f t="shared" si="158"/>
        <v>0</v>
      </c>
    </row>
    <row r="2074" spans="1:6" x14ac:dyDescent="0.25">
      <c r="A2074" s="271"/>
      <c r="B2074" s="272"/>
      <c r="C2074" s="273"/>
      <c r="D2074" s="274"/>
      <c r="E2074" s="814"/>
      <c r="F2074" s="276">
        <f t="shared" si="158"/>
        <v>0</v>
      </c>
    </row>
    <row r="2075" spans="1:6" x14ac:dyDescent="0.25">
      <c r="A2075" s="297">
        <v>4</v>
      </c>
      <c r="B2075" s="284" t="s">
        <v>27</v>
      </c>
      <c r="C2075" s="298"/>
      <c r="D2075" s="286"/>
      <c r="E2075" s="814"/>
      <c r="F2075" s="868">
        <f t="shared" si="158"/>
        <v>0</v>
      </c>
    </row>
    <row r="2076" spans="1:6" x14ac:dyDescent="0.25">
      <c r="A2076" s="299">
        <v>4.0999999999999996</v>
      </c>
      <c r="B2076" s="300" t="s">
        <v>1293</v>
      </c>
      <c r="C2076" s="295">
        <v>47.33</v>
      </c>
      <c r="D2076" s="286" t="s">
        <v>17</v>
      </c>
      <c r="E2076" s="814"/>
      <c r="F2076" s="868">
        <f t="shared" si="158"/>
        <v>0</v>
      </c>
    </row>
    <row r="2077" spans="1:6" x14ac:dyDescent="0.25">
      <c r="A2077" s="299"/>
      <c r="B2077" s="272"/>
      <c r="C2077" s="295"/>
      <c r="D2077" s="274"/>
      <c r="E2077" s="814"/>
      <c r="F2077" s="276">
        <f t="shared" si="158"/>
        <v>0</v>
      </c>
    </row>
    <row r="2078" spans="1:6" x14ac:dyDescent="0.25">
      <c r="A2078" s="297">
        <v>5</v>
      </c>
      <c r="B2078" s="284" t="s">
        <v>30</v>
      </c>
      <c r="C2078" s="289"/>
      <c r="D2078" s="286"/>
      <c r="E2078" s="814"/>
      <c r="F2078" s="868">
        <f t="shared" si="158"/>
        <v>0</v>
      </c>
    </row>
    <row r="2079" spans="1:6" x14ac:dyDescent="0.25">
      <c r="A2079" s="299">
        <v>5.0999999999999996</v>
      </c>
      <c r="B2079" s="300" t="s">
        <v>1294</v>
      </c>
      <c r="C2079" s="295">
        <v>46.4</v>
      </c>
      <c r="D2079" s="286" t="s">
        <v>17</v>
      </c>
      <c r="E2079" s="814"/>
      <c r="F2079" s="868">
        <f t="shared" si="158"/>
        <v>0</v>
      </c>
    </row>
    <row r="2080" spans="1:6" x14ac:dyDescent="0.25">
      <c r="A2080" s="271"/>
      <c r="B2080" s="272"/>
      <c r="C2080" s="295"/>
      <c r="D2080" s="274"/>
      <c r="E2080" s="814"/>
      <c r="F2080" s="868">
        <f t="shared" si="158"/>
        <v>0</v>
      </c>
    </row>
    <row r="2081" spans="1:6" x14ac:dyDescent="0.25">
      <c r="A2081" s="297">
        <v>6</v>
      </c>
      <c r="B2081" s="282" t="s">
        <v>32</v>
      </c>
      <c r="C2081" s="295"/>
      <c r="D2081" s="286"/>
      <c r="E2081" s="814"/>
      <c r="F2081" s="868">
        <f t="shared" si="158"/>
        <v>0</v>
      </c>
    </row>
    <row r="2082" spans="1:6" x14ac:dyDescent="0.25">
      <c r="A2082" s="299">
        <v>6.1</v>
      </c>
      <c r="B2082" s="300" t="s">
        <v>1294</v>
      </c>
      <c r="C2082" s="295">
        <v>46.4</v>
      </c>
      <c r="D2082" s="286" t="s">
        <v>17</v>
      </c>
      <c r="E2082" s="814"/>
      <c r="F2082" s="868">
        <f t="shared" si="158"/>
        <v>0</v>
      </c>
    </row>
    <row r="2083" spans="1:6" x14ac:dyDescent="0.25">
      <c r="A2083" s="271"/>
      <c r="B2083" s="272"/>
      <c r="C2083" s="273"/>
      <c r="D2083" s="274"/>
      <c r="E2083" s="755"/>
      <c r="F2083" s="276">
        <f t="shared" si="158"/>
        <v>0</v>
      </c>
    </row>
    <row r="2084" spans="1:6" ht="25.5" x14ac:dyDescent="0.25">
      <c r="A2084" s="573">
        <v>7</v>
      </c>
      <c r="B2084" s="282" t="s">
        <v>878</v>
      </c>
      <c r="C2084" s="285">
        <v>15</v>
      </c>
      <c r="D2084" s="304" t="s">
        <v>34</v>
      </c>
      <c r="E2084" s="757"/>
      <c r="F2084" s="868">
        <f>ROUND(C2084*E2084,2)/100</f>
        <v>0</v>
      </c>
    </row>
    <row r="2085" spans="1:6" x14ac:dyDescent="0.25">
      <c r="A2085" s="271"/>
      <c r="B2085" s="272"/>
      <c r="C2085" s="273"/>
      <c r="D2085" s="274"/>
      <c r="E2085" s="755"/>
      <c r="F2085" s="276">
        <f t="shared" ref="F2085:F2093" si="159">ROUND(C2085*E2085,2)</f>
        <v>0</v>
      </c>
    </row>
    <row r="2086" spans="1:6" x14ac:dyDescent="0.25">
      <c r="A2086" s="297">
        <v>8</v>
      </c>
      <c r="B2086" s="534" t="s">
        <v>1046</v>
      </c>
      <c r="C2086" s="285"/>
      <c r="D2086" s="293"/>
      <c r="E2086" s="757"/>
      <c r="F2086" s="868">
        <f t="shared" si="159"/>
        <v>0</v>
      </c>
    </row>
    <row r="2087" spans="1:6" x14ac:dyDescent="0.25">
      <c r="A2087" s="299">
        <v>8.1</v>
      </c>
      <c r="B2087" s="529" t="s">
        <v>1047</v>
      </c>
      <c r="C2087" s="285">
        <v>34.799999999999997</v>
      </c>
      <c r="D2087" s="531" t="s">
        <v>76</v>
      </c>
      <c r="E2087" s="757"/>
      <c r="F2087" s="868">
        <f t="shared" si="159"/>
        <v>0</v>
      </c>
    </row>
    <row r="2088" spans="1:6" ht="25.5" x14ac:dyDescent="0.25">
      <c r="A2088" s="299">
        <v>8.1999999999999993</v>
      </c>
      <c r="B2088" s="529" t="s">
        <v>1048</v>
      </c>
      <c r="C2088" s="285">
        <v>43.5</v>
      </c>
      <c r="D2088" s="531" t="s">
        <v>76</v>
      </c>
      <c r="E2088" s="757"/>
      <c r="F2088" s="868">
        <f t="shared" si="159"/>
        <v>0</v>
      </c>
    </row>
    <row r="2089" spans="1:6" x14ac:dyDescent="0.25">
      <c r="A2089" s="299">
        <v>8.3000000000000007</v>
      </c>
      <c r="B2089" s="292" t="s">
        <v>1049</v>
      </c>
      <c r="C2089" s="285">
        <v>66.290000000000006</v>
      </c>
      <c r="D2089" s="293" t="s">
        <v>1050</v>
      </c>
      <c r="E2089" s="757"/>
      <c r="F2089" s="868">
        <f t="shared" si="159"/>
        <v>0</v>
      </c>
    </row>
    <row r="2090" spans="1:6" x14ac:dyDescent="0.25">
      <c r="A2090" s="271"/>
      <c r="B2090" s="272"/>
      <c r="C2090" s="273"/>
      <c r="D2090" s="274"/>
      <c r="E2090" s="757"/>
      <c r="F2090" s="276">
        <f t="shared" si="159"/>
        <v>0</v>
      </c>
    </row>
    <row r="2091" spans="1:6" ht="63.75" x14ac:dyDescent="0.25">
      <c r="A2091" s="305">
        <v>9</v>
      </c>
      <c r="B2091" s="306" t="s">
        <v>35</v>
      </c>
      <c r="C2091" s="285">
        <v>46.4</v>
      </c>
      <c r="D2091" s="304" t="s">
        <v>17</v>
      </c>
      <c r="E2091" s="757"/>
      <c r="F2091" s="868">
        <f t="shared" si="159"/>
        <v>0</v>
      </c>
    </row>
    <row r="2092" spans="1:6" x14ac:dyDescent="0.25">
      <c r="A2092" s="271"/>
      <c r="B2092" s="272"/>
      <c r="C2092" s="273"/>
      <c r="D2092" s="274"/>
      <c r="E2092" s="815"/>
      <c r="F2092" s="276">
        <f t="shared" si="159"/>
        <v>0</v>
      </c>
    </row>
    <row r="2093" spans="1:6" ht="25.5" x14ac:dyDescent="0.25">
      <c r="A2093" s="1">
        <v>10</v>
      </c>
      <c r="B2093" s="292" t="s">
        <v>36</v>
      </c>
      <c r="C2093" s="289">
        <v>46.4</v>
      </c>
      <c r="D2093" s="304" t="s">
        <v>17</v>
      </c>
      <c r="E2093" s="757"/>
      <c r="F2093" s="868">
        <f t="shared" si="159"/>
        <v>0</v>
      </c>
    </row>
    <row r="2094" spans="1:6" x14ac:dyDescent="0.25">
      <c r="A2094" s="688"/>
      <c r="B2094" s="689" t="s">
        <v>1365</v>
      </c>
      <c r="C2094" s="690"/>
      <c r="D2094" s="691"/>
      <c r="E2094" s="844"/>
      <c r="F2094" s="913">
        <f>SUM(F2061:F2093)</f>
        <v>0</v>
      </c>
    </row>
    <row r="2095" spans="1:6" x14ac:dyDescent="0.25">
      <c r="A2095" s="522"/>
      <c r="B2095" s="523"/>
      <c r="C2095" s="298"/>
      <c r="D2095" s="286"/>
      <c r="E2095" s="755"/>
      <c r="F2095" s="899"/>
    </row>
    <row r="2096" spans="1:6" x14ac:dyDescent="0.25">
      <c r="A2096" s="271" t="s">
        <v>1366</v>
      </c>
      <c r="B2096" s="277" t="s">
        <v>1367</v>
      </c>
      <c r="C2096" s="273"/>
      <c r="D2096" s="274"/>
      <c r="E2096" s="755"/>
      <c r="F2096" s="276"/>
    </row>
    <row r="2097" spans="1:6" x14ac:dyDescent="0.25">
      <c r="A2097" s="271"/>
      <c r="B2097" s="272"/>
      <c r="C2097" s="273"/>
      <c r="D2097" s="274"/>
      <c r="E2097" s="755"/>
      <c r="F2097" s="276"/>
    </row>
    <row r="2098" spans="1:6" x14ac:dyDescent="0.25">
      <c r="A2098" s="283">
        <v>1</v>
      </c>
      <c r="B2098" s="284" t="s">
        <v>16</v>
      </c>
      <c r="C2098" s="285">
        <v>5777.41</v>
      </c>
      <c r="D2098" s="286" t="s">
        <v>17</v>
      </c>
      <c r="E2098" s="814"/>
      <c r="F2098" s="868">
        <f t="shared" ref="F2098:F2100" si="160">ROUND(C2098*E2098,2)</f>
        <v>0</v>
      </c>
    </row>
    <row r="2099" spans="1:6" x14ac:dyDescent="0.25">
      <c r="A2099" s="271"/>
      <c r="B2099" s="272"/>
      <c r="C2099" s="273"/>
      <c r="D2099" s="274"/>
      <c r="E2099" s="755"/>
      <c r="F2099" s="276">
        <f t="shared" si="160"/>
        <v>0</v>
      </c>
    </row>
    <row r="2100" spans="1:6" x14ac:dyDescent="0.25">
      <c r="A2100" s="297">
        <v>2</v>
      </c>
      <c r="B2100" s="525" t="s">
        <v>1368</v>
      </c>
      <c r="C2100" s="526"/>
      <c r="D2100" s="527"/>
      <c r="E2100" s="757"/>
      <c r="F2100" s="868">
        <f t="shared" si="160"/>
        <v>0</v>
      </c>
    </row>
    <row r="2101" spans="1:6" x14ac:dyDescent="0.25">
      <c r="A2101" s="528">
        <v>2.1</v>
      </c>
      <c r="B2101" s="529" t="s">
        <v>1041</v>
      </c>
      <c r="C2101" s="285">
        <v>11554.82</v>
      </c>
      <c r="D2101" s="527" t="s">
        <v>17</v>
      </c>
      <c r="E2101" s="814"/>
      <c r="F2101" s="868">
        <f>ROUND(C2101*E2101,2)</f>
        <v>0</v>
      </c>
    </row>
    <row r="2102" spans="1:6" x14ac:dyDescent="0.25">
      <c r="A2102" s="530">
        <v>2.2000000000000002</v>
      </c>
      <c r="B2102" s="529" t="s">
        <v>1042</v>
      </c>
      <c r="C2102" s="285">
        <v>4333.0600000000004</v>
      </c>
      <c r="D2102" s="531" t="s">
        <v>76</v>
      </c>
      <c r="E2102" s="814"/>
      <c r="F2102" s="868">
        <f t="shared" ref="F2102" si="161">ROUND(C2102*E2102,2)</f>
        <v>0</v>
      </c>
    </row>
    <row r="2103" spans="1:6" ht="25.5" x14ac:dyDescent="0.25">
      <c r="A2103" s="530">
        <v>2.2999999999999998</v>
      </c>
      <c r="B2103" s="583" t="s">
        <v>1197</v>
      </c>
      <c r="C2103" s="285">
        <v>297.16000000000003</v>
      </c>
      <c r="D2103" s="531" t="s">
        <v>46</v>
      </c>
      <c r="E2103" s="814"/>
      <c r="F2103" s="868">
        <f>ROUND(C2103*E2103,2)</f>
        <v>0</v>
      </c>
    </row>
    <row r="2104" spans="1:6" x14ac:dyDescent="0.25">
      <c r="A2104" s="271"/>
      <c r="B2104" s="272"/>
      <c r="C2104" s="273"/>
      <c r="D2104" s="274"/>
      <c r="E2104" s="814"/>
      <c r="F2104" s="276">
        <f t="shared" ref="F2104:F2105" si="162">ROUND(C2104*E2104,2)</f>
        <v>0</v>
      </c>
    </row>
    <row r="2105" spans="1:6" x14ac:dyDescent="0.25">
      <c r="A2105" s="297">
        <v>3</v>
      </c>
      <c r="B2105" s="288" t="s">
        <v>18</v>
      </c>
      <c r="C2105" s="289"/>
      <c r="D2105" s="290"/>
      <c r="E2105" s="814"/>
      <c r="F2105" s="868">
        <f t="shared" si="162"/>
        <v>0</v>
      </c>
    </row>
    <row r="2106" spans="1:6" x14ac:dyDescent="0.25">
      <c r="A2106" s="299">
        <v>3.1</v>
      </c>
      <c r="B2106" s="292" t="s">
        <v>1139</v>
      </c>
      <c r="C2106" s="289">
        <v>4506.38</v>
      </c>
      <c r="D2106" s="293" t="s">
        <v>20</v>
      </c>
      <c r="E2106" s="814"/>
      <c r="F2106" s="868">
        <f t="shared" ref="F2106" si="163">ROUND((C2106*E2106),2)</f>
        <v>0</v>
      </c>
    </row>
    <row r="2107" spans="1:6" x14ac:dyDescent="0.25">
      <c r="A2107" s="299">
        <v>3.2</v>
      </c>
      <c r="B2107" s="294" t="s">
        <v>21</v>
      </c>
      <c r="C2107" s="289">
        <v>404.42</v>
      </c>
      <c r="D2107" s="293" t="s">
        <v>22</v>
      </c>
      <c r="E2107" s="757"/>
      <c r="F2107" s="868">
        <f t="shared" ref="F2107" si="164">ROUND(C2107*E2107,2)</f>
        <v>0</v>
      </c>
    </row>
    <row r="2108" spans="1:6" ht="25.5" x14ac:dyDescent="0.25">
      <c r="A2108" s="299">
        <v>3.3</v>
      </c>
      <c r="B2108" s="294" t="s">
        <v>1044</v>
      </c>
      <c r="C2108" s="285">
        <v>924.58</v>
      </c>
      <c r="D2108" s="293" t="s">
        <v>26</v>
      </c>
      <c r="E2108" s="814"/>
      <c r="F2108" s="868">
        <f>ROUND((C2108*E2108),2)</f>
        <v>0</v>
      </c>
    </row>
    <row r="2109" spans="1:6" ht="25.5" x14ac:dyDescent="0.25">
      <c r="A2109" s="299">
        <v>3.4</v>
      </c>
      <c r="B2109" s="292" t="s">
        <v>23</v>
      </c>
      <c r="C2109" s="295">
        <v>3852.4</v>
      </c>
      <c r="D2109" s="296" t="s">
        <v>24</v>
      </c>
      <c r="E2109" s="814"/>
      <c r="F2109" s="868">
        <f t="shared" ref="F2109:F2120" si="165">ROUND(C2109*E2109,2)</f>
        <v>0</v>
      </c>
    </row>
    <row r="2110" spans="1:6" ht="25.5" x14ac:dyDescent="0.25">
      <c r="A2110" s="299">
        <v>3.5</v>
      </c>
      <c r="B2110" s="583" t="s">
        <v>1197</v>
      </c>
      <c r="C2110" s="285">
        <v>924.68</v>
      </c>
      <c r="D2110" s="293" t="s">
        <v>26</v>
      </c>
      <c r="E2110" s="814"/>
      <c r="F2110" s="868">
        <f t="shared" si="165"/>
        <v>0</v>
      </c>
    </row>
    <row r="2111" spans="1:6" x14ac:dyDescent="0.25">
      <c r="A2111" s="271"/>
      <c r="B2111" s="272"/>
      <c r="C2111" s="273"/>
      <c r="D2111" s="274"/>
      <c r="E2111" s="814"/>
      <c r="F2111" s="276">
        <f t="shared" si="165"/>
        <v>0</v>
      </c>
    </row>
    <row r="2112" spans="1:6" x14ac:dyDescent="0.25">
      <c r="A2112" s="297">
        <v>4</v>
      </c>
      <c r="B2112" s="284" t="s">
        <v>27</v>
      </c>
      <c r="C2112" s="298"/>
      <c r="D2112" s="286"/>
      <c r="E2112" s="814"/>
      <c r="F2112" s="868">
        <f t="shared" si="165"/>
        <v>0</v>
      </c>
    </row>
    <row r="2113" spans="1:6" x14ac:dyDescent="0.25">
      <c r="A2113" s="299">
        <v>4.0999999999999996</v>
      </c>
      <c r="B2113" s="300" t="s">
        <v>1150</v>
      </c>
      <c r="C2113" s="295">
        <v>5892.96</v>
      </c>
      <c r="D2113" s="286" t="s">
        <v>17</v>
      </c>
      <c r="E2113" s="814"/>
      <c r="F2113" s="868">
        <f t="shared" si="165"/>
        <v>0</v>
      </c>
    </row>
    <row r="2114" spans="1:6" x14ac:dyDescent="0.25">
      <c r="A2114" s="299"/>
      <c r="B2114" s="272"/>
      <c r="C2114" s="295"/>
      <c r="D2114" s="274"/>
      <c r="E2114" s="814"/>
      <c r="F2114" s="276">
        <f t="shared" si="165"/>
        <v>0</v>
      </c>
    </row>
    <row r="2115" spans="1:6" x14ac:dyDescent="0.25">
      <c r="A2115" s="297">
        <v>5</v>
      </c>
      <c r="B2115" s="284" t="s">
        <v>30</v>
      </c>
      <c r="C2115" s="289"/>
      <c r="D2115" s="286"/>
      <c r="E2115" s="814"/>
      <c r="F2115" s="868">
        <f t="shared" si="165"/>
        <v>0</v>
      </c>
    </row>
    <row r="2116" spans="1:6" x14ac:dyDescent="0.25">
      <c r="A2116" s="299">
        <v>5.0999999999999996</v>
      </c>
      <c r="B2116" s="300" t="s">
        <v>1155</v>
      </c>
      <c r="C2116" s="295">
        <v>5777.41</v>
      </c>
      <c r="D2116" s="286" t="s">
        <v>17</v>
      </c>
      <c r="E2116" s="814"/>
      <c r="F2116" s="868">
        <f t="shared" si="165"/>
        <v>0</v>
      </c>
    </row>
    <row r="2117" spans="1:6" x14ac:dyDescent="0.25">
      <c r="A2117" s="271"/>
      <c r="B2117" s="272"/>
      <c r="C2117" s="295"/>
      <c r="D2117" s="274"/>
      <c r="E2117" s="814"/>
      <c r="F2117" s="868">
        <f t="shared" si="165"/>
        <v>0</v>
      </c>
    </row>
    <row r="2118" spans="1:6" x14ac:dyDescent="0.25">
      <c r="A2118" s="297">
        <v>6</v>
      </c>
      <c r="B2118" s="282" t="s">
        <v>32</v>
      </c>
      <c r="C2118" s="295"/>
      <c r="D2118" s="286"/>
      <c r="E2118" s="814"/>
      <c r="F2118" s="868">
        <f t="shared" si="165"/>
        <v>0</v>
      </c>
    </row>
    <row r="2119" spans="1:6" x14ac:dyDescent="0.25">
      <c r="A2119" s="299">
        <v>6.1</v>
      </c>
      <c r="B2119" s="300" t="s">
        <v>1155</v>
      </c>
      <c r="C2119" s="295">
        <v>5777.41</v>
      </c>
      <c r="D2119" s="286" t="s">
        <v>17</v>
      </c>
      <c r="E2119" s="814"/>
      <c r="F2119" s="868">
        <f t="shared" si="165"/>
        <v>0</v>
      </c>
    </row>
    <row r="2120" spans="1:6" x14ac:dyDescent="0.25">
      <c r="A2120" s="271"/>
      <c r="B2120" s="272"/>
      <c r="C2120" s="273"/>
      <c r="D2120" s="274"/>
      <c r="E2120" s="755"/>
      <c r="F2120" s="276">
        <f t="shared" si="165"/>
        <v>0</v>
      </c>
    </row>
    <row r="2121" spans="1:6" ht="25.5" x14ac:dyDescent="0.25">
      <c r="A2121" s="573">
        <v>7</v>
      </c>
      <c r="B2121" s="282" t="s">
        <v>878</v>
      </c>
      <c r="C2121" s="285">
        <v>15</v>
      </c>
      <c r="D2121" s="304" t="s">
        <v>34</v>
      </c>
      <c r="E2121" s="757"/>
      <c r="F2121" s="868">
        <f>ROUND(C2121*E2121,2)/100</f>
        <v>0</v>
      </c>
    </row>
    <row r="2122" spans="1:6" x14ac:dyDescent="0.25">
      <c r="A2122" s="271"/>
      <c r="B2122" s="272"/>
      <c r="C2122" s="273"/>
      <c r="D2122" s="274"/>
      <c r="E2122" s="755"/>
      <c r="F2122" s="276">
        <f t="shared" ref="F2122:F2130" si="166">ROUND(C2122*E2122,2)</f>
        <v>0</v>
      </c>
    </row>
    <row r="2123" spans="1:6" x14ac:dyDescent="0.25">
      <c r="A2123" s="297">
        <v>8</v>
      </c>
      <c r="B2123" s="534" t="s">
        <v>1046</v>
      </c>
      <c r="C2123" s="285"/>
      <c r="D2123" s="293"/>
      <c r="E2123" s="757"/>
      <c r="F2123" s="868">
        <f t="shared" si="166"/>
        <v>0</v>
      </c>
    </row>
    <row r="2124" spans="1:6" x14ac:dyDescent="0.25">
      <c r="A2124" s="299">
        <v>8.1</v>
      </c>
      <c r="B2124" s="529" t="s">
        <v>1047</v>
      </c>
      <c r="C2124" s="285">
        <v>4333.0600000000004</v>
      </c>
      <c r="D2124" s="531" t="s">
        <v>76</v>
      </c>
      <c r="E2124" s="757"/>
      <c r="F2124" s="868">
        <f t="shared" si="166"/>
        <v>0</v>
      </c>
    </row>
    <row r="2125" spans="1:6" ht="25.5" x14ac:dyDescent="0.25">
      <c r="A2125" s="299">
        <v>8.1999999999999993</v>
      </c>
      <c r="B2125" s="529" t="s">
        <v>1048</v>
      </c>
      <c r="C2125" s="285">
        <v>5416.33</v>
      </c>
      <c r="D2125" s="531" t="s">
        <v>76</v>
      </c>
      <c r="E2125" s="757"/>
      <c r="F2125" s="868">
        <f t="shared" si="166"/>
        <v>0</v>
      </c>
    </row>
    <row r="2126" spans="1:6" x14ac:dyDescent="0.25">
      <c r="A2126" s="299">
        <v>8.3000000000000007</v>
      </c>
      <c r="B2126" s="292" t="s">
        <v>1049</v>
      </c>
      <c r="C2126" s="285">
        <v>8254.49</v>
      </c>
      <c r="D2126" s="293" t="s">
        <v>1050</v>
      </c>
      <c r="E2126" s="757"/>
      <c r="F2126" s="868">
        <f t="shared" si="166"/>
        <v>0</v>
      </c>
    </row>
    <row r="2127" spans="1:6" x14ac:dyDescent="0.25">
      <c r="A2127" s="271"/>
      <c r="B2127" s="272"/>
      <c r="C2127" s="273"/>
      <c r="D2127" s="274"/>
      <c r="E2127" s="757"/>
      <c r="F2127" s="276">
        <f t="shared" si="166"/>
        <v>0</v>
      </c>
    </row>
    <row r="2128" spans="1:6" ht="63.75" x14ac:dyDescent="0.25">
      <c r="A2128" s="305">
        <v>9</v>
      </c>
      <c r="B2128" s="306" t="s">
        <v>35</v>
      </c>
      <c r="C2128" s="285">
        <v>5777.41</v>
      </c>
      <c r="D2128" s="304" t="s">
        <v>17</v>
      </c>
      <c r="E2128" s="757"/>
      <c r="F2128" s="868">
        <f t="shared" si="166"/>
        <v>0</v>
      </c>
    </row>
    <row r="2129" spans="1:6" x14ac:dyDescent="0.25">
      <c r="A2129" s="271"/>
      <c r="B2129" s="272"/>
      <c r="C2129" s="273"/>
      <c r="D2129" s="274"/>
      <c r="E2129" s="815"/>
      <c r="F2129" s="276">
        <f t="shared" si="166"/>
        <v>0</v>
      </c>
    </row>
    <row r="2130" spans="1:6" ht="25.5" x14ac:dyDescent="0.25">
      <c r="A2130" s="1">
        <v>10</v>
      </c>
      <c r="B2130" s="292" t="s">
        <v>36</v>
      </c>
      <c r="C2130" s="289">
        <v>5777.41</v>
      </c>
      <c r="D2130" s="304" t="s">
        <v>17</v>
      </c>
      <c r="E2130" s="757"/>
      <c r="F2130" s="868">
        <f t="shared" si="166"/>
        <v>0</v>
      </c>
    </row>
    <row r="2131" spans="1:6" x14ac:dyDescent="0.25">
      <c r="A2131" s="278"/>
      <c r="B2131" s="279" t="s">
        <v>1369</v>
      </c>
      <c r="C2131" s="280"/>
      <c r="D2131" s="281"/>
      <c r="E2131" s="756"/>
      <c r="F2131" s="867">
        <f>SUM(F2098:F2130)</f>
        <v>0</v>
      </c>
    </row>
    <row r="2132" spans="1:6" x14ac:dyDescent="0.25">
      <c r="A2132" s="522"/>
      <c r="B2132" s="523"/>
      <c r="C2132" s="298"/>
      <c r="D2132" s="286"/>
      <c r="E2132" s="755"/>
      <c r="F2132" s="899"/>
    </row>
    <row r="2133" spans="1:6" x14ac:dyDescent="0.25">
      <c r="A2133" s="271" t="s">
        <v>1370</v>
      </c>
      <c r="B2133" s="272" t="s">
        <v>1371</v>
      </c>
      <c r="C2133" s="298"/>
      <c r="D2133" s="286"/>
      <c r="E2133" s="254"/>
      <c r="F2133" s="276">
        <f>C2133*E2133</f>
        <v>0</v>
      </c>
    </row>
    <row r="2134" spans="1:6" ht="51" x14ac:dyDescent="0.25">
      <c r="A2134" s="692">
        <v>1</v>
      </c>
      <c r="B2134" s="306" t="s">
        <v>1372</v>
      </c>
      <c r="C2134" s="693">
        <v>5</v>
      </c>
      <c r="D2134" s="286" t="s">
        <v>84</v>
      </c>
      <c r="E2134" s="757"/>
      <c r="F2134" s="868">
        <f>ROUND(C2134*E2134,2)</f>
        <v>0</v>
      </c>
    </row>
    <row r="2135" spans="1:6" x14ac:dyDescent="0.25">
      <c r="A2135" s="1">
        <v>2</v>
      </c>
      <c r="B2135" s="306" t="s">
        <v>1373</v>
      </c>
      <c r="C2135" s="693">
        <v>1</v>
      </c>
      <c r="D2135" s="286" t="s">
        <v>12</v>
      </c>
      <c r="E2135" s="757"/>
      <c r="F2135" s="868">
        <f>ROUND(C2135*E2135,2)</f>
        <v>0</v>
      </c>
    </row>
    <row r="2136" spans="1:6" x14ac:dyDescent="0.25">
      <c r="A2136" s="692">
        <v>3</v>
      </c>
      <c r="B2136" s="306" t="s">
        <v>1374</v>
      </c>
      <c r="C2136" s="693">
        <v>1</v>
      </c>
      <c r="D2136" s="286" t="s">
        <v>12</v>
      </c>
      <c r="E2136" s="757"/>
      <c r="F2136" s="868">
        <f>ROUND(C2136*E2136,2)</f>
        <v>0</v>
      </c>
    </row>
    <row r="2137" spans="1:6" ht="25.5" x14ac:dyDescent="0.25">
      <c r="A2137" s="692">
        <v>4</v>
      </c>
      <c r="B2137" s="694" t="s">
        <v>1396</v>
      </c>
      <c r="C2137" s="754"/>
      <c r="D2137" s="286" t="s">
        <v>1375</v>
      </c>
      <c r="E2137" s="757"/>
      <c r="F2137" s="868">
        <f>ROUND(C2137*E2137,2)</f>
        <v>0</v>
      </c>
    </row>
    <row r="2138" spans="1:6" ht="25.5" x14ac:dyDescent="0.25">
      <c r="A2138" s="692">
        <v>5</v>
      </c>
      <c r="B2138" s="306" t="s">
        <v>1397</v>
      </c>
      <c r="C2138" s="754"/>
      <c r="D2138" s="286" t="s">
        <v>1375</v>
      </c>
      <c r="E2138" s="757"/>
      <c r="F2138" s="868">
        <f>ROUND(C2138*E2138,2)</f>
        <v>0</v>
      </c>
    </row>
    <row r="2139" spans="1:6" x14ac:dyDescent="0.25">
      <c r="A2139" s="278"/>
      <c r="B2139" s="279" t="s">
        <v>1376</v>
      </c>
      <c r="C2139" s="280"/>
      <c r="D2139" s="281"/>
      <c r="E2139" s="756"/>
      <c r="F2139" s="867">
        <f>SUM(F2134:F2138)</f>
        <v>0</v>
      </c>
    </row>
    <row r="2140" spans="1:6" x14ac:dyDescent="0.25">
      <c r="A2140" s="695"/>
      <c r="B2140" s="696" t="s">
        <v>1377</v>
      </c>
      <c r="C2140" s="697"/>
      <c r="D2140" s="698"/>
      <c r="E2140" s="845"/>
      <c r="F2140" s="914">
        <f>+F9+F40+F1063+F1087+F1239+F1273+F1380+F1418+F1478+F1513+F1620+F1657+F1702+F1829+F1867+F1975+F2008+F2057+F2094+F2131+F2139</f>
        <v>0</v>
      </c>
    </row>
    <row r="2141" spans="1:6" x14ac:dyDescent="0.25">
      <c r="A2141" s="699"/>
      <c r="B2141" s="700" t="s">
        <v>1377</v>
      </c>
      <c r="C2141" s="701"/>
      <c r="D2141" s="702"/>
      <c r="E2141" s="846"/>
      <c r="F2141" s="915">
        <f>+F2140</f>
        <v>0</v>
      </c>
    </row>
    <row r="2142" spans="1:6" x14ac:dyDescent="0.25">
      <c r="A2142" s="703"/>
      <c r="B2142" s="704" t="s">
        <v>1378</v>
      </c>
      <c r="C2142" s="705"/>
      <c r="D2142" s="706"/>
      <c r="E2142" s="847"/>
      <c r="F2142" s="916"/>
    </row>
    <row r="2143" spans="1:6" x14ac:dyDescent="0.25">
      <c r="A2143" s="707"/>
      <c r="B2143" s="708" t="s">
        <v>1379</v>
      </c>
      <c r="C2143" s="709">
        <v>0.1</v>
      </c>
      <c r="D2143" s="706"/>
      <c r="E2143" s="847"/>
      <c r="F2143" s="917">
        <f>+C2143*F2140</f>
        <v>0</v>
      </c>
    </row>
    <row r="2144" spans="1:6" x14ac:dyDescent="0.25">
      <c r="A2144" s="703"/>
      <c r="B2144" s="708" t="s">
        <v>1380</v>
      </c>
      <c r="C2144" s="709">
        <v>0.03</v>
      </c>
      <c r="D2144" s="710"/>
      <c r="E2144" s="847"/>
      <c r="F2144" s="917">
        <f>+C2144*F2140</f>
        <v>0</v>
      </c>
    </row>
    <row r="2145" spans="1:6" x14ac:dyDescent="0.25">
      <c r="A2145" s="711"/>
      <c r="B2145" s="708" t="s">
        <v>1381</v>
      </c>
      <c r="C2145" s="709">
        <v>0.04</v>
      </c>
      <c r="D2145" s="710"/>
      <c r="E2145" s="847"/>
      <c r="F2145" s="917">
        <f>+C2145*F2140</f>
        <v>0</v>
      </c>
    </row>
    <row r="2146" spans="1:6" x14ac:dyDescent="0.25">
      <c r="A2146" s="711"/>
      <c r="B2146" s="708" t="s">
        <v>1382</v>
      </c>
      <c r="C2146" s="709">
        <v>0.03</v>
      </c>
      <c r="D2146" s="712"/>
      <c r="E2146" s="848"/>
      <c r="F2146" s="917">
        <f>+C2146*F2140</f>
        <v>0</v>
      </c>
    </row>
    <row r="2147" spans="1:6" x14ac:dyDescent="0.25">
      <c r="A2147" s="711"/>
      <c r="B2147" s="713" t="s">
        <v>1383</v>
      </c>
      <c r="C2147" s="709">
        <v>0.05</v>
      </c>
      <c r="D2147" s="710"/>
      <c r="E2147" s="847"/>
      <c r="F2147" s="917">
        <f>+C2147*F2140</f>
        <v>0</v>
      </c>
    </row>
    <row r="2148" spans="1:6" x14ac:dyDescent="0.25">
      <c r="A2148" s="703"/>
      <c r="B2148" s="713" t="s">
        <v>1384</v>
      </c>
      <c r="C2148" s="714">
        <v>1.4999999999999999E-2</v>
      </c>
      <c r="D2148" s="715"/>
      <c r="E2148" s="849"/>
      <c r="F2148" s="917">
        <f>+C2148*F2140</f>
        <v>0</v>
      </c>
    </row>
    <row r="2149" spans="1:6" x14ac:dyDescent="0.25">
      <c r="A2149" s="703"/>
      <c r="B2149" s="713" t="s">
        <v>1385</v>
      </c>
      <c r="C2149" s="709">
        <v>0.18</v>
      </c>
      <c r="D2149" s="716"/>
      <c r="E2149" s="850"/>
      <c r="F2149" s="917">
        <f>+C2149*F2143</f>
        <v>0</v>
      </c>
    </row>
    <row r="2150" spans="1:6" x14ac:dyDescent="0.25">
      <c r="A2150" s="703"/>
      <c r="B2150" s="708" t="s">
        <v>1386</v>
      </c>
      <c r="C2150" s="717">
        <v>0.01</v>
      </c>
      <c r="D2150" s="710"/>
      <c r="E2150" s="851"/>
      <c r="F2150" s="917">
        <f>+C2150*F2140</f>
        <v>0</v>
      </c>
    </row>
    <row r="2151" spans="1:6" x14ac:dyDescent="0.25">
      <c r="A2151" s="703"/>
      <c r="B2151" s="718" t="s">
        <v>1387</v>
      </c>
      <c r="C2151" s="719">
        <v>1E-3</v>
      </c>
      <c r="D2151" s="720"/>
      <c r="E2151" s="852"/>
      <c r="F2151" s="917">
        <f>+C2151*F2140</f>
        <v>0</v>
      </c>
    </row>
    <row r="2152" spans="1:6" x14ac:dyDescent="0.25">
      <c r="A2152" s="703"/>
      <c r="B2152" s="721" t="s">
        <v>1388</v>
      </c>
      <c r="C2152" s="722">
        <v>0.05</v>
      </c>
      <c r="D2152" s="716"/>
      <c r="E2152" s="853"/>
      <c r="F2152" s="917">
        <f>+C2152*F2140</f>
        <v>0</v>
      </c>
    </row>
    <row r="2153" spans="1:6" x14ac:dyDescent="0.25">
      <c r="A2153" s="703"/>
      <c r="B2153" s="721" t="s">
        <v>1389</v>
      </c>
      <c r="C2153" s="723">
        <v>1</v>
      </c>
      <c r="D2153" s="710" t="s">
        <v>12</v>
      </c>
      <c r="E2153" s="854"/>
      <c r="F2153" s="917">
        <f>+E2153*C2153</f>
        <v>0</v>
      </c>
    </row>
    <row r="2154" spans="1:6" x14ac:dyDescent="0.25">
      <c r="A2154" s="703"/>
      <c r="B2154" s="721" t="s">
        <v>1390</v>
      </c>
      <c r="C2154" s="723">
        <v>1</v>
      </c>
      <c r="D2154" s="710" t="s">
        <v>12</v>
      </c>
      <c r="E2154" s="854"/>
      <c r="F2154" s="917">
        <f>+E2154*C2154</f>
        <v>0</v>
      </c>
    </row>
    <row r="2155" spans="1:6" x14ac:dyDescent="0.25">
      <c r="A2155" s="703"/>
      <c r="B2155" s="721" t="s">
        <v>1391</v>
      </c>
      <c r="C2155" s="723">
        <v>2</v>
      </c>
      <c r="D2155" s="710" t="s">
        <v>84</v>
      </c>
      <c r="E2155" s="854"/>
      <c r="F2155" s="917">
        <f>+E2155*C2155</f>
        <v>0</v>
      </c>
    </row>
    <row r="2156" spans="1:6" x14ac:dyDescent="0.25">
      <c r="A2156" s="703"/>
      <c r="B2156" s="721" t="s">
        <v>1392</v>
      </c>
      <c r="C2156" s="723">
        <v>2</v>
      </c>
      <c r="D2156" s="710" t="s">
        <v>84</v>
      </c>
      <c r="E2156" s="854"/>
      <c r="F2156" s="917">
        <f>+E2156*C2156</f>
        <v>0</v>
      </c>
    </row>
    <row r="2157" spans="1:6" x14ac:dyDescent="0.25">
      <c r="A2157" s="530"/>
      <c r="B2157" s="724" t="s">
        <v>1393</v>
      </c>
      <c r="C2157" s="725"/>
      <c r="D2157" s="472"/>
      <c r="E2157" s="918"/>
      <c r="F2157" s="919">
        <f>SUM(F2143:F2156)</f>
        <v>0</v>
      </c>
    </row>
    <row r="2158" spans="1:6" x14ac:dyDescent="0.25">
      <c r="A2158" s="726"/>
      <c r="B2158" s="727"/>
      <c r="C2158" s="728"/>
      <c r="D2158" s="729"/>
      <c r="E2158" s="920"/>
      <c r="F2158" s="921"/>
    </row>
    <row r="2159" spans="1:6" x14ac:dyDescent="0.25">
      <c r="A2159" s="730"/>
      <c r="B2159" s="731" t="s">
        <v>1394</v>
      </c>
      <c r="C2159" s="732"/>
      <c r="D2159" s="733"/>
      <c r="E2159" s="734"/>
      <c r="F2159" s="922">
        <f>+F2157+F2140</f>
        <v>0</v>
      </c>
    </row>
    <row r="2160" spans="1:6" x14ac:dyDescent="0.25">
      <c r="A2160" s="326"/>
      <c r="B2160" s="326"/>
      <c r="C2160" s="735"/>
      <c r="D2160" s="736"/>
      <c r="E2160" s="737"/>
      <c r="F2160" s="738"/>
    </row>
    <row r="2161" spans="1:6" x14ac:dyDescent="0.25">
      <c r="A2161" s="326"/>
      <c r="B2161" s="326"/>
      <c r="C2161" s="326"/>
      <c r="D2161" s="326"/>
      <c r="E2161" s="326"/>
      <c r="F2161" s="326"/>
    </row>
    <row r="2162" spans="1:6" x14ac:dyDescent="0.25">
      <c r="A2162" s="326"/>
      <c r="B2162" s="326"/>
      <c r="C2162" s="326"/>
      <c r="D2162" s="326"/>
      <c r="E2162" s="326"/>
      <c r="F2162" s="326"/>
    </row>
    <row r="2163" spans="1:6" x14ac:dyDescent="0.25">
      <c r="A2163" s="326"/>
      <c r="B2163" s="326"/>
      <c r="C2163" s="326"/>
      <c r="D2163" s="326"/>
      <c r="E2163" s="326"/>
      <c r="F2163" s="326"/>
    </row>
    <row r="2164" spans="1:6" x14ac:dyDescent="0.25">
      <c r="A2164" s="326"/>
      <c r="B2164" s="326"/>
      <c r="C2164" s="326"/>
      <c r="D2164" s="326"/>
      <c r="E2164" s="326"/>
      <c r="F2164" s="326"/>
    </row>
    <row r="2165" spans="1:6" x14ac:dyDescent="0.25">
      <c r="A2165" s="326"/>
      <c r="B2165" s="326"/>
      <c r="C2165" s="326"/>
      <c r="D2165" s="326"/>
      <c r="E2165" s="326"/>
      <c r="F2165" s="326"/>
    </row>
    <row r="2166" spans="1:6" x14ac:dyDescent="0.25">
      <c r="A2166" s="326"/>
      <c r="B2166" s="326"/>
      <c r="C2166" s="326"/>
      <c r="D2166" s="326"/>
      <c r="E2166" s="326"/>
      <c r="F2166" s="326"/>
    </row>
    <row r="2167" spans="1:6" x14ac:dyDescent="0.25">
      <c r="A2167" s="326"/>
      <c r="B2167" s="326"/>
      <c r="C2167" s="326"/>
      <c r="D2167" s="326"/>
      <c r="E2167" s="326"/>
      <c r="F2167" s="326"/>
    </row>
    <row r="2168" spans="1:6" x14ac:dyDescent="0.25">
      <c r="A2168" s="326"/>
      <c r="B2168" s="326"/>
      <c r="C2168" s="326"/>
      <c r="D2168" s="326"/>
      <c r="E2168" s="326"/>
      <c r="F2168" s="326"/>
    </row>
    <row r="2169" spans="1:6" x14ac:dyDescent="0.25">
      <c r="A2169" s="326"/>
      <c r="B2169" s="326"/>
      <c r="C2169" s="326"/>
      <c r="D2169" s="326"/>
      <c r="E2169" s="326"/>
      <c r="F2169" s="326"/>
    </row>
    <row r="2170" spans="1:6" x14ac:dyDescent="0.25">
      <c r="A2170" s="326"/>
      <c r="B2170" s="326"/>
      <c r="C2170" s="326"/>
      <c r="D2170" s="326"/>
      <c r="E2170" s="326"/>
      <c r="F2170" s="326"/>
    </row>
    <row r="2171" spans="1:6" x14ac:dyDescent="0.25">
      <c r="A2171" s="326"/>
      <c r="B2171" s="326"/>
      <c r="C2171" s="326"/>
      <c r="D2171" s="326"/>
      <c r="E2171" s="326"/>
      <c r="F2171" s="326"/>
    </row>
    <row r="2172" spans="1:6" x14ac:dyDescent="0.25">
      <c r="A2172" s="326"/>
      <c r="B2172" s="326"/>
      <c r="C2172" s="326"/>
      <c r="D2172" s="326"/>
      <c r="E2172" s="326"/>
      <c r="F2172" s="326"/>
    </row>
    <row r="2173" spans="1:6" x14ac:dyDescent="0.25">
      <c r="A2173" s="326"/>
      <c r="B2173" s="326"/>
      <c r="C2173" s="326"/>
      <c r="D2173" s="326"/>
      <c r="E2173" s="326"/>
      <c r="F2173" s="326"/>
    </row>
    <row r="2174" spans="1:6" x14ac:dyDescent="0.25">
      <c r="A2174" s="326"/>
      <c r="B2174" s="326"/>
      <c r="C2174" s="326"/>
      <c r="D2174" s="326"/>
      <c r="E2174" s="326"/>
      <c r="F2174" s="326"/>
    </row>
    <row r="2175" spans="1:6" x14ac:dyDescent="0.25">
      <c r="A2175" s="326"/>
      <c r="B2175" s="326"/>
      <c r="C2175" s="326"/>
      <c r="D2175" s="326"/>
      <c r="E2175" s="326"/>
      <c r="F2175" s="326"/>
    </row>
    <row r="2176" spans="1:6" x14ac:dyDescent="0.25">
      <c r="A2176" s="326"/>
      <c r="B2176" s="326"/>
      <c r="C2176" s="326"/>
      <c r="D2176" s="326"/>
      <c r="E2176" s="326"/>
      <c r="F2176" s="326"/>
    </row>
    <row r="2177" spans="1:6" x14ac:dyDescent="0.25">
      <c r="A2177" s="326"/>
      <c r="B2177" s="326"/>
      <c r="C2177" s="326"/>
      <c r="D2177" s="326"/>
      <c r="E2177" s="326"/>
      <c r="F2177" s="326"/>
    </row>
    <row r="2178" spans="1:6" x14ac:dyDescent="0.25">
      <c r="A2178" s="326"/>
      <c r="B2178" s="326"/>
      <c r="C2178" s="326"/>
      <c r="D2178" s="326"/>
      <c r="E2178" s="326"/>
      <c r="F2178" s="326"/>
    </row>
    <row r="2179" spans="1:6" x14ac:dyDescent="0.25">
      <c r="A2179" s="326"/>
      <c r="B2179" s="326"/>
      <c r="C2179" s="326"/>
      <c r="D2179" s="326"/>
      <c r="E2179" s="326"/>
      <c r="F2179" s="326"/>
    </row>
    <row r="2180" spans="1:6" x14ac:dyDescent="0.25">
      <c r="A2180" s="326"/>
      <c r="B2180" s="326"/>
      <c r="C2180" s="326"/>
      <c r="D2180" s="326"/>
      <c r="E2180" s="326"/>
      <c r="F2180" s="326"/>
    </row>
    <row r="2181" spans="1:6" x14ac:dyDescent="0.25">
      <c r="A2181" s="326"/>
      <c r="B2181" s="326"/>
      <c r="C2181" s="326"/>
      <c r="D2181" s="326"/>
      <c r="E2181" s="326"/>
      <c r="F2181" s="326"/>
    </row>
    <row r="2182" spans="1:6" x14ac:dyDescent="0.25">
      <c r="A2182" s="742"/>
      <c r="B2182" s="743"/>
      <c r="C2182" s="857"/>
      <c r="D2182" s="857"/>
      <c r="E2182" s="857"/>
      <c r="F2182" s="857"/>
    </row>
    <row r="2183" spans="1:6" x14ac:dyDescent="0.25">
      <c r="A2183" s="742"/>
      <c r="B2183" s="743"/>
      <c r="C2183" s="855"/>
      <c r="D2183" s="855"/>
      <c r="E2183" s="855"/>
      <c r="F2183" s="855"/>
    </row>
    <row r="2184" spans="1:6" x14ac:dyDescent="0.25">
      <c r="A2184" s="744"/>
      <c r="B2184" s="739"/>
      <c r="C2184" s="740"/>
      <c r="D2184" s="741"/>
      <c r="E2184" s="597"/>
      <c r="F2184" s="745"/>
    </row>
    <row r="2185" spans="1:6" x14ac:dyDescent="0.25">
      <c r="A2185" s="744"/>
      <c r="B2185" s="739"/>
      <c r="C2185" s="740"/>
      <c r="D2185" s="741"/>
      <c r="E2185" s="597"/>
      <c r="F2185" s="745"/>
    </row>
    <row r="2186" spans="1:6" x14ac:dyDescent="0.25">
      <c r="A2186" s="746"/>
      <c r="B2186" s="326"/>
      <c r="C2186" s="858"/>
      <c r="D2186" s="858"/>
      <c r="E2186" s="858"/>
      <c r="F2186" s="858"/>
    </row>
    <row r="2187" spans="1:6" x14ac:dyDescent="0.25">
      <c r="A2187" s="747"/>
      <c r="B2187" s="856"/>
      <c r="C2187" s="859"/>
      <c r="D2187" s="859"/>
      <c r="E2187" s="859"/>
      <c r="F2187" s="859"/>
    </row>
    <row r="2188" spans="1:6" x14ac:dyDescent="0.25">
      <c r="A2188" s="744"/>
      <c r="B2188" s="739"/>
      <c r="C2188" s="740"/>
      <c r="D2188" s="741"/>
      <c r="E2188" s="597"/>
      <c r="F2188" s="745"/>
    </row>
    <row r="2189" spans="1:6" x14ac:dyDescent="0.25">
      <c r="A2189" s="748"/>
      <c r="B2189" s="860"/>
      <c r="C2189" s="860"/>
      <c r="D2189" s="860"/>
      <c r="E2189" s="860"/>
      <c r="F2189" s="860"/>
    </row>
  </sheetData>
  <sheetProtection algorithmName="SHA-512" hashValue="jyuUa72so6fm+ROqVZ5NeCraYkgVYOvIJh2NxhuDtLV7ulUVidZO5IDiu77A0NtDbExzs2oVBNXVlMxQKXz3Xw==" saltValue="yPy+Ere2ZiDNJBCEVP6Qbw==" spinCount="100000" sheet="1" objects="1" scenarios="1"/>
  <autoFilter ref="B1:B2189"/>
  <mergeCells count="9">
    <mergeCell ref="C2182:F2182"/>
    <mergeCell ref="C2186:F2186"/>
    <mergeCell ref="C2187:F2187"/>
    <mergeCell ref="B2189:F2189"/>
    <mergeCell ref="F1:F2"/>
    <mergeCell ref="A5:F5"/>
    <mergeCell ref="A1704:B1704"/>
    <mergeCell ref="A2010:B2010"/>
    <mergeCell ref="A1480:B1480"/>
  </mergeCells>
  <pageMargins left="0.70866141732283472" right="0.70866141732283472" top="0.74803149606299213" bottom="0.74803149606299213" header="0.31496062992125984" footer="0.31496062992125984"/>
  <pageSetup scale="75" orientation="portrait" r:id="rId1"/>
  <headerFooter>
    <oddFooter>&amp;C&amp;P/&amp;N</oddFooter>
  </headerFooter>
  <rowBreaks count="1" manualBreakCount="1">
    <brk id="214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vt:lpstr>
      <vt:lpstr>LP!Área_de_impresión</vt:lpstr>
      <vt:lpstr>LP!Títulos_a_imprimir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2026-02-10T21:37:14Z</dcterms:modified>
</cp:coreProperties>
</file>