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fael.ramirez\Desktop\ESTADOS FINANCIEROS  2025 CIERRE\"/>
    </mc:Choice>
  </mc:AlternateContent>
  <bookViews>
    <workbookView xWindow="0" yWindow="0" windowWidth="28800" windowHeight="11100"/>
  </bookViews>
  <sheets>
    <sheet name="Estado Comparativo" sheetId="1" r:id="rId1"/>
  </sheets>
  <definedNames>
    <definedName name="_xlnm.Print_Area" localSheetId="0">'Estado Comparativo'!$A$5:$F$54</definedName>
    <definedName name="_xlnm.Print_Titles" localSheetId="0">'Estado Comparativo'!$1:$11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C18" i="1"/>
  <c r="C16" i="1" l="1"/>
  <c r="F40" i="1" l="1"/>
  <c r="F38" i="1" s="1"/>
  <c r="E40" i="1"/>
  <c r="E38" i="1" s="1"/>
  <c r="D38" i="1"/>
  <c r="C38" i="1"/>
  <c r="F37" i="1"/>
  <c r="F36" i="1"/>
  <c r="F35" i="1"/>
  <c r="E35" i="1"/>
  <c r="F34" i="1"/>
  <c r="E34" i="1"/>
  <c r="F33" i="1"/>
  <c r="E33" i="1"/>
  <c r="F32" i="1"/>
  <c r="E32" i="1"/>
  <c r="F31" i="1"/>
  <c r="E31" i="1"/>
  <c r="F30" i="1"/>
  <c r="E30" i="1"/>
  <c r="F29" i="1"/>
  <c r="E29" i="1"/>
  <c r="D28" i="1"/>
  <c r="D42" i="1" s="1"/>
  <c r="C28" i="1"/>
  <c r="F24" i="1"/>
  <c r="F23" i="1"/>
  <c r="E23" i="1"/>
  <c r="E22" i="1" s="1"/>
  <c r="D22" i="1"/>
  <c r="C22" i="1"/>
  <c r="F21" i="1"/>
  <c r="E21" i="1"/>
  <c r="F20" i="1"/>
  <c r="E20" i="1"/>
  <c r="F19" i="1"/>
  <c r="E19" i="1"/>
  <c r="F18" i="1"/>
  <c r="E18" i="1"/>
  <c r="F17" i="1"/>
  <c r="E17" i="1"/>
  <c r="F16" i="1"/>
  <c r="E16" i="1"/>
  <c r="F15" i="1"/>
  <c r="F14" i="1"/>
  <c r="F13" i="1"/>
  <c r="E13" i="1"/>
  <c r="D12" i="1"/>
  <c r="C12" i="1"/>
  <c r="C26" i="1" s="1"/>
  <c r="C42" i="1" l="1"/>
  <c r="E42" i="1" s="1"/>
  <c r="D26" i="1"/>
  <c r="F22" i="1"/>
  <c r="F42" i="1"/>
  <c r="F28" i="1"/>
  <c r="E12" i="1"/>
  <c r="E28" i="1"/>
  <c r="F12" i="1"/>
  <c r="E26" i="1" l="1"/>
  <c r="C44" i="1"/>
  <c r="D44" i="1"/>
  <c r="F26" i="1"/>
  <c r="F44" i="1" s="1"/>
  <c r="E44" i="1"/>
</calcChain>
</file>

<file path=xl/sharedStrings.xml><?xml version="1.0" encoding="utf-8"?>
<sst xmlns="http://schemas.openxmlformats.org/spreadsheetml/2006/main" count="48" uniqueCount="48">
  <si>
    <t>INSTITUTO NACIONAL DE AGUAS POTABLES Y ALCANTARILLADOS</t>
  </si>
  <si>
    <t xml:space="preserve">Estado de Comparación de los Importes Presupuestados y Realizados </t>
  </si>
  <si>
    <t xml:space="preserve"> </t>
  </si>
  <si>
    <t>Concepto</t>
  </si>
  <si>
    <t>Presupuesto Reformado (A)</t>
  </si>
  <si>
    <t>Presupuesto Ejecutado (B)</t>
  </si>
  <si>
    <t>% de Variac Ejecución (C=B/A)</t>
  </si>
  <si>
    <t>Variación (D=A-B)</t>
  </si>
  <si>
    <t>Ingresos totales</t>
  </si>
  <si>
    <r>
      <rPr>
        <sz val="11"/>
        <rFont val="Times New Roman"/>
        <family val="1"/>
      </rPr>
      <t>Impuestos</t>
    </r>
  </si>
  <si>
    <r>
      <rPr>
        <sz val="11"/>
        <rFont val="Times New Roman"/>
        <family val="1"/>
      </rPr>
      <t>Contribuciones Sociales</t>
    </r>
  </si>
  <si>
    <r>
      <rPr>
        <sz val="11"/>
        <rFont val="Times New Roman"/>
        <family val="1"/>
      </rPr>
      <t>Donaciones</t>
    </r>
  </si>
  <si>
    <r>
      <rPr>
        <sz val="11"/>
        <rFont val="Times New Roman"/>
        <family val="1"/>
      </rPr>
      <t>Transferencias</t>
    </r>
  </si>
  <si>
    <r>
      <rPr>
        <sz val="11"/>
        <rFont val="Times New Roman"/>
        <family val="1"/>
      </rPr>
      <t>Ingresos por contraprestación</t>
    </r>
  </si>
  <si>
    <r>
      <rPr>
        <sz val="11"/>
        <rFont val="Times New Roman"/>
        <family val="1"/>
      </rPr>
      <t>Otros ingresos</t>
    </r>
  </si>
  <si>
    <r>
      <rPr>
        <sz val="11"/>
        <rFont val="Times New Roman"/>
        <family val="1"/>
      </rPr>
      <t>Venta de activos no financieros</t>
    </r>
  </si>
  <si>
    <r>
      <rPr>
        <sz val="11"/>
        <rFont val="Times New Roman"/>
        <family val="1"/>
      </rPr>
      <t>Activos financieros con fines de política</t>
    </r>
  </si>
  <si>
    <r>
      <rPr>
        <sz val="11"/>
        <rFont val="Times New Roman"/>
        <family val="1"/>
      </rPr>
      <t>Ingresos a especificar</t>
    </r>
  </si>
  <si>
    <t>Fuentes Financieras Totales</t>
  </si>
  <si>
    <t>Disminución de Activos Financieros</t>
  </si>
  <si>
    <t>Incremento de pasivos</t>
  </si>
  <si>
    <t>1,3</t>
  </si>
  <si>
    <t>Ingresos totales mas Fuentes Financieras Totales</t>
  </si>
  <si>
    <t>Gastos totales</t>
  </si>
  <si>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</si>
  <si>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</si>
  <si>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</si>
  <si>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Transferencias corrientes</t>
    </r>
  </si>
  <si>
    <r>
      <rPr>
        <sz val="11"/>
        <rFont val="Times New Roman"/>
        <family val="1"/>
      </rPr>
      <t>Transferencias de capital</t>
    </r>
  </si>
  <si>
    <r>
      <rPr>
        <sz val="11"/>
        <rFont val="Times New Roman"/>
        <family val="1"/>
      </rPr>
      <t>Bienes muebles, inmuebles e intangibles</t>
    </r>
  </si>
  <si>
    <r>
      <rPr>
        <sz val="11"/>
        <rFont val="Times New Roman"/>
        <family val="1"/>
      </rPr>
      <t>Obras</t>
    </r>
  </si>
  <si>
    <t>Adquisición de Activos Financieros con fines de Políticas</t>
  </si>
  <si>
    <r>
      <rPr>
        <sz val="11"/>
        <rFont val="Times New Roman"/>
        <family val="1"/>
      </rPr>
      <t>Gastos financieros</t>
    </r>
  </si>
  <si>
    <t>Aplicaciones financieras totales</t>
  </si>
  <si>
    <t>Incremento de disponibilidades internas</t>
  </si>
  <si>
    <t>Disminución de pasivos</t>
  </si>
  <si>
    <t>2,4</t>
  </si>
  <si>
    <t>Gastos totales mas Aplicaciones financieras totales</t>
  </si>
  <si>
    <t>Resultado financiero (1-2)</t>
  </si>
  <si>
    <t xml:space="preserve">NOTAS: </t>
  </si>
  <si>
    <t xml:space="preserve">RAFAEL RAMIREZ          </t>
  </si>
  <si>
    <t xml:space="preserve"> FRANCIA D. AQUINO L.</t>
  </si>
  <si>
    <t>WELLINGTON A. ARNAUD B.</t>
  </si>
  <si>
    <t>ENC. DEPTO. CONTABILIDAD</t>
  </si>
  <si>
    <t>DIRECTOR FINANCIERO</t>
  </si>
  <si>
    <t>DIRECTOR EJECUTIVO</t>
  </si>
  <si>
    <t>Al 31 de Diciembre de 2025</t>
  </si>
  <si>
    <t>Al 31 de diciembre de 2025, la Institución registra en su presupuesto reformulado RD$3,500,000,000 por transferencias de capital (Fuente 6025).
Este monto fue devengado en el ejercicio 2025 conforme a las apropiaciones autorizadas. Debido a los ciclos de cierre de la Tesorería Nacional, los fondos líquidos se percibieron en enero de 2026, por lo que al cierre de 2025 se registran como una Cuenta por Cobrar a Corto Plazo. Se ratifica que estos recursos están restringidos exclusivamente a proyectos de inversión y activos fijos, según la normativa de DIGEPRES.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</si>
</sst>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0.0"/>
    <numFmt numFmtId="166" formatCode="_-* #,##0.00_-;\-* #,##0.00_-;_-* &quot;-&quot;??_-;_-@_-"/>
  </numFmts>
  <fonts count="19" x14ac:knownFonts="1">
    <font>
      <sz val="11"/>
      <color theme="1"/>
      <name val="Calibri"/>
      <family val="2"/>
      <scheme val="minor"/>
    </font>
    <font>
      <sz val="11"/>
      <color theme="1"/>
      <name val="Calibri"/>
      <family val="2"/>
      <scheme val="minor"/>
    </font>
    <font>
      <sz val="11"/>
      <color indexed="8"/>
      <name val="Calibri"/>
      <family val="2"/>
    </font>
    <font>
      <b/>
      <sz val="12"/>
      <color indexed="8"/>
      <name val="Calibri"/>
      <family val="2"/>
    </font>
    <font>
      <b/>
      <sz val="16"/>
      <color theme="8" tint="-0.499984740745262"/>
      <name val="Times New Roman"/>
      <family val="1"/>
    </font>
    <font>
      <b/>
      <sz val="14"/>
      <color indexed="63"/>
      <name val="Times New Roman"/>
      <family val="1"/>
    </font>
    <font>
      <b/>
      <sz val="14"/>
      <color indexed="8"/>
      <name val="Times New Roman"/>
      <family val="1"/>
    </font>
    <font>
      <b/>
      <sz val="12"/>
      <name val="Times New Roman"/>
      <family val="1"/>
    </font>
    <font>
      <b/>
      <sz val="12"/>
      <color indexed="8"/>
      <name val="Times New Roman"/>
      <family val="2"/>
    </font>
    <font>
      <b/>
      <sz val="12"/>
      <name val="Times New Roman"/>
      <family val="2"/>
    </font>
    <font>
      <sz val="11"/>
      <color indexed="8"/>
      <name val="Times New Roman"/>
      <family val="2"/>
    </font>
    <font>
      <sz val="11"/>
      <name val="Times New Roman"/>
      <family val="1"/>
    </font>
    <font>
      <sz val="11"/>
      <color theme="1"/>
      <name val="Times New Roman"/>
      <family val="1"/>
    </font>
    <font>
      <sz val="12"/>
      <name val="Times New Roman"/>
      <family val="1"/>
    </font>
    <font>
      <b/>
      <sz val="11"/>
      <name val="Times New Roman"/>
      <family val="1"/>
    </font>
    <font>
      <sz val="10"/>
      <name val="Times New Roman"/>
      <family val="1"/>
    </font>
    <font>
      <b/>
      <sz val="11"/>
      <color theme="1"/>
      <name val="Times New Roman"/>
      <family val="1"/>
    </font>
    <font>
      <sz val="13"/>
      <color theme="1"/>
      <name val="Calibri"/>
      <family val="2"/>
      <scheme val="minor"/>
    </font>
    <font>
      <sz val="13"/>
      <color theme="1"/>
      <name val="Times New Roman"/>
      <family val="1"/>
    </font>
  </fonts>
  <fills count="2">
    <fill>
      <patternFill patternType="none"/>
    </fill>
    <fill>
      <patternFill patternType="gray125"/>
    </fill>
  </fills>
  <borders count="1">
    <border>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cellStyleXfs>
  <cellXfs count="43">
    <xf numFmtId="0" fontId="0" fillId="0" borderId="0" xfId="0"/>
    <xf numFmtId="0" fontId="2" fillId="0" borderId="0" xfId="3"/>
    <xf numFmtId="0" fontId="3" fillId="0" borderId="0" xfId="3" applyFont="1" applyFill="1"/>
    <xf numFmtId="0" fontId="2" fillId="0" borderId="0" xfId="3" applyFill="1"/>
    <xf numFmtId="0" fontId="2" fillId="0" borderId="0" xfId="3" applyFill="1" applyBorder="1" applyAlignment="1">
      <alignment vertical="top"/>
    </xf>
    <xf numFmtId="0" fontId="7" fillId="0" borderId="0" xfId="3" applyFont="1" applyFill="1" applyBorder="1" applyAlignment="1">
      <alignment horizontal="center" vertical="top" wrapText="1"/>
    </xf>
    <xf numFmtId="164" fontId="8" fillId="0" borderId="0" xfId="3" applyNumberFormat="1" applyFont="1" applyFill="1" applyBorder="1" applyAlignment="1">
      <alignment horizontal="left" vertical="top" wrapText="1"/>
    </xf>
    <xf numFmtId="0" fontId="9" fillId="0" borderId="0" xfId="3" applyFont="1" applyFill="1" applyBorder="1" applyAlignment="1">
      <alignment horizontal="left" vertical="top" wrapText="1"/>
    </xf>
    <xf numFmtId="43" fontId="9" fillId="0" borderId="0" xfId="3" applyNumberFormat="1" applyFont="1" applyFill="1" applyBorder="1" applyAlignment="1">
      <alignment horizontal="center" vertical="top" wrapText="1"/>
    </xf>
    <xf numFmtId="10" fontId="9" fillId="0" borderId="0" xfId="3" applyNumberFormat="1" applyFont="1" applyFill="1" applyBorder="1" applyAlignment="1">
      <alignment horizontal="center" vertical="top" wrapText="1"/>
    </xf>
    <xf numFmtId="165" fontId="10" fillId="0" borderId="0" xfId="3" applyNumberFormat="1" applyFont="1" applyFill="1" applyBorder="1" applyAlignment="1">
      <alignment horizontal="left" vertical="top" wrapText="1"/>
    </xf>
    <xf numFmtId="0" fontId="11" fillId="0" borderId="0" xfId="3" applyFont="1" applyFill="1" applyBorder="1" applyAlignment="1">
      <alignment horizontal="left" vertical="top" wrapText="1"/>
    </xf>
    <xf numFmtId="43" fontId="11" fillId="0" borderId="0" xfId="3" applyNumberFormat="1" applyFont="1" applyFill="1" applyBorder="1" applyAlignment="1">
      <alignment horizontal="center" vertical="top" wrapText="1"/>
    </xf>
    <xf numFmtId="10" fontId="11" fillId="0" borderId="0" xfId="3" applyNumberFormat="1" applyFont="1" applyFill="1" applyBorder="1" applyAlignment="1">
      <alignment horizontal="center" vertical="top" wrapText="1"/>
    </xf>
    <xf numFmtId="43" fontId="13" fillId="0" borderId="0" xfId="3" applyNumberFormat="1" applyFont="1" applyFill="1" applyBorder="1" applyAlignment="1">
      <alignment horizontal="center" vertical="top" wrapText="1"/>
    </xf>
    <xf numFmtId="43" fontId="9" fillId="0" borderId="0" xfId="1" applyFont="1" applyFill="1" applyBorder="1" applyAlignment="1">
      <alignment horizontal="center" vertical="top" wrapText="1"/>
    </xf>
    <xf numFmtId="10" fontId="11" fillId="0" borderId="0" xfId="2" applyNumberFormat="1" applyFont="1" applyFill="1" applyBorder="1" applyAlignment="1">
      <alignment horizontal="center" vertical="top" wrapText="1"/>
    </xf>
    <xf numFmtId="0" fontId="3" fillId="0" borderId="0" xfId="3" applyFont="1" applyFill="1" applyBorder="1" applyAlignment="1">
      <alignment horizontal="left" vertical="top" wrapText="1"/>
    </xf>
    <xf numFmtId="0" fontId="7" fillId="0" borderId="0" xfId="3" applyFont="1" applyFill="1" applyBorder="1" applyAlignment="1">
      <alignment horizontal="left" vertical="center" wrapText="1"/>
    </xf>
    <xf numFmtId="43" fontId="14" fillId="0" borderId="0" xfId="3" applyNumberFormat="1" applyFont="1" applyFill="1" applyBorder="1" applyAlignment="1">
      <alignment horizontal="center" vertical="top" wrapText="1"/>
    </xf>
    <xf numFmtId="0" fontId="2" fillId="0" borderId="0" xfId="3" applyFill="1" applyBorder="1" applyAlignment="1">
      <alignment horizontal="left" vertical="top" wrapText="1"/>
    </xf>
    <xf numFmtId="0" fontId="14" fillId="0" borderId="0" xfId="3" applyFont="1" applyFill="1" applyBorder="1" applyAlignment="1">
      <alignment horizontal="center" vertical="center" wrapText="1"/>
    </xf>
    <xf numFmtId="4" fontId="11" fillId="0" borderId="0" xfId="3" applyNumberFormat="1" applyFont="1" applyFill="1" applyBorder="1" applyAlignment="1">
      <alignment horizontal="center" vertical="center" wrapText="1"/>
    </xf>
    <xf numFmtId="43" fontId="11" fillId="0" borderId="0" xfId="1" applyFont="1" applyFill="1" applyBorder="1" applyAlignment="1">
      <alignment horizontal="center" vertical="center" wrapText="1"/>
    </xf>
    <xf numFmtId="0" fontId="13" fillId="0" borderId="0" xfId="3" applyFont="1" applyFill="1" applyBorder="1" applyAlignment="1">
      <alignment vertical="center" wrapText="1"/>
    </xf>
    <xf numFmtId="43" fontId="14" fillId="0" borderId="0" xfId="3" applyNumberFormat="1" applyFont="1" applyFill="1" applyBorder="1" applyAlignment="1">
      <alignment horizontal="center" vertical="center" wrapText="1"/>
    </xf>
    <xf numFmtId="166" fontId="14" fillId="0" borderId="0" xfId="3" applyNumberFormat="1" applyFont="1" applyFill="1" applyBorder="1" applyAlignment="1">
      <alignment horizontal="center" vertical="center" wrapText="1"/>
    </xf>
    <xf numFmtId="0" fontId="17" fillId="0" borderId="0" xfId="0" applyFont="1"/>
    <xf numFmtId="43" fontId="12" fillId="0" borderId="0" xfId="3" applyNumberFormat="1" applyFont="1" applyFill="1" applyBorder="1" applyAlignment="1">
      <alignment horizontal="center" vertical="top" wrapText="1"/>
    </xf>
    <xf numFmtId="43" fontId="12" fillId="0" borderId="0" xfId="0" applyNumberFormat="1" applyFont="1" applyFill="1" applyBorder="1" applyAlignment="1">
      <alignment horizontal="center" vertical="top" wrapText="1"/>
    </xf>
    <xf numFmtId="0" fontId="12" fillId="0" borderId="0" xfId="0" applyFont="1" applyAlignment="1">
      <alignment horizontal="center" vertical="center"/>
    </xf>
    <xf numFmtId="0" fontId="12" fillId="0" borderId="0" xfId="0" applyFont="1" applyAlignment="1">
      <alignment horizontal="center"/>
    </xf>
    <xf numFmtId="0" fontId="18" fillId="0" borderId="0" xfId="0" applyFont="1" applyAlignment="1">
      <alignment horizontal="left" vertical="center"/>
    </xf>
    <xf numFmtId="0" fontId="18" fillId="0" borderId="0" xfId="0" applyFont="1" applyAlignment="1">
      <alignment horizontal="center" vertical="center"/>
    </xf>
    <xf numFmtId="0" fontId="7" fillId="0" borderId="0" xfId="3" applyFont="1" applyFill="1" applyBorder="1" applyAlignment="1">
      <alignment horizontal="left" vertical="center" wrapText="1"/>
    </xf>
    <xf numFmtId="0" fontId="14" fillId="0" borderId="0" xfId="3" applyFont="1" applyFill="1" applyBorder="1" applyAlignment="1">
      <alignment horizontal="left" vertical="center" wrapText="1"/>
    </xf>
    <xf numFmtId="0" fontId="15" fillId="0" borderId="0" xfId="3" applyFont="1" applyFill="1" applyBorder="1" applyAlignment="1">
      <alignment horizontal="left" vertical="center" wrapText="1"/>
    </xf>
    <xf numFmtId="0" fontId="16" fillId="0" borderId="0" xfId="0" applyFont="1" applyAlignment="1">
      <alignment horizontal="center" vertical="center"/>
    </xf>
    <xf numFmtId="0" fontId="16" fillId="0" borderId="0" xfId="0" applyFont="1" applyAlignment="1">
      <alignment horizontal="center"/>
    </xf>
    <xf numFmtId="0" fontId="6" fillId="0" borderId="0" xfId="3" applyFont="1" applyFill="1" applyBorder="1" applyAlignment="1">
      <alignment horizontal="center" vertical="center"/>
    </xf>
    <xf numFmtId="0" fontId="2" fillId="0" borderId="0" xfId="3" applyFill="1" applyAlignment="1">
      <alignment horizontal="center"/>
    </xf>
    <xf numFmtId="0" fontId="4" fillId="0" borderId="0" xfId="3" applyFont="1" applyFill="1" applyBorder="1" applyAlignment="1">
      <alignment horizontal="center" vertical="center"/>
    </xf>
    <xf numFmtId="0" fontId="5" fillId="0" borderId="0" xfId="3" applyFont="1" applyFill="1" applyBorder="1" applyAlignment="1">
      <alignment horizontal="center" vertical="center"/>
    </xf>
  </cellXfs>
  <cellStyles count="4">
    <cellStyle name="Millares" xfId="1" builtinId="3"/>
    <cellStyle name="Normal" xfId="0" builtinId="0"/>
    <cellStyle name="Normal 2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5</xdr:row>
      <xdr:rowOff>28575</xdr:rowOff>
    </xdr:from>
    <xdr:to>
      <xdr:col>1</xdr:col>
      <xdr:colOff>495648</xdr:colOff>
      <xdr:row>7</xdr:row>
      <xdr:rowOff>180975</xdr:rowOff>
    </xdr:to>
    <xdr:pic>
      <xdr:nvPicPr>
        <xdr:cNvPr id="2" name="Imagen 1"/>
        <xdr:cNvPicPr>
          <a:picLocks noChangeAspect="1"/>
        </xdr:cNvPicPr>
      </xdr:nvPicPr>
      <xdr:blipFill>
        <a:blip xmlns:r="http://schemas.openxmlformats.org/officeDocument/2006/relationships" r:embed="rId1"/>
        <a:stretch>
          <a:fillRect/>
        </a:stretch>
      </xdr:blipFill>
      <xdr:spPr>
        <a:xfrm>
          <a:off x="171450" y="1057275"/>
          <a:ext cx="619473"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0"/>
  <sheetViews>
    <sheetView tabSelected="1" zoomScaleNormal="100" workbookViewId="0">
      <selection activeCell="J39" sqref="J39"/>
    </sheetView>
  </sheetViews>
  <sheetFormatPr baseColWidth="10" defaultColWidth="10.7109375" defaultRowHeight="15" x14ac:dyDescent="0.25"/>
  <cols>
    <col min="1" max="1" width="4.42578125" style="1" bestFit="1" customWidth="1"/>
    <col min="2" max="2" width="37.140625" style="1" customWidth="1"/>
    <col min="3" max="3" width="20.7109375" style="1" bestFit="1" customWidth="1"/>
    <col min="4" max="4" width="19.42578125" style="1" bestFit="1" customWidth="1"/>
    <col min="5" max="5" width="16.42578125" style="1" customWidth="1"/>
    <col min="6" max="6" width="20.28515625" style="1" bestFit="1" customWidth="1"/>
    <col min="7" max="227" width="10.7109375" style="1"/>
    <col min="228" max="228" width="4.42578125" style="1" bestFit="1" customWidth="1"/>
    <col min="229" max="229" width="38.5703125" style="1" customWidth="1"/>
    <col min="230" max="230" width="15.28515625" style="1" customWidth="1"/>
    <col min="231" max="231" width="15" style="1" customWidth="1"/>
    <col min="232" max="232" width="16.42578125" style="1" customWidth="1"/>
    <col min="233" max="233" width="15" style="1" customWidth="1"/>
    <col min="234" max="234" width="13.42578125" style="1" bestFit="1" customWidth="1"/>
    <col min="235" max="235" width="13.140625" style="1" bestFit="1" customWidth="1"/>
    <col min="236" max="483" width="10.7109375" style="1"/>
    <col min="484" max="484" width="4.42578125" style="1" bestFit="1" customWidth="1"/>
    <col min="485" max="485" width="38.5703125" style="1" customWidth="1"/>
    <col min="486" max="486" width="15.28515625" style="1" customWidth="1"/>
    <col min="487" max="487" width="15" style="1" customWidth="1"/>
    <col min="488" max="488" width="16.42578125" style="1" customWidth="1"/>
    <col min="489" max="489" width="15" style="1" customWidth="1"/>
    <col min="490" max="490" width="13.42578125" style="1" bestFit="1" customWidth="1"/>
    <col min="491" max="491" width="13.140625" style="1" bestFit="1" customWidth="1"/>
    <col min="492" max="739" width="10.7109375" style="1"/>
    <col min="740" max="740" width="4.42578125" style="1" bestFit="1" customWidth="1"/>
    <col min="741" max="741" width="38.5703125" style="1" customWidth="1"/>
    <col min="742" max="742" width="15.28515625" style="1" customWidth="1"/>
    <col min="743" max="743" width="15" style="1" customWidth="1"/>
    <col min="744" max="744" width="16.42578125" style="1" customWidth="1"/>
    <col min="745" max="745" width="15" style="1" customWidth="1"/>
    <col min="746" max="746" width="13.42578125" style="1" bestFit="1" customWidth="1"/>
    <col min="747" max="747" width="13.140625" style="1" bestFit="1" customWidth="1"/>
    <col min="748" max="995" width="10.7109375" style="1"/>
    <col min="996" max="996" width="4.42578125" style="1" bestFit="1" customWidth="1"/>
    <col min="997" max="997" width="38.5703125" style="1" customWidth="1"/>
    <col min="998" max="998" width="15.28515625" style="1" customWidth="1"/>
    <col min="999" max="999" width="15" style="1" customWidth="1"/>
    <col min="1000" max="1000" width="16.42578125" style="1" customWidth="1"/>
    <col min="1001" max="1001" width="15" style="1" customWidth="1"/>
    <col min="1002" max="1002" width="13.42578125" style="1" bestFit="1" customWidth="1"/>
    <col min="1003" max="1003" width="13.140625" style="1" bestFit="1" customWidth="1"/>
    <col min="1004" max="1251" width="10.7109375" style="1"/>
    <col min="1252" max="1252" width="4.42578125" style="1" bestFit="1" customWidth="1"/>
    <col min="1253" max="1253" width="38.5703125" style="1" customWidth="1"/>
    <col min="1254" max="1254" width="15.28515625" style="1" customWidth="1"/>
    <col min="1255" max="1255" width="15" style="1" customWidth="1"/>
    <col min="1256" max="1256" width="16.42578125" style="1" customWidth="1"/>
    <col min="1257" max="1257" width="15" style="1" customWidth="1"/>
    <col min="1258" max="1258" width="13.42578125" style="1" bestFit="1" customWidth="1"/>
    <col min="1259" max="1259" width="13.140625" style="1" bestFit="1" customWidth="1"/>
    <col min="1260" max="1507" width="10.7109375" style="1"/>
    <col min="1508" max="1508" width="4.42578125" style="1" bestFit="1" customWidth="1"/>
    <col min="1509" max="1509" width="38.5703125" style="1" customWidth="1"/>
    <col min="1510" max="1510" width="15.28515625" style="1" customWidth="1"/>
    <col min="1511" max="1511" width="15" style="1" customWidth="1"/>
    <col min="1512" max="1512" width="16.42578125" style="1" customWidth="1"/>
    <col min="1513" max="1513" width="15" style="1" customWidth="1"/>
    <col min="1514" max="1514" width="13.42578125" style="1" bestFit="1" customWidth="1"/>
    <col min="1515" max="1515" width="13.140625" style="1" bestFit="1" customWidth="1"/>
    <col min="1516" max="1763" width="10.7109375" style="1"/>
    <col min="1764" max="1764" width="4.42578125" style="1" bestFit="1" customWidth="1"/>
    <col min="1765" max="1765" width="38.5703125" style="1" customWidth="1"/>
    <col min="1766" max="1766" width="15.28515625" style="1" customWidth="1"/>
    <col min="1767" max="1767" width="15" style="1" customWidth="1"/>
    <col min="1768" max="1768" width="16.42578125" style="1" customWidth="1"/>
    <col min="1769" max="1769" width="15" style="1" customWidth="1"/>
    <col min="1770" max="1770" width="13.42578125" style="1" bestFit="1" customWidth="1"/>
    <col min="1771" max="1771" width="13.140625" style="1" bestFit="1" customWidth="1"/>
    <col min="1772" max="2019" width="10.7109375" style="1"/>
    <col min="2020" max="2020" width="4.42578125" style="1" bestFit="1" customWidth="1"/>
    <col min="2021" max="2021" width="38.5703125" style="1" customWidth="1"/>
    <col min="2022" max="2022" width="15.28515625" style="1" customWidth="1"/>
    <col min="2023" max="2023" width="15" style="1" customWidth="1"/>
    <col min="2024" max="2024" width="16.42578125" style="1" customWidth="1"/>
    <col min="2025" max="2025" width="15" style="1" customWidth="1"/>
    <col min="2026" max="2026" width="13.42578125" style="1" bestFit="1" customWidth="1"/>
    <col min="2027" max="2027" width="13.140625" style="1" bestFit="1" customWidth="1"/>
    <col min="2028" max="2275" width="10.7109375" style="1"/>
    <col min="2276" max="2276" width="4.42578125" style="1" bestFit="1" customWidth="1"/>
    <col min="2277" max="2277" width="38.5703125" style="1" customWidth="1"/>
    <col min="2278" max="2278" width="15.28515625" style="1" customWidth="1"/>
    <col min="2279" max="2279" width="15" style="1" customWidth="1"/>
    <col min="2280" max="2280" width="16.42578125" style="1" customWidth="1"/>
    <col min="2281" max="2281" width="15" style="1" customWidth="1"/>
    <col min="2282" max="2282" width="13.42578125" style="1" bestFit="1" customWidth="1"/>
    <col min="2283" max="2283" width="13.140625" style="1" bestFit="1" customWidth="1"/>
    <col min="2284" max="2531" width="10.7109375" style="1"/>
    <col min="2532" max="2532" width="4.42578125" style="1" bestFit="1" customWidth="1"/>
    <col min="2533" max="2533" width="38.5703125" style="1" customWidth="1"/>
    <col min="2534" max="2534" width="15.28515625" style="1" customWidth="1"/>
    <col min="2535" max="2535" width="15" style="1" customWidth="1"/>
    <col min="2536" max="2536" width="16.42578125" style="1" customWidth="1"/>
    <col min="2537" max="2537" width="15" style="1" customWidth="1"/>
    <col min="2538" max="2538" width="13.42578125" style="1" bestFit="1" customWidth="1"/>
    <col min="2539" max="2539" width="13.140625" style="1" bestFit="1" customWidth="1"/>
    <col min="2540" max="2787" width="10.7109375" style="1"/>
    <col min="2788" max="2788" width="4.42578125" style="1" bestFit="1" customWidth="1"/>
    <col min="2789" max="2789" width="38.5703125" style="1" customWidth="1"/>
    <col min="2790" max="2790" width="15.28515625" style="1" customWidth="1"/>
    <col min="2791" max="2791" width="15" style="1" customWidth="1"/>
    <col min="2792" max="2792" width="16.42578125" style="1" customWidth="1"/>
    <col min="2793" max="2793" width="15" style="1" customWidth="1"/>
    <col min="2794" max="2794" width="13.42578125" style="1" bestFit="1" customWidth="1"/>
    <col min="2795" max="2795" width="13.140625" style="1" bestFit="1" customWidth="1"/>
    <col min="2796" max="3043" width="10.7109375" style="1"/>
    <col min="3044" max="3044" width="4.42578125" style="1" bestFit="1" customWidth="1"/>
    <col min="3045" max="3045" width="38.5703125" style="1" customWidth="1"/>
    <col min="3046" max="3046" width="15.28515625" style="1" customWidth="1"/>
    <col min="3047" max="3047" width="15" style="1" customWidth="1"/>
    <col min="3048" max="3048" width="16.42578125" style="1" customWidth="1"/>
    <col min="3049" max="3049" width="15" style="1" customWidth="1"/>
    <col min="3050" max="3050" width="13.42578125" style="1" bestFit="1" customWidth="1"/>
    <col min="3051" max="3051" width="13.140625" style="1" bestFit="1" customWidth="1"/>
    <col min="3052" max="3299" width="10.7109375" style="1"/>
    <col min="3300" max="3300" width="4.42578125" style="1" bestFit="1" customWidth="1"/>
    <col min="3301" max="3301" width="38.5703125" style="1" customWidth="1"/>
    <col min="3302" max="3302" width="15.28515625" style="1" customWidth="1"/>
    <col min="3303" max="3303" width="15" style="1" customWidth="1"/>
    <col min="3304" max="3304" width="16.42578125" style="1" customWidth="1"/>
    <col min="3305" max="3305" width="15" style="1" customWidth="1"/>
    <col min="3306" max="3306" width="13.42578125" style="1" bestFit="1" customWidth="1"/>
    <col min="3307" max="3307" width="13.140625" style="1" bestFit="1" customWidth="1"/>
    <col min="3308" max="3555" width="10.7109375" style="1"/>
    <col min="3556" max="3556" width="4.42578125" style="1" bestFit="1" customWidth="1"/>
    <col min="3557" max="3557" width="38.5703125" style="1" customWidth="1"/>
    <col min="3558" max="3558" width="15.28515625" style="1" customWidth="1"/>
    <col min="3559" max="3559" width="15" style="1" customWidth="1"/>
    <col min="3560" max="3560" width="16.42578125" style="1" customWidth="1"/>
    <col min="3561" max="3561" width="15" style="1" customWidth="1"/>
    <col min="3562" max="3562" width="13.42578125" style="1" bestFit="1" customWidth="1"/>
    <col min="3563" max="3563" width="13.140625" style="1" bestFit="1" customWidth="1"/>
    <col min="3564" max="3811" width="10.7109375" style="1"/>
    <col min="3812" max="3812" width="4.42578125" style="1" bestFit="1" customWidth="1"/>
    <col min="3813" max="3813" width="38.5703125" style="1" customWidth="1"/>
    <col min="3814" max="3814" width="15.28515625" style="1" customWidth="1"/>
    <col min="3815" max="3815" width="15" style="1" customWidth="1"/>
    <col min="3816" max="3816" width="16.42578125" style="1" customWidth="1"/>
    <col min="3817" max="3817" width="15" style="1" customWidth="1"/>
    <col min="3818" max="3818" width="13.42578125" style="1" bestFit="1" customWidth="1"/>
    <col min="3819" max="3819" width="13.140625" style="1" bestFit="1" customWidth="1"/>
    <col min="3820" max="4067" width="10.7109375" style="1"/>
    <col min="4068" max="4068" width="4.42578125" style="1" bestFit="1" customWidth="1"/>
    <col min="4069" max="4069" width="38.5703125" style="1" customWidth="1"/>
    <col min="4070" max="4070" width="15.28515625" style="1" customWidth="1"/>
    <col min="4071" max="4071" width="15" style="1" customWidth="1"/>
    <col min="4072" max="4072" width="16.42578125" style="1" customWidth="1"/>
    <col min="4073" max="4073" width="15" style="1" customWidth="1"/>
    <col min="4074" max="4074" width="13.42578125" style="1" bestFit="1" customWidth="1"/>
    <col min="4075" max="4075" width="13.140625" style="1" bestFit="1" customWidth="1"/>
    <col min="4076" max="4323" width="10.7109375" style="1"/>
    <col min="4324" max="4324" width="4.42578125" style="1" bestFit="1" customWidth="1"/>
    <col min="4325" max="4325" width="38.5703125" style="1" customWidth="1"/>
    <col min="4326" max="4326" width="15.28515625" style="1" customWidth="1"/>
    <col min="4327" max="4327" width="15" style="1" customWidth="1"/>
    <col min="4328" max="4328" width="16.42578125" style="1" customWidth="1"/>
    <col min="4329" max="4329" width="15" style="1" customWidth="1"/>
    <col min="4330" max="4330" width="13.42578125" style="1" bestFit="1" customWidth="1"/>
    <col min="4331" max="4331" width="13.140625" style="1" bestFit="1" customWidth="1"/>
    <col min="4332" max="4579" width="10.7109375" style="1"/>
    <col min="4580" max="4580" width="4.42578125" style="1" bestFit="1" customWidth="1"/>
    <col min="4581" max="4581" width="38.5703125" style="1" customWidth="1"/>
    <col min="4582" max="4582" width="15.28515625" style="1" customWidth="1"/>
    <col min="4583" max="4583" width="15" style="1" customWidth="1"/>
    <col min="4584" max="4584" width="16.42578125" style="1" customWidth="1"/>
    <col min="4585" max="4585" width="15" style="1" customWidth="1"/>
    <col min="4586" max="4586" width="13.42578125" style="1" bestFit="1" customWidth="1"/>
    <col min="4587" max="4587" width="13.140625" style="1" bestFit="1" customWidth="1"/>
    <col min="4588" max="4835" width="10.7109375" style="1"/>
    <col min="4836" max="4836" width="4.42578125" style="1" bestFit="1" customWidth="1"/>
    <col min="4837" max="4837" width="38.5703125" style="1" customWidth="1"/>
    <col min="4838" max="4838" width="15.28515625" style="1" customWidth="1"/>
    <col min="4839" max="4839" width="15" style="1" customWidth="1"/>
    <col min="4840" max="4840" width="16.42578125" style="1" customWidth="1"/>
    <col min="4841" max="4841" width="15" style="1" customWidth="1"/>
    <col min="4842" max="4842" width="13.42578125" style="1" bestFit="1" customWidth="1"/>
    <col min="4843" max="4843" width="13.140625" style="1" bestFit="1" customWidth="1"/>
    <col min="4844" max="5091" width="10.7109375" style="1"/>
    <col min="5092" max="5092" width="4.42578125" style="1" bestFit="1" customWidth="1"/>
    <col min="5093" max="5093" width="38.5703125" style="1" customWidth="1"/>
    <col min="5094" max="5094" width="15.28515625" style="1" customWidth="1"/>
    <col min="5095" max="5095" width="15" style="1" customWidth="1"/>
    <col min="5096" max="5096" width="16.42578125" style="1" customWidth="1"/>
    <col min="5097" max="5097" width="15" style="1" customWidth="1"/>
    <col min="5098" max="5098" width="13.42578125" style="1" bestFit="1" customWidth="1"/>
    <col min="5099" max="5099" width="13.140625" style="1" bestFit="1" customWidth="1"/>
    <col min="5100" max="5347" width="10.7109375" style="1"/>
    <col min="5348" max="5348" width="4.42578125" style="1" bestFit="1" customWidth="1"/>
    <col min="5349" max="5349" width="38.5703125" style="1" customWidth="1"/>
    <col min="5350" max="5350" width="15.28515625" style="1" customWidth="1"/>
    <col min="5351" max="5351" width="15" style="1" customWidth="1"/>
    <col min="5352" max="5352" width="16.42578125" style="1" customWidth="1"/>
    <col min="5353" max="5353" width="15" style="1" customWidth="1"/>
    <col min="5354" max="5354" width="13.42578125" style="1" bestFit="1" customWidth="1"/>
    <col min="5355" max="5355" width="13.140625" style="1" bestFit="1" customWidth="1"/>
    <col min="5356" max="5603" width="10.7109375" style="1"/>
    <col min="5604" max="5604" width="4.42578125" style="1" bestFit="1" customWidth="1"/>
    <col min="5605" max="5605" width="38.5703125" style="1" customWidth="1"/>
    <col min="5606" max="5606" width="15.28515625" style="1" customWidth="1"/>
    <col min="5607" max="5607" width="15" style="1" customWidth="1"/>
    <col min="5608" max="5608" width="16.42578125" style="1" customWidth="1"/>
    <col min="5609" max="5609" width="15" style="1" customWidth="1"/>
    <col min="5610" max="5610" width="13.42578125" style="1" bestFit="1" customWidth="1"/>
    <col min="5611" max="5611" width="13.140625" style="1" bestFit="1" customWidth="1"/>
    <col min="5612" max="5859" width="10.7109375" style="1"/>
    <col min="5860" max="5860" width="4.42578125" style="1" bestFit="1" customWidth="1"/>
    <col min="5861" max="5861" width="38.5703125" style="1" customWidth="1"/>
    <col min="5862" max="5862" width="15.28515625" style="1" customWidth="1"/>
    <col min="5863" max="5863" width="15" style="1" customWidth="1"/>
    <col min="5864" max="5864" width="16.42578125" style="1" customWidth="1"/>
    <col min="5865" max="5865" width="15" style="1" customWidth="1"/>
    <col min="5866" max="5866" width="13.42578125" style="1" bestFit="1" customWidth="1"/>
    <col min="5867" max="5867" width="13.140625" style="1" bestFit="1" customWidth="1"/>
    <col min="5868" max="6115" width="10.7109375" style="1"/>
    <col min="6116" max="6116" width="4.42578125" style="1" bestFit="1" customWidth="1"/>
    <col min="6117" max="6117" width="38.5703125" style="1" customWidth="1"/>
    <col min="6118" max="6118" width="15.28515625" style="1" customWidth="1"/>
    <col min="6119" max="6119" width="15" style="1" customWidth="1"/>
    <col min="6120" max="6120" width="16.42578125" style="1" customWidth="1"/>
    <col min="6121" max="6121" width="15" style="1" customWidth="1"/>
    <col min="6122" max="6122" width="13.42578125" style="1" bestFit="1" customWidth="1"/>
    <col min="6123" max="6123" width="13.140625" style="1" bestFit="1" customWidth="1"/>
    <col min="6124" max="6371" width="10.7109375" style="1"/>
    <col min="6372" max="6372" width="4.42578125" style="1" bestFit="1" customWidth="1"/>
    <col min="6373" max="6373" width="38.5703125" style="1" customWidth="1"/>
    <col min="6374" max="6374" width="15.28515625" style="1" customWidth="1"/>
    <col min="6375" max="6375" width="15" style="1" customWidth="1"/>
    <col min="6376" max="6376" width="16.42578125" style="1" customWidth="1"/>
    <col min="6377" max="6377" width="15" style="1" customWidth="1"/>
    <col min="6378" max="6378" width="13.42578125" style="1" bestFit="1" customWidth="1"/>
    <col min="6379" max="6379" width="13.140625" style="1" bestFit="1" customWidth="1"/>
    <col min="6380" max="6627" width="10.7109375" style="1"/>
    <col min="6628" max="6628" width="4.42578125" style="1" bestFit="1" customWidth="1"/>
    <col min="6629" max="6629" width="38.5703125" style="1" customWidth="1"/>
    <col min="6630" max="6630" width="15.28515625" style="1" customWidth="1"/>
    <col min="6631" max="6631" width="15" style="1" customWidth="1"/>
    <col min="6632" max="6632" width="16.42578125" style="1" customWidth="1"/>
    <col min="6633" max="6633" width="15" style="1" customWidth="1"/>
    <col min="6634" max="6634" width="13.42578125" style="1" bestFit="1" customWidth="1"/>
    <col min="6635" max="6635" width="13.140625" style="1" bestFit="1" customWidth="1"/>
    <col min="6636" max="6883" width="10.7109375" style="1"/>
    <col min="6884" max="6884" width="4.42578125" style="1" bestFit="1" customWidth="1"/>
    <col min="6885" max="6885" width="38.5703125" style="1" customWidth="1"/>
    <col min="6886" max="6886" width="15.28515625" style="1" customWidth="1"/>
    <col min="6887" max="6887" width="15" style="1" customWidth="1"/>
    <col min="6888" max="6888" width="16.42578125" style="1" customWidth="1"/>
    <col min="6889" max="6889" width="15" style="1" customWidth="1"/>
    <col min="6890" max="6890" width="13.42578125" style="1" bestFit="1" customWidth="1"/>
    <col min="6891" max="6891" width="13.140625" style="1" bestFit="1" customWidth="1"/>
    <col min="6892" max="7139" width="10.7109375" style="1"/>
    <col min="7140" max="7140" width="4.42578125" style="1" bestFit="1" customWidth="1"/>
    <col min="7141" max="7141" width="38.5703125" style="1" customWidth="1"/>
    <col min="7142" max="7142" width="15.28515625" style="1" customWidth="1"/>
    <col min="7143" max="7143" width="15" style="1" customWidth="1"/>
    <col min="7144" max="7144" width="16.42578125" style="1" customWidth="1"/>
    <col min="7145" max="7145" width="15" style="1" customWidth="1"/>
    <col min="7146" max="7146" width="13.42578125" style="1" bestFit="1" customWidth="1"/>
    <col min="7147" max="7147" width="13.140625" style="1" bestFit="1" customWidth="1"/>
    <col min="7148" max="7395" width="10.7109375" style="1"/>
    <col min="7396" max="7396" width="4.42578125" style="1" bestFit="1" customWidth="1"/>
    <col min="7397" max="7397" width="38.5703125" style="1" customWidth="1"/>
    <col min="7398" max="7398" width="15.28515625" style="1" customWidth="1"/>
    <col min="7399" max="7399" width="15" style="1" customWidth="1"/>
    <col min="7400" max="7400" width="16.42578125" style="1" customWidth="1"/>
    <col min="7401" max="7401" width="15" style="1" customWidth="1"/>
    <col min="7402" max="7402" width="13.42578125" style="1" bestFit="1" customWidth="1"/>
    <col min="7403" max="7403" width="13.140625" style="1" bestFit="1" customWidth="1"/>
    <col min="7404" max="7651" width="10.7109375" style="1"/>
    <col min="7652" max="7652" width="4.42578125" style="1" bestFit="1" customWidth="1"/>
    <col min="7653" max="7653" width="38.5703125" style="1" customWidth="1"/>
    <col min="7654" max="7654" width="15.28515625" style="1" customWidth="1"/>
    <col min="7655" max="7655" width="15" style="1" customWidth="1"/>
    <col min="7656" max="7656" width="16.42578125" style="1" customWidth="1"/>
    <col min="7657" max="7657" width="15" style="1" customWidth="1"/>
    <col min="7658" max="7658" width="13.42578125" style="1" bestFit="1" customWidth="1"/>
    <col min="7659" max="7659" width="13.140625" style="1" bestFit="1" customWidth="1"/>
    <col min="7660" max="7907" width="10.7109375" style="1"/>
    <col min="7908" max="7908" width="4.42578125" style="1" bestFit="1" customWidth="1"/>
    <col min="7909" max="7909" width="38.5703125" style="1" customWidth="1"/>
    <col min="7910" max="7910" width="15.28515625" style="1" customWidth="1"/>
    <col min="7911" max="7911" width="15" style="1" customWidth="1"/>
    <col min="7912" max="7912" width="16.42578125" style="1" customWidth="1"/>
    <col min="7913" max="7913" width="15" style="1" customWidth="1"/>
    <col min="7914" max="7914" width="13.42578125" style="1" bestFit="1" customWidth="1"/>
    <col min="7915" max="7915" width="13.140625" style="1" bestFit="1" customWidth="1"/>
    <col min="7916" max="8163" width="10.7109375" style="1"/>
    <col min="8164" max="8164" width="4.42578125" style="1" bestFit="1" customWidth="1"/>
    <col min="8165" max="8165" width="38.5703125" style="1" customWidth="1"/>
    <col min="8166" max="8166" width="15.28515625" style="1" customWidth="1"/>
    <col min="8167" max="8167" width="15" style="1" customWidth="1"/>
    <col min="8168" max="8168" width="16.42578125" style="1" customWidth="1"/>
    <col min="8169" max="8169" width="15" style="1" customWidth="1"/>
    <col min="8170" max="8170" width="13.42578125" style="1" bestFit="1" customWidth="1"/>
    <col min="8171" max="8171" width="13.140625" style="1" bestFit="1" customWidth="1"/>
    <col min="8172" max="8419" width="10.7109375" style="1"/>
    <col min="8420" max="8420" width="4.42578125" style="1" bestFit="1" customWidth="1"/>
    <col min="8421" max="8421" width="38.5703125" style="1" customWidth="1"/>
    <col min="8422" max="8422" width="15.28515625" style="1" customWidth="1"/>
    <col min="8423" max="8423" width="15" style="1" customWidth="1"/>
    <col min="8424" max="8424" width="16.42578125" style="1" customWidth="1"/>
    <col min="8425" max="8425" width="15" style="1" customWidth="1"/>
    <col min="8426" max="8426" width="13.42578125" style="1" bestFit="1" customWidth="1"/>
    <col min="8427" max="8427" width="13.140625" style="1" bestFit="1" customWidth="1"/>
    <col min="8428" max="8675" width="10.7109375" style="1"/>
    <col min="8676" max="8676" width="4.42578125" style="1" bestFit="1" customWidth="1"/>
    <col min="8677" max="8677" width="38.5703125" style="1" customWidth="1"/>
    <col min="8678" max="8678" width="15.28515625" style="1" customWidth="1"/>
    <col min="8679" max="8679" width="15" style="1" customWidth="1"/>
    <col min="8680" max="8680" width="16.42578125" style="1" customWidth="1"/>
    <col min="8681" max="8681" width="15" style="1" customWidth="1"/>
    <col min="8682" max="8682" width="13.42578125" style="1" bestFit="1" customWidth="1"/>
    <col min="8683" max="8683" width="13.140625" style="1" bestFit="1" customWidth="1"/>
    <col min="8684" max="8931" width="10.7109375" style="1"/>
    <col min="8932" max="8932" width="4.42578125" style="1" bestFit="1" customWidth="1"/>
    <col min="8933" max="8933" width="38.5703125" style="1" customWidth="1"/>
    <col min="8934" max="8934" width="15.28515625" style="1" customWidth="1"/>
    <col min="8935" max="8935" width="15" style="1" customWidth="1"/>
    <col min="8936" max="8936" width="16.42578125" style="1" customWidth="1"/>
    <col min="8937" max="8937" width="15" style="1" customWidth="1"/>
    <col min="8938" max="8938" width="13.42578125" style="1" bestFit="1" customWidth="1"/>
    <col min="8939" max="8939" width="13.140625" style="1" bestFit="1" customWidth="1"/>
    <col min="8940" max="9187" width="10.7109375" style="1"/>
    <col min="9188" max="9188" width="4.42578125" style="1" bestFit="1" customWidth="1"/>
    <col min="9189" max="9189" width="38.5703125" style="1" customWidth="1"/>
    <col min="9190" max="9190" width="15.28515625" style="1" customWidth="1"/>
    <col min="9191" max="9191" width="15" style="1" customWidth="1"/>
    <col min="9192" max="9192" width="16.42578125" style="1" customWidth="1"/>
    <col min="9193" max="9193" width="15" style="1" customWidth="1"/>
    <col min="9194" max="9194" width="13.42578125" style="1" bestFit="1" customWidth="1"/>
    <col min="9195" max="9195" width="13.140625" style="1" bestFit="1" customWidth="1"/>
    <col min="9196" max="9443" width="10.7109375" style="1"/>
    <col min="9444" max="9444" width="4.42578125" style="1" bestFit="1" customWidth="1"/>
    <col min="9445" max="9445" width="38.5703125" style="1" customWidth="1"/>
    <col min="9446" max="9446" width="15.28515625" style="1" customWidth="1"/>
    <col min="9447" max="9447" width="15" style="1" customWidth="1"/>
    <col min="9448" max="9448" width="16.42578125" style="1" customWidth="1"/>
    <col min="9449" max="9449" width="15" style="1" customWidth="1"/>
    <col min="9450" max="9450" width="13.42578125" style="1" bestFit="1" customWidth="1"/>
    <col min="9451" max="9451" width="13.140625" style="1" bestFit="1" customWidth="1"/>
    <col min="9452" max="9699" width="10.7109375" style="1"/>
    <col min="9700" max="9700" width="4.42578125" style="1" bestFit="1" customWidth="1"/>
    <col min="9701" max="9701" width="38.5703125" style="1" customWidth="1"/>
    <col min="9702" max="9702" width="15.28515625" style="1" customWidth="1"/>
    <col min="9703" max="9703" width="15" style="1" customWidth="1"/>
    <col min="9704" max="9704" width="16.42578125" style="1" customWidth="1"/>
    <col min="9705" max="9705" width="15" style="1" customWidth="1"/>
    <col min="9706" max="9706" width="13.42578125" style="1" bestFit="1" customWidth="1"/>
    <col min="9707" max="9707" width="13.140625" style="1" bestFit="1" customWidth="1"/>
    <col min="9708" max="9955" width="10.7109375" style="1"/>
    <col min="9956" max="9956" width="4.42578125" style="1" bestFit="1" customWidth="1"/>
    <col min="9957" max="9957" width="38.5703125" style="1" customWidth="1"/>
    <col min="9958" max="9958" width="15.28515625" style="1" customWidth="1"/>
    <col min="9959" max="9959" width="15" style="1" customWidth="1"/>
    <col min="9960" max="9960" width="16.42578125" style="1" customWidth="1"/>
    <col min="9961" max="9961" width="15" style="1" customWidth="1"/>
    <col min="9962" max="9962" width="13.42578125" style="1" bestFit="1" customWidth="1"/>
    <col min="9963" max="9963" width="13.140625" style="1" bestFit="1" customWidth="1"/>
    <col min="9964" max="10211" width="10.7109375" style="1"/>
    <col min="10212" max="10212" width="4.42578125" style="1" bestFit="1" customWidth="1"/>
    <col min="10213" max="10213" width="38.5703125" style="1" customWidth="1"/>
    <col min="10214" max="10214" width="15.28515625" style="1" customWidth="1"/>
    <col min="10215" max="10215" width="15" style="1" customWidth="1"/>
    <col min="10216" max="10216" width="16.42578125" style="1" customWidth="1"/>
    <col min="10217" max="10217" width="15" style="1" customWidth="1"/>
    <col min="10218" max="10218" width="13.42578125" style="1" bestFit="1" customWidth="1"/>
    <col min="10219" max="10219" width="13.140625" style="1" bestFit="1" customWidth="1"/>
    <col min="10220" max="10467" width="10.7109375" style="1"/>
    <col min="10468" max="10468" width="4.42578125" style="1" bestFit="1" customWidth="1"/>
    <col min="10469" max="10469" width="38.5703125" style="1" customWidth="1"/>
    <col min="10470" max="10470" width="15.28515625" style="1" customWidth="1"/>
    <col min="10471" max="10471" width="15" style="1" customWidth="1"/>
    <col min="10472" max="10472" width="16.42578125" style="1" customWidth="1"/>
    <col min="10473" max="10473" width="15" style="1" customWidth="1"/>
    <col min="10474" max="10474" width="13.42578125" style="1" bestFit="1" customWidth="1"/>
    <col min="10475" max="10475" width="13.140625" style="1" bestFit="1" customWidth="1"/>
    <col min="10476" max="10723" width="10.7109375" style="1"/>
    <col min="10724" max="10724" width="4.42578125" style="1" bestFit="1" customWidth="1"/>
    <col min="10725" max="10725" width="38.5703125" style="1" customWidth="1"/>
    <col min="10726" max="10726" width="15.28515625" style="1" customWidth="1"/>
    <col min="10727" max="10727" width="15" style="1" customWidth="1"/>
    <col min="10728" max="10728" width="16.42578125" style="1" customWidth="1"/>
    <col min="10729" max="10729" width="15" style="1" customWidth="1"/>
    <col min="10730" max="10730" width="13.42578125" style="1" bestFit="1" customWidth="1"/>
    <col min="10731" max="10731" width="13.140625" style="1" bestFit="1" customWidth="1"/>
    <col min="10732" max="10979" width="10.7109375" style="1"/>
    <col min="10980" max="10980" width="4.42578125" style="1" bestFit="1" customWidth="1"/>
    <col min="10981" max="10981" width="38.5703125" style="1" customWidth="1"/>
    <col min="10982" max="10982" width="15.28515625" style="1" customWidth="1"/>
    <col min="10983" max="10983" width="15" style="1" customWidth="1"/>
    <col min="10984" max="10984" width="16.42578125" style="1" customWidth="1"/>
    <col min="10985" max="10985" width="15" style="1" customWidth="1"/>
    <col min="10986" max="10986" width="13.42578125" style="1" bestFit="1" customWidth="1"/>
    <col min="10987" max="10987" width="13.140625" style="1" bestFit="1" customWidth="1"/>
    <col min="10988" max="11235" width="10.7109375" style="1"/>
    <col min="11236" max="11236" width="4.42578125" style="1" bestFit="1" customWidth="1"/>
    <col min="11237" max="11237" width="38.5703125" style="1" customWidth="1"/>
    <col min="11238" max="11238" width="15.28515625" style="1" customWidth="1"/>
    <col min="11239" max="11239" width="15" style="1" customWidth="1"/>
    <col min="11240" max="11240" width="16.42578125" style="1" customWidth="1"/>
    <col min="11241" max="11241" width="15" style="1" customWidth="1"/>
    <col min="11242" max="11242" width="13.42578125" style="1" bestFit="1" customWidth="1"/>
    <col min="11243" max="11243" width="13.140625" style="1" bestFit="1" customWidth="1"/>
    <col min="11244" max="11491" width="10.7109375" style="1"/>
    <col min="11492" max="11492" width="4.42578125" style="1" bestFit="1" customWidth="1"/>
    <col min="11493" max="11493" width="38.5703125" style="1" customWidth="1"/>
    <col min="11494" max="11494" width="15.28515625" style="1" customWidth="1"/>
    <col min="11495" max="11495" width="15" style="1" customWidth="1"/>
    <col min="11496" max="11496" width="16.42578125" style="1" customWidth="1"/>
    <col min="11497" max="11497" width="15" style="1" customWidth="1"/>
    <col min="11498" max="11498" width="13.42578125" style="1" bestFit="1" customWidth="1"/>
    <col min="11499" max="11499" width="13.140625" style="1" bestFit="1" customWidth="1"/>
    <col min="11500" max="11747" width="10.7109375" style="1"/>
    <col min="11748" max="11748" width="4.42578125" style="1" bestFit="1" customWidth="1"/>
    <col min="11749" max="11749" width="38.5703125" style="1" customWidth="1"/>
    <col min="11750" max="11750" width="15.28515625" style="1" customWidth="1"/>
    <col min="11751" max="11751" width="15" style="1" customWidth="1"/>
    <col min="11752" max="11752" width="16.42578125" style="1" customWidth="1"/>
    <col min="11753" max="11753" width="15" style="1" customWidth="1"/>
    <col min="11754" max="11754" width="13.42578125" style="1" bestFit="1" customWidth="1"/>
    <col min="11755" max="11755" width="13.140625" style="1" bestFit="1" customWidth="1"/>
    <col min="11756" max="12003" width="10.7109375" style="1"/>
    <col min="12004" max="12004" width="4.42578125" style="1" bestFit="1" customWidth="1"/>
    <col min="12005" max="12005" width="38.5703125" style="1" customWidth="1"/>
    <col min="12006" max="12006" width="15.28515625" style="1" customWidth="1"/>
    <col min="12007" max="12007" width="15" style="1" customWidth="1"/>
    <col min="12008" max="12008" width="16.42578125" style="1" customWidth="1"/>
    <col min="12009" max="12009" width="15" style="1" customWidth="1"/>
    <col min="12010" max="12010" width="13.42578125" style="1" bestFit="1" customWidth="1"/>
    <col min="12011" max="12011" width="13.140625" style="1" bestFit="1" customWidth="1"/>
    <col min="12012" max="12259" width="10.7109375" style="1"/>
    <col min="12260" max="12260" width="4.42578125" style="1" bestFit="1" customWidth="1"/>
    <col min="12261" max="12261" width="38.5703125" style="1" customWidth="1"/>
    <col min="12262" max="12262" width="15.28515625" style="1" customWidth="1"/>
    <col min="12263" max="12263" width="15" style="1" customWidth="1"/>
    <col min="12264" max="12264" width="16.42578125" style="1" customWidth="1"/>
    <col min="12265" max="12265" width="15" style="1" customWidth="1"/>
    <col min="12266" max="12266" width="13.42578125" style="1" bestFit="1" customWidth="1"/>
    <col min="12267" max="12267" width="13.140625" style="1" bestFit="1" customWidth="1"/>
    <col min="12268" max="12515" width="10.7109375" style="1"/>
    <col min="12516" max="12516" width="4.42578125" style="1" bestFit="1" customWidth="1"/>
    <col min="12517" max="12517" width="38.5703125" style="1" customWidth="1"/>
    <col min="12518" max="12518" width="15.28515625" style="1" customWidth="1"/>
    <col min="12519" max="12519" width="15" style="1" customWidth="1"/>
    <col min="12520" max="12520" width="16.42578125" style="1" customWidth="1"/>
    <col min="12521" max="12521" width="15" style="1" customWidth="1"/>
    <col min="12522" max="12522" width="13.42578125" style="1" bestFit="1" customWidth="1"/>
    <col min="12523" max="12523" width="13.140625" style="1" bestFit="1" customWidth="1"/>
    <col min="12524" max="12771" width="10.7109375" style="1"/>
    <col min="12772" max="12772" width="4.42578125" style="1" bestFit="1" customWidth="1"/>
    <col min="12773" max="12773" width="38.5703125" style="1" customWidth="1"/>
    <col min="12774" max="12774" width="15.28515625" style="1" customWidth="1"/>
    <col min="12775" max="12775" width="15" style="1" customWidth="1"/>
    <col min="12776" max="12776" width="16.42578125" style="1" customWidth="1"/>
    <col min="12777" max="12777" width="15" style="1" customWidth="1"/>
    <col min="12778" max="12778" width="13.42578125" style="1" bestFit="1" customWidth="1"/>
    <col min="12779" max="12779" width="13.140625" style="1" bestFit="1" customWidth="1"/>
    <col min="12780" max="13027" width="10.7109375" style="1"/>
    <col min="13028" max="13028" width="4.42578125" style="1" bestFit="1" customWidth="1"/>
    <col min="13029" max="13029" width="38.5703125" style="1" customWidth="1"/>
    <col min="13030" max="13030" width="15.28515625" style="1" customWidth="1"/>
    <col min="13031" max="13031" width="15" style="1" customWidth="1"/>
    <col min="13032" max="13032" width="16.42578125" style="1" customWidth="1"/>
    <col min="13033" max="13033" width="15" style="1" customWidth="1"/>
    <col min="13034" max="13034" width="13.42578125" style="1" bestFit="1" customWidth="1"/>
    <col min="13035" max="13035" width="13.140625" style="1" bestFit="1" customWidth="1"/>
    <col min="13036" max="13283" width="10.7109375" style="1"/>
    <col min="13284" max="13284" width="4.42578125" style="1" bestFit="1" customWidth="1"/>
    <col min="13285" max="13285" width="38.5703125" style="1" customWidth="1"/>
    <col min="13286" max="13286" width="15.28515625" style="1" customWidth="1"/>
    <col min="13287" max="13287" width="15" style="1" customWidth="1"/>
    <col min="13288" max="13288" width="16.42578125" style="1" customWidth="1"/>
    <col min="13289" max="13289" width="15" style="1" customWidth="1"/>
    <col min="13290" max="13290" width="13.42578125" style="1" bestFit="1" customWidth="1"/>
    <col min="13291" max="13291" width="13.140625" style="1" bestFit="1" customWidth="1"/>
    <col min="13292" max="13539" width="10.7109375" style="1"/>
    <col min="13540" max="13540" width="4.42578125" style="1" bestFit="1" customWidth="1"/>
    <col min="13541" max="13541" width="38.5703125" style="1" customWidth="1"/>
    <col min="13542" max="13542" width="15.28515625" style="1" customWidth="1"/>
    <col min="13543" max="13543" width="15" style="1" customWidth="1"/>
    <col min="13544" max="13544" width="16.42578125" style="1" customWidth="1"/>
    <col min="13545" max="13545" width="15" style="1" customWidth="1"/>
    <col min="13546" max="13546" width="13.42578125" style="1" bestFit="1" customWidth="1"/>
    <col min="13547" max="13547" width="13.140625" style="1" bestFit="1" customWidth="1"/>
    <col min="13548" max="13795" width="10.7109375" style="1"/>
    <col min="13796" max="13796" width="4.42578125" style="1" bestFit="1" customWidth="1"/>
    <col min="13797" max="13797" width="38.5703125" style="1" customWidth="1"/>
    <col min="13798" max="13798" width="15.28515625" style="1" customWidth="1"/>
    <col min="13799" max="13799" width="15" style="1" customWidth="1"/>
    <col min="13800" max="13800" width="16.42578125" style="1" customWidth="1"/>
    <col min="13801" max="13801" width="15" style="1" customWidth="1"/>
    <col min="13802" max="13802" width="13.42578125" style="1" bestFit="1" customWidth="1"/>
    <col min="13803" max="13803" width="13.140625" style="1" bestFit="1" customWidth="1"/>
    <col min="13804" max="14051" width="10.7109375" style="1"/>
    <col min="14052" max="14052" width="4.42578125" style="1" bestFit="1" customWidth="1"/>
    <col min="14053" max="14053" width="38.5703125" style="1" customWidth="1"/>
    <col min="14054" max="14054" width="15.28515625" style="1" customWidth="1"/>
    <col min="14055" max="14055" width="15" style="1" customWidth="1"/>
    <col min="14056" max="14056" width="16.42578125" style="1" customWidth="1"/>
    <col min="14057" max="14057" width="15" style="1" customWidth="1"/>
    <col min="14058" max="14058" width="13.42578125" style="1" bestFit="1" customWidth="1"/>
    <col min="14059" max="14059" width="13.140625" style="1" bestFit="1" customWidth="1"/>
    <col min="14060" max="14307" width="10.7109375" style="1"/>
    <col min="14308" max="14308" width="4.42578125" style="1" bestFit="1" customWidth="1"/>
    <col min="14309" max="14309" width="38.5703125" style="1" customWidth="1"/>
    <col min="14310" max="14310" width="15.28515625" style="1" customWidth="1"/>
    <col min="14311" max="14311" width="15" style="1" customWidth="1"/>
    <col min="14312" max="14312" width="16.42578125" style="1" customWidth="1"/>
    <col min="14313" max="14313" width="15" style="1" customWidth="1"/>
    <col min="14314" max="14314" width="13.42578125" style="1" bestFit="1" customWidth="1"/>
    <col min="14315" max="14315" width="13.140625" style="1" bestFit="1" customWidth="1"/>
    <col min="14316" max="14563" width="10.7109375" style="1"/>
    <col min="14564" max="14564" width="4.42578125" style="1" bestFit="1" customWidth="1"/>
    <col min="14565" max="14565" width="38.5703125" style="1" customWidth="1"/>
    <col min="14566" max="14566" width="15.28515625" style="1" customWidth="1"/>
    <col min="14567" max="14567" width="15" style="1" customWidth="1"/>
    <col min="14568" max="14568" width="16.42578125" style="1" customWidth="1"/>
    <col min="14569" max="14569" width="15" style="1" customWidth="1"/>
    <col min="14570" max="14570" width="13.42578125" style="1" bestFit="1" customWidth="1"/>
    <col min="14571" max="14571" width="13.140625" style="1" bestFit="1" customWidth="1"/>
    <col min="14572" max="14819" width="10.7109375" style="1"/>
    <col min="14820" max="14820" width="4.42578125" style="1" bestFit="1" customWidth="1"/>
    <col min="14821" max="14821" width="38.5703125" style="1" customWidth="1"/>
    <col min="14822" max="14822" width="15.28515625" style="1" customWidth="1"/>
    <col min="14823" max="14823" width="15" style="1" customWidth="1"/>
    <col min="14824" max="14824" width="16.42578125" style="1" customWidth="1"/>
    <col min="14825" max="14825" width="15" style="1" customWidth="1"/>
    <col min="14826" max="14826" width="13.42578125" style="1" bestFit="1" customWidth="1"/>
    <col min="14827" max="14827" width="13.140625" style="1" bestFit="1" customWidth="1"/>
    <col min="14828" max="15075" width="10.7109375" style="1"/>
    <col min="15076" max="15076" width="4.42578125" style="1" bestFit="1" customWidth="1"/>
    <col min="15077" max="15077" width="38.5703125" style="1" customWidth="1"/>
    <col min="15078" max="15078" width="15.28515625" style="1" customWidth="1"/>
    <col min="15079" max="15079" width="15" style="1" customWidth="1"/>
    <col min="15080" max="15080" width="16.42578125" style="1" customWidth="1"/>
    <col min="15081" max="15081" width="15" style="1" customWidth="1"/>
    <col min="15082" max="15082" width="13.42578125" style="1" bestFit="1" customWidth="1"/>
    <col min="15083" max="15083" width="13.140625" style="1" bestFit="1" customWidth="1"/>
    <col min="15084" max="15331" width="10.7109375" style="1"/>
    <col min="15332" max="15332" width="4.42578125" style="1" bestFit="1" customWidth="1"/>
    <col min="15333" max="15333" width="38.5703125" style="1" customWidth="1"/>
    <col min="15334" max="15334" width="15.28515625" style="1" customWidth="1"/>
    <col min="15335" max="15335" width="15" style="1" customWidth="1"/>
    <col min="15336" max="15336" width="16.42578125" style="1" customWidth="1"/>
    <col min="15337" max="15337" width="15" style="1" customWidth="1"/>
    <col min="15338" max="15338" width="13.42578125" style="1" bestFit="1" customWidth="1"/>
    <col min="15339" max="15339" width="13.140625" style="1" bestFit="1" customWidth="1"/>
    <col min="15340" max="15587" width="10.7109375" style="1"/>
    <col min="15588" max="15588" width="4.42578125" style="1" bestFit="1" customWidth="1"/>
    <col min="15589" max="15589" width="38.5703125" style="1" customWidth="1"/>
    <col min="15590" max="15590" width="15.28515625" style="1" customWidth="1"/>
    <col min="15591" max="15591" width="15" style="1" customWidth="1"/>
    <col min="15592" max="15592" width="16.42578125" style="1" customWidth="1"/>
    <col min="15593" max="15593" width="15" style="1" customWidth="1"/>
    <col min="15594" max="15594" width="13.42578125" style="1" bestFit="1" customWidth="1"/>
    <col min="15595" max="15595" width="13.140625" style="1" bestFit="1" customWidth="1"/>
    <col min="15596" max="15843" width="10.7109375" style="1"/>
    <col min="15844" max="15844" width="4.42578125" style="1" bestFit="1" customWidth="1"/>
    <col min="15845" max="15845" width="38.5703125" style="1" customWidth="1"/>
    <col min="15846" max="15846" width="15.28515625" style="1" customWidth="1"/>
    <col min="15847" max="15847" width="15" style="1" customWidth="1"/>
    <col min="15848" max="15848" width="16.42578125" style="1" customWidth="1"/>
    <col min="15849" max="15849" width="15" style="1" customWidth="1"/>
    <col min="15850" max="15850" width="13.42578125" style="1" bestFit="1" customWidth="1"/>
    <col min="15851" max="15851" width="13.140625" style="1" bestFit="1" customWidth="1"/>
    <col min="15852" max="16099" width="10.7109375" style="1"/>
    <col min="16100" max="16100" width="4.42578125" style="1" bestFit="1" customWidth="1"/>
    <col min="16101" max="16101" width="38.5703125" style="1" customWidth="1"/>
    <col min="16102" max="16102" width="15.28515625" style="1" customWidth="1"/>
    <col min="16103" max="16103" width="15" style="1" customWidth="1"/>
    <col min="16104" max="16104" width="16.42578125" style="1" customWidth="1"/>
    <col min="16105" max="16105" width="15" style="1" customWidth="1"/>
    <col min="16106" max="16106" width="13.42578125" style="1" bestFit="1" customWidth="1"/>
    <col min="16107" max="16107" width="13.140625" style="1" bestFit="1" customWidth="1"/>
    <col min="16108" max="16384" width="10.7109375" style="1"/>
  </cols>
  <sheetData>
    <row r="1" spans="1:6" x14ac:dyDescent="0.25">
      <c r="A1" s="40"/>
      <c r="B1" s="40"/>
      <c r="C1" s="40"/>
      <c r="D1" s="40"/>
      <c r="E1" s="40"/>
      <c r="F1" s="40"/>
    </row>
    <row r="2" spans="1:6" ht="15.75" x14ac:dyDescent="0.25">
      <c r="A2" s="2"/>
      <c r="B2" s="3"/>
      <c r="C2" s="3"/>
      <c r="D2" s="3"/>
      <c r="E2" s="3"/>
      <c r="F2" s="3"/>
    </row>
    <row r="3" spans="1:6" x14ac:dyDescent="0.25">
      <c r="A3" s="3"/>
      <c r="B3" s="3"/>
      <c r="C3" s="3"/>
      <c r="D3" s="3"/>
      <c r="E3" s="3"/>
      <c r="F3" s="3"/>
    </row>
    <row r="4" spans="1:6" x14ac:dyDescent="0.25">
      <c r="A4" s="3"/>
      <c r="B4" s="3"/>
      <c r="C4" s="3"/>
      <c r="D4" s="3"/>
      <c r="E4" s="3"/>
      <c r="F4" s="3"/>
    </row>
    <row r="5" spans="1:6" ht="20.25" x14ac:dyDescent="0.25">
      <c r="A5" s="41" t="s">
        <v>0</v>
      </c>
      <c r="B5" s="41"/>
      <c r="C5" s="41"/>
      <c r="D5" s="41"/>
      <c r="E5" s="41"/>
      <c r="F5" s="41"/>
    </row>
    <row r="6" spans="1:6" ht="18.75" x14ac:dyDescent="0.25">
      <c r="A6" s="42" t="s">
        <v>1</v>
      </c>
      <c r="B6" s="42"/>
      <c r="C6" s="42"/>
      <c r="D6" s="42"/>
      <c r="E6" s="42"/>
      <c r="F6" s="42"/>
    </row>
    <row r="7" spans="1:6" ht="18.75" x14ac:dyDescent="0.25">
      <c r="A7" s="42" t="s">
        <v>46</v>
      </c>
      <c r="B7" s="42"/>
      <c r="C7" s="42"/>
      <c r="D7" s="42"/>
      <c r="E7" s="42"/>
      <c r="F7" s="42"/>
    </row>
    <row r="8" spans="1:6" ht="18.75" x14ac:dyDescent="0.25">
      <c r="A8" s="42" t="s">
        <v>2</v>
      </c>
      <c r="B8" s="42"/>
      <c r="C8" s="42"/>
      <c r="D8" s="42"/>
      <c r="E8" s="42"/>
      <c r="F8" s="42"/>
    </row>
    <row r="9" spans="1:6" ht="18.75" x14ac:dyDescent="0.25">
      <c r="A9" s="39"/>
      <c r="B9" s="39"/>
      <c r="C9" s="39"/>
      <c r="D9" s="39"/>
      <c r="E9" s="39"/>
      <c r="F9" s="39"/>
    </row>
    <row r="10" spans="1:6" x14ac:dyDescent="0.25">
      <c r="A10" s="4"/>
      <c r="B10" s="4"/>
      <c r="C10" s="4"/>
      <c r="D10" s="4"/>
      <c r="E10" s="4"/>
      <c r="F10" s="4"/>
    </row>
    <row r="11" spans="1:6" ht="47.25" x14ac:dyDescent="0.25">
      <c r="A11" s="34" t="s">
        <v>3</v>
      </c>
      <c r="B11" s="34"/>
      <c r="C11" s="5" t="s">
        <v>4</v>
      </c>
      <c r="D11" s="5" t="s">
        <v>5</v>
      </c>
      <c r="E11" s="5" t="s">
        <v>6</v>
      </c>
      <c r="F11" s="5" t="s">
        <v>7</v>
      </c>
    </row>
    <row r="12" spans="1:6" ht="15.75" x14ac:dyDescent="0.25">
      <c r="A12" s="6">
        <v>1</v>
      </c>
      <c r="B12" s="7" t="s">
        <v>8</v>
      </c>
      <c r="C12" s="8">
        <f>SUM(C13:C19)</f>
        <v>23148289263.16</v>
      </c>
      <c r="D12" s="8">
        <f>SUM(D13:D19)</f>
        <v>19383299264.489998</v>
      </c>
      <c r="E12" s="9">
        <f>D12/C12</f>
        <v>0.83735342357839371</v>
      </c>
      <c r="F12" s="8">
        <f>C12-D12</f>
        <v>3764989998.670002</v>
      </c>
    </row>
    <row r="13" spans="1:6" hidden="1" x14ac:dyDescent="0.25">
      <c r="A13" s="10">
        <v>1.1000000000000001</v>
      </c>
      <c r="B13" s="11" t="s">
        <v>9</v>
      </c>
      <c r="C13" s="12"/>
      <c r="D13" s="12"/>
      <c r="E13" s="13" t="e">
        <f>D13/C13</f>
        <v>#DIV/0!</v>
      </c>
      <c r="F13" s="12">
        <f t="shared" ref="F13:F24" si="0">C13-D13</f>
        <v>0</v>
      </c>
    </row>
    <row r="14" spans="1:6" ht="15" hidden="1" customHeight="1" x14ac:dyDescent="0.25">
      <c r="A14" s="10">
        <v>1.2</v>
      </c>
      <c r="B14" s="11" t="s">
        <v>10</v>
      </c>
      <c r="C14" s="12"/>
      <c r="D14" s="12"/>
      <c r="E14" s="13"/>
      <c r="F14" s="12">
        <f t="shared" si="0"/>
        <v>0</v>
      </c>
    </row>
    <row r="15" spans="1:6" ht="15" hidden="1" customHeight="1" x14ac:dyDescent="0.25">
      <c r="A15" s="10">
        <v>1.3</v>
      </c>
      <c r="B15" s="11" t="s">
        <v>11</v>
      </c>
      <c r="C15" s="12"/>
      <c r="D15" s="12"/>
      <c r="E15" s="13"/>
      <c r="F15" s="12">
        <f t="shared" si="0"/>
        <v>0</v>
      </c>
    </row>
    <row r="16" spans="1:6" x14ac:dyDescent="0.25">
      <c r="A16" s="10">
        <v>1.4</v>
      </c>
      <c r="B16" s="11" t="s">
        <v>12</v>
      </c>
      <c r="C16" s="12">
        <f>18446561565+2850000000</f>
        <v>21296561565</v>
      </c>
      <c r="D16" s="12">
        <v>17610645687.799999</v>
      </c>
      <c r="E16" s="13">
        <f>D16/C16</f>
        <v>0.82692436683029391</v>
      </c>
      <c r="F16" s="12">
        <f>C16-D16</f>
        <v>3685915877.2000008</v>
      </c>
    </row>
    <row r="17" spans="1:6" x14ac:dyDescent="0.25">
      <c r="A17" s="10">
        <v>1.5</v>
      </c>
      <c r="B17" s="11" t="s">
        <v>13</v>
      </c>
      <c r="C17" s="12">
        <v>1800000000</v>
      </c>
      <c r="D17" s="12">
        <v>1749912223.8700001</v>
      </c>
      <c r="E17" s="13">
        <f t="shared" ref="E17:E21" si="1">D17/C17</f>
        <v>0.97217345770555563</v>
      </c>
      <c r="F17" s="12">
        <f>C17-D17</f>
        <v>50087776.129999876</v>
      </c>
    </row>
    <row r="18" spans="1:6" x14ac:dyDescent="0.25">
      <c r="A18" s="10">
        <v>1.6</v>
      </c>
      <c r="B18" s="11" t="s">
        <v>14</v>
      </c>
      <c r="C18" s="12">
        <f>50000000+1727698.16</f>
        <v>51727698.159999996</v>
      </c>
      <c r="D18" s="12">
        <f>21013654.66+1727698.16</f>
        <v>22741352.82</v>
      </c>
      <c r="E18" s="13">
        <f t="shared" si="1"/>
        <v>0.43963589390075425</v>
      </c>
      <c r="F18" s="12">
        <f t="shared" si="0"/>
        <v>28986345.339999996</v>
      </c>
    </row>
    <row r="19" spans="1:6" hidden="1" x14ac:dyDescent="0.25">
      <c r="A19" s="10">
        <v>1.7</v>
      </c>
      <c r="B19" s="11" t="s">
        <v>15</v>
      </c>
      <c r="C19" s="12">
        <v>0</v>
      </c>
      <c r="D19" s="12">
        <v>0</v>
      </c>
      <c r="E19" s="13" t="e">
        <f t="shared" si="1"/>
        <v>#DIV/0!</v>
      </c>
      <c r="F19" s="12">
        <f t="shared" si="0"/>
        <v>0</v>
      </c>
    </row>
    <row r="20" spans="1:6" hidden="1" x14ac:dyDescent="0.25">
      <c r="A20" s="10">
        <v>1.8</v>
      </c>
      <c r="B20" s="11" t="s">
        <v>16</v>
      </c>
      <c r="C20" s="12">
        <v>0</v>
      </c>
      <c r="D20" s="12">
        <v>0</v>
      </c>
      <c r="E20" s="13" t="e">
        <f t="shared" si="1"/>
        <v>#DIV/0!</v>
      </c>
      <c r="F20" s="12">
        <f t="shared" si="0"/>
        <v>0</v>
      </c>
    </row>
    <row r="21" spans="1:6" hidden="1" x14ac:dyDescent="0.25">
      <c r="A21" s="10">
        <v>1.9</v>
      </c>
      <c r="B21" s="11" t="s">
        <v>17</v>
      </c>
      <c r="C21" s="12">
        <v>0</v>
      </c>
      <c r="D21" s="12">
        <v>0</v>
      </c>
      <c r="E21" s="13" t="e">
        <f t="shared" si="1"/>
        <v>#DIV/0!</v>
      </c>
      <c r="F21" s="12">
        <f t="shared" si="0"/>
        <v>0</v>
      </c>
    </row>
    <row r="22" spans="1:6" ht="15.75" x14ac:dyDescent="0.25">
      <c r="A22" s="6">
        <v>3</v>
      </c>
      <c r="B22" s="7" t="s">
        <v>18</v>
      </c>
      <c r="C22" s="8">
        <f>SUM(C23:C24)</f>
        <v>2473378697.3099999</v>
      </c>
      <c r="D22" s="8">
        <f>SUM(D23:D24)</f>
        <v>2473378697.3100004</v>
      </c>
      <c r="E22" s="9">
        <f>+E23+E24</f>
        <v>1.0000000000000002</v>
      </c>
      <c r="F22" s="8">
        <f t="shared" si="0"/>
        <v>0</v>
      </c>
    </row>
    <row r="23" spans="1:6" x14ac:dyDescent="0.25">
      <c r="A23" s="10">
        <v>3.1</v>
      </c>
      <c r="B23" s="11" t="s">
        <v>19</v>
      </c>
      <c r="C23" s="28">
        <v>2473378697.3099999</v>
      </c>
      <c r="D23" s="29">
        <v>2473378697.3100004</v>
      </c>
      <c r="E23" s="13">
        <f>D23/C23</f>
        <v>1.0000000000000002</v>
      </c>
      <c r="F23" s="12">
        <f>C23-D23</f>
        <v>0</v>
      </c>
    </row>
    <row r="24" spans="1:6" hidden="1" x14ac:dyDescent="0.25">
      <c r="A24" s="10">
        <v>3.2</v>
      </c>
      <c r="B24" s="11" t="s">
        <v>20</v>
      </c>
      <c r="C24" s="12">
        <v>0</v>
      </c>
      <c r="D24" s="12">
        <v>0</v>
      </c>
      <c r="E24" s="13">
        <v>0</v>
      </c>
      <c r="F24" s="12">
        <f t="shared" si="0"/>
        <v>0</v>
      </c>
    </row>
    <row r="25" spans="1:6" x14ac:dyDescent="0.25">
      <c r="A25" s="10"/>
      <c r="B25" s="11"/>
      <c r="C25" s="12"/>
      <c r="D25" s="12"/>
      <c r="E25" s="13"/>
      <c r="F25" s="12"/>
    </row>
    <row r="26" spans="1:6" ht="31.5" x14ac:dyDescent="0.25">
      <c r="A26" s="6" t="s">
        <v>21</v>
      </c>
      <c r="B26" s="7" t="s">
        <v>22</v>
      </c>
      <c r="C26" s="8">
        <f>C12+C22</f>
        <v>25621667960.470001</v>
      </c>
      <c r="D26" s="8">
        <f>D12+D22</f>
        <v>21856677961.799999</v>
      </c>
      <c r="E26" s="9">
        <f>D26/C26</f>
        <v>0.85305445357894893</v>
      </c>
      <c r="F26" s="8">
        <f>C26-D26</f>
        <v>3764989998.670002</v>
      </c>
    </row>
    <row r="27" spans="1:6" ht="15.75" x14ac:dyDescent="0.25">
      <c r="A27" s="6"/>
      <c r="B27" s="7"/>
      <c r="C27" s="8"/>
      <c r="D27" s="8"/>
      <c r="E27" s="9"/>
      <c r="F27" s="8"/>
    </row>
    <row r="28" spans="1:6" ht="15.75" x14ac:dyDescent="0.25">
      <c r="A28" s="6">
        <v>2</v>
      </c>
      <c r="B28" s="7" t="s">
        <v>23</v>
      </c>
      <c r="C28" s="8">
        <f>SUM(C29:C37)</f>
        <v>25599331173.260002</v>
      </c>
      <c r="D28" s="8">
        <f>SUM(D29:D37)</f>
        <v>18389973961.360001</v>
      </c>
      <c r="E28" s="9">
        <f t="shared" ref="E28:E33" si="2">D28/C28</f>
        <v>0.71837712621841476</v>
      </c>
      <c r="F28" s="8">
        <f>C28-D28</f>
        <v>7209357211.9000015</v>
      </c>
    </row>
    <row r="29" spans="1:6" x14ac:dyDescent="0.25">
      <c r="A29" s="10">
        <v>2.1</v>
      </c>
      <c r="B29" s="11" t="s">
        <v>24</v>
      </c>
      <c r="C29" s="12">
        <v>3235368362.1799998</v>
      </c>
      <c r="D29" s="12">
        <v>3195751142.9099998</v>
      </c>
      <c r="E29" s="13">
        <f>D29/C29</f>
        <v>0.98775495868318819</v>
      </c>
      <c r="F29" s="12">
        <f>C29-D29</f>
        <v>39617219.269999981</v>
      </c>
    </row>
    <row r="30" spans="1:6" x14ac:dyDescent="0.25">
      <c r="A30" s="10">
        <v>2.2000000000000002</v>
      </c>
      <c r="B30" s="11" t="s">
        <v>25</v>
      </c>
      <c r="C30" s="12">
        <v>3731420237.8899999</v>
      </c>
      <c r="D30" s="12">
        <v>2754964066.4400001</v>
      </c>
      <c r="E30" s="13">
        <f t="shared" si="2"/>
        <v>0.73831514297565293</v>
      </c>
      <c r="F30" s="12">
        <f t="shared" ref="F30:F36" si="3">C30-D30</f>
        <v>976456171.44999981</v>
      </c>
    </row>
    <row r="31" spans="1:6" x14ac:dyDescent="0.25">
      <c r="A31" s="10">
        <v>2.2999999999999998</v>
      </c>
      <c r="B31" s="11" t="s">
        <v>26</v>
      </c>
      <c r="C31" s="12">
        <v>1355822190.0599999</v>
      </c>
      <c r="D31" s="12">
        <v>589738747.12</v>
      </c>
      <c r="E31" s="13">
        <f t="shared" si="2"/>
        <v>0.43496761702498909</v>
      </c>
      <c r="F31" s="12">
        <f t="shared" si="3"/>
        <v>766083442.93999994</v>
      </c>
    </row>
    <row r="32" spans="1:6" x14ac:dyDescent="0.25">
      <c r="A32" s="10">
        <v>2.4</v>
      </c>
      <c r="B32" s="11" t="s">
        <v>27</v>
      </c>
      <c r="C32" s="12">
        <v>19188428.100000001</v>
      </c>
      <c r="D32" s="12">
        <v>12438150.4</v>
      </c>
      <c r="E32" s="13">
        <f t="shared" si="2"/>
        <v>0.64821101213600707</v>
      </c>
      <c r="F32" s="12">
        <f t="shared" si="3"/>
        <v>6750277.7000000011</v>
      </c>
    </row>
    <row r="33" spans="1:6" x14ac:dyDescent="0.25">
      <c r="A33" s="10">
        <v>2.5</v>
      </c>
      <c r="B33" s="11" t="s">
        <v>28</v>
      </c>
      <c r="C33" s="12">
        <v>367960207.30000001</v>
      </c>
      <c r="D33" s="12">
        <v>123980103.65000001</v>
      </c>
      <c r="E33" s="13">
        <f t="shared" si="2"/>
        <v>0.33693888956019186</v>
      </c>
      <c r="F33" s="12">
        <f>C33-D33</f>
        <v>243980103.65000001</v>
      </c>
    </row>
    <row r="34" spans="1:6" x14ac:dyDescent="0.25">
      <c r="A34" s="10">
        <v>2.6</v>
      </c>
      <c r="B34" s="11" t="s">
        <v>29</v>
      </c>
      <c r="C34" s="12">
        <v>1144510018.6300001</v>
      </c>
      <c r="D34" s="12">
        <v>754338736.41999996</v>
      </c>
      <c r="E34" s="13">
        <f>D34/C34</f>
        <v>0.65909317012616242</v>
      </c>
      <c r="F34" s="12">
        <f t="shared" si="3"/>
        <v>390171282.21000016</v>
      </c>
    </row>
    <row r="35" spans="1:6" x14ac:dyDescent="0.25">
      <c r="A35" s="10">
        <v>2.7</v>
      </c>
      <c r="B35" s="11" t="s">
        <v>30</v>
      </c>
      <c r="C35" s="12">
        <v>15745061729.1</v>
      </c>
      <c r="D35" s="12">
        <v>10958763014.42</v>
      </c>
      <c r="E35" s="13">
        <f>D35/C35</f>
        <v>0.69601270563239714</v>
      </c>
      <c r="F35" s="12">
        <f t="shared" si="3"/>
        <v>4786298714.6800003</v>
      </c>
    </row>
    <row r="36" spans="1:6" ht="30" hidden="1" x14ac:dyDescent="0.25">
      <c r="A36" s="10">
        <v>2.8</v>
      </c>
      <c r="B36" s="11" t="s">
        <v>31</v>
      </c>
      <c r="C36" s="12"/>
      <c r="D36" s="12"/>
      <c r="E36" s="13"/>
      <c r="F36" s="12">
        <f t="shared" si="3"/>
        <v>0</v>
      </c>
    </row>
    <row r="37" spans="1:6" hidden="1" x14ac:dyDescent="0.25">
      <c r="A37" s="10">
        <v>2.9</v>
      </c>
      <c r="B37" s="11" t="s">
        <v>32</v>
      </c>
      <c r="C37" s="12"/>
      <c r="D37" s="12"/>
      <c r="E37" s="13"/>
      <c r="F37" s="12">
        <f>C37-D37</f>
        <v>0</v>
      </c>
    </row>
    <row r="38" spans="1:6" ht="15.75" x14ac:dyDescent="0.25">
      <c r="A38" s="6">
        <v>4</v>
      </c>
      <c r="B38" s="7" t="s">
        <v>33</v>
      </c>
      <c r="C38" s="8">
        <f>SUM(C39+C40)</f>
        <v>22336787.210000001</v>
      </c>
      <c r="D38" s="8">
        <f>SUM(D39+D40)</f>
        <v>9713376.2800000012</v>
      </c>
      <c r="E38" s="9">
        <f>SUM(E39+E40)</f>
        <v>0.43486004449428611</v>
      </c>
      <c r="F38" s="8">
        <f>SUM(F39+F40)</f>
        <v>12623410.93</v>
      </c>
    </row>
    <row r="39" spans="1:6" ht="15.75" x14ac:dyDescent="0.25">
      <c r="A39" s="10">
        <v>4.0999999999999996</v>
      </c>
      <c r="B39" s="11" t="s">
        <v>34</v>
      </c>
      <c r="C39" s="8"/>
      <c r="D39" s="14"/>
      <c r="E39" s="15"/>
      <c r="F39" s="8"/>
    </row>
    <row r="40" spans="1:6" x14ac:dyDescent="0.25">
      <c r="A40" s="10">
        <v>4.2</v>
      </c>
      <c r="B40" s="11" t="s">
        <v>35</v>
      </c>
      <c r="C40" s="12">
        <v>22336787.210000001</v>
      </c>
      <c r="D40" s="12">
        <v>9713376.2800000012</v>
      </c>
      <c r="E40" s="16">
        <f>D40/C40</f>
        <v>0.43486004449428611</v>
      </c>
      <c r="F40" s="12">
        <f>C40-D40</f>
        <v>12623410.93</v>
      </c>
    </row>
    <row r="41" spans="1:6" x14ac:dyDescent="0.25">
      <c r="A41" s="10"/>
      <c r="B41" s="11"/>
      <c r="C41" s="12"/>
      <c r="D41" s="12"/>
      <c r="E41" s="13"/>
      <c r="F41" s="12"/>
    </row>
    <row r="42" spans="1:6" ht="31.5" x14ac:dyDescent="0.25">
      <c r="A42" s="6" t="s">
        <v>36</v>
      </c>
      <c r="B42" s="7" t="s">
        <v>37</v>
      </c>
      <c r="C42" s="8">
        <f>C28+C38</f>
        <v>25621667960.470001</v>
      </c>
      <c r="D42" s="8">
        <f>D28+D38</f>
        <v>18399687337.639999</v>
      </c>
      <c r="E42" s="9">
        <f>D42/C42</f>
        <v>0.71812995805064983</v>
      </c>
      <c r="F42" s="8">
        <f>C42-D42</f>
        <v>7221980622.8300018</v>
      </c>
    </row>
    <row r="43" spans="1:6" x14ac:dyDescent="0.25">
      <c r="A43" s="10"/>
      <c r="B43" s="11"/>
      <c r="C43" s="12"/>
      <c r="D43" s="12"/>
      <c r="E43" s="13"/>
      <c r="F43" s="12"/>
    </row>
    <row r="44" spans="1:6" ht="15.75" x14ac:dyDescent="0.25">
      <c r="A44" s="17"/>
      <c r="B44" s="18" t="s">
        <v>38</v>
      </c>
      <c r="C44" s="19">
        <f>C26-C42</f>
        <v>0</v>
      </c>
      <c r="D44" s="19">
        <f>D26-D42</f>
        <v>3456990624.1599998</v>
      </c>
      <c r="E44" s="9">
        <f>E26-E42</f>
        <v>0.1349244955282991</v>
      </c>
      <c r="F44" s="19">
        <f>F26-F42</f>
        <v>-3456990624.1599998</v>
      </c>
    </row>
    <row r="45" spans="1:6" ht="15.75" x14ac:dyDescent="0.25">
      <c r="A45" s="20"/>
      <c r="B45" s="18"/>
      <c r="C45" s="21"/>
      <c r="D45" s="21"/>
      <c r="E45" s="21"/>
      <c r="F45" s="21"/>
    </row>
    <row r="46" spans="1:6" ht="15.75" x14ac:dyDescent="0.25">
      <c r="A46" s="20"/>
      <c r="B46" s="18"/>
      <c r="C46" s="22"/>
      <c r="D46" s="23"/>
      <c r="E46" s="21"/>
      <c r="F46" s="21"/>
    </row>
    <row r="47" spans="1:6" x14ac:dyDescent="0.25">
      <c r="A47" s="20"/>
      <c r="B47" s="35" t="s">
        <v>39</v>
      </c>
      <c r="C47" s="35"/>
      <c r="D47" s="35"/>
      <c r="E47" s="35"/>
      <c r="F47" s="35"/>
    </row>
    <row r="48" spans="1:6" ht="73.5" customHeight="1" x14ac:dyDescent="0.25">
      <c r="A48" s="20"/>
      <c r="B48" s="36" t="s">
        <v>47</v>
      </c>
      <c r="C48" s="36"/>
      <c r="D48" s="36"/>
      <c r="E48" s="36"/>
      <c r="F48" s="36"/>
    </row>
    <row r="49" spans="1:6" ht="15.75" x14ac:dyDescent="0.25">
      <c r="A49" s="20"/>
      <c r="B49" s="24"/>
      <c r="C49" s="24"/>
      <c r="D49" s="24"/>
      <c r="E49" s="24"/>
      <c r="F49" s="24"/>
    </row>
    <row r="50" spans="1:6" ht="15.75" x14ac:dyDescent="0.25">
      <c r="A50" s="20"/>
      <c r="B50" s="18"/>
      <c r="C50" s="21"/>
      <c r="D50" s="21"/>
      <c r="E50" s="21"/>
      <c r="F50" s="21"/>
    </row>
    <row r="51" spans="1:6" ht="15.75" x14ac:dyDescent="0.25">
      <c r="A51" s="20"/>
      <c r="B51" s="18"/>
      <c r="C51" s="25"/>
      <c r="D51" s="26"/>
      <c r="E51" s="21"/>
      <c r="F51" s="21"/>
    </row>
    <row r="52" spans="1:6" x14ac:dyDescent="0.25">
      <c r="A52" s="37" t="s">
        <v>40</v>
      </c>
      <c r="B52" s="37"/>
      <c r="C52" s="38" t="s">
        <v>41</v>
      </c>
      <c r="D52" s="38"/>
      <c r="E52" s="37" t="s">
        <v>42</v>
      </c>
      <c r="F52" s="37"/>
    </row>
    <row r="53" spans="1:6" x14ac:dyDescent="0.25">
      <c r="A53" s="30" t="s">
        <v>43</v>
      </c>
      <c r="B53" s="30"/>
      <c r="C53" s="31" t="s">
        <v>44</v>
      </c>
      <c r="D53" s="31"/>
      <c r="E53" s="30" t="s">
        <v>45</v>
      </c>
      <c r="F53" s="30"/>
    </row>
    <row r="54" spans="1:6" ht="17.25" x14ac:dyDescent="0.3">
      <c r="B54" s="27"/>
      <c r="C54" s="27"/>
      <c r="D54" s="27"/>
    </row>
    <row r="55" spans="1:6" ht="17.25" x14ac:dyDescent="0.3">
      <c r="B55" s="27"/>
      <c r="C55" s="27"/>
      <c r="D55" s="27"/>
    </row>
    <row r="56" spans="1:6" ht="17.25" x14ac:dyDescent="0.3">
      <c r="B56" s="27"/>
      <c r="C56" s="27"/>
      <c r="D56" s="27"/>
    </row>
    <row r="57" spans="1:6" ht="17.25" x14ac:dyDescent="0.3">
      <c r="B57" s="27"/>
      <c r="C57" s="27"/>
      <c r="D57" s="27"/>
    </row>
    <row r="58" spans="1:6" ht="17.25" x14ac:dyDescent="0.3">
      <c r="B58" s="27"/>
      <c r="C58" s="27"/>
      <c r="D58" s="27"/>
    </row>
    <row r="59" spans="1:6" ht="16.5" x14ac:dyDescent="0.25">
      <c r="B59" s="32"/>
      <c r="C59" s="32"/>
      <c r="D59" s="32"/>
      <c r="E59" s="32"/>
      <c r="F59" s="32"/>
    </row>
    <row r="60" spans="1:6" ht="16.5" x14ac:dyDescent="0.25">
      <c r="B60" s="33"/>
      <c r="C60" s="33"/>
      <c r="D60" s="33"/>
      <c r="E60" s="33"/>
      <c r="F60" s="33"/>
    </row>
  </sheetData>
  <mergeCells count="17">
    <mergeCell ref="A9:F9"/>
    <mergeCell ref="A1:F1"/>
    <mergeCell ref="A5:F5"/>
    <mergeCell ref="A6:F6"/>
    <mergeCell ref="A7:F7"/>
    <mergeCell ref="A8:F8"/>
    <mergeCell ref="A11:B11"/>
    <mergeCell ref="B47:F47"/>
    <mergeCell ref="B48:F48"/>
    <mergeCell ref="A52:B52"/>
    <mergeCell ref="C52:D52"/>
    <mergeCell ref="E52:F52"/>
    <mergeCell ref="A53:B53"/>
    <mergeCell ref="C53:D53"/>
    <mergeCell ref="E53:F53"/>
    <mergeCell ref="B59:F59"/>
    <mergeCell ref="B60:F60"/>
  </mergeCells>
  <printOptions horizontalCentered="1"/>
  <pageMargins left="0.7" right="0.7" top="0.75" bottom="0.75" header="0.3" footer="0.3"/>
  <pageSetup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Estado Comparativo</vt:lpstr>
      <vt:lpstr>'Estado Comparativo'!Área_de_impresión</vt:lpstr>
      <vt:lpstr>'Estado Comparativo'!Títulos_a_imprimir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Deyris Reyes Ramírez</dc:creator>
  <cp:lastModifiedBy>Rafael Eliseo Ramírez Peña</cp:lastModifiedBy>
  <cp:lastPrinted>2026-01-27T16:08:47Z</cp:lastPrinted>
  <dcterms:created xsi:type="dcterms:W3CDTF">2025-07-14T13:02:18Z</dcterms:created>
  <dcterms:modified xsi:type="dcterms:W3CDTF">2026-01-27T19:42:41Z</dcterms:modified>
</cp:coreProperties>
</file>