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Otros ordenadores\Mi PC\OneDrive - INAPA\Escritorio G.L. (Usar)\Gustavo Lemoine\Direccion de Ingenieria G.L\Proyectos\Alc. El Corbano\Contratacion\"/>
    </mc:Choice>
  </mc:AlternateContent>
  <bookViews>
    <workbookView xWindow="0" yWindow="0" windowWidth="28800" windowHeight="11580"/>
  </bookViews>
  <sheets>
    <sheet name="LP" sheetId="1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w" localSheetId="0">#REF!</definedName>
    <definedName name="\w">#REF!</definedName>
    <definedName name="\z" localSheetId="0">#REF!</definedName>
    <definedName name="\z">#REF!</definedName>
    <definedName name="___________________ZC1">#REF!</definedName>
    <definedName name="___________________ZE1">#REF!</definedName>
    <definedName name="___________________ZE2">#REF!</definedName>
    <definedName name="___________________ZE3">#REF!</definedName>
    <definedName name="___________________ZE4">#REF!</definedName>
    <definedName name="___________________ZE5">#REF!</definedName>
    <definedName name="___________________ZE6">#REF!</definedName>
    <definedName name="__________________qw1" localSheetId="0">comp [2]custo!$I$997:$J$997</definedName>
    <definedName name="__________________qw1">comp [2]custo!$I$997:$J$997</definedName>
    <definedName name="__________________ZC1" localSheetId="0">#REF!</definedName>
    <definedName name="__________________ZC1">#REF!</definedName>
    <definedName name="__________________ZE1" localSheetId="0">#REF!</definedName>
    <definedName name="__________________ZE1">#REF!</definedName>
    <definedName name="__________________ZE2" localSheetId="0">#REF!</definedName>
    <definedName name="__________________ZE2">#REF!</definedName>
    <definedName name="__________________ZE3" localSheetId="0">#REF!</definedName>
    <definedName name="__________________ZE3">#REF!</definedName>
    <definedName name="__________________ZE4" localSheetId="0">#REF!</definedName>
    <definedName name="__________________ZE4">#REF!</definedName>
    <definedName name="__________________ZE5" localSheetId="0">#REF!</definedName>
    <definedName name="__________________ZE5">#REF!</definedName>
    <definedName name="__________________ZE6" localSheetId="0">#REF!</definedName>
    <definedName name="__________________ZE6">#REF!</definedName>
    <definedName name="_________________ZC1" localSheetId="0">#REF!</definedName>
    <definedName name="_________________ZC1">#REF!</definedName>
    <definedName name="_________________ZE1" localSheetId="0">#REF!</definedName>
    <definedName name="_________________ZE1">#REF!</definedName>
    <definedName name="_________________ZE2" localSheetId="0">#REF!</definedName>
    <definedName name="_________________ZE2">#REF!</definedName>
    <definedName name="_________________ZE3" localSheetId="0">#REF!</definedName>
    <definedName name="_________________ZE3">#REF!</definedName>
    <definedName name="_________________ZE4" localSheetId="0">#REF!</definedName>
    <definedName name="_________________ZE4">#REF!</definedName>
    <definedName name="_________________ZE5" localSheetId="0">#REF!</definedName>
    <definedName name="_________________ZE5">#REF!</definedName>
    <definedName name="_________________ZE6" localSheetId="0">#REF!</definedName>
    <definedName name="_________________ZE6">#REF!</definedName>
    <definedName name="________________qw1" localSheetId="0">comp [2]custo!$I$997:$J$997</definedName>
    <definedName name="________________qw1">comp [2]custo!$I$997:$J$997</definedName>
    <definedName name="________________ZC1" localSheetId="0">#REF!</definedName>
    <definedName name="________________ZC1">#REF!</definedName>
    <definedName name="________________ZE1" localSheetId="0">#REF!</definedName>
    <definedName name="________________ZE1">#REF!</definedName>
    <definedName name="________________ZE2" localSheetId="0">#REF!</definedName>
    <definedName name="________________ZE2">#REF!</definedName>
    <definedName name="________________ZE3" localSheetId="0">#REF!</definedName>
    <definedName name="________________ZE3">#REF!</definedName>
    <definedName name="________________ZE4" localSheetId="0">#REF!</definedName>
    <definedName name="________________ZE4">#REF!</definedName>
    <definedName name="________________ZE5" localSheetId="0">#REF!</definedName>
    <definedName name="________________ZE5">#REF!</definedName>
    <definedName name="________________ZE6" localSheetId="0">#REF!</definedName>
    <definedName name="________________ZE6">#REF!</definedName>
    <definedName name="_______________qw1" localSheetId="0">comp [2]custo!$I$997:$J$997</definedName>
    <definedName name="_______________qw1">comp [2]custo!$I$997:$J$997</definedName>
    <definedName name="_______________ZC1" localSheetId="0">#REF!</definedName>
    <definedName name="_______________ZC1">#REF!</definedName>
    <definedName name="_______________ZE1" localSheetId="0">#REF!</definedName>
    <definedName name="_______________ZE1">#REF!</definedName>
    <definedName name="_______________ZE2" localSheetId="0">#REF!</definedName>
    <definedName name="_______________ZE2">#REF!</definedName>
    <definedName name="_______________ZE3" localSheetId="0">#REF!</definedName>
    <definedName name="_______________ZE3">#REF!</definedName>
    <definedName name="_______________ZE4" localSheetId="0">#REF!</definedName>
    <definedName name="_______________ZE4">#REF!</definedName>
    <definedName name="_______________ZE5" localSheetId="0">#REF!</definedName>
    <definedName name="_______________ZE5">#REF!</definedName>
    <definedName name="_______________ZE6" localSheetId="0">#REF!</definedName>
    <definedName name="_______________ZE6">#REF!</definedName>
    <definedName name="______________ZC1" localSheetId="0">#REF!</definedName>
    <definedName name="______________ZC1">#REF!</definedName>
    <definedName name="______________ZE1" localSheetId="0">#REF!</definedName>
    <definedName name="______________ZE1">#REF!</definedName>
    <definedName name="______________ZE2" localSheetId="0">#REF!</definedName>
    <definedName name="______________ZE2">#REF!</definedName>
    <definedName name="______________ZE3" localSheetId="0">#REF!</definedName>
    <definedName name="______________ZE3">#REF!</definedName>
    <definedName name="______________ZE4" localSheetId="0">#REF!</definedName>
    <definedName name="______________ZE4">#REF!</definedName>
    <definedName name="______________ZE5" localSheetId="0">#REF!</definedName>
    <definedName name="______________ZE5">#REF!</definedName>
    <definedName name="______________ZE6" localSheetId="0">#REF!</definedName>
    <definedName name="______________ZE6">#REF!</definedName>
    <definedName name="_____________ZC1" localSheetId="0">#REF!</definedName>
    <definedName name="_____________ZC1">#REF!</definedName>
    <definedName name="_____________ZE1" localSheetId="0">#REF!</definedName>
    <definedName name="_____________ZE1">#REF!</definedName>
    <definedName name="_____________ZE2" localSheetId="0">#REF!</definedName>
    <definedName name="_____________ZE2">#REF!</definedName>
    <definedName name="_____________ZE3" localSheetId="0">#REF!</definedName>
    <definedName name="_____________ZE3">#REF!</definedName>
    <definedName name="_____________ZE4" localSheetId="0">#REF!</definedName>
    <definedName name="_____________ZE4">#REF!</definedName>
    <definedName name="_____________ZE5" localSheetId="0">#REF!</definedName>
    <definedName name="_____________ZE5">#REF!</definedName>
    <definedName name="_____________ZE6" localSheetId="0">#REF!</definedName>
    <definedName name="_____________ZE6">#REF!</definedName>
    <definedName name="____________F">#REF!</definedName>
    <definedName name="____________qw1" localSheetId="0">comp [2]custo!$I$997:$J$997</definedName>
    <definedName name="____________qw1">comp [2]custo!$I$997:$J$997</definedName>
    <definedName name="____________ZC1" localSheetId="0">#REF!</definedName>
    <definedName name="____________ZC1">#REF!</definedName>
    <definedName name="____________ZE1" localSheetId="0">#REF!</definedName>
    <definedName name="____________ZE1">#REF!</definedName>
    <definedName name="____________ZE2" localSheetId="0">#REF!</definedName>
    <definedName name="____________ZE2">#REF!</definedName>
    <definedName name="____________ZE3" localSheetId="0">#REF!</definedName>
    <definedName name="____________ZE3">#REF!</definedName>
    <definedName name="____________ZE4" localSheetId="0">#REF!</definedName>
    <definedName name="____________ZE4">#REF!</definedName>
    <definedName name="____________ZE5" localSheetId="0">#REF!</definedName>
    <definedName name="____________ZE5">#REF!</definedName>
    <definedName name="____________ZE6" localSheetId="0">#REF!</definedName>
    <definedName name="____________ZE6">#REF!</definedName>
    <definedName name="___________F" localSheetId="0">#REF!</definedName>
    <definedName name="___________F">#REF!</definedName>
    <definedName name="___________qw1" localSheetId="0">comp [2]custo!$I$997:$J$997</definedName>
    <definedName name="___________qw1">comp [2]custo!$I$997:$J$997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F" localSheetId="0">#REF!</definedName>
    <definedName name="__________F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F" localSheetId="0">#REF!</definedName>
    <definedName name="_________F">#REF!</definedName>
    <definedName name="_________qw1" localSheetId="0">comp [2]custo!$I$997:$J$997</definedName>
    <definedName name="_________qw1">comp [2]custo!$I$997:$J$997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F" localSheetId="0">#REF!</definedName>
    <definedName name="________F">#REF!</definedName>
    <definedName name="________PAG1" localSheetId="0">#REF!</definedName>
    <definedName name="________PAG1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F" localSheetId="0">#REF!</definedName>
    <definedName name="_______F">#REF!</definedName>
    <definedName name="_______PAG1" localSheetId="0">#REF!</definedName>
    <definedName name="_______PAG1">#REF!</definedName>
    <definedName name="_______qw1" localSheetId="0">comp [2]custo!$I$997:$J$997</definedName>
    <definedName name="_______qw1">comp [2]custo!$I$997:$J$997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PAG1" localSheetId="0">#REF!</definedName>
    <definedName name="______PAG1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PAG1" localSheetId="0">#REF!</definedName>
    <definedName name="_____PAG1">#REF!</definedName>
    <definedName name="_____qw1" localSheetId="0">comp [2]custo!$I$997:$J$997</definedName>
    <definedName name="_____qw1">comp [2]custo!$I$997:$J$997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PAG1" localSheetId="0">#REF!</definedName>
    <definedName name="____PAG1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AG1" localSheetId="0">#REF!</definedName>
    <definedName name="___PAG1">#REF!</definedName>
    <definedName name="___pu5">[5]Sheet5!$E:$E</definedName>
    <definedName name="___ZC1" localSheetId="0">#REF!</definedName>
    <definedName name="___ZC1">#REF!</definedName>
    <definedName name="___ZC2" localSheetId="0">#REF!</definedName>
    <definedName name="___ZC2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hor210">'[6]anal term'!$G$1512</definedName>
    <definedName name="__PAG1" localSheetId="0">#REF!</definedName>
    <definedName name="__PAG1">#REF!</definedName>
    <definedName name="__pu5">[7]Sheet5!$E:$E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C2" localSheetId="0">#REF!</definedName>
    <definedName name="__ZC2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00_RESUMEN" localSheetId="0">#REF!</definedName>
    <definedName name="_00_RESUMEN">#REF!</definedName>
    <definedName name="_01_Guadalupe" localSheetId="0">#REF!</definedName>
    <definedName name="_01_Guadalupe">#REF!</definedName>
    <definedName name="_02_Amarilla" localSheetId="0">#REF!</definedName>
    <definedName name="_02_Amarilla">#REF!</definedName>
    <definedName name="_03_Cocha" localSheetId="0">#REF!</definedName>
    <definedName name="_03_Cocha">#REF!</definedName>
    <definedName name="_04_Minadores" localSheetId="0">#REF!</definedName>
    <definedName name="_04_Minadores">#REF!</definedName>
    <definedName name="_05_Cabeno" localSheetId="0">#REF!</definedName>
    <definedName name="_05_Cabeno">#REF!</definedName>
    <definedName name="_06_Recodo" localSheetId="0">#REF!</definedName>
    <definedName name="_06_Recodo">#REF!</definedName>
    <definedName name="_07_Chingual" localSheetId="0">#REF!</definedName>
    <definedName name="_07_Chingual">#REF!</definedName>
    <definedName name="_08_Jordán" localSheetId="0">#REF!</definedName>
    <definedName name="_08_Jordán">#REF!</definedName>
    <definedName name="_09_Sabaleta" localSheetId="0">#REF!</definedName>
    <definedName name="_09_Sabaleta">#REF!</definedName>
    <definedName name="_1">#N/A</definedName>
    <definedName name="_1_6">NA()</definedName>
    <definedName name="_10_Chongo" localSheetId="0">#REF!</definedName>
    <definedName name="_10_Chongo">#REF!</definedName>
    <definedName name="_11_Mariachi" localSheetId="0">#REF!</definedName>
    <definedName name="_11_Mariachi">#REF!</definedName>
    <definedName name="_12_Chispa" localSheetId="0">#REF!</definedName>
    <definedName name="_12_Chispa">#REF!</definedName>
    <definedName name="_13_Bijagual" localSheetId="0">#REF!</definedName>
    <definedName name="_13_Bijagual">#REF!</definedName>
    <definedName name="_14_Bicundo" localSheetId="0">#REF!</definedName>
    <definedName name="_14_Bicundo">#REF!</definedName>
    <definedName name="_15_Juntas" localSheetId="0">#REF!</definedName>
    <definedName name="_15_Juntas">#REF!</definedName>
    <definedName name="_16_Industria" localSheetId="0">#REF!</definedName>
    <definedName name="_16_Industria">#REF!</definedName>
    <definedName name="_17_Palmar" localSheetId="0">#REF!</definedName>
    <definedName name="_17_Palmar">#REF!</definedName>
    <definedName name="_18_Sucio" localSheetId="0">#REF!</definedName>
    <definedName name="_18_Sucio">#REF!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>[8]insumo!$D$11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ER90" localSheetId="0">#REF!</definedName>
    <definedName name="_FER90">#REF!</definedName>
    <definedName name="_Fill" localSheetId="0" hidden="1">#REF!</definedName>
    <definedName name="_Fill" hidden="1">#REF!</definedName>
    <definedName name="_xlnm._FilterDatabase" localSheetId="0" hidden="1">LP!$D$1:$D$912</definedName>
    <definedName name="_FIN50" localSheetId="0">#REF!</definedName>
    <definedName name="_FIN50">#REF!</definedName>
    <definedName name="_hor210">'[6]anal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AAL">[9]MOJornal!$D$31</definedName>
    <definedName name="_MOV02" localSheetId="0">#REF!</definedName>
    <definedName name="_MOV02">#REF!</definedName>
    <definedName name="_MOV03" localSheetId="0">#REF!</definedName>
    <definedName name="_MOV03">#REF!</definedName>
    <definedName name="_MUR100" localSheetId="0">#REF!</definedName>
    <definedName name="_MUR100">#REF!</definedName>
    <definedName name="_MUR12" localSheetId="0">#REF!</definedName>
    <definedName name="_MUR12">#REF!</definedName>
    <definedName name="_MUR14" localSheetId="0">#REF!</definedName>
    <definedName name="_MUR14">#REF!</definedName>
    <definedName name="_MUR36" localSheetId="0">#REF!</definedName>
    <definedName name="_MUR36">#REF!</definedName>
    <definedName name="_MUR90" localSheetId="0">#REF!</definedName>
    <definedName name="_MUR90">#REF!</definedName>
    <definedName name="_MZ1155">[8]Mezcla!$G$37</definedName>
    <definedName name="_mz125" localSheetId="0">[8]Mezcla!#REF!</definedName>
    <definedName name="_mz125">[8]Mezcla!#REF!</definedName>
    <definedName name="_MZ13" localSheetId="0">[8]Mezcla!#REF!</definedName>
    <definedName name="_MZ13">[8]Mezcla!#REF!</definedName>
    <definedName name="_MZ14" localSheetId="0">[8]Mezcla!#REF!</definedName>
    <definedName name="_MZ14">[8]Mezcla!#REF!</definedName>
    <definedName name="_MZ17" localSheetId="0">[8]Mezcla!#REF!</definedName>
    <definedName name="_MZ17">[8]Mezcla!#REF!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1AL">[10]MOJornal!$D$41</definedName>
    <definedName name="_OP2AL">[9]MOJornal!$D$51</definedName>
    <definedName name="_OP3AL">[10]MOJornal!$D$61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AG1" localSheetId="0">#REF!</definedName>
    <definedName name="_PAG1">#REF!</definedName>
    <definedName name="_PAN101" localSheetId="0">#REF!</definedName>
    <definedName name="_PAN101">#REF!</definedName>
    <definedName name="_PAN11" localSheetId="0">#REF!</definedName>
    <definedName name="_PAN11">#REF!</definedName>
    <definedName name="_PAN36" localSheetId="0">#REF!</definedName>
    <definedName name="_PAN36">#REF!</definedName>
    <definedName name="_PAN51" localSheetId="0">#REF!</definedName>
    <definedName name="_PAN51">#REF!</definedName>
    <definedName name="_PAN71" localSheetId="0">#REF!</definedName>
    <definedName name="_PAN71">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2">[11]analisis!$G$2477</definedName>
    <definedName name="_pl316">[11]analisis!$G$2513</definedName>
    <definedName name="_pl38">[11]analisis!$G$2486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5">[12]Sheet5!$E:$E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tax1" localSheetId="0">[13]Factura!#REF!</definedName>
    <definedName name="_tax1">[13]Factura!#REF!</definedName>
    <definedName name="_tax2" localSheetId="0">[13]Factura!#REF!</definedName>
    <definedName name="_tax2">[13]Factura!#REF!</definedName>
    <definedName name="_tax3" localSheetId="0">[13]Factura!#REF!</definedName>
    <definedName name="_tax3">[13]Factura!#REF!</definedName>
    <definedName name="_tax4" localSheetId="0">[13]Factura!#REF!</definedName>
    <definedName name="_tax4">[13]Factura!#REF!</definedName>
    <definedName name="_TC110" localSheetId="0">#REF!</definedName>
    <definedName name="_TC110">#REF!</definedName>
    <definedName name="_TC220" localSheetId="0">#REF!</definedName>
    <definedName name="_TC220">#REF!</definedName>
    <definedName name="_TCAL">[9]MOJornal!$D$63</definedName>
    <definedName name="_VAR38">[14]Precio!$F$11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C2" localSheetId="0">#REF!</definedName>
    <definedName name="_ZC2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[15]PVC!#REF!</definedName>
    <definedName name="a">[15]PVC!#REF!</definedName>
    <definedName name="A.I.US" localSheetId="0">[16]Resumen!#REF!</definedName>
    <definedName name="A.I.US">[16]Resumen!#REF!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[17]M.O.!#REF!</definedName>
    <definedName name="AA">[17]M.O.!#REF!</definedName>
    <definedName name="aa_3">"$#REF!.$B$109"</definedName>
    <definedName name="AAG">[14]Precio!$F$20</definedName>
    <definedName name="ab" localSheetId="0">[18]Boletín!#REF!</definedName>
    <definedName name="ab">[18]Boletín!#REF!</definedName>
    <definedName name="AC">[3]insumo!$D$4</definedName>
    <definedName name="AC38G40">'[19]LISTADO INSUMOS DEL 2000'!$I$29</definedName>
    <definedName name="acarreo" localSheetId="0">'[20]Listado Equipos a utilizar'!#REF!</definedName>
    <definedName name="acarreo">'[20]Listado Equipos a utilizar'!#REF!</definedName>
    <definedName name="ACARREO12BLOCK12" localSheetId="0">#REF!</definedName>
    <definedName name="ACARREO12BLOCK12">#REF!</definedName>
    <definedName name="ACARREO12BLOCK6" localSheetId="0">#REF!</definedName>
    <definedName name="ACARREO12BLOCK6">#REF!</definedName>
    <definedName name="ACARREO12BLOCK8" localSheetId="0">#REF!</definedName>
    <definedName name="ACARREO12BLOCK8">#REF!</definedName>
    <definedName name="ACARREOADO50080" localSheetId="0">#REF!</definedName>
    <definedName name="ACARREOADO50080">#REF!</definedName>
    <definedName name="ACARREOADO511" localSheetId="0">#REF!</definedName>
    <definedName name="ACARREOADO511">#REF!</definedName>
    <definedName name="ACARREOADO604" localSheetId="0">#REF!</definedName>
    <definedName name="ACARREOADO604">#REF!</definedName>
    <definedName name="ACARREOBLINTEL6X8X8" localSheetId="0">#REF!</definedName>
    <definedName name="ACARREOBLINTEL6X8X8">#REF!</definedName>
    <definedName name="ACARREOBLINTEL8X8X8" localSheetId="0">#REF!</definedName>
    <definedName name="ACARREOBLINTEL8X8X8">#REF!</definedName>
    <definedName name="ACARREOBLOCALPER" localSheetId="0">#REF!</definedName>
    <definedName name="ACARREOBLOCALPER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6DEC" localSheetId="0">#REF!</definedName>
    <definedName name="ACARREOBLOCK6DEC">#REF!</definedName>
    <definedName name="ACARREOBLOCK6TEX" localSheetId="0">#REF!</definedName>
    <definedName name="ACARREOBLOCK6TEX">#REF!</definedName>
    <definedName name="ACARREOBLOCK8" localSheetId="0">#REF!</definedName>
    <definedName name="ACARREOBLOCK8">#REF!</definedName>
    <definedName name="ACARREOBLOCK8DEC" localSheetId="0">#REF!</definedName>
    <definedName name="ACARREOBLOCK8DEC">#REF!</definedName>
    <definedName name="ACARREOBLOCK8TEX" localSheetId="0">#REF!</definedName>
    <definedName name="ACARREOBLOCK8TEX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BLOVJE" localSheetId="0">#REF!</definedName>
    <definedName name="ACARREOBLOVJE">#REF!</definedName>
    <definedName name="ACARREOGRA3030" localSheetId="0">#REF!</definedName>
    <definedName name="ACARREOGRA3030">#REF!</definedName>
    <definedName name="ACARREOGRA4040" localSheetId="0">#REF!</definedName>
    <definedName name="ACARREOGRA4040">#REF!</definedName>
    <definedName name="ACARREOGRANITOVJE" localSheetId="0">#REF!</definedName>
    <definedName name="ACARREOGRANITOVJE">#REF!</definedName>
    <definedName name="ACARREOLAV1" localSheetId="0">#REF!</definedName>
    <definedName name="ACARREOLAV1">#REF!</definedName>
    <definedName name="ACARREOLAV2" localSheetId="0">#REF!</definedName>
    <definedName name="ACARREOLAV2">#REF!</definedName>
    <definedName name="ACARREOPISOS" localSheetId="0">#REF!</definedName>
    <definedName name="ACARREOPISOS">#REF!</definedName>
    <definedName name="ACARREOVER" localSheetId="0">#REF!</definedName>
    <definedName name="ACARREOVER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 localSheetId="0">#REF!</definedName>
    <definedName name="ACERA">#REF!</definedName>
    <definedName name="acero" localSheetId="0">#REF!</definedName>
    <definedName name="acero">#REF!</definedName>
    <definedName name="Acero.1er.Enrase.Villas" localSheetId="0">#REF!</definedName>
    <definedName name="Acero.1er.Enrase.Villas">#REF!</definedName>
    <definedName name="Acero.1er.Entrepiso.Villa" localSheetId="0">#REF!</definedName>
    <definedName name="Acero.1er.Entrepiso.Villa">#REF!</definedName>
    <definedName name="Acero.2do.Enrase.Villas" localSheetId="0">#REF!</definedName>
    <definedName name="Acero.2do.Enrase.Villas">#REF!</definedName>
    <definedName name="Acero.2do.Entrepiso.Villas" localSheetId="0">#REF!</definedName>
    <definedName name="Acero.2do.Entrepiso.Villas">#REF!</definedName>
    <definedName name="Acero.3erEnrase.Villas" localSheetId="0">#REF!</definedName>
    <definedName name="Acero.3erEnrase.Villas">#REF!</definedName>
    <definedName name="Acero.60" localSheetId="0">#REF!</definedName>
    <definedName name="Acero.60">#REF!</definedName>
    <definedName name="Acero.C1.1erN.Villa">'[21]Detalle Acero'!$H$26</definedName>
    <definedName name="Acero.C1.2doN.Villa" localSheetId="0">#REF!</definedName>
    <definedName name="Acero.C1.2doN.Villa">#REF!</definedName>
    <definedName name="Acero.C2.1erN.Villa">'[21]Detalle Acero'!$L$26</definedName>
    <definedName name="Acero.C3.2doN" localSheetId="0">#REF!</definedName>
    <definedName name="Acero.C3.2doN">#REF!</definedName>
    <definedName name="Acero.C4.1erN.Villa" localSheetId="0">#REF!</definedName>
    <definedName name="Acero.C4.1erN.Villa">#REF!</definedName>
    <definedName name="Acero.C4.2doN.Villas" localSheetId="0">#REF!</definedName>
    <definedName name="Acero.C4.2doN.Villas">#REF!</definedName>
    <definedName name="Acero.Losa.Techo.Villas" localSheetId="0">#REF!</definedName>
    <definedName name="Acero.Losa.Techo.Villas">#REF!</definedName>
    <definedName name="Acero.MA" localSheetId="0">#REF!</definedName>
    <definedName name="Acero.MA">#REF!</definedName>
    <definedName name="Acero.platea.Villa">'[21]Detalle Acero'!$D$26</definedName>
    <definedName name="Acero.V1E.Villas" localSheetId="0">#REF!</definedName>
    <definedName name="Acero.V1E.Villas">#REF!</definedName>
    <definedName name="Acero.V1T.Villas" localSheetId="0">#REF!</definedName>
    <definedName name="Acero.V1T.Villas">#REF!</definedName>
    <definedName name="Acero.V2E.Villas" localSheetId="0">#REF!</definedName>
    <definedName name="Acero.V2E.Villas">#REF!</definedName>
    <definedName name="Acero.V2T.Villas" localSheetId="0">#REF!</definedName>
    <definedName name="Acero.V2T.Villas">#REF!</definedName>
    <definedName name="Acero.V3E.Villas" localSheetId="0">#REF!</definedName>
    <definedName name="Acero.V3E.Villas">#REF!</definedName>
    <definedName name="Acero.V3T.Villas" localSheetId="0">#REF!</definedName>
    <definedName name="Acero.V3T.Villas">#REF!</definedName>
    <definedName name="Acero.V4E.Villas" localSheetId="0">#REF!</definedName>
    <definedName name="Acero.V4E.Villas">#REF!</definedName>
    <definedName name="Acero.V4T.Villas" localSheetId="0">#REF!</definedName>
    <definedName name="Acero.V4T.Villas">#REF!</definedName>
    <definedName name="Acero.V5E.Villas" localSheetId="0">#REF!</definedName>
    <definedName name="Acero.V5E.Villas">#REF!</definedName>
    <definedName name="Acero.Viga.Platea.Villa">'[21]Detalle Acero'!$F$26</definedName>
    <definedName name="Acero_1_2_____Grado_40">[22]Insumos!$B$6:$D$6</definedName>
    <definedName name="Acero_1_4______Grado_40">[22]Insumos!$B$7:$D$7</definedName>
    <definedName name="Acero_2">#N/A</definedName>
    <definedName name="Acero_3">#N/A</definedName>
    <definedName name="Acero_3_4__1_____Grado_40">[22]Insumos!$B$8:$D$8</definedName>
    <definedName name="Acero_3_8______Grado_40">[22]Insumos!$B$9:$D$9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Grado_60">'[23]LISTA DE PRECIO'!$C$6</definedName>
    <definedName name="Acero_MO_Alambre" localSheetId="0">#REF!</definedName>
    <definedName name="Acero_MO_Alambre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4" localSheetId="0">#REF!</definedName>
    <definedName name="ACERO14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40" localSheetId="0">#REF!</definedName>
    <definedName name="ACERO40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5" localSheetId="0">#REF!</definedName>
    <definedName name="ACERO601225">#REF!</definedName>
    <definedName name="ACERO6034" localSheetId="0">#REF!</definedName>
    <definedName name="ACERO6034">#REF!</definedName>
    <definedName name="ACERO6038" localSheetId="0">#REF!</definedName>
    <definedName name="ACERO6038">#REF!</definedName>
    <definedName name="ACERO603825" localSheetId="0">#REF!</definedName>
    <definedName name="ACERO603825">#REF!</definedName>
    <definedName name="acerog40">[24]MATERIALES!$G$7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EROS" localSheetId="0">#REF!</definedName>
    <definedName name="ACEROS">#REF!</definedName>
    <definedName name="ACUEDUCTO" localSheetId="0">[25]INS!#REF!</definedName>
    <definedName name="ACUEDUCTO">[25]INS!#REF!</definedName>
    <definedName name="ACUEDUCTO_8" localSheetId="0">#REF!</definedName>
    <definedName name="ACUEDUCTO_8">#REF!</definedName>
    <definedName name="ADA" localSheetId="0">'[26]CUB-10181-3(Rescision)'!#REF!</definedName>
    <definedName name="ADA">'[26]CUB-10181-3(Rescision)'!#REF!</definedName>
    <definedName name="ADAMIOSIN" localSheetId="0">[8]Mezcla!#REF!</definedName>
    <definedName name="ADAMIOSIN">[8]Mezcla!#REF!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ICIONAL">#N/A</definedName>
    <definedName name="ADICIONAL_6">NA()</definedName>
    <definedName name="ADITIVO" localSheetId="0">#REF!</definedName>
    <definedName name="ADITIVO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'[27]Resumen Precio Equipos'!$C$28</definedName>
    <definedName name="ADMINISTRATIVOS" localSheetId="0">#REF!</definedName>
    <definedName name="ADMINISTRATIVOS">#REF!</definedName>
    <definedName name="AG">[14]Precio!$F$21</definedName>
    <definedName name="Agregado_3">#N/A</definedName>
    <definedName name="AGREGADOS" localSheetId="0">#REF!</definedName>
    <definedName name="AGREGADOS">#REF!</definedName>
    <definedName name="agricola" localSheetId="0">'[20]Listado Equipos a utilizar'!#REF!</definedName>
    <definedName name="agricola">'[20]Listado Equipos a utilizar'!#REF!</definedName>
    <definedName name="Agua" localSheetId="0">#REF!</definedName>
    <definedName name="Agua">#REF!</definedName>
    <definedName name="Agua.MA" localSheetId="0">#REF!</definedName>
    <definedName name="Agua.MA">#REF!</definedName>
    <definedName name="Agua.Potable.1erN">[28]Análisis!$F$1816</definedName>
    <definedName name="Agua.Potable.3er.4toy5toN">[28]Análisis!$F$1956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IRE.ACONDICIONADO" localSheetId="0">#REF!</definedName>
    <definedName name="AIRE.ACONDICIONADO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4GALV" localSheetId="0">#REF!</definedName>
    <definedName name="AL14GALV">#REF!</definedName>
    <definedName name="AL18DUPLO" localSheetId="0">#REF!</definedName>
    <definedName name="AL18DUPLO">#REF!</definedName>
    <definedName name="AL18GALV" localSheetId="0">#REF!</definedName>
    <definedName name="AL18GALV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4C" localSheetId="0">#REF!</definedName>
    <definedName name="AL4C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8">[14]Precio!$F$15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[8]insumo!#REF!</definedName>
    <definedName name="ALAMBRE">[8]insumo!#REF!</definedName>
    <definedName name="Alambre_3">#N/A</definedName>
    <definedName name="Alambre_galvanizago__18">'[23]LISTA DE PRECIO'!$C$7</definedName>
    <definedName name="Alambre_No._18">[22]Insumos!$B$20:$D$20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.MA" localSheetId="0">#REF!</definedName>
    <definedName name="Alambre18.MA">#REF!</definedName>
    <definedName name="alambre18_8" localSheetId="0">#REF!</definedName>
    <definedName name="alambre18_8">#REF!</definedName>
    <definedName name="ALAMBRED">[8]insumo!$D$5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i.Desde.Trans.Villas" localSheetId="0">#REF!</definedName>
    <definedName name="Ali.Desde.Trans.Villas">#REF!</definedName>
    <definedName name="Alim.a.Trnsf." localSheetId="0">#REF!</definedName>
    <definedName name="Alim.a.Trnsf.">#REF!</definedName>
    <definedName name="Alq._Madera_P_Rampa_____Incl._M_O">[22]Insumos!$B$127:$D$127</definedName>
    <definedName name="Alq._Madera_P_Viga_____Incl._M_O">[22]Insumos!$B$128:$D$128</definedName>
    <definedName name="Alq._Madera_P_Vigas_y_Columnas_Amarre____Incl._M_O">[22]Insumos!$B$129:$D$129</definedName>
    <definedName name="ALQ_416">'[29]ANALISIS PLANTA'!$F$772</definedName>
    <definedName name="alq_MAQUITO">'[29]ANALISIS PLANTA'!$F$835</definedName>
    <definedName name="ALTATENSION" localSheetId="0">#REF!</definedName>
    <definedName name="ALTATENSION">#REF!</definedName>
    <definedName name="altura" localSheetId="0">[30]presupuesto!#REF!</definedName>
    <definedName name="altura">[30]presupuesto!#REF!</definedName>
    <definedName name="ana" localSheetId="0">#REF!</definedName>
    <definedName name="ana">#REF!</definedName>
    <definedName name="ana_6" localSheetId="0">#REF!</definedName>
    <definedName name="ana_6">#REF!</definedName>
    <definedName name="ANAACEROS" localSheetId="0">#REF!</definedName>
    <definedName name="ANAACEROS">#REF!</definedName>
    <definedName name="ANABLOQUESMUROS" localSheetId="0">#REF!</definedName>
    <definedName name="ANABLOQUESMUROS">#REF!</definedName>
    <definedName name="ANABORDILLOS" localSheetId="0">#REF!</definedName>
    <definedName name="ANABORDILLOS">#REF!</definedName>
    <definedName name="ANACASETAS" localSheetId="0">#REF!</definedName>
    <definedName name="ANACASETAS">#REF!</definedName>
    <definedName name="ANACONTEN" localSheetId="0">#REF!</definedName>
    <definedName name="ANACONTEN">#REF!</definedName>
    <definedName name="ANADESPLUV" localSheetId="0">#REF!</definedName>
    <definedName name="ANADESPLUV">#REF!</definedName>
    <definedName name="ANAEMPAÑETES" localSheetId="0">#REF!</definedName>
    <definedName name="ANAEMPAÑETES">#REF!</definedName>
    <definedName name="ANAESCALONES" localSheetId="0">#REF!</definedName>
    <definedName name="ANAESCALONES">#REF!</definedName>
    <definedName name="ANAHAANTEP" localSheetId="0">#REF!</definedName>
    <definedName name="ANAHAANTEP">#REF!</definedName>
    <definedName name="ANAHABADENES" localSheetId="0">#REF!</definedName>
    <definedName name="ANAHABADENES">#REF!</definedName>
    <definedName name="ANAHACOL" localSheetId="0">#REF!</definedName>
    <definedName name="ANAHACOL">#REF!</definedName>
    <definedName name="ANAHACOLAMA" localSheetId="0">#REF!</definedName>
    <definedName name="ANAHACOLAMA">#REF!</definedName>
    <definedName name="ANAHACOLCIR" localSheetId="0">#REF!</definedName>
    <definedName name="ANAHACOLCIR">#REF!</definedName>
    <definedName name="ANAHADINTELES" localSheetId="0">#REF!</definedName>
    <definedName name="ANAHADINTELES">#REF!</definedName>
    <definedName name="ANAHALOSASMONO" localSheetId="0">#REF!</definedName>
    <definedName name="ANAHALOSASMONO">#REF!</definedName>
    <definedName name="ANAHAMUROS" localSheetId="0">#REF!</definedName>
    <definedName name="ANAHAMUROS">#REF!</definedName>
    <definedName name="ANAHARAMPASESC" localSheetId="0">#REF!</definedName>
    <definedName name="ANAHARAMPASESC">#REF!</definedName>
    <definedName name="ANAHAVIGAS" localSheetId="0">#REF!</definedName>
    <definedName name="ANAHAVIGAS">#REF!</definedName>
    <definedName name="ANAHAVIGASAMA" localSheetId="0">#REF!</definedName>
    <definedName name="ANAHAVIGASAMA">#REF!</definedName>
    <definedName name="ANAHAVUELOS" localSheetId="0">#REF!</definedName>
    <definedName name="ANAHAVUELOS">#REF!</definedName>
    <definedName name="ANAHAZAPCOL1" localSheetId="0">#REF!</definedName>
    <definedName name="ANAHAZAPCOL1">#REF!</definedName>
    <definedName name="ANAHAZAPCOL2" localSheetId="0">#REF!</definedName>
    <definedName name="ANAHAZAPCOL2">#REF!</definedName>
    <definedName name="ANAHAZAPMUR1" localSheetId="0">#REF!</definedName>
    <definedName name="ANAHAZAPMUR1">#REF!</definedName>
    <definedName name="ANAHORMIND" localSheetId="0">#REF!</definedName>
    <definedName name="ANAHORMIND">#REF!</definedName>
    <definedName name="ANAHORMSIM" localSheetId="0">#REF!</definedName>
    <definedName name="ANAHORMSIM">#REF!</definedName>
    <definedName name="ANAIMPERMEABILIZA" localSheetId="0">#REF!</definedName>
    <definedName name="ANAIMPERMEABILIZA">#REF!</definedName>
    <definedName name="ANAINSTELECTACOM" localSheetId="0">#REF!</definedName>
    <definedName name="ANAINSTELECTACOM">#REF!</definedName>
    <definedName name="ANAINSTELECTSALIDAS" localSheetId="0">#REF!</definedName>
    <definedName name="ANAINSTELECTSALIDAS">#REF!</definedName>
    <definedName name="ANAINSTSANITAPATUBMO" localSheetId="0">#REF!</definedName>
    <definedName name="ANAINSTSANITAPATUBMO">#REF!</definedName>
    <definedName name="ANAINSTSANITCISTERNAS" localSheetId="0">#REF!</definedName>
    <definedName name="ANAINSTSANITCISTERNAS">#REF!</definedName>
    <definedName name="ANAINSTSANITCISTSEPT" localSheetId="0">#REF!</definedName>
    <definedName name="ANAINSTSANITCISTSEPT">#REF!</definedName>
    <definedName name="ANAINSTSANITCOLOCAPAR" localSheetId="0">#REF!</definedName>
    <definedName name="ANAINSTSANITCOLOCAPAR">#REF!</definedName>
    <definedName name="analiis" localSheetId="0">[31]M.O.!#REF!</definedName>
    <definedName name="analiis">[31]M.O.!#REF!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AMALLASCICL" localSheetId="0">#REF!</definedName>
    <definedName name="ANAMALLASCICL">#REF!</definedName>
    <definedName name="ANAMORTEROS" localSheetId="0">#REF!</definedName>
    <definedName name="ANAMORTEROS">#REF!</definedName>
    <definedName name="ANAMOVTIE" localSheetId="0">#REF!</definedName>
    <definedName name="ANAMOVTIE">#REF!</definedName>
    <definedName name="ANAPINTURAS" localSheetId="0">#REF!</definedName>
    <definedName name="ANAPINTURAS">#REF!</definedName>
    <definedName name="ANAPISOS" localSheetId="0">#REF!</definedName>
    <definedName name="ANAPISOS">#REF!</definedName>
    <definedName name="ANAPORTAJEMAD" localSheetId="0">#REF!</definedName>
    <definedName name="ANAPORTAJEMAD">#REF!</definedName>
    <definedName name="ANAREPLANTEO" localSheetId="0">#REF!</definedName>
    <definedName name="ANAREPLANTEO">#REF!</definedName>
    <definedName name="ANAREVEST" localSheetId="0">#REF!</definedName>
    <definedName name="ANAREVEST">#REF!</definedName>
    <definedName name="ANATECHOS" localSheetId="0">#REF!</definedName>
    <definedName name="ANATECHOS">#REF!</definedName>
    <definedName name="ANATECHOSTERM" localSheetId="0">#REF!</definedName>
    <definedName name="ANATECHOSTERM">#REF!</definedName>
    <definedName name="ANAVENTANAS" localSheetId="0">#REF!</definedName>
    <definedName name="ANAVENTANAS">#REF!</definedName>
    <definedName name="ANAVERJAS" localSheetId="0">#REF!</definedName>
    <definedName name="ANAVERJAS">#REF!</definedName>
    <definedName name="ANCHOS" localSheetId="0">#REF!</definedName>
    <definedName name="ANCHOS">#REF!</definedName>
    <definedName name="Anclaje_de_Pilotes_3">#N/A</definedName>
    <definedName name="Andamio" localSheetId="0">#REF!</definedName>
    <definedName name="Andamio">#REF!</definedName>
    <definedName name="Andamio.Goteros" localSheetId="0">#REF!</definedName>
    <definedName name="Andamio.Goteros">#REF!</definedName>
    <definedName name="Andamio.Panete" localSheetId="0">#REF!</definedName>
    <definedName name="Andamio.Panete">#REF!</definedName>
    <definedName name="Andamio.Pañete.pared.Exterior">[28]Insumos!$E$155</definedName>
    <definedName name="ANDAMIOS" localSheetId="0">#REF!</definedName>
    <definedName name="ANDAMIOS">#REF!</definedName>
    <definedName name="Andamios.Bloque" localSheetId="0">#REF!</definedName>
    <definedName name="Andamios.Bloque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>[8]Mezcla!$G$158</definedName>
    <definedName name="Anf.LosasYvuelos" localSheetId="0">[32]Análisis!#REF!</definedName>
    <definedName name="Anf.LosasYvuelos">[32]Análisis!#REF!</definedName>
    <definedName name="Anfi.Zap.Col" localSheetId="0">[32]Análisis!#REF!</definedName>
    <definedName name="Anfi.Zap.Col">[32]Análisis!#REF!</definedName>
    <definedName name="Anfit.Col.C1" localSheetId="0">[32]Análisis!#REF!</definedName>
    <definedName name="Anfit.Col.C1">[32]Análisis!#REF!</definedName>
    <definedName name="Anfit.Col.CA" localSheetId="0">[32]Análisis!#REF!</definedName>
    <definedName name="Anfit.Col.CA">[32]Análisis!#REF!</definedName>
    <definedName name="ANFITEATRO" localSheetId="0">#REF!</definedName>
    <definedName name="ANFITEATRO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NIMACION" localSheetId="0">#REF!</definedName>
    <definedName name="ANIMACION">#REF!</definedName>
    <definedName name="Antepecho">[28]Análisis!$D$1212</definedName>
    <definedName name="Antepecho..superior.incluye.losa">[28]Análisis!$D$658</definedName>
    <definedName name="antepecho.block.de.6" localSheetId="0">#REF!</definedName>
    <definedName name="antepecho.block.de.6">#REF!</definedName>
    <definedName name="AP" localSheetId="0">#REF!</definedName>
    <definedName name="AP">#REF!</definedName>
    <definedName name="APARATOS" localSheetId="0">#REF!</definedName>
    <definedName name="APARATOS">#REF!</definedName>
    <definedName name="AQUAPEL" localSheetId="0">#REF!</definedName>
    <definedName name="AQUAPEL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PLAS" localSheetId="0">#REF!</definedName>
    <definedName name="ARANDELAPLAS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[30]presupuesto!#REF!</definedName>
    <definedName name="area">[30]presupuesto!#REF!</definedName>
    <definedName name="_xlnm.Extract" localSheetId="0">#REF!</definedName>
    <definedName name="_xlnm.Extract">#REF!</definedName>
    <definedName name="_xlnm.Print_Area" localSheetId="0">LP!$A$5:$F$884</definedName>
    <definedName name="_xlnm.Print_Area">#REF!</definedName>
    <definedName name="ARENA" localSheetId="0">#REF!</definedName>
    <definedName name="ARENA">#REF!</definedName>
    <definedName name="Arena.Horm.Visto">[21]Insumos!$E$16</definedName>
    <definedName name="Arena_Gruesa_Lavada">[22]Insumos!$B$16:$D$16</definedName>
    <definedName name="ARENA_LAV_CLASIF">'[33]MATERIALES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[8]insumo!#REF!</definedName>
    <definedName name="ARENAF">[8]insumo!#REF!</definedName>
    <definedName name="ARENAFINA">[8]insumo!$D$6</definedName>
    <definedName name="ARENAG" localSheetId="0">[8]insumo!#REF!</definedName>
    <definedName name="ARENAG">[8]insumo!#REF!</definedName>
    <definedName name="ARENAGRUESA">[8]insumo!$D$7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Altagracia.MA" localSheetId="0">#REF!</definedName>
    <definedName name="ArenaLaAltagracia.MA">#REF!</definedName>
    <definedName name="arenalavada">[24]MATERIALES!$G$13</definedName>
    <definedName name="ARENAMINA" localSheetId="0">#REF!</definedName>
    <definedName name="ARENAMINA">#REF!</definedName>
    <definedName name="ArenaOchoa.MA">[34]Insumos!$C$14</definedName>
    <definedName name="ArenaPanete.MA" localSheetId="0">#REF!</definedName>
    <definedName name="ArenaPanete.MA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'[20]Listado Equipos a utilizar'!#REF!</definedName>
    <definedName name="arranque">'[20]Listado Equipos a utilizar'!#REF!</definedName>
    <definedName name="as" localSheetId="0">[35]M.O.!#REF!</definedName>
    <definedName name="as">[35]M.O.!#REF!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CENSORES" localSheetId="0">#REF!</definedName>
    <definedName name="ASCENSORES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ugusto" localSheetId="0">#REF!</definedName>
    <definedName name="augusto">#REF!</definedName>
    <definedName name="AUMENTO_OCB" localSheetId="0">#REF!</definedName>
    <definedName name="AUMENTO_OCB">#REF!</definedName>
    <definedName name="AY" localSheetId="0">#REF!</definedName>
    <definedName name="AY">#REF!</definedName>
    <definedName name="AYAL">[10]MOJornal!$D$20</definedName>
    <definedName name="AYCARP" localSheetId="0">[25]INS!#REF!</definedName>
    <definedName name="AYCARP">[25]INS!#REF!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[24]OBRAMANO!$F$67</definedName>
    <definedName name="b" localSheetId="0">[36]ADDENDA!#REF!</definedName>
    <definedName name="b">[36]ADDENDA!#REF!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AUSTRES" localSheetId="0">#REF!</definedName>
    <definedName name="BALAUSTRES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ldosin30x60">[37]Insumos!$E$90</definedName>
    <definedName name="Baldosines.GraniMármol">[28]Insumos!$E$71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.blanca" localSheetId="0">#REF!</definedName>
    <definedName name="bañera.blanca">#REF!</definedName>
    <definedName name="BAÑERAHFBCA" localSheetId="0">#REF!</definedName>
    <definedName name="BAÑERAHFBCA">#REF!</definedName>
    <definedName name="BAÑERAHFCOL" localSheetId="0">#REF!</definedName>
    <definedName name="BAÑERAHFCOL">#REF!</definedName>
    <definedName name="BAÑERALIV" localSheetId="0">#REF!</definedName>
    <definedName name="BAÑERALIV">#REF!</definedName>
    <definedName name="BAÑOS" localSheetId="0">#REF!</definedName>
    <definedName name="BAÑOS">#REF!</definedName>
    <definedName name="Bar.Piscina" localSheetId="0">#REF!</definedName>
    <definedName name="Bar.Piscina">#REF!</definedName>
    <definedName name="Baranda.hierro" localSheetId="0">#REF!</definedName>
    <definedName name="Baranda.hierro">#REF!</definedName>
    <definedName name="Baranda.hierro.simple" localSheetId="0">#REF!</definedName>
    <definedName name="Baranda.hierro.simple">#REF!</definedName>
    <definedName name="BARANDILLA_3">#N/A</definedName>
    <definedName name="barra12">[11]analisis!$G$2860</definedName>
    <definedName name="BARRO" localSheetId="0">#REF!</definedName>
    <definedName name="BARRO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.pedestal" localSheetId="0">#REF!</definedName>
    <definedName name="base.pedestal">#REF!</definedName>
    <definedName name="Base.piso.Mármol">[28]Análisis!$D$471</definedName>
    <definedName name="base.sofa.cama" localSheetId="0">#REF!</definedName>
    <definedName name="base.sofa.cama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" localSheetId="0">#REF!</definedName>
    <definedName name="bbbb">#REF!</definedName>
    <definedName name="BBBBBBBBBBBBBBBB" localSheetId="0">#REF!</definedName>
    <definedName name="BBBBBBBBBBBBBBBB">#REF!</definedName>
    <definedName name="be" localSheetId="0">#REF!</definedName>
    <definedName name="be">#REF!</definedName>
    <definedName name="BENEFICIOS">'[23]LISTA DE PRECIO'!$C$18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SAGRA" localSheetId="0">#REF!</definedName>
    <definedName name="BISAGRA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>[8]insumo!$D$8</definedName>
    <definedName name="BLOCK0.15M">[3]insumo!$D$9</definedName>
    <definedName name="BLOCK0.20M">[3]insumo!$D$10</definedName>
    <definedName name="BLOCK12" localSheetId="0">#REF!</definedName>
    <definedName name="BLOCK12">#REF!</definedName>
    <definedName name="block4" localSheetId="0">[8]insumo!#REF!</definedName>
    <definedName name="block4">[8]insumo!#REF!</definedName>
    <definedName name="BLOCK5" localSheetId="0">#REF!</definedName>
    <definedName name="BLOCK5">#REF!</definedName>
    <definedName name="BLOCK6" localSheetId="0">[8]insumo!#REF!</definedName>
    <definedName name="BLOCK6">[8]insumo!#REF!</definedName>
    <definedName name="BLOCK640" localSheetId="0">#REF!</definedName>
    <definedName name="BLOCK640">#REF!</definedName>
    <definedName name="BLOCK6VIO2" localSheetId="0">#REF!</definedName>
    <definedName name="BLOCK6VIO2">#REF!</definedName>
    <definedName name="block8" localSheetId="0">[8]insumo!#REF!</definedName>
    <definedName name="block8">[8]insumo!#REF!</definedName>
    <definedName name="BLOCK820" localSheetId="0">#REF!</definedName>
    <definedName name="BLOCK820">#REF!</definedName>
    <definedName name="BLOCK840" localSheetId="0">#REF!</definedName>
    <definedName name="BLOCK840">#REF!</definedName>
    <definedName name="BLOCK840CLLENAS" localSheetId="0">#REF!</definedName>
    <definedName name="BLOCK840CLLENAS">#REF!</definedName>
    <definedName name="BLOCK8ESP" localSheetId="0">#REF!</definedName>
    <definedName name="BLOCK8ESP">#REF!</definedName>
    <definedName name="BLOCKCA" localSheetId="0">[8]insumo!#REF!</definedName>
    <definedName name="BLOCKCA">[8]insumo!#REF!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 localSheetId="0">#REF!</definedName>
    <definedName name="BLOCKCALADORN152040">#REF!</definedName>
    <definedName name="Bloque.12.M.A." localSheetId="0">#REF!</definedName>
    <definedName name="Bloque.12.M.A.">#REF!</definedName>
    <definedName name="Bloque.12.SNP.Villas">[28]Análisis!$D$1112</definedName>
    <definedName name="Bloque.4.Barpis" localSheetId="0">[32]Análisis!#REF!</definedName>
    <definedName name="Bloque.4.Barpis">[32]Análisis!#REF!</definedName>
    <definedName name="Bloque.4.MA" localSheetId="0">#REF!</definedName>
    <definedName name="Bloque.4.MA">#REF!</definedName>
    <definedName name="Bloque.4.SNP.Mezc.Antillana" localSheetId="0">[32]Análisis!#REF!</definedName>
    <definedName name="Bloque.4.SNP.Mezc.Antillana">[32]Análisis!#REF!</definedName>
    <definedName name="Bloque.4.SNP.Villas">[28]Análisis!$D$915</definedName>
    <definedName name="Bloque.4BNP.Mezc.Antillana" localSheetId="0">[32]Análisis!#REF!</definedName>
    <definedName name="Bloque.4BNP.Mezc.Antillana">[32]Análisis!#REF!</definedName>
    <definedName name="Bloque.6.BNP.Mezc.Antillana" localSheetId="0">[32]Análisis!#REF!</definedName>
    <definedName name="Bloque.6.BNP.Mezc.Antillana">[32]Análisis!#REF!</definedName>
    <definedName name="Bloque.6.BNP.Villas" localSheetId="0">#REF!</definedName>
    <definedName name="Bloque.6.BNP.Villas">#REF!</definedName>
    <definedName name="Bloque.6.MA" localSheetId="0">#REF!</definedName>
    <definedName name="Bloque.6.MA">#REF!</definedName>
    <definedName name="Bloque.6.SNP.Mezc.Antillana" localSheetId="0">[32]Análisis!#REF!</definedName>
    <definedName name="Bloque.6.SNP.Mezc.Antillana">[32]Análisis!#REF!</definedName>
    <definedName name="Bloque.6.SNP.Villas" localSheetId="0">#REF!</definedName>
    <definedName name="Bloque.6.SNP.Villas">#REF!</definedName>
    <definedName name="Bloque.8.BNP.Villas" localSheetId="0">#REF!</definedName>
    <definedName name="Bloque.8.BNP.Villas">#REF!</definedName>
    <definedName name="Bloque.8.MA" localSheetId="0">#REF!</definedName>
    <definedName name="Bloque.8.MA">#REF!</definedName>
    <definedName name="Bloque.8.SNP.Villas" localSheetId="0">#REF!</definedName>
    <definedName name="Bloque.8.SNP.Villas">#REF!</definedName>
    <definedName name="Bloque.8.SNP.Villas.A0.8" localSheetId="0">#REF!</definedName>
    <definedName name="Bloque.8.SNP.Villas.A0.8">#REF!</definedName>
    <definedName name="Bloque.8SNP.Villas" localSheetId="0">#REF!</definedName>
    <definedName name="Bloque.8SNP.Villas">#REF!</definedName>
    <definedName name="Bloque.Med.Luna.8.MA" localSheetId="0">[28]Insumos!#REF!</definedName>
    <definedName name="Bloque.Med.Luna.8.MA">[28]Insumos!#REF!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" localSheetId="0">#REF!</definedName>
    <definedName name="BLOQUES">#REF!</definedName>
    <definedName name="Bloques.8.BNTN.Mezc.Antillana" localSheetId="0">[32]Análisis!#REF!</definedName>
    <definedName name="Bloques.8.BNTN.Mezc.Antillana">[32]Análisis!#REF!</definedName>
    <definedName name="Bloques.8.SNP.Mezc.Antillana" localSheetId="0">[32]Análisis!#REF!</definedName>
    <definedName name="Bloques.8.SNP.Mezc.Antillana">[32]Análisis!#REF!</definedName>
    <definedName name="Bloques.8.SNPT">[28]Análisis!$D$306</definedName>
    <definedName name="bloques.calados" localSheetId="0">#REF!</definedName>
    <definedName name="bloques.calados">#REF!</definedName>
    <definedName name="Bloques_de_6">[22]Insumos!$B$22:$D$22</definedName>
    <definedName name="Bloques_de_8">[22]Insumos!$B$23:$D$23</definedName>
    <definedName name="bloques4" localSheetId="0">[24]MATERIALES!#REF!</definedName>
    <definedName name="bloques4">[24]MATERIALES!#REF!</definedName>
    <definedName name="bloques6" localSheetId="0">[24]MATERIALES!#REF!</definedName>
    <definedName name="bloques6">[24]MATERIALES!#REF!</definedName>
    <definedName name="bloques8" localSheetId="0">[24]MATERIALES!#REF!</definedName>
    <definedName name="bloques8">[24]MATERIALES!#REF!</definedName>
    <definedName name="BLOQUESVID" localSheetId="0">#REF!</definedName>
    <definedName name="BLOQUESVID">#REF!</definedName>
    <definedName name="BOMBA" localSheetId="0">#REF!</definedName>
    <definedName name="BOMBA">#REF!</definedName>
    <definedName name="Bomba.Arrastre">[28]Insumos!$E$142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AS" localSheetId="0">#REF!</definedName>
    <definedName name="BOMBAS">#REF!</definedName>
    <definedName name="BOMBILLAS_1500W">[38]INSU!$B$42</definedName>
    <definedName name="BOMVAC" localSheetId="0">#REF!</definedName>
    <definedName name="BOMVAC">#REF!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e.marmol.A" localSheetId="0">[28]Insumos!#REF!</definedName>
    <definedName name="Borde.marmol.A">[28]Insumos!#REF!</definedName>
    <definedName name="Bordillo.Granito.Lavado" localSheetId="0">#REF!</definedName>
    <definedName name="Bordillo.Granito.Lavado">#REF!</definedName>
    <definedName name="BORDILLO4" localSheetId="0">#REF!</definedName>
    <definedName name="BORDILLO4">#REF!</definedName>
    <definedName name="BORDILLO6" localSheetId="0">#REF!</definedName>
    <definedName name="BORDILLO6">#REF!</definedName>
    <definedName name="BORDILLO8" localSheetId="0">#REF!</definedName>
    <definedName name="BORDILLO8">#REF!</definedName>
    <definedName name="Borrar_Esc.">[39]Escalera!$J$9:$M$9,[39]Escalera!$J$10:$R$10,[39]Escalera!$AL$14:$AM$14,[39]Escalera!$AL$16:$AM$16,[39]Escalera!$I$16:$M$16,[39]Escalera!$B$19:$AE$32,[39]Escalera!$AN$19:$AQ$32</definedName>
    <definedName name="Borrar_Muros">[39]Muros!$W$15:$Z$15,[39]Muros!$AA$15:$AD$15,[39]Muros!$AF$13,[39]Muros!$K$20:$L$20,[39]Muros!$O$26:$P$26</definedName>
    <definedName name="Borrar_Precio">'[40]Cotz.'!$F$23:$F$800,'[40]Cotz.'!$K$280:$K$800</definedName>
    <definedName name="Borrar_V.C1">[41]qqVgas!$J$9:$M$9,[41]qqVgas!$J$10:$R$10,[41]qqVgas!$AJ$11:$AK$11,[41]qqVgas!$AR$11:$AS$11,[41]qqVgas!$AG$13:$AH$13,[41]qqVgas!$AP$13:$AQ$13,[41]qqVgas!$D$16:$AC$195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 localSheetId="0">#REF!</definedName>
    <definedName name="BOTONTIMBRE">#REF!</definedName>
    <definedName name="BOVFOAM" localSheetId="0">#REF!</definedName>
    <definedName name="BOVFOAM">#REF!</definedName>
    <definedName name="boxes" localSheetId="0">[13]Factura!#REF!</definedName>
    <definedName name="boxes">[13]Factura!#REF!</definedName>
    <definedName name="BREAKER15" localSheetId="0">#REF!</definedName>
    <definedName name="BREAKER15">#REF!</definedName>
    <definedName name="BREAKER2P40" localSheetId="0">#REF!</definedName>
    <definedName name="BREAKER2P40">#REF!</definedName>
    <definedName name="BREAKER2P60" localSheetId="0">#REF!</definedName>
    <definedName name="BREAKER2P60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[31]M.O.!$C$9</definedName>
    <definedName name="BRIGADATOPOGRAFICA_6" localSheetId="0">#REF!</definedName>
    <definedName name="BRIGADATOPOGRAFICA_6">#REF!</definedName>
    <definedName name="Brillado.Marmol">[28]Insumos!$E$134</definedName>
    <definedName name="Brillado_pisos" localSheetId="0">#REF!</definedName>
    <definedName name="Brillado_pisos">#REF!</definedName>
    <definedName name="brochas" localSheetId="0">#REF!</definedName>
    <definedName name="brochas">#REF!</definedName>
    <definedName name="button_area_1" localSheetId="0">#REF!</definedName>
    <definedName name="button_area_1">#REF!</definedName>
    <definedName name="BVNBVNBV" localSheetId="0">[42]M.O.!#REF!</definedName>
    <definedName name="BVNBVNBV">[42]M.O.!#REF!</definedName>
    <definedName name="BVNBVNBV_6" localSheetId="0">#REF!</definedName>
    <definedName name="BVNBVNBV_6">#REF!</definedName>
    <definedName name="Ç">#REF!</definedName>
    <definedName name="C._ADICIONAL">#N/A</definedName>
    <definedName name="C._ADICIONAL_6">NA()</definedName>
    <definedName name="C.Piscina.C1" localSheetId="0">[32]Análisis!#REF!</definedName>
    <definedName name="C.Piscina.C1">[32]Análisis!#REF!</definedName>
    <definedName name="C.Piscina.C2" localSheetId="0">[32]Análisis!#REF!</definedName>
    <definedName name="C.Piscina.C2">[32]Análisis!#REF!</definedName>
    <definedName name="C.Piscina.C3" localSheetId="0">[32]Análisis!#REF!</definedName>
    <definedName name="C.Piscina.C3">[32]Análisis!#REF!</definedName>
    <definedName name="C.Piscina.C4" localSheetId="0">[32]Análisis!#REF!</definedName>
    <definedName name="C.Piscina.C4">[32]Análisis!#REF!</definedName>
    <definedName name="C.Piscina.C5" localSheetId="0">[32]Análisis!#REF!</definedName>
    <definedName name="C.Piscina.C5">[32]Análisis!#REF!</definedName>
    <definedName name="C.Piscina.Cc" localSheetId="0">[32]Análisis!#REF!</definedName>
    <definedName name="C.Piscina.Cc">[32]Análisis!#REF!</definedName>
    <definedName name="C.Piscina.Losa" localSheetId="0">[32]Análisis!#REF!</definedName>
    <definedName name="C.Piscina.Losa">[32]Análisis!#REF!</definedName>
    <definedName name="C.Piscina.V1" localSheetId="0">[32]Análisis!#REF!</definedName>
    <definedName name="C.Piscina.V1">[32]Análisis!#REF!</definedName>
    <definedName name="C.Piscina.V2" localSheetId="0">[32]Análisis!#REF!</definedName>
    <definedName name="C.Piscina.V2">[32]Análisis!#REF!</definedName>
    <definedName name="C.Piscina.V3" localSheetId="0">[32]Análisis!#REF!</definedName>
    <definedName name="C.Piscina.V3">[32]Análisis!#REF!</definedName>
    <definedName name="C.Piscina.V4" localSheetId="0">[32]Análisis!#REF!</definedName>
    <definedName name="C.Piscina.V4">[32]Análisis!#REF!</definedName>
    <definedName name="C.Piscina.V5" localSheetId="0">[32]Análisis!#REF!</definedName>
    <definedName name="C.Piscina.V5">[32]Análisis!#REF!</definedName>
    <definedName name="C.Piscina.V6" localSheetId="0">[32]Análisis!#REF!</definedName>
    <definedName name="C.Piscina.V6">[32]Análisis!#REF!</definedName>
    <definedName name="C.Piscina.ZC1" localSheetId="0">[32]Análisis!#REF!</definedName>
    <definedName name="C.Piscina.ZC1">[32]Análisis!#REF!</definedName>
    <definedName name="C.Piscina.ZC2" localSheetId="0">[32]Análisis!#REF!</definedName>
    <definedName name="C.Piscina.ZC2">[32]Análisis!#REF!</definedName>
    <definedName name="C.Piscina.ZC3" localSheetId="0">[32]Análisis!#REF!</definedName>
    <definedName name="C.Piscina.ZC3">[32]Análisis!#REF!</definedName>
    <definedName name="C.Piscina.ZC4" localSheetId="0">[32]Análisis!#REF!</definedName>
    <definedName name="C.Piscina.ZC4">[32]Análisis!#REF!</definedName>
    <definedName name="C.Piscina.ZC5" localSheetId="0">[32]Análisis!#REF!</definedName>
    <definedName name="C.Piscina.ZC5">[32]Análisis!#REF!</definedName>
    <definedName name="C.Piscina.ZCc" localSheetId="0">[32]Análisis!#REF!</definedName>
    <definedName name="C.Piscina.ZCc">[32]Análisis!#REF!</definedName>
    <definedName name="C.Tennis.C1" localSheetId="0">[32]Análisis!#REF!</definedName>
    <definedName name="C.Tennis.C1">[32]Análisis!#REF!</definedName>
    <definedName name="C.Tennis.C2yC5" localSheetId="0">[32]Análisis!#REF!</definedName>
    <definedName name="C.Tennis.C2yC5">[32]Análisis!#REF!</definedName>
    <definedName name="C.Tennis.C4" localSheetId="0">[32]Análisis!#REF!</definedName>
    <definedName name="C.Tennis.C4">[32]Análisis!#REF!</definedName>
    <definedName name="C.Tennis.V1" localSheetId="0">[32]Análisis!#REF!</definedName>
    <definedName name="C.Tennis.V1">[32]Análisis!#REF!</definedName>
    <definedName name="C.Tennis.V10" localSheetId="0">[32]Análisis!#REF!</definedName>
    <definedName name="C.Tennis.V10">[32]Análisis!#REF!</definedName>
    <definedName name="C.Tennis.V2" localSheetId="0">[32]Análisis!#REF!</definedName>
    <definedName name="C.Tennis.V2">[32]Análisis!#REF!</definedName>
    <definedName name="C.Tennis.V3" localSheetId="0">[32]Análisis!#REF!</definedName>
    <definedName name="C.Tennis.V3">[32]Análisis!#REF!</definedName>
    <definedName name="C.Tennis.V4" localSheetId="0">[32]Análisis!#REF!</definedName>
    <definedName name="C.Tennis.V4">[32]Análisis!#REF!</definedName>
    <definedName name="C.Tennis.V5" localSheetId="0">[32]Análisis!#REF!</definedName>
    <definedName name="C.Tennis.V5">[32]Análisis!#REF!</definedName>
    <definedName name="C.Tennis.V6" localSheetId="0">[32]Análisis!#REF!</definedName>
    <definedName name="C.Tennis.V6">[32]Análisis!#REF!</definedName>
    <definedName name="C.Tennis.V7" localSheetId="0">[32]Análisis!#REF!</definedName>
    <definedName name="C.Tennis.V7">[32]Análisis!#REF!</definedName>
    <definedName name="C.Tennis.V8" localSheetId="0">[32]Análisis!#REF!</definedName>
    <definedName name="C.Tennis.V8">[32]Análisis!#REF!</definedName>
    <definedName name="C.Tennis.V9" localSheetId="0">[32]Análisis!#REF!</definedName>
    <definedName name="C.Tennis.V9">[32]Análisis!#REF!</definedName>
    <definedName name="C.Tennis.ZC1" localSheetId="0">[32]Análisis!#REF!</definedName>
    <definedName name="C.Tennis.ZC1">[32]Análisis!#REF!</definedName>
    <definedName name="C.Tennis.Zc2" localSheetId="0">[32]Análisis!#REF!</definedName>
    <definedName name="C.Tennis.Zc2">[32]Análisis!#REF!</definedName>
    <definedName name="C.Tennis.ZC3" localSheetId="0">[32]Análisis!#REF!</definedName>
    <definedName name="C.Tennis.ZC3">[32]Análisis!#REF!</definedName>
    <definedName name="C.Tennis.ZC4" localSheetId="0">[32]Análisis!#REF!</definedName>
    <definedName name="C.Tennis.ZC4">[32]Análisis!#REF!</definedName>
    <definedName name="C.Tennis.ZC5" localSheetId="0">[32]Análisis!#REF!</definedName>
    <definedName name="C.Tennis.ZC5">[32]Análisis!#REF!</definedName>
    <definedName name="C1.1erN.Villa" localSheetId="0">[28]Análisis!#REF!</definedName>
    <definedName name="C1.1erN.Villa">[28]Análisis!#REF!</definedName>
    <definedName name="C1.2doN.Villas" localSheetId="0">[28]Análisis!#REF!</definedName>
    <definedName name="C1.2doN.Villas">[28]Análisis!#REF!</definedName>
    <definedName name="C2.1erN.Villa" localSheetId="0">[28]Análisis!#REF!</definedName>
    <definedName name="C2.1erN.Villa">[28]Análisis!#REF!</definedName>
    <definedName name="C3.2do.N.Villa" localSheetId="0">[28]Análisis!#REF!</definedName>
    <definedName name="C3.2do.N.Villa">[28]Análisis!#REF!</definedName>
    <definedName name="Caareteo.2do.N" localSheetId="0">#REF!</definedName>
    <definedName name="Caareteo.2do.N">#REF!</definedName>
    <definedName name="caballete.tejas.hispaniola" localSheetId="0">#REF!</definedName>
    <definedName name="caballete.tejas.hispaniola">#REF!</definedName>
    <definedName name="caballeteasbecto" localSheetId="0">[43]precios!#REF!</definedName>
    <definedName name="caballeteasbecto">[43]precios!#REF!</definedName>
    <definedName name="caballeteasbecto_8" localSheetId="0">#REF!</definedName>
    <definedName name="caballeteasbecto_8">#REF!</definedName>
    <definedName name="caballeteasbeto" localSheetId="0">[43]precios!#REF!</definedName>
    <definedName name="caballeteasbeto">[43]precios!#REF!</definedName>
    <definedName name="caballeteasbeto_8" localSheetId="0">#REF!</definedName>
    <definedName name="caballeteasbeto_8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añas.Ejecutivas">'[28]Cabañas Ejecutivas'!$G$109</definedName>
    <definedName name="Cabañas.Presidenciales">'[28]Cabañas Presidenciales '!$G$161</definedName>
    <definedName name="cabañas.simpleI">'[28]Cabañas simple Tipo I'!$G$106</definedName>
    <definedName name="cabañas.simpleII">'[28]Cabañas simple Tipo 2'!$G$106</definedName>
    <definedName name="cabañas.simpleIII">'[28]Cabañas simple Tipo 3'!$G$107</definedName>
    <definedName name="Cabañas.Vice.Presidenciales">'[28]Cabañas Vice Presidenciales'!$G$157</definedName>
    <definedName name="Cable_de_Postensado_3">#N/A</definedName>
    <definedName name="CABTEJAASFINST" localSheetId="0">#REF!</definedName>
    <definedName name="CABTEJAASFINST">#REF!</definedName>
    <definedName name="CACERO" localSheetId="0">#REF!</definedName>
    <definedName name="CACERO">#REF!</definedName>
    <definedName name="cadeneros" localSheetId="0">'[27]O.M. y Salarios'!#REF!</definedName>
    <definedName name="cadeneros">'[27]O.M.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.Hidratada">[28]Insumos!$E$21</definedName>
    <definedName name="Cal.Hidratada.Perla" localSheetId="0">#REF!</definedName>
    <definedName name="Cal.Hidratada.Perla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[8]insumo!$D$12</definedName>
    <definedName name="Calles.Acera.ycontenes">'[28]Calles, aceras y contenes'!$G$77</definedName>
    <definedName name="CAMARACAL" localSheetId="0">#REF!</definedName>
    <definedName name="CAMARACAL">#REF!</definedName>
    <definedName name="CAMARAROC" localSheetId="0">#REF!</definedName>
    <definedName name="CAMARAROC">#REF!</definedName>
    <definedName name="CAMARATIE" localSheetId="0">#REF!</definedName>
    <definedName name="CAMARATIE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'[20]Listado Equipos a utilizar'!#REF!</definedName>
    <definedName name="camioncama">'[20]Listado Equipos a utilizar'!#REF!</definedName>
    <definedName name="camioneta" localSheetId="0">'[20]Listado Equipos a utilizar'!#REF!</definedName>
    <definedName name="camioneta">'[20]Listado Equipos a utilizar'!#REF!</definedName>
    <definedName name="CAMIONVOLTEO">[24]EQUIPOS!$I$19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O" localSheetId="0">#REF!</definedName>
    <definedName name="CANTO">#REF!</definedName>
    <definedName name="Canto.Antillano" localSheetId="0">[32]Análisis!#REF!</definedName>
    <definedName name="Canto.Antillano">[32]Análisis!#REF!</definedName>
    <definedName name="Cantos">[44]Análisis!$N$957</definedName>
    <definedName name="Cantos.1erN" localSheetId="0">#REF!</definedName>
    <definedName name="Cantos.1erN">#REF!</definedName>
    <definedName name="Cantos.2doN" localSheetId="0">#REF!</definedName>
    <definedName name="Cantos.2doN">#REF!</definedName>
    <definedName name="Cantos.3erN" localSheetId="0">#REF!</definedName>
    <definedName name="Cantos.3erN">#REF!</definedName>
    <definedName name="Cantos.4toN" localSheetId="0">#REF!</definedName>
    <definedName name="Cantos.4toN">#REF!</definedName>
    <definedName name="Cantos.Villas" localSheetId="0">#REF!</definedName>
    <definedName name="Cantos.Villas">#REF!</definedName>
    <definedName name="cantp_3">"$#REF!.$J$1:$J$65534"</definedName>
    <definedName name="cantpre_3">"$#REF!.$D$1:$D$65534"</definedName>
    <definedName name="cantt_3">"$#REF!.$L$1:$L$65534"</definedName>
    <definedName name="CAOBA" localSheetId="0">#REF!</definedName>
    <definedName name="CAOBA">#REF!</definedName>
    <definedName name="Cap.col.20x30" localSheetId="0">#REF!</definedName>
    <definedName name="Cap.col.20x30">#REF!</definedName>
    <definedName name="Cap.col.30x40" localSheetId="0">#REF!</definedName>
    <definedName name="Cap.col.30x40">#REF!</definedName>
    <definedName name="Cap.col.40x40" localSheetId="0">#REF!</definedName>
    <definedName name="Cap.col.40x40">#REF!</definedName>
    <definedName name="Cap.col.redonda" localSheetId="0">#REF!</definedName>
    <definedName name="Cap.col.redonda">#REF!</definedName>
    <definedName name="Cap.col.tapaytapa1cara" localSheetId="0">#REF!</definedName>
    <definedName name="Cap.col.tapaytapa1cara">#REF!</definedName>
    <definedName name="Cap.col.tapaytapa2caras" localSheetId="0">#REF!</definedName>
    <definedName name="Cap.col.tapaytapa2caras">#REF!</definedName>
    <definedName name="caparodadura" localSheetId="0">#REF!</definedName>
    <definedName name="caparodadura">#REF!</definedName>
    <definedName name="Capatazequipo">[24]OBRAMANO!$F$81</definedName>
    <definedName name="CAR.SOC">'[45]Cargas Sociales'!$G$23</definedName>
    <definedName name="CARACOL" localSheetId="0">[31]M.O.!#REF!</definedName>
    <definedName name="CARACOL">[31]M.O.!#REF!</definedName>
    <definedName name="CARANTEPECHO" localSheetId="0">[31]M.O.!#REF!</definedName>
    <definedName name="CARANTEPECHO">[31]M.O.!#REF!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[31]M.O.!#REF!</definedName>
    <definedName name="CARCOL30">[31]M.O.!#REF!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[31]M.O.!#REF!</definedName>
    <definedName name="CARCOL50">[31]M.O.!#REF!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[31]M.O.!#REF!</definedName>
    <definedName name="CARCOL51">[31]M.O.!#REF!</definedName>
    <definedName name="CARCOLAMARRE" localSheetId="0">[31]M.O.!#REF!</definedName>
    <definedName name="CARCOLAMARRE">[31]M.O.!#REF!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eteo">[44]Análisis!$N$890</definedName>
    <definedName name="careteo.3erN" localSheetId="0">#REF!</definedName>
    <definedName name="careteo.3erN">#REF!</definedName>
    <definedName name="careteo.4to.N" localSheetId="0">#REF!</definedName>
    <definedName name="careteo.4to.N">#REF!</definedName>
    <definedName name="Careteo.Antillano" localSheetId="0">[32]Análisis!#REF!</definedName>
    <definedName name="Careteo.Antillano">[32]Análisis!#REF!</definedName>
    <definedName name="careteo.Villas" localSheetId="0">#REF!</definedName>
    <definedName name="careteo.Villas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'[20]Listado Equipos a utilizar'!#REF!</definedName>
    <definedName name="cargador">'[20]Listado Equipos a utilizar'!#REF!</definedName>
    <definedName name="CARGADORB">[46]EQUIPOS!$D$13</definedName>
    <definedName name="CARLOSAPLA" localSheetId="0">[31]M.O.!#REF!</definedName>
    <definedName name="CARLOSAPLA">[31]M.O.!#REF!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[31]M.O.!#REF!</definedName>
    <definedName name="CARLOSAVARIASAGUAS">[31]M.O.!#REF!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[31]M.O.!#REF!</definedName>
    <definedName name="CARMURO">[31]M.O.!#REF!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o.viga.25x50">[37]Insumos!$E$225</definedName>
    <definedName name="Carp.Atc.Vigas.25x50" localSheetId="0">#REF!</definedName>
    <definedName name="Carp.Atc.Vigas.25x50">#REF!</definedName>
    <definedName name="Carp.Col.25x25">[37]Insumos!$E$199</definedName>
    <definedName name="Carp.Col.30x30">[37]Insumos!$E$200</definedName>
    <definedName name="Carp.Col.35x35">[37]Insumos!$E$201</definedName>
    <definedName name="Carp.Col.45x45">[37]Insumos!$E$203</definedName>
    <definedName name="Carp.Col.50x50">[37]Insumos!$E$204</definedName>
    <definedName name="Carp.Col.55x55">[37]Insumos!$E$205</definedName>
    <definedName name="Carp.Col.60x60">[37]Insumos!$E$206</definedName>
    <definedName name="Carp.Col.Ø25cm">[37]Insumos!$E$208</definedName>
    <definedName name="Carp.Col.Ø30">[37]Insumos!$E$209</definedName>
    <definedName name="Carp.Col.Ø35" localSheetId="0">#REF!</definedName>
    <definedName name="Carp.Col.Ø35">#REF!</definedName>
    <definedName name="Carp.Col.Ø40">[37]Insumos!$E$211</definedName>
    <definedName name="Carp.Col.Ø45">[37]Insumos!$E$212</definedName>
    <definedName name="Carp.Col.Ø65" localSheetId="0">#REF!</definedName>
    <definedName name="Carp.Col.Ø65">#REF!</definedName>
    <definedName name="Carp.Col.Ø90">[37]Insumos!$E$217</definedName>
    <definedName name="Carp.col.tapaytapa">[37]Insumos!$E$198</definedName>
    <definedName name="carp.Col40x40">[37]Insumos!$E$202</definedName>
    <definedName name="Carp.Colm.Redonda.30cm" localSheetId="0">[28]Insumos!#REF!</definedName>
    <definedName name="Carp.Colm.Redonda.30cm">[28]Insumos!#REF!</definedName>
    <definedName name="Carp.ColØ60">[37]Insumos!$E$213</definedName>
    <definedName name="Carp.ColØ70">[37]Insumos!$E$215</definedName>
    <definedName name="Carp.ColØ80">[37]Insumos!$E$216</definedName>
    <definedName name="Carp.colum.Redon.60cm" localSheetId="0">[28]Insumos!#REF!</definedName>
    <definedName name="Carp.colum.Redon.60cm">[28]Insumos!#REF!</definedName>
    <definedName name="Carp.Column.atc" localSheetId="0">#REF!</definedName>
    <definedName name="Carp.Column.atc">#REF!</definedName>
    <definedName name="Carp.Dintel">[37]Insumos!$E$235</definedName>
    <definedName name="Carp.Escal.atc" localSheetId="0">#REF!</definedName>
    <definedName name="Carp.Escal.atc">#REF!</definedName>
    <definedName name="Carp.Losa.Aligeradas.atc">[28]Insumos!$E$164</definedName>
    <definedName name="Carp.losa.Horm.Visto">[28]Insumos!$E$162</definedName>
    <definedName name="Carp.Losa.Horz.atc" localSheetId="0">#REF!</definedName>
    <definedName name="Carp.Losa.Horz.atc">#REF!</definedName>
    <definedName name="Carp.Losa.Incl.atc" localSheetId="0">#REF!</definedName>
    <definedName name="Carp.Losa.Incl.atc">#REF!</definedName>
    <definedName name="Carp.Muros.atc">[28]Insumos!$E$167</definedName>
    <definedName name="Carp.Platea.Zap.atc">[28]Insumos!$E$168</definedName>
    <definedName name="Carp.Viga.20x30">[37]Insumos!$E$218</definedName>
    <definedName name="Carp.Viga.20x40">[37]Insumos!$E$219</definedName>
    <definedName name="Carp.viga.20x50" localSheetId="0">#REF!</definedName>
    <definedName name="Carp.viga.20x50">#REF!</definedName>
    <definedName name="Carp.Viga.25x35">[37]Insumos!$E$222</definedName>
    <definedName name="Carp.Viga.25x40">[37]Insumos!$E$223</definedName>
    <definedName name="CArp.Viga.25x45" localSheetId="0">#REF!</definedName>
    <definedName name="CArp.Viga.25x45">#REF!</definedName>
    <definedName name="Carp.viga.25x50" localSheetId="0">#REF!</definedName>
    <definedName name="Carp.viga.25x50">#REF!</definedName>
    <definedName name="CArp.Viga.25x60">[37]Insumos!$E$226</definedName>
    <definedName name="Carp.Viga.25x65">[37]Insumos!$E$227</definedName>
    <definedName name="Carp.Viga.25x70">[37]Insumos!$E$230</definedName>
    <definedName name="Carp.Viga.25x80">[37]Insumos!$E$231</definedName>
    <definedName name="Carp.viga.30x50" localSheetId="0">#REF!</definedName>
    <definedName name="Carp.viga.30x50">#REF!</definedName>
    <definedName name="Carp.Viga.30x60atc" localSheetId="0">#REF!</definedName>
    <definedName name="Carp.Viga.30x60atc">#REF!</definedName>
    <definedName name="Carp.Viga.30x80">[37]Insumos!$E$229</definedName>
    <definedName name="Carp.viga.amarre" localSheetId="0">#REF!</definedName>
    <definedName name="Carp.viga.amarre">#REF!</definedName>
    <definedName name="Carp.Viga.Curva.20x50">[37]Insumos!$E$232</definedName>
    <definedName name="Carp.Vigas.atc" localSheetId="0">#REF!</definedName>
    <definedName name="Carp.Vigas.atc">#REF!</definedName>
    <definedName name="Carp.Vigas.Curvas.30x70">[37]Insumos!$E$233</definedName>
    <definedName name="CARP1" localSheetId="0">[25]INS!#REF!</definedName>
    <definedName name="CARP1">[25]INS!#REF!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[25]INS!#REF!</definedName>
    <definedName name="CARP2">[25]INS!#REF!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[31]M.O.!#REF!</definedName>
    <definedName name="CARPDINTEL">[31]M.O.!#REF!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.Colum.redon.40" localSheetId="0">[28]Insumos!#REF!</definedName>
    <definedName name="Carpin.Colum.redon.40">[28]Insumos!#REF!</definedName>
    <definedName name="Carpint.Columna.Redon.50cm" localSheetId="0">[28]Insumos!#REF!</definedName>
    <definedName name="Carpint.Columna.Redon.50cm">[28]Insumos!#REF!</definedName>
    <definedName name="Carpintería.vigas.20x32">[28]Insumos!$E$172</definedName>
    <definedName name="Carpintería__Puntales_y_M.O.">'[23]LISTA DE PRECIO'!$C$16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30">[28]Insumos!$E$170</definedName>
    <definedName name="Carpintería_de_Vigas_15x40">[28]Insumos!$E$171</definedName>
    <definedName name="Carpintería_de_Vigas_20x130">[28]Insumos!$E$177</definedName>
    <definedName name="Carpintería_de_Vigas_20x20">[28]Insumos!$E$173</definedName>
    <definedName name="Carpintería_de_Vigas_20x30">[28]Insumos!$E$175</definedName>
    <definedName name="Carpintería_de_Vigas_20x40">[28]Insumos!$E$174</definedName>
    <definedName name="Carpintería_de_Vigas_20x60">[28]Insumos!$E$176</definedName>
    <definedName name="Carpintería_de_Vigas_40x40">[28]Insumos!$E$178</definedName>
    <definedName name="Carpintería_de_Vigas_40x50">[28]Insumos!$E$179</definedName>
    <definedName name="Carpintería_de_Vigas_40x70">[28]Insumos!$E$180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[31]M.O.!#REF!</definedName>
    <definedName name="CARPVIGA2040">[31]M.O.!#REF!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[31]M.O.!#REF!</definedName>
    <definedName name="CARPVIGA3050">[31]M.O.!#REF!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[31]M.O.!#REF!</definedName>
    <definedName name="CARPVIGA3060">[31]M.O.!#REF!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[31]M.O.!#REF!</definedName>
    <definedName name="CARPVIGA4080">[31]M.O.!#REF!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[31]M.O.!#REF!</definedName>
    <definedName name="CARRAMPA">[31]M.O.!#REF!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[31]M.O.!#REF!</definedName>
    <definedName name="CASABE">[31]M.O.!#REF!</definedName>
    <definedName name="CASABE_8" localSheetId="0">#REF!</definedName>
    <definedName name="CASABE_8">#REF!</definedName>
    <definedName name="CASBESTO" localSheetId="0">[31]M.O.!#REF!</definedName>
    <definedName name="CASBESTO">[31]M.O.!#REF!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CAJO" localSheetId="0">#REF!</definedName>
    <definedName name="CASCAJO">#REF!</definedName>
    <definedName name="Caseta.Control" localSheetId="0">#REF!</definedName>
    <definedName name="Caseta.Control">#REF!</definedName>
    <definedName name="caseta.planta.electrica">[28]Resumen!$D$26</definedName>
    <definedName name="Caseta.Playa" localSheetId="0">#REF!</definedName>
    <definedName name="Caseta.Playa">#REF!</definedName>
    <definedName name="CASETA_DE_PLANTA_ELECTRICA">'[28]Caseta de planta'!$H$71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 localSheetId="0">#REF!</definedName>
    <definedName name="CASETAM2">#REF!</definedName>
    <definedName name="casino" localSheetId="0">#REF!</definedName>
    <definedName name="casino">#REF!</definedName>
    <definedName name="Casino.Col.C" localSheetId="0">[32]Análisis!#REF!</definedName>
    <definedName name="Casino.Col.C">[32]Análisis!#REF!</definedName>
    <definedName name="Casino.Col.C1" localSheetId="0">[32]Análisis!#REF!</definedName>
    <definedName name="Casino.Col.C1">[32]Análisis!#REF!</definedName>
    <definedName name="Casino.Col.C2" localSheetId="0">[32]Análisis!#REF!</definedName>
    <definedName name="Casino.Col.C2">[32]Análisis!#REF!</definedName>
    <definedName name="Casino.Col.C3" localSheetId="0">[32]Análisis!#REF!</definedName>
    <definedName name="Casino.Col.C3">[32]Análisis!#REF!</definedName>
    <definedName name="Casino.Col.C4" localSheetId="0">[32]Análisis!#REF!</definedName>
    <definedName name="Casino.Col.C4">[32]Análisis!#REF!</definedName>
    <definedName name="Casino.Col.C5" localSheetId="0">[32]Análisis!#REF!</definedName>
    <definedName name="Casino.Col.C5">[32]Análisis!#REF!</definedName>
    <definedName name="Casino.Losa" localSheetId="0">[32]Análisis!#REF!</definedName>
    <definedName name="Casino.Losa">[32]Análisis!#REF!</definedName>
    <definedName name="Casino.V1" localSheetId="0">[32]Análisis!#REF!</definedName>
    <definedName name="Casino.V1">[32]Análisis!#REF!</definedName>
    <definedName name="Casino.V2" localSheetId="0">[32]Análisis!#REF!</definedName>
    <definedName name="Casino.V2">[32]Análisis!#REF!</definedName>
    <definedName name="Casino.V3" localSheetId="0">[32]Análisis!#REF!</definedName>
    <definedName name="Casino.V3">[32]Análisis!#REF!</definedName>
    <definedName name="Casino.V4" localSheetId="0">[32]Análisis!#REF!</definedName>
    <definedName name="Casino.V4">[32]Análisis!#REF!</definedName>
    <definedName name="Casino.V5" localSheetId="0">[32]Análisis!#REF!</definedName>
    <definedName name="Casino.V5">[32]Análisis!#REF!</definedName>
    <definedName name="Casino.V6" localSheetId="0">[32]Análisis!#REF!</definedName>
    <definedName name="Casino.V6">[32]Análisis!#REF!</definedName>
    <definedName name="Casino.Vp" localSheetId="0">[32]Análisis!#REF!</definedName>
    <definedName name="Casino.Vp">[32]Análisis!#REF!</definedName>
    <definedName name="Casino.Zap.C2" localSheetId="0">[32]Análisis!#REF!</definedName>
    <definedName name="Casino.Zap.C2">[32]Análisis!#REF!</definedName>
    <definedName name="Casino.Zap.Z3" localSheetId="0">[32]Análisis!#REF!</definedName>
    <definedName name="Casino.Zap.Z3">[32]Análisis!#REF!</definedName>
    <definedName name="Casino.Zap.Z4" localSheetId="0">[32]Análisis!#REF!</definedName>
    <definedName name="Casino.Zap.Z4">[32]Análisis!#REF!</definedName>
    <definedName name="Casino.Zap.Zc1" localSheetId="0">[32]Análisis!#REF!</definedName>
    <definedName name="Casino.Zap.Zc1">[32]Análisis!#REF!</definedName>
    <definedName name="Casting_Bed_3">#N/A</definedName>
    <definedName name="CAT214BFT">[24]EQUIPOS!$I$15</definedName>
    <definedName name="Cat950B">[24]EQUIPOS!$I$14</definedName>
    <definedName name="CAVOSC" localSheetId="0">[8]insumo!#REF!</definedName>
    <definedName name="CAVOSC">[8]insumo!#REF!</definedName>
    <definedName name="CB" localSheetId="0">#REF!</definedName>
    <definedName name="CB">#REF!</definedName>
    <definedName name="CBLOCK10" localSheetId="0">[25]INS!#REF!</definedName>
    <definedName name="CBLOCK10">[25]INS!#REF!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[47]M.O.!$C$26</definedName>
    <definedName name="cbxc" localSheetId="0">#REF!</definedName>
    <definedName name="cbxc">#REF!</definedName>
    <definedName name="CC">[13]Personalizar!$G$22:$G$25</definedName>
    <definedName name="CCT" localSheetId="0">[13]Factura!#REF!</definedName>
    <definedName name="CCT">[13]Factura!#REF!</definedName>
    <definedName name="CEDRO" localSheetId="0">#REF!</definedName>
    <definedName name="CEDRO">#REF!</definedName>
    <definedName name="cell">'[48]LISTADO INSUMOS DEL 2000'!$I$29</definedName>
    <definedName name="celltips_area" localSheetId="0">#REF!</definedName>
    <definedName name="celltips_area">#REF!</definedName>
    <definedName name="cem">[14]Precio!$F$9</definedName>
    <definedName name="Cem.Bco.Cisne.90Lb" localSheetId="0">#REF!</definedName>
    <definedName name="Cem.Bco.Cisne.90Lb">#REF!</definedName>
    <definedName name="Cem.Bco.Rigas.88lb">[28]Insumos!$E$25</definedName>
    <definedName name="Cem.Gris.Portland" localSheetId="0">#REF!</definedName>
    <definedName name="Cem.Gris.Portland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Granel" localSheetId="0">[28]Insumos!#REF!</definedName>
    <definedName name="Cemento.Granel">[28]Insumos!#REF!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obra" localSheetId="0">#REF!</definedName>
    <definedName name="cemento_obra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[24]MATERIALES!#REF!</definedName>
    <definedName name="cementoblanco">[24]MATERIALES!#REF!</definedName>
    <definedName name="CEMENTOG" localSheetId="0">[8]insumo!#REF!</definedName>
    <definedName name="CEMENTOG">[8]insumo!#REF!</definedName>
    <definedName name="cementogris">[24]MATERIALES!$G$17</definedName>
    <definedName name="CEMENTOP">[3]insumo!$D$13</definedName>
    <definedName name="CEMENTOPVCCANOPINTA" localSheetId="0">#REF!</definedName>
    <definedName name="CEMENTOPVCCANOPINTA">#REF!</definedName>
    <definedName name="CEMENTOS" localSheetId="0">#REF!</definedName>
    <definedName name="CEMENTOS">#REF!</definedName>
    <definedName name="CEN" localSheetId="0">#REF!</definedName>
    <definedName name="CEN">#REF!</definedName>
    <definedName name="cenefa.decorativas" localSheetId="0">#REF!</definedName>
    <definedName name="cenefa.decorativas">#REF!</definedName>
    <definedName name="Ceram.Boston.45x45" localSheetId="0">#REF!</definedName>
    <definedName name="Ceram.Boston.45x45">#REF!</definedName>
    <definedName name="Ceram.criolla.pared15x15">[28]Insumos!$E$66</definedName>
    <definedName name="Ceram.Etrusco.30x30">[28]Insumos!$E$63</definedName>
    <definedName name="Ceram.Gres.piso">[37]Insumos!$E$78</definedName>
    <definedName name="ceram.imp.pared" localSheetId="0">#REF!</definedName>
    <definedName name="ceram.imp.pared">#REF!</definedName>
    <definedName name="Ceram.Imperial.45x45">[28]Insumos!$E$60</definedName>
    <definedName name="Ceram.Import." localSheetId="0">#REF!</definedName>
    <definedName name="Ceram.Import.">#REF!</definedName>
    <definedName name="Ceram.Ines.Gris30x30">[28]Insumos!$E$61</definedName>
    <definedName name="Ceram.Nevada.33x33">[28]Insumos!$E$64</definedName>
    <definedName name="Ceram.Ultra.Blanco.33x33">[28]Insumos!$E$62</definedName>
    <definedName name="ceramcr33" localSheetId="0">[24]MATERIALES!#REF!</definedName>
    <definedName name="ceramcr33">[24]MATERIALES!#REF!</definedName>
    <definedName name="ceramcriolla" localSheetId="0">[24]MATERIALES!#REF!</definedName>
    <definedName name="ceramcriolla">[24]MATERIALES!#REF!</definedName>
    <definedName name="CERAMICA" localSheetId="0">#REF!</definedName>
    <definedName name="CERAMICA">#REF!</definedName>
    <definedName name="Cerámica.para.Piso">[37]Insumos!$E$79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[24]MATERIALES!#REF!</definedName>
    <definedName name="ceramicaitalia">[24]MATERIALES!#REF!</definedName>
    <definedName name="ceramicaitaliapared" localSheetId="0">[24]MATERIALES!#REF!</definedName>
    <definedName name="ceramicaitaliapared">[24]MATERIALES!#REF!</definedName>
    <definedName name="ceramicaitalipared" localSheetId="0">[24]MATERIALES!#REF!</definedName>
    <definedName name="ceramicaitalipared">[24]MATERIALES!#REF!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eramicapp" localSheetId="0">[8]insumo!#REF!</definedName>
    <definedName name="ceramicapp">[8]insumo!#REF!</definedName>
    <definedName name="CERAMICAS" localSheetId="0">#REF!</definedName>
    <definedName name="CERAMICAS">#REF!</definedName>
    <definedName name="cerm15x15pared" localSheetId="0">#REF!</definedName>
    <definedName name="cerm15x15pared">#REF!</definedName>
    <definedName name="CERRAJERIA" localSheetId="0">#REF!</definedName>
    <definedName name="CERRAJERIA">#REF!</definedName>
    <definedName name="CERRAR">#REF!</definedName>
    <definedName name="CESCHCH">[47]M.O.!$C$126</definedName>
    <definedName name="cfrontal">'[27]Resumen Precio Equipos'!$I$16</definedName>
    <definedName name="CG" localSheetId="0">#REF!</definedName>
    <definedName name="CG">#REF!</definedName>
    <definedName name="CHAZO">[38]INSU!$B$104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[24]OBRAMANO!$F$79</definedName>
    <definedName name="cinta.sheetrock">[49]Insumos!$L$41</definedName>
    <definedName name="CINTAPELIGRO" localSheetId="0">#REF!</definedName>
    <definedName name="CINTAPELIGRO">#REF!</definedName>
    <definedName name="cisterna">'[20]Listado Equipos a utilizar'!$I$11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STSDIS" localSheetId="0">#REF!</definedName>
    <definedName name="CISTSDIS">#REF!</definedName>
    <definedName name="CLAVO" localSheetId="0">#REF!</definedName>
    <definedName name="CLAVO">#REF!</definedName>
    <definedName name="Clavo.Acero" localSheetId="0">#REF!</definedName>
    <definedName name="Clavo.Acero">#REF!</definedName>
    <definedName name="Clavo.Dulce" localSheetId="0">#REF!</definedName>
    <definedName name="Clavo.Dulce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.con.fulminantes">[49]Insumos!$L$36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AC" localSheetId="0">[8]insumo!#REF!</definedName>
    <definedName name="CLAVOSAC">[8]insumo!#REF!</definedName>
    <definedName name="CLAVOSACERO">[8]insumo!$D$18</definedName>
    <definedName name="CLAVOSCORRIENTES">[3]insumo!$D$19</definedName>
    <definedName name="CLAVOZINC">[50]INS!$D$767</definedName>
    <definedName name="Clear">[28]Insumos!$E$70</definedName>
    <definedName name="Cloro" localSheetId="0">[28]Insumos!#REF!</definedName>
    <definedName name="Cloro">[28]Insumos!#REF!</definedName>
    <definedName name="Clu.Ejec.Viga.V6T" localSheetId="0">[32]Análisis!#REF!</definedName>
    <definedName name="Clu.Ejec.Viga.V6T">[32]Análisis!#REF!</definedName>
    <definedName name="Club.de.Playa" localSheetId="0">#REF!</definedName>
    <definedName name="Club.de.Playa">#REF!</definedName>
    <definedName name="CLUB.DE.TENNIS" localSheetId="0">#REF!</definedName>
    <definedName name="CLUB.DE.TENNIS">#REF!</definedName>
    <definedName name="Club.Ejec.Col.C" localSheetId="0">[32]Análisis!#REF!</definedName>
    <definedName name="Club.Ejec.Col.C">[32]Análisis!#REF!</definedName>
    <definedName name="Club.Ejec.Col.Cc1" localSheetId="0">[32]Análisis!#REF!</definedName>
    <definedName name="Club.Ejec.Col.Cc1">[32]Análisis!#REF!</definedName>
    <definedName name="Club.Ejec.Losa.2do.Entrepiso" localSheetId="0">[32]Análisis!#REF!</definedName>
    <definedName name="Club.Ejec.Losa.2do.Entrepiso">[32]Análisis!#REF!</definedName>
    <definedName name="Club.Ejec.V10E" localSheetId="0">[32]Análisis!#REF!</definedName>
    <definedName name="Club.Ejec.V10E">[32]Análisis!#REF!</definedName>
    <definedName name="Club.Ejec.V12E" localSheetId="0">[32]Análisis!#REF!</definedName>
    <definedName name="Club.Ejec.V12E">[32]Análisis!#REF!</definedName>
    <definedName name="Club.Ejec.V13E" localSheetId="0">[32]Análisis!#REF!</definedName>
    <definedName name="Club.Ejec.V13E">[32]Análisis!#REF!</definedName>
    <definedName name="Club.Ejec.V1E" localSheetId="0">[32]Análisis!#REF!</definedName>
    <definedName name="Club.Ejec.V1E">[32]Análisis!#REF!</definedName>
    <definedName name="Club.Ejec.V2E" localSheetId="0">[32]Análisis!#REF!</definedName>
    <definedName name="Club.Ejec.V2E">[32]Análisis!#REF!</definedName>
    <definedName name="Club.Ejec.V3E" localSheetId="0">[32]Análisis!#REF!</definedName>
    <definedName name="Club.Ejec.V3E">[32]Análisis!#REF!</definedName>
    <definedName name="Club.Ejec.V3T" localSheetId="0">[32]Análisis!#REF!</definedName>
    <definedName name="Club.Ejec.V3T">[32]Análisis!#REF!</definedName>
    <definedName name="Club.Ejec.V4E" localSheetId="0">[32]Análisis!#REF!</definedName>
    <definedName name="Club.Ejec.V4E">[32]Análisis!#REF!</definedName>
    <definedName name="Club.Ejec.V6E" localSheetId="0">[32]Análisis!#REF!</definedName>
    <definedName name="Club.Ejec.V6E">[32]Análisis!#REF!</definedName>
    <definedName name="Club.Ejec.V7E" localSheetId="0">[32]Análisis!#REF!</definedName>
    <definedName name="Club.Ejec.V7E">[32]Análisis!#REF!</definedName>
    <definedName name="Club.Ejec.V9E" localSheetId="0">[32]Análisis!#REF!</definedName>
    <definedName name="Club.Ejec.V9E">[32]Análisis!#REF!</definedName>
    <definedName name="Club.Ejec.Viga.V10T" localSheetId="0">[32]Análisis!#REF!</definedName>
    <definedName name="Club.Ejec.Viga.V10T">[32]Análisis!#REF!</definedName>
    <definedName name="Club.Ejec.Viga.V11T" localSheetId="0">[32]Análisis!#REF!</definedName>
    <definedName name="Club.Ejec.Viga.V11T">[32]Análisis!#REF!</definedName>
    <definedName name="Club.Ejec.Viga.V1T" localSheetId="0">[32]Análisis!#REF!</definedName>
    <definedName name="Club.Ejec.Viga.V1T">[32]Análisis!#REF!</definedName>
    <definedName name="Club.Ejec.Viga.V2T" localSheetId="0">[32]Análisis!#REF!</definedName>
    <definedName name="Club.Ejec.Viga.V2T">[32]Análisis!#REF!</definedName>
    <definedName name="Club.Ejec.Viga.V4T" localSheetId="0">[32]Análisis!#REF!</definedName>
    <definedName name="Club.Ejec.Viga.V4T">[32]Análisis!#REF!</definedName>
    <definedName name="Club.Ejec.Viga.V5T" localSheetId="0">[32]Análisis!#REF!</definedName>
    <definedName name="Club.Ejec.Viga.V5T">[32]Análisis!#REF!</definedName>
    <definedName name="Club.Ejec.Viga.V7T" localSheetId="0">[32]Análisis!#REF!</definedName>
    <definedName name="Club.Ejec.Viga.V7T">[32]Análisis!#REF!</definedName>
    <definedName name="Club.Ejec.Viga.V8T" localSheetId="0">[32]Análisis!#REF!</definedName>
    <definedName name="Club.Ejec.Viga.V8T">[32]Análisis!#REF!</definedName>
    <definedName name="Club.Ejec.Viga.V9T" localSheetId="0">[32]Análisis!#REF!</definedName>
    <definedName name="Club.Ejec.Viga.V9T">[32]Análisis!#REF!</definedName>
    <definedName name="Club.Ejec.Zc." localSheetId="0">[32]Análisis!#REF!</definedName>
    <definedName name="Club.Ejec.Zc.">[32]Análisis!#REF!</definedName>
    <definedName name="Club.Ejec.Zcc" localSheetId="0">[32]Análisis!#REF!</definedName>
    <definedName name="Club.Ejec.Zcc">[32]Análisis!#REF!</definedName>
    <definedName name="Club.Ejec.ZCc1" localSheetId="0">[32]Análisis!#REF!</definedName>
    <definedName name="Club.Ejec.ZCc1">[32]Análisis!#REF!</definedName>
    <definedName name="CLUB.EJECUTIVO" localSheetId="0">#REF!</definedName>
    <definedName name="CLUB.EJECUTIVO">#REF!</definedName>
    <definedName name="Club.Ejecutivo.Losa.1er.entrepiso" localSheetId="0">[32]Análisis!#REF!</definedName>
    <definedName name="Club.Ejecutivo.Losa.1er.entrepiso">[32]Análisis!#REF!</definedName>
    <definedName name="CLUB.PISCINA" localSheetId="0">#REF!</definedName>
    <definedName name="CLUB.PISCINA">#REF!</definedName>
    <definedName name="Club.pla.Zap.ZC" localSheetId="0">[32]Análisis!#REF!</definedName>
    <definedName name="Club.pla.Zap.ZC">[32]Análisis!#REF!</definedName>
    <definedName name="Club.play.Col.C1" localSheetId="0">[32]Análisis!#REF!</definedName>
    <definedName name="Club.play.Col.C1">[32]Análisis!#REF!</definedName>
    <definedName name="Club.playa.Col.C2" localSheetId="0">[32]Análisis!#REF!</definedName>
    <definedName name="Club.playa.Col.C2">[32]Análisis!#REF!</definedName>
    <definedName name="Club.playa.Col.C3" localSheetId="0">[32]Análisis!#REF!</definedName>
    <definedName name="Club.playa.Col.C3">[32]Análisis!#REF!</definedName>
    <definedName name="Club.playa.Viga.VH" localSheetId="0">[32]Análisis!#REF!</definedName>
    <definedName name="Club.playa.Viga.VH">[32]Análisis!#REF!</definedName>
    <definedName name="Club.playa.Viga.Vh2" localSheetId="0">[32]Análisis!#REF!</definedName>
    <definedName name="Club.playa.Viga.Vh2">[32]Análisis!#REF!</definedName>
    <definedName name="Club.playa.Zap.ZC3" localSheetId="0">[32]Análisis!#REF!</definedName>
    <definedName name="Club.playa.Zap.ZC3">[32]Análisis!#REF!</definedName>
    <definedName name="ClubPla.zap.Zc1" localSheetId="0">[32]Análisis!#REF!</definedName>
    <definedName name="ClubPla.zap.Zc1">[32]Análisis!#REF!</definedName>
    <definedName name="Clubplaya.Col.C" localSheetId="0">[32]Análisis!#REF!</definedName>
    <definedName name="Clubplaya.Col.C">[32]Análisis!#REF!</definedName>
    <definedName name="Cocina" localSheetId="0">#REF!</definedName>
    <definedName name="Cocina">#REF!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E" localSheetId="0">#REF!</definedName>
    <definedName name="CODO4E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5X90" localSheetId="0">#REF!</definedName>
    <definedName name="CODOHG125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5X90" localSheetId="0">#REF!</definedName>
    <definedName name="CODONHG125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DREN6X90" localSheetId="0">#REF!</definedName>
    <definedName name="CODOPVCDREN6X90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.1erN" localSheetId="0">#REF!</definedName>
    <definedName name="Col.1erN">#REF!</definedName>
    <definedName name="Col.20.20.2nivel">[51]Análisis!$D$261</definedName>
    <definedName name="Col.20X20" localSheetId="0">#REF!</definedName>
    <definedName name="Col.20X20">#REF!</definedName>
    <definedName name="col.20x20.area.noble" localSheetId="0">#REF!</definedName>
    <definedName name="col.20x20.area.noble">#REF!</definedName>
    <definedName name="col.20x20.plastbau" localSheetId="0">#REF!</definedName>
    <definedName name="col.20x20.plastbau">#REF!</definedName>
    <definedName name="col.25cm.diam.">[52]Análisis!$D$324</definedName>
    <definedName name="col.30x30.lobby" localSheetId="0">#REF!</definedName>
    <definedName name="col.30x30.lobby">#REF!</definedName>
    <definedName name="col.50cm">[52]Análisis!$D$345</definedName>
    <definedName name="Col.Ama.2do.N.Mod.II" localSheetId="0">#REF!</definedName>
    <definedName name="Col.Ama.2do.N.Mod.II">#REF!</definedName>
    <definedName name="Col.Ama.3erN.Mod.II" localSheetId="0">#REF!</definedName>
    <definedName name="Col.Ama.3erN.Mod.II">#REF!</definedName>
    <definedName name="Col.amarre.20x20.2doN" localSheetId="0">#REF!</definedName>
    <definedName name="Col.amarre.20x20.2doN">#REF!</definedName>
    <definedName name="Col.amarre.3erN" localSheetId="0">#REF!</definedName>
    <definedName name="Col.amarre.3erN">#REF!</definedName>
    <definedName name="Col.C1.1erN.Mod.I" localSheetId="0">#REF!</definedName>
    <definedName name="Col.C1.1erN.Mod.I">#REF!</definedName>
    <definedName name="Col.C1.1erN.Mod.II" localSheetId="0">#REF!</definedName>
    <definedName name="Col.C1.1erN.Mod.II">#REF!</definedName>
    <definedName name="Col.C1.25x25.1erN" localSheetId="0">#REF!</definedName>
    <definedName name="Col.C1.25x25.1erN">#REF!</definedName>
    <definedName name="Col.C1.25x25.2doN" localSheetId="0">#REF!</definedName>
    <definedName name="Col.C1.25x25.2doN">#REF!</definedName>
    <definedName name="Col.C1.25x25.3erN" localSheetId="0">#REF!</definedName>
    <definedName name="Col.C1.25x25.3erN">#REF!</definedName>
    <definedName name="Col.C1.2do.N.Mod.II" localSheetId="0">#REF!</definedName>
    <definedName name="Col.C1.2do.N.Mod.II">#REF!</definedName>
    <definedName name="Col.C1.3erN.Mod.I" localSheetId="0">#REF!</definedName>
    <definedName name="Col.C1.3erN.Mod.I">#REF!</definedName>
    <definedName name="Col.C1.3erN.Mod.II" localSheetId="0">#REF!</definedName>
    <definedName name="Col.C1.3erN.Mod.II">#REF!</definedName>
    <definedName name="Col.C1.4toN.Mod.I" localSheetId="0">#REF!</definedName>
    <definedName name="Col.C1.4toN.Mod.I">#REF!</definedName>
    <definedName name="Col.C1.4toN.Mod.II" localSheetId="0">#REF!</definedName>
    <definedName name="Col.C1.4toN.Mod.II">#REF!</definedName>
    <definedName name="Col.C11.edif.Oficinas">[28]Análisis!$D$775</definedName>
    <definedName name="Col.C12do.N.Mod.I" localSheetId="0">#REF!</definedName>
    <definedName name="Col.C12do.N.Mod.I">#REF!</definedName>
    <definedName name="Col.C2.1erN.Mod.I" localSheetId="0">#REF!</definedName>
    <definedName name="Col.C2.1erN.Mod.I">#REF!</definedName>
    <definedName name="Col.C2.1erN.mod.II" localSheetId="0">#REF!</definedName>
    <definedName name="Col.C2.1erN.mod.II">#REF!</definedName>
    <definedName name="Col.C2.2do.N.Mod.I" localSheetId="0">#REF!</definedName>
    <definedName name="Col.C2.2do.N.Mod.I">#REF!</definedName>
    <definedName name="Col.C2.2doN.Mod.II" localSheetId="0">#REF!</definedName>
    <definedName name="Col.C2.2doN.Mod.II">#REF!</definedName>
    <definedName name="Col.C2.3erN.Mod.II" localSheetId="0">#REF!</definedName>
    <definedName name="Col.C2.3erN.Mod.II">#REF!</definedName>
    <definedName name="Col.C2.4toN.Mod.II" localSheetId="0">#REF!</definedName>
    <definedName name="Col.C2.4toN.Mod.II">#REF!</definedName>
    <definedName name="Col.C2y3.3erN.Mod.I" localSheetId="0">#REF!</definedName>
    <definedName name="Col.C2y3.3erN.Mod.I">#REF!</definedName>
    <definedName name="Col.C2y3.4toN.Mod.I" localSheetId="0">#REF!</definedName>
    <definedName name="Col.C2y3.4toN.Mod.I">#REF!</definedName>
    <definedName name="Col.C3.1erN.Mod.II" localSheetId="0">#REF!</definedName>
    <definedName name="Col.C3.1erN.Mod.II">#REF!</definedName>
    <definedName name="Col.C31erN.Mod.I" localSheetId="0">#REF!</definedName>
    <definedName name="Col.C31erN.Mod.I">#REF!</definedName>
    <definedName name="Col.C4.1erN.Mod.II" localSheetId="0">#REF!</definedName>
    <definedName name="Col.C4.1erN.Mod.II">#REF!</definedName>
    <definedName name="Col.C4.1erN.ModI" localSheetId="0">#REF!</definedName>
    <definedName name="Col.C4.1erN.ModI">#REF!</definedName>
    <definedName name="Col.C4.1erN.Villas" localSheetId="0">[28]Análisis!#REF!</definedName>
    <definedName name="Col.C4.1erN.Villas">[28]Análisis!#REF!</definedName>
    <definedName name="Col.C4.2doN.Mod.I" localSheetId="0">#REF!</definedName>
    <definedName name="Col.C4.2doN.Mod.I">#REF!</definedName>
    <definedName name="Col.C4.2doN.Mod.II" localSheetId="0">#REF!</definedName>
    <definedName name="Col.C4.2doN.Mod.II">#REF!</definedName>
    <definedName name="Col.C4.2doN.Villas" localSheetId="0">#REF!</definedName>
    <definedName name="Col.C4.2doN.Villas">#REF!</definedName>
    <definedName name="Col.C4.3erN.Mod.I" localSheetId="0">#REF!</definedName>
    <definedName name="Col.C4.3erN.Mod.I">#REF!</definedName>
    <definedName name="Col.C4.3erN.Mod.II" localSheetId="0">#REF!</definedName>
    <definedName name="Col.C4.3erN.Mod.II">#REF!</definedName>
    <definedName name="Col.C4.4toN.Mod.I" localSheetId="0">#REF!</definedName>
    <definedName name="Col.C4.4toN.Mod.I">#REF!</definedName>
    <definedName name="Col.C4.4toN.Mod.II" localSheetId="0">#REF!</definedName>
    <definedName name="Col.C4.4toN.Mod.II">#REF!</definedName>
    <definedName name="Col.C5.triangular">[28]Análisis!$D$765</definedName>
    <definedName name="Col.Camarre.4toN.Mod.II" localSheetId="0">#REF!</definedName>
    <definedName name="Col.Camarre.4toN.Mod.II">#REF!</definedName>
    <definedName name="col.GFRC.red.25">[52]Insumos!$C$65</definedName>
    <definedName name="col.red.30cm" localSheetId="0">#REF!</definedName>
    <definedName name="col.red.30cm">#REF!</definedName>
    <definedName name="Col.Redon.30cm.BNP.Administración" localSheetId="0">[28]Análisis!#REF!</definedName>
    <definedName name="Col.Redon.30cm.BNP.Administración">[28]Análisis!#REF!</definedName>
    <definedName name="Col.Redon.30cmSNP.Administración" localSheetId="0">[28]Análisis!#REF!</definedName>
    <definedName name="Col.Redon.30cmSNP.Administración">[28]Análisis!#REF!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EXTLAV" localSheetId="0">#REF!</definedName>
    <definedName name="COLAEXTLAV">#REF!</definedName>
    <definedName name="Colc.Bloque.10cm">[28]Insumos!$E$84</definedName>
    <definedName name="Colc.Hormigón.Grua">[28]Análisis!$D$49</definedName>
    <definedName name="colc.marmolpared" localSheetId="0">#REF!</definedName>
    <definedName name="colc.marmolpared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Bloq.8.BNPT" localSheetId="0">#REF!</definedName>
    <definedName name="Coloc.Bloq.8.BNPT">#REF!</definedName>
    <definedName name="Coloc.Bloque.12" localSheetId="0">#REF!</definedName>
    <definedName name="Coloc.Bloque.12">#REF!</definedName>
    <definedName name="Coloc.ceramica.pared" localSheetId="0">#REF!</definedName>
    <definedName name="Coloc.ceramica.pared">#REF!</definedName>
    <definedName name="Coloc.Ceramica.Pisos">'[53]Costos Mano de Obra'!$O$46</definedName>
    <definedName name="Coloc.Hormigón" localSheetId="0">#REF!</definedName>
    <definedName name="Coloc.Hormigón">#REF!</definedName>
    <definedName name="Coloc.piso" localSheetId="0">#REF!</definedName>
    <definedName name="Coloc.piso">#REF!</definedName>
    <definedName name="Coloc.Quary.Tile" localSheetId="0">#REF!</definedName>
    <definedName name="Coloc.Quary.Tile">#REF!</definedName>
    <definedName name="Coloc.Zocalo" localSheetId="0">#REF!</definedName>
    <definedName name="Coloc.Zocalo">#REF!</definedName>
    <definedName name="Coloc.Zócalo" localSheetId="0">#REF!</definedName>
    <definedName name="Coloc.Zócalo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>[28]Insumos!$E$69</definedName>
    <definedName name="Colum.60cm.Espectaculos">[28]Análisis!$D$1004</definedName>
    <definedName name="Colum.C.1" localSheetId="0">#REF!</definedName>
    <definedName name="Colum.C.1">#REF!</definedName>
    <definedName name="Colum.C.3" localSheetId="0">#REF!</definedName>
    <definedName name="Colum.C.3">#REF!</definedName>
    <definedName name="Colum.Cuad.Edif.Oficinas">[28]Análisis!$D$755</definedName>
    <definedName name="Colum.Horm.Convenc.Espectaculos">[28]Análisis!$D$1018</definedName>
    <definedName name="Colum.Ø45.Edif.Oficina">[28]Análisis!$D$785</definedName>
    <definedName name="Colum.Red40.Discot" localSheetId="0">#REF!</definedName>
    <definedName name="Colum.Red40.Discot">#REF!</definedName>
    <definedName name="Colum.Red50.Casino" localSheetId="0">#REF!</definedName>
    <definedName name="Colum.Red50.Casino">#REF!</definedName>
    <definedName name="Colum.redon.40.Area.Novle" localSheetId="0">[28]Análisis!#REF!</definedName>
    <definedName name="Colum.redon.40.Area.Novle">[28]Análisis!#REF!</definedName>
    <definedName name="Colum.redonda.40.Comedor" localSheetId="0">[28]Análisis!#REF!</definedName>
    <definedName name="Colum.redonda.40.Comedor">[28]Análisis!#REF!</definedName>
    <definedName name="Column.horm.Administracion" localSheetId="0">[28]Análisis!#REF!</definedName>
    <definedName name="Column.horm.Administracion">[28]Análisis!#REF!</definedName>
    <definedName name="Columna.C1.15x20">[28]Análisis!$D$148</definedName>
    <definedName name="Columna.Cc.20x20">[28]Análisis!$D$156</definedName>
    <definedName name="Columna.Cocina" localSheetId="0">[28]Análisis!#REF!</definedName>
    <definedName name="Columna.Cocina">[28]Análisis!#REF!</definedName>
    <definedName name="Columna.Convenc.Villas" localSheetId="0">#REF!</definedName>
    <definedName name="Columna.Convenc.Villas">#REF!</definedName>
    <definedName name="Columna.Cr">[28]Análisis!$D$182</definedName>
    <definedName name="Columna.Horm.Area.Noble" localSheetId="0">[28]Análisis!#REF!</definedName>
    <definedName name="Columna.Horm.Area.Noble">[28]Análisis!#REF!</definedName>
    <definedName name="Columna.Lavanderia">[28]Análisis!$D$933</definedName>
    <definedName name="columna.pergolado">[54]Análisis!$D$1625</definedName>
    <definedName name="Columna.Redon.50.Area.Noble" localSheetId="0">[28]Análisis!#REF!</definedName>
    <definedName name="Columna.Redon.50.Area.Noble">[28]Análisis!#REF!</definedName>
    <definedName name="Columna.redonda.30.villas" localSheetId="0">#REF!</definedName>
    <definedName name="Columna.redonda.30.villas">#REF!</definedName>
    <definedName name="Columna30x30" localSheetId="0">#REF!</definedName>
    <definedName name="Columna30x30">#REF!</definedName>
    <definedName name="Columnas.C1s.C2s">[28]Análisis!$D$164</definedName>
    <definedName name="Columnas.Redonda.30cm">[28]Análisis!$D$173</definedName>
    <definedName name="Com.Personal" localSheetId="0">#REF!</definedName>
    <definedName name="Com.Personal">#REF!</definedName>
    <definedName name="COMBUSTIBLES" localSheetId="0">#REF!</definedName>
    <definedName name="COMBUSTIBLES">#REF!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[24]EQUIPOS!$I$28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.Zap.ZC5" localSheetId="0">[32]Análisis!#REF!</definedName>
    <definedName name="Con.Zap.ZC5">[32]Análisis!#REF!</definedName>
    <definedName name="concreto.nivelacion">[52]Análisis!$D$207</definedName>
    <definedName name="concreto.pobre" localSheetId="0">#REF!</definedName>
    <definedName name="concreto.pobre">#REF!</definedName>
    <definedName name="Concreto.pobre.bajo.zapata" localSheetId="0">[28]Análisis!#REF!</definedName>
    <definedName name="Concreto.pobre.bajo.zapata">[28]Análisis!#REF!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ENTELFORDM" localSheetId="0">#REF!</definedName>
    <definedName name="CONTENTELFORDM">#REF!</definedName>
    <definedName name="CONTENTELFORDM3" localSheetId="0">#REF!</definedName>
    <definedName name="CONTENTELFORDM3">#REF!</definedName>
    <definedName name="ContraHuella.Marmol" localSheetId="0">#REF!</definedName>
    <definedName name="ContraHuella.Marmol">#REF!</definedName>
    <definedName name="CONTRATO2" localSheetId="0">#REF!</definedName>
    <definedName name="CONTRATO2">#REF!</definedName>
    <definedName name="CONTROL" localSheetId="0">#REF!</definedName>
    <definedName name="CONTROL">#REF!</definedName>
    <definedName name="control_3">"$#REF!.$#REF!$#REF!:#REF!#REF!"</definedName>
    <definedName name="CONTROLADM" localSheetId="0">#REF!</definedName>
    <definedName name="CONTROLADM">#REF!</definedName>
    <definedName name="CONTROLCOC" localSheetId="0">#REF!</definedName>
    <definedName name="CONTROLCOC">#REF!</definedName>
    <definedName name="CONTROLCOME" localSheetId="0">#REF!</definedName>
    <definedName name="CONTROLCOME">#REF!</definedName>
    <definedName name="CONTROLLAV" localSheetId="0">#REF!</definedName>
    <definedName name="CONTROLLAV">#REF!</definedName>
    <definedName name="Conv.Col.C1" localSheetId="0">[32]Análisis!#REF!</definedName>
    <definedName name="Conv.Col.C1">[32]Análisis!#REF!</definedName>
    <definedName name="Conv.Col.C5" localSheetId="0">[32]Análisis!#REF!</definedName>
    <definedName name="Conv.Col.C5">[32]Análisis!#REF!</definedName>
    <definedName name="Conv.Col.C6" localSheetId="0">[32]Análisis!#REF!</definedName>
    <definedName name="Conv.Col.C6">[32]Análisis!#REF!</definedName>
    <definedName name="Conv.Col.C7" localSheetId="0">[32]Análisis!#REF!</definedName>
    <definedName name="Conv.Col.C7">[32]Análisis!#REF!</definedName>
    <definedName name="Conv.Col.C8" localSheetId="0">[32]Análisis!#REF!</definedName>
    <definedName name="Conv.Col.C8">[32]Análisis!#REF!</definedName>
    <definedName name="Conv.Losa" localSheetId="0">[32]Análisis!#REF!</definedName>
    <definedName name="Conv.Losa">[32]Análisis!#REF!</definedName>
    <definedName name="Conv.V2" localSheetId="0">[32]Análisis!#REF!</definedName>
    <definedName name="Conv.V2">[32]Análisis!#REF!</definedName>
    <definedName name="Conv.V3" localSheetId="0">[32]Análisis!#REF!</definedName>
    <definedName name="Conv.V3">[32]Análisis!#REF!</definedName>
    <definedName name="Conv.V4" localSheetId="0">[32]Análisis!#REF!</definedName>
    <definedName name="Conv.V4">[32]Análisis!#REF!</definedName>
    <definedName name="Conv.V5" localSheetId="0">[32]Análisis!#REF!</definedName>
    <definedName name="Conv.V5">[32]Análisis!#REF!</definedName>
    <definedName name="Conv.V7" localSheetId="0">[32]Análisis!#REF!</definedName>
    <definedName name="Conv.V7">[32]Análisis!#REF!</definedName>
    <definedName name="Conv.V8" localSheetId="0">[32]Análisis!#REF!</definedName>
    <definedName name="Conv.V8">[32]Análisis!#REF!</definedName>
    <definedName name="Conv.Viga.V1" localSheetId="0">[32]Análisis!#REF!</definedName>
    <definedName name="Conv.Viga.V1">[32]Análisis!#REF!</definedName>
    <definedName name="Conv.Zap.ZC1" localSheetId="0">[32]Análisis!#REF!</definedName>
    <definedName name="Conv.Zap.ZC1">[32]Análisis!#REF!</definedName>
    <definedName name="Conv.Zap.ZC2" localSheetId="0">[32]Análisis!#REF!</definedName>
    <definedName name="Conv.Zap.ZC2">[32]Análisis!#REF!</definedName>
    <definedName name="Conv.Zap.Zc3" localSheetId="0">[32]Análisis!#REF!</definedName>
    <definedName name="Conv.Zap.Zc3">[32]Análisis!#REF!</definedName>
    <definedName name="Conv.Zap.Zc4" localSheetId="0">[32]Análisis!#REF!</definedName>
    <definedName name="Conv.Zap.Zc4">[32]Análisis!#REF!</definedName>
    <definedName name="Conv.Zap.ZC6" localSheetId="0">[32]Análisis!#REF!</definedName>
    <definedName name="Conv.Zap.ZC6">[32]Análisis!#REF!</definedName>
    <definedName name="Conv.Zap.ZC7" localSheetId="0">[32]Análisis!#REF!</definedName>
    <definedName name="Conv.Zap.ZC7">[32]Análisis!#REF!</definedName>
    <definedName name="Conv.Zap.ZC8" localSheetId="0">[32]Análisis!#REF!</definedName>
    <definedName name="Conv.Zap.ZC8">[32]Análisis!#REF!</definedName>
    <definedName name="COPIA" localSheetId="0">[25]INS!#REF!</definedName>
    <definedName name="COPIA">[25]INS!#REF!</definedName>
    <definedName name="COPIA_8" localSheetId="0">#REF!</definedName>
    <definedName name="COPIA_8">#REF!</definedName>
    <definedName name="corniza.2.62pies">'[55]Cornisa de 2.62 pie'!$E$60</definedName>
    <definedName name="corniza.2pies">'[55]Cornisa de 2 pie'!$E$60</definedName>
    <definedName name="Corte.Chazos" localSheetId="0">#REF!</definedName>
    <definedName name="Corte.Chazos">#REF!</definedName>
    <definedName name="costocapataz">'[45]Analisis Unit. '!$G$3</definedName>
    <definedName name="costoobrero">'[45]Analisis Unit. '!$G$5</definedName>
    <definedName name="costotecesp">'[45]Analisis Unit. '!$G$4</definedName>
    <definedName name="COUPLING112HG" localSheetId="0">#REF!</definedName>
    <definedName name="COUPLING112HG">#REF!</definedName>
    <definedName name="COUPLING12HG" localSheetId="0">#REF!</definedName>
    <definedName name="COUPLING12HG">#REF!</definedName>
    <definedName name="COUPLING1HG" localSheetId="0">#REF!</definedName>
    <definedName name="COUPLING1HG">#REF!</definedName>
    <definedName name="COUPLING212HG" localSheetId="0">#REF!</definedName>
    <definedName name="COUPLING212HG">#REF!</definedName>
    <definedName name="COUPLING2HG" localSheetId="0">#REF!</definedName>
    <definedName name="COUPLING2HG">#REF!</definedName>
    <definedName name="COUPLING34HG" localSheetId="0">#REF!</definedName>
    <definedName name="COUPLING34HG">#REF!</definedName>
    <definedName name="COUPLING3HG" localSheetId="0">#REF!</definedName>
    <definedName name="COUPLING3HG">#REF!</definedName>
    <definedName name="COUPLING4HG" localSheetId="0">#REF!</definedName>
    <definedName name="COUPLING4HG">#REF!</definedName>
    <definedName name="cprestamo">[46]EQUIPOS!$D$27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avilla3.4" localSheetId="0">#REF!</definedName>
    <definedName name="Cravilla3.4">#REF!</definedName>
    <definedName name="Crhist" localSheetId="0">#REF!</definedName>
    <definedName name="Crhist">#REF!</definedName>
    <definedName name="Cristalizado.marmol">[28]Insumos!$E$136</definedName>
    <definedName name="CRONOGRAMA" localSheetId="0">#REF!</definedName>
    <definedName name="CRONOGRAMA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[36]ADDENDA!#REF!</definedName>
    <definedName name="cuadro">[36]ADDENDA!#REF!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 localSheetId="0">#REF!</definedName>
    <definedName name="cubierta.patinillo">#REF!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.Resane.Horm.Visto">[28]Insumos!$E$137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[31]M.O.!#REF!</definedName>
    <definedName name="CZINC">[31]M.O.!#REF!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[24]EQUIPOS!$I$9</definedName>
    <definedName name="D8K">[24]EQUIPOS!$I$8</definedName>
    <definedName name="d8r" localSheetId="0">'[20]Listado Equipos a utilizar'!#REF!</definedName>
    <definedName name="d8r">'[20]Listado Equipos a utilizar'!#REF!</definedName>
    <definedName name="D8T">'[27]Resumen Precio Equipos'!$I$13</definedName>
    <definedName name="data14" localSheetId="0">[13]Factura!#REF!</definedName>
    <definedName name="data14">[13]Factura!#REF!</definedName>
    <definedName name="data15" localSheetId="0">[13]Factura!#REF!</definedName>
    <definedName name="data15">[13]Factura!#REF!</definedName>
    <definedName name="data16" localSheetId="0">[13]Factura!#REF!</definedName>
    <definedName name="data16">[13]Factura!#REF!</definedName>
    <definedName name="data17" localSheetId="0">[13]Factura!#REF!</definedName>
    <definedName name="data17">[13]Factura!#REF!</definedName>
    <definedName name="data18" localSheetId="0">[13]Factura!#REF!</definedName>
    <definedName name="data18">[13]Factura!#REF!</definedName>
    <definedName name="data19" localSheetId="0">[13]Factura!#REF!</definedName>
    <definedName name="data19">[13]Factura!#REF!</definedName>
    <definedName name="data20" localSheetId="0">[13]Factura!#REF!</definedName>
    <definedName name="data20">[13]Factura!#REF!</definedName>
    <definedName name="data21" localSheetId="0">[13]Factura!#REF!</definedName>
    <definedName name="data21">[13]Factura!#REF!</definedName>
    <definedName name="data22" localSheetId="0">[13]Factura!#REF!</definedName>
    <definedName name="data22">[13]Factura!#REF!</definedName>
    <definedName name="data23" localSheetId="0">[13]Factura!#REF!</definedName>
    <definedName name="data23">[13]Factura!#REF!</definedName>
    <definedName name="data24" localSheetId="0">[13]Factura!#REF!</definedName>
    <definedName name="data24">[13]Factura!#REF!</definedName>
    <definedName name="data25" localSheetId="0">[13]Factura!#REF!</definedName>
    <definedName name="data25">[13]Factura!#REF!</definedName>
    <definedName name="data26" localSheetId="0">[13]Factura!#REF!</definedName>
    <definedName name="data26">[13]Factura!#REF!</definedName>
    <definedName name="data27" localSheetId="0">[13]Factura!#REF!</definedName>
    <definedName name="data27">[13]Factura!#REF!</definedName>
    <definedName name="data28" localSheetId="0">[13]Factura!#REF!</definedName>
    <definedName name="data28">[13]Factura!#REF!</definedName>
    <definedName name="data29" localSheetId="0">[13]Factura!#REF!</definedName>
    <definedName name="data29">[13]Factura!#REF!</definedName>
    <definedName name="data30" localSheetId="0">[13]Factura!#REF!</definedName>
    <definedName name="data30">[13]Factura!#REF!</definedName>
    <definedName name="data31" localSheetId="0">[13]Factura!#REF!</definedName>
    <definedName name="data31">[13]Factura!#REF!</definedName>
    <definedName name="data32" localSheetId="0">[13]Factura!#REF!</definedName>
    <definedName name="data32">[13]Factura!#REF!</definedName>
    <definedName name="data33" localSheetId="0">[13]Factura!#REF!</definedName>
    <definedName name="data33">[13]Factura!#REF!</definedName>
    <definedName name="data34" localSheetId="0">[13]Factura!#REF!</definedName>
    <definedName name="data34">[13]Factura!#REF!</definedName>
    <definedName name="data35" localSheetId="0">[13]Factura!#REF!</definedName>
    <definedName name="data35">[13]Factura!#REF!</definedName>
    <definedName name="data36" localSheetId="0">[13]Factura!#REF!</definedName>
    <definedName name="data36">[13]Factura!#REF!</definedName>
    <definedName name="data37" localSheetId="0">[13]Factura!#REF!</definedName>
    <definedName name="data37">[13]Factura!#REF!</definedName>
    <definedName name="data38" localSheetId="0">[13]Factura!#REF!</definedName>
    <definedName name="data38">[13]Factura!#REF!</definedName>
    <definedName name="data39" localSheetId="0">[13]Factura!#REF!</definedName>
    <definedName name="data39">[13]Factura!#REF!</definedName>
    <definedName name="data40" localSheetId="0">[13]Factura!#REF!</definedName>
    <definedName name="data40">[13]Factura!#REF!</definedName>
    <definedName name="data41" localSheetId="0">[13]Factura!#REF!</definedName>
    <definedName name="data41">[13]Factura!#REF!</definedName>
    <definedName name="data42" localSheetId="0">[13]Factura!#REF!</definedName>
    <definedName name="data42">[13]Factura!#REF!</definedName>
    <definedName name="data43" localSheetId="0">[13]Factura!#REF!</definedName>
    <definedName name="data43">[13]Factura!#REF!</definedName>
    <definedName name="data44" localSheetId="0">[13]Factura!#REF!</definedName>
    <definedName name="data44">[13]Factura!#REF!</definedName>
    <definedName name="data45" localSheetId="0">[13]Factura!#REF!</definedName>
    <definedName name="data45">[13]Factura!#REF!</definedName>
    <definedName name="data46" localSheetId="0">[13]Factura!#REF!</definedName>
    <definedName name="data46">[13]Factura!#REF!</definedName>
    <definedName name="data48" localSheetId="0">[13]Factura!#REF!</definedName>
    <definedName name="data48">[13]Factura!#REF!</definedName>
    <definedName name="data50" localSheetId="0">[13]Factura!#REF!</definedName>
    <definedName name="data50">[13]Factura!#REF!</definedName>
    <definedName name="data51" localSheetId="0">[13]Factura!#REF!</definedName>
    <definedName name="data51">[13]Factura!#REF!</definedName>
    <definedName name="data52" localSheetId="0">[13]Factura!#REF!</definedName>
    <definedName name="data52">[13]Factura!#REF!</definedName>
    <definedName name="data62" localSheetId="0">[13]Factura!#REF!</definedName>
    <definedName name="data62">[13]Factura!#REF!</definedName>
    <definedName name="data63" localSheetId="0">[13]Factura!#REF!</definedName>
    <definedName name="data63">[13]Factura!#REF!</definedName>
    <definedName name="data64" localSheetId="0">[13]Factura!#REF!</definedName>
    <definedName name="data64">[13]Factura!#REF!</definedName>
    <definedName name="data65" localSheetId="0">[13]Factura!#REF!</definedName>
    <definedName name="data65">[13]Factura!#REF!</definedName>
    <definedName name="data66" localSheetId="0">[13]Factura!#REF!</definedName>
    <definedName name="data66">[13]Factura!#REF!</definedName>
    <definedName name="data67" localSheetId="0">[13]Factura!#REF!</definedName>
    <definedName name="data67">[13]Factura!#REF!</definedName>
    <definedName name="data68" localSheetId="0">[13]Factura!#REF!</definedName>
    <definedName name="data68">[13]Factura!#REF!</definedName>
    <definedName name="data69" localSheetId="0">[13]Factura!#REF!</definedName>
    <definedName name="data69">[13]Factura!#REF!</definedName>
    <definedName name="data70" localSheetId="0">[13]Factura!#REF!</definedName>
    <definedName name="data70">[13]Factura!#REF!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_3">"$#REF!.$M$62"</definedName>
    <definedName name="derop" localSheetId="0">[35]M.O.!#REF!</definedName>
    <definedName name="derop">[35]M.O.!#REF!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[8]insumo!#REF!</definedName>
    <definedName name="DERRCEMBLANCO">[8]insumo!#REF!</definedName>
    <definedName name="DERRCEMGRIS" localSheetId="0">[8]insumo!#REF!</definedName>
    <definedName name="DERRCEMGRIS">[8]insumo!#REF!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BCO" localSheetId="0">#REF!</definedName>
    <definedName name="DERRETIDOBCO">#REF!</definedName>
    <definedName name="DERRETIDOBLANCO">[8]insumo!$D$20</definedName>
    <definedName name="derretidocrema" localSheetId="0">[8]insumo!#REF!</definedName>
    <definedName name="derretidocrema">[8]insumo!#REF!</definedName>
    <definedName name="DERRETIDOGRIS" localSheetId="0">#REF!</definedName>
    <definedName name="DERRETIDOGRIS">#REF!</definedName>
    <definedName name="DERRETIDOVER" localSheetId="0">#REF!</definedName>
    <definedName name="DERRETIDOVER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P24" localSheetId="0">#REF!</definedName>
    <definedName name="DESP24">#REF!</definedName>
    <definedName name="DESP34" localSheetId="0">#REF!</definedName>
    <definedName name="DESP34">#REF!</definedName>
    <definedName name="DESP44" localSheetId="0">#REF!</definedName>
    <definedName name="DESP44">#REF!</definedName>
    <definedName name="DESP46" localSheetId="0">#REF!</definedName>
    <definedName name="DESP46">#REF!</definedName>
    <definedName name="DESPLU3" localSheetId="0">#REF!</definedName>
    <definedName name="DESPLU3">#REF!</definedName>
    <definedName name="DESPLU4" localSheetId="0">#REF!</definedName>
    <definedName name="DESPLU4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ff" localSheetId="0">#REF!</definedName>
    <definedName name="dff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nte.20x15" localSheetId="0">#REF!</definedName>
    <definedName name="Dinte.20x15">#REF!</definedName>
    <definedName name="Dintel.Casino" localSheetId="0">#REF!</definedName>
    <definedName name="Dintel.Casino">#REF!</definedName>
    <definedName name="Dintel.Cocina" localSheetId="0">[28]Análisis!#REF!</definedName>
    <definedName name="Dintel.Cocina">[28]Análisis!#REF!</definedName>
    <definedName name="dintel.curvo" localSheetId="0">#REF!</definedName>
    <definedName name="dintel.curvo">#REF!</definedName>
    <definedName name="Dintel.D.1erN" localSheetId="0">#REF!</definedName>
    <definedName name="Dintel.D.1erN">#REF!</definedName>
    <definedName name="Dintel.D.2doN" localSheetId="0">#REF!</definedName>
    <definedName name="Dintel.D.2doN">#REF!</definedName>
    <definedName name="Dintel.D.3erN" localSheetId="0">#REF!</definedName>
    <definedName name="Dintel.D.3erN">#REF!</definedName>
    <definedName name="Dintel.D.4toN" localSheetId="0">#REF!</definedName>
    <definedName name="Dintel.D.4toN">#REF!</definedName>
    <definedName name="Dintel.D1.15x40" localSheetId="0">[32]Análisis!#REF!</definedName>
    <definedName name="Dintel.D1.15x40">[32]Análisis!#REF!</definedName>
    <definedName name="Dintel.D1.1erN" localSheetId="0">#REF!</definedName>
    <definedName name="Dintel.D1.1erN">#REF!</definedName>
    <definedName name="Dintel.D1.2doN" localSheetId="0">#REF!</definedName>
    <definedName name="Dintel.D1.2doN">#REF!</definedName>
    <definedName name="Dintel.D1.3erN" localSheetId="0">#REF!</definedName>
    <definedName name="Dintel.D1.3erN">#REF!</definedName>
    <definedName name="Dintel.D1.4toN" localSheetId="0">#REF!</definedName>
    <definedName name="Dintel.D1.4toN">#REF!</definedName>
    <definedName name="Dintel.D120x40" localSheetId="0">[32]Análisis!#REF!</definedName>
    <definedName name="Dintel.D120x40">[32]Análisis!#REF!</definedName>
    <definedName name="Dintel.D2.15x40" localSheetId="0">[32]Análisis!#REF!</definedName>
    <definedName name="Dintel.D2.15x40">[32]Análisis!#REF!</definedName>
    <definedName name="Dintel.D2.1erN" localSheetId="0">#REF!</definedName>
    <definedName name="Dintel.D2.1erN">#REF!</definedName>
    <definedName name="Dintel.D2.20x40" localSheetId="0">[32]Análisis!#REF!</definedName>
    <definedName name="Dintel.D2.20x40">[32]Análisis!#REF!</definedName>
    <definedName name="Dintel.D2.2doN" localSheetId="0">#REF!</definedName>
    <definedName name="Dintel.D2.2doN">#REF!</definedName>
    <definedName name="Dintel.D2.3erN" localSheetId="0">#REF!</definedName>
    <definedName name="Dintel.D2.3erN">#REF!</definedName>
    <definedName name="Dintel.D2.4toN" localSheetId="0">#REF!</definedName>
    <definedName name="Dintel.D2.4toN">#REF!</definedName>
    <definedName name="Dintel.DC.1erN" localSheetId="0">#REF!</definedName>
    <definedName name="Dintel.DC.1erN">#REF!</definedName>
    <definedName name="Dintel.DC.2doN" localSheetId="0">#REF!</definedName>
    <definedName name="Dintel.DC.2doN">#REF!</definedName>
    <definedName name="Dintel.DC.3erN" localSheetId="0">#REF!</definedName>
    <definedName name="Dintel.DC.3erN">#REF!</definedName>
    <definedName name="Dintel.DC.4toN" localSheetId="0">#REF!</definedName>
    <definedName name="Dintel.DC.4toN">#REF!</definedName>
    <definedName name="Dintel.DN" localSheetId="0">[32]Análisis!#REF!</definedName>
    <definedName name="Dintel.DN">[32]Análisis!#REF!</definedName>
    <definedName name="Dintel.Horm.Conven.Villas" localSheetId="0">#REF!</definedName>
    <definedName name="Dintel.Horm.Conven.Villas">#REF!</definedName>
    <definedName name="Dintel.Lavanderia" localSheetId="0">#REF!</definedName>
    <definedName name="Dintel.Lavanderia">#REF!</definedName>
    <definedName name="Dintel10x20" localSheetId="0">#REF!</definedName>
    <definedName name="Dintel10x20">#REF!</definedName>
    <definedName name="Dintel20x20" localSheetId="0">#REF!</definedName>
    <definedName name="Dintel20x20">#REF!</definedName>
    <definedName name="Dintel20x20.ml">[52]Análisis!$D$557</definedName>
    <definedName name="Dintel20x40">[28]Análisis!$D$230</definedName>
    <definedName name="DIOS" localSheetId="0">#REF!</definedName>
    <definedName name="DIOS">#REF!</definedName>
    <definedName name="Disc.Co.Cc2" localSheetId="0">[32]Análisis!#REF!</definedName>
    <definedName name="Disc.Co.Cc2">[32]Análisis!#REF!</definedName>
    <definedName name="Disc.Col.C" localSheetId="0">[32]Análisis!#REF!</definedName>
    <definedName name="Disc.Col.C">[32]Análisis!#REF!</definedName>
    <definedName name="Disc.Col.C1" localSheetId="0">[32]Análisis!#REF!</definedName>
    <definedName name="Disc.Col.C1">[32]Análisis!#REF!</definedName>
    <definedName name="Disc.Col.C2.45x45" localSheetId="0">[32]Análisis!#REF!</definedName>
    <definedName name="Disc.Col.C2.45x45">[32]Análisis!#REF!</definedName>
    <definedName name="Disc.Col.CA" localSheetId="0">[32]Análisis!#REF!</definedName>
    <definedName name="Disc.Col.CA">[32]Análisis!#REF!</definedName>
    <definedName name="Disc.Col.Cc1" localSheetId="0">[32]Análisis!#REF!</definedName>
    <definedName name="Disc.Col.Cc1">[32]Análisis!#REF!</definedName>
    <definedName name="Disc.Losa.techo" localSheetId="0">[32]Análisis!#REF!</definedName>
    <definedName name="Disc.Losa.techo">[32]Análisis!#REF!</definedName>
    <definedName name="Disc.Muro.MH" localSheetId="0">[32]Análisis!#REF!</definedName>
    <definedName name="Disc.Muro.MH">[32]Análisis!#REF!</definedName>
    <definedName name="Disc.V3" localSheetId="0">[32]Análisis!#REF!</definedName>
    <definedName name="Disc.V3">[32]Análisis!#REF!</definedName>
    <definedName name="Disc.Viga.Curva.30x70" localSheetId="0">[32]Análisis!#REF!</definedName>
    <definedName name="Disc.Viga.Curva.30x70">[32]Análisis!#REF!</definedName>
    <definedName name="Disc.Viga.Curva.Vcc1" localSheetId="0">[32]Análisis!#REF!</definedName>
    <definedName name="Disc.Viga.Curva.Vcc1">[32]Análisis!#REF!</definedName>
    <definedName name="Disc.Viga.V1" localSheetId="0">[32]Análisis!#REF!</definedName>
    <definedName name="Disc.Viga.V1">[32]Análisis!#REF!</definedName>
    <definedName name="Disc.Viga.V10" localSheetId="0">[32]Análisis!#REF!</definedName>
    <definedName name="Disc.Viga.V10">[32]Análisis!#REF!</definedName>
    <definedName name="Disc.Viga.V2" localSheetId="0">[32]Análisis!#REF!</definedName>
    <definedName name="Disc.Viga.V2">[32]Análisis!#REF!</definedName>
    <definedName name="Disc.Viga.V4" localSheetId="0">[32]Análisis!#REF!</definedName>
    <definedName name="Disc.Viga.V4">[32]Análisis!#REF!</definedName>
    <definedName name="Disc.Viga.V5" localSheetId="0">[32]Análisis!#REF!</definedName>
    <definedName name="Disc.Viga.V5">[32]Análisis!#REF!</definedName>
    <definedName name="Disc.Viga.V6" localSheetId="0">[32]Análisis!#REF!</definedName>
    <definedName name="Disc.Viga.V6">[32]Análisis!#REF!</definedName>
    <definedName name="Disc.Viga.V7" localSheetId="0">[32]Análisis!#REF!</definedName>
    <definedName name="Disc.Viga.V7">[32]Análisis!#REF!</definedName>
    <definedName name="Disc.Viga.V7B" localSheetId="0">[32]Análisis!#REF!</definedName>
    <definedName name="Disc.Viga.V7B">[32]Análisis!#REF!</definedName>
    <definedName name="Disc.Viga.V8" localSheetId="0">[32]Análisis!#REF!</definedName>
    <definedName name="Disc.Viga.V8">[32]Análisis!#REF!</definedName>
    <definedName name="Disc.Viga.V9" localSheetId="0">[32]Análisis!#REF!</definedName>
    <definedName name="Disc.Viga.V9">[32]Análisis!#REF!</definedName>
    <definedName name="Disc.Zap.Muro.HA" localSheetId="0">[32]Análisis!#REF!</definedName>
    <definedName name="Disc.Zap.Muro.HA">[32]Análisis!#REF!</definedName>
    <definedName name="Disc.Zap.ZC" localSheetId="0">[32]Análisis!#REF!</definedName>
    <definedName name="Disc.Zap.ZC">[32]Análisis!#REF!</definedName>
    <definedName name="Disc.ZC1" localSheetId="0">[32]Análisis!#REF!</definedName>
    <definedName name="Disc.ZC1">[32]Análisis!#REF!</definedName>
    <definedName name="Disc.ZC2" localSheetId="0">[32]Análisis!#REF!</definedName>
    <definedName name="Disc.ZC2">[32]Análisis!#REF!</definedName>
    <definedName name="Disc.ZCA" localSheetId="0">[32]Análisis!#REF!</definedName>
    <definedName name="Disc.ZCA">[32]Análisis!#REF!</definedName>
    <definedName name="Disc.ZCc1" localSheetId="0">[32]Análisis!#REF!</definedName>
    <definedName name="Disc.ZCc1">[32]Análisis!#REF!</definedName>
    <definedName name="Disc.ZCc2" localSheetId="0">[32]Análisis!#REF!</definedName>
    <definedName name="Disc.ZCc2">[32]Análisis!#REF!</definedName>
    <definedName name="Disco.Col.Cc" localSheetId="0">[32]Análisis!#REF!</definedName>
    <definedName name="Disco.Col.Cc">[32]Análisis!#REF!</definedName>
    <definedName name="Discoteca" localSheetId="0">#REF!</definedName>
    <definedName name="Discotec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'[20]Listado Equipos a utilizar'!$I$12</definedName>
    <definedName name="DIVISAS" localSheetId="0">#REF!</definedName>
    <definedName name="DIVISAS">#REF!</definedName>
    <definedName name="dolar" localSheetId="0">#REF!</definedName>
    <definedName name="dolar">#REF!</definedName>
    <definedName name="donatelo" localSheetId="0">[56]INS!#REF!</definedName>
    <definedName name="donatelo">[56]INS!#REF!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.Pluvial" localSheetId="0">#REF!</definedName>
    <definedName name="Drenaje.Pluvial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'[27]Resumen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CHAFRIAHG" localSheetId="0">#REF!</definedName>
    <definedName name="DUCHAFRIAHG">#REF!</definedName>
    <definedName name="dulce" localSheetId="0">#REF!</definedName>
    <definedName name="dulce">#REF!</definedName>
    <definedName name="DYNACA25">[24]EQUIPOS!$I$13</definedName>
    <definedName name="e" localSheetId="0">#REF!</definedName>
    <definedName name="e">#REF!</definedName>
    <definedName name="e214bft" localSheetId="0">'[20]Listado Equipos a utilizar'!#REF!</definedName>
    <definedName name="e214bft">'[20]Listado Equipos a utilizar'!#REF!</definedName>
    <definedName name="e320b" localSheetId="0">'[20]Listado Equipos a utilizar'!#REF!</definedName>
    <definedName name="e320b">'[20]Listado Equipos a utilizar'!#REF!</definedName>
    <definedName name="EBANISTERIA" localSheetId="0">#REF!</definedName>
    <definedName name="EBANISTERIA">#REF!</definedName>
    <definedName name="Edi.Hab.Viga.V6" localSheetId="0">[32]Análisis!#REF!</definedName>
    <definedName name="Edi.Hab.Viga.V6">[32]Análisis!#REF!</definedName>
    <definedName name="Edif.Direc." localSheetId="0">#REF!</definedName>
    <definedName name="Edif.Direc.">#REF!</definedName>
    <definedName name="Edif.Ejec.Losa.Techo" localSheetId="0">[32]Análisis!#REF!</definedName>
    <definedName name="Edif.Ejec.Losa.Techo">[32]Análisis!#REF!</definedName>
    <definedName name="Edif.Hab.Col.C1" localSheetId="0">[32]Análisis!#REF!</definedName>
    <definedName name="Edif.Hab.Col.C1">[32]Análisis!#REF!</definedName>
    <definedName name="Edif.Hab.Col.C1.2doN" localSheetId="0">[32]Análisis!#REF!</definedName>
    <definedName name="Edif.Hab.Col.C1.2doN">[32]Análisis!#REF!</definedName>
    <definedName name="Edif.Hab.Col.C1.3erN" localSheetId="0">[32]Análisis!#REF!</definedName>
    <definedName name="Edif.Hab.Col.C1.3erN">[32]Análisis!#REF!</definedName>
    <definedName name="Edif.Hab.Col.C2" localSheetId="0">[32]Análisis!#REF!</definedName>
    <definedName name="Edif.Hab.Col.C2">[32]Análisis!#REF!</definedName>
    <definedName name="Edif.Hab.Col.C2.2doN" localSheetId="0">[32]Análisis!#REF!</definedName>
    <definedName name="Edif.Hab.Col.C2.2doN">[32]Análisis!#REF!</definedName>
    <definedName name="Edif.Hab.Col.C2.3erN" localSheetId="0">[32]Análisis!#REF!</definedName>
    <definedName name="Edif.Hab.Col.C2.3erN">[32]Análisis!#REF!</definedName>
    <definedName name="Edif.Hab.Col.C3.1erN" localSheetId="0">[32]Análisis!#REF!</definedName>
    <definedName name="Edif.Hab.Col.C3.1erN">[32]Análisis!#REF!</definedName>
    <definedName name="Edif.Hab.Col.C3.2doN" localSheetId="0">[32]Análisis!#REF!</definedName>
    <definedName name="Edif.Hab.Col.C3.2doN">[32]Análisis!#REF!</definedName>
    <definedName name="Edif.Hab.Col.C4.2doN" localSheetId="0">[32]Análisis!#REF!</definedName>
    <definedName name="Edif.Hab.Col.C4.2doN">[32]Análisis!#REF!</definedName>
    <definedName name="Edif.Hab.Col.CF" localSheetId="0">[32]Análisis!#REF!</definedName>
    <definedName name="Edif.Hab.Col.CF">[32]Análisis!#REF!</definedName>
    <definedName name="Edif.Hab.Col4.1eN" localSheetId="0">[32]Análisis!#REF!</definedName>
    <definedName name="Edif.Hab.Col4.1eN">[32]Análisis!#REF!</definedName>
    <definedName name="Edif.Hab.Losa.Entrepiso" localSheetId="0">[32]Análisis!#REF!</definedName>
    <definedName name="Edif.Hab.Losa.Entrepiso">[32]Análisis!#REF!</definedName>
    <definedName name="Edif.Hab.Losa.Techo" localSheetId="0">[32]Análisis!#REF!</definedName>
    <definedName name="Edif.Hab.Losa.Techo">[32]Análisis!#REF!</definedName>
    <definedName name="Edif.Hab.Platea" localSheetId="0">[32]Análisis!#REF!</definedName>
    <definedName name="Edif.Hab.Platea">[32]Análisis!#REF!</definedName>
    <definedName name="Edif.Hab.Viga.V1" localSheetId="0">[32]Análisis!#REF!</definedName>
    <definedName name="Edif.Hab.Viga.V1">[32]Análisis!#REF!</definedName>
    <definedName name="Edif.Hab.Viga.V10" localSheetId="0">[32]Análisis!#REF!</definedName>
    <definedName name="Edif.Hab.Viga.V10">[32]Análisis!#REF!</definedName>
    <definedName name="Edif.Hab.Viga.V3" localSheetId="0">[32]Análisis!#REF!</definedName>
    <definedName name="Edif.Hab.Viga.V3">[32]Análisis!#REF!</definedName>
    <definedName name="Edif.Hab.Viga.V4" localSheetId="0">[32]Análisis!#REF!</definedName>
    <definedName name="Edif.Hab.Viga.V4">[32]Análisis!#REF!</definedName>
    <definedName name="Edif.Hab.Viga.V5" localSheetId="0">[32]Análisis!#REF!</definedName>
    <definedName name="Edif.Hab.Viga.V5">[32]Análisis!#REF!</definedName>
    <definedName name="Edif.Hab.Viga.V5b" localSheetId="0">[32]Análisis!#REF!</definedName>
    <definedName name="Edif.Hab.Viga.V5b">[32]Análisis!#REF!</definedName>
    <definedName name="Edif.Hab.Viga.V8" localSheetId="0">[32]Análisis!#REF!</definedName>
    <definedName name="Edif.Hab.Viga.V8">[32]Análisis!#REF!</definedName>
    <definedName name="Edif.Hab.VigaV2" localSheetId="0">[32]Análisis!#REF!</definedName>
    <definedName name="Edif.Hab.VigaV2">[32]Análisis!#REF!</definedName>
    <definedName name="Edif.Hab.VigaV9" localSheetId="0">[32]Análisis!#REF!</definedName>
    <definedName name="Edif.Hab.VigaV9">[32]Análisis!#REF!</definedName>
    <definedName name="Edif.Hab.Zap.Col.CF" localSheetId="0">[32]Análisis!#REF!</definedName>
    <definedName name="Edif.Hab.Zap.Col.CF">[32]Análisis!#REF!</definedName>
    <definedName name="Edif.Hab.Zap.Escalera" localSheetId="0">[32]Análisis!#REF!</definedName>
    <definedName name="Edif.Hab.Zap.Escalera">[32]Análisis!#REF!</definedName>
    <definedName name="Edif.Hab.Zap.Zc3" localSheetId="0">[32]Análisis!#REF!</definedName>
    <definedName name="Edif.Hab.Zap.Zc3">[32]Análisis!#REF!</definedName>
    <definedName name="Edif.Hab.Zap.Zc4" localSheetId="0">[32]Análisis!#REF!</definedName>
    <definedName name="Edif.Hab.Zap.Zc4">[32]Análisis!#REF!</definedName>
    <definedName name="EDIF.HABIT.PLATEA" localSheetId="0">#REF!</definedName>
    <definedName name="EDIF.HABIT.PLATEA">#REF!</definedName>
    <definedName name="EDIF.HABITACIONES" localSheetId="0">#REF!</definedName>
    <definedName name="EDIF.HABITACIONES">#REF!</definedName>
    <definedName name="Edif.Personal" localSheetId="0">#REF!</definedName>
    <definedName name="Edif.Personal">#REF!</definedName>
    <definedName name="Edif.Serv.Col.C" localSheetId="0">[32]Análisis!#REF!</definedName>
    <definedName name="Edif.Serv.Col.C">[32]Análisis!#REF!</definedName>
    <definedName name="Edif.Serv.Col.C1" localSheetId="0">[32]Análisis!#REF!</definedName>
    <definedName name="Edif.Serv.Col.C1">[32]Análisis!#REF!</definedName>
    <definedName name="Edif.Serv.Losa.Entrepiso" localSheetId="0">[32]Análisis!#REF!</definedName>
    <definedName name="Edif.Serv.Losa.Entrepiso">[32]Análisis!#REF!</definedName>
    <definedName name="Edif.Serv.Losa.Techo" localSheetId="0">[32]Análisis!#REF!</definedName>
    <definedName name="Edif.Serv.Losa.Techo">[32]Análisis!#REF!</definedName>
    <definedName name="Edif.Serv.V1" localSheetId="0">[32]Análisis!#REF!</definedName>
    <definedName name="Edif.Serv.V1">[32]Análisis!#REF!</definedName>
    <definedName name="Edif.Serv.V10" localSheetId="0">[32]Análisis!#REF!</definedName>
    <definedName name="Edif.Serv.V10">[32]Análisis!#REF!</definedName>
    <definedName name="Edif.Serv.V11" localSheetId="0">[32]Análisis!#REF!</definedName>
    <definedName name="Edif.Serv.V11">[32]Análisis!#REF!</definedName>
    <definedName name="Edif.Serv.V12" localSheetId="0">[32]Análisis!#REF!</definedName>
    <definedName name="Edif.Serv.V12">[32]Análisis!#REF!</definedName>
    <definedName name="Edif.Serv.V13" localSheetId="0">[32]Análisis!#REF!</definedName>
    <definedName name="Edif.Serv.V13">[32]Análisis!#REF!</definedName>
    <definedName name="Edif.Serv.V14" localSheetId="0">[32]Análisis!#REF!</definedName>
    <definedName name="Edif.Serv.V14">[32]Análisis!#REF!</definedName>
    <definedName name="Edif.Serv.V15" localSheetId="0">[32]Análisis!#REF!</definedName>
    <definedName name="Edif.Serv.V15">[32]Análisis!#REF!</definedName>
    <definedName name="Edif.Serv.V2" localSheetId="0">[32]Análisis!#REF!</definedName>
    <definedName name="Edif.Serv.V2">[32]Análisis!#REF!</definedName>
    <definedName name="Edif.Serv.V3" localSheetId="0">[32]Análisis!#REF!</definedName>
    <definedName name="Edif.Serv.V3">[32]Análisis!#REF!</definedName>
    <definedName name="Edif.Serv.V4" localSheetId="0">[32]Análisis!#REF!</definedName>
    <definedName name="Edif.Serv.V4">[32]Análisis!#REF!</definedName>
    <definedName name="Edif.Serv.V5" localSheetId="0">[32]Análisis!#REF!</definedName>
    <definedName name="Edif.Serv.V5">[32]Análisis!#REF!</definedName>
    <definedName name="Edif.Serv.V6" localSheetId="0">[32]Análisis!#REF!</definedName>
    <definedName name="Edif.Serv.V6">[32]Análisis!#REF!</definedName>
    <definedName name="Edif.Serv.V7" localSheetId="0">[32]Análisis!#REF!</definedName>
    <definedName name="Edif.Serv.V7">[32]Análisis!#REF!</definedName>
    <definedName name="Edif.Serv.V8" localSheetId="0">[32]Análisis!#REF!</definedName>
    <definedName name="Edif.Serv.V8">[32]Análisis!#REF!</definedName>
    <definedName name="Edif.Serv.V9" localSheetId="0">[32]Análisis!#REF!</definedName>
    <definedName name="Edif.Serv.V9">[32]Análisis!#REF!</definedName>
    <definedName name="Edif.Serv.VA" localSheetId="0">[32]Análisis!#REF!</definedName>
    <definedName name="Edif.Serv.VA">[32]Análisis!#REF!</definedName>
    <definedName name="Edif.Serv.Zap.ZC" localSheetId="0">[32]Análisis!#REF!</definedName>
    <definedName name="Edif.Serv.Zap.ZC">[32]Análisis!#REF!</definedName>
    <definedName name="Edif.Serv.Zap.ZC1" localSheetId="0">[32]Análisis!#REF!</definedName>
    <definedName name="Edif.Serv.Zap.ZC1">[32]Análisis!#REF!</definedName>
    <definedName name="Edificio.Administracion">'[28]Edificio Administracion'!$G$112</definedName>
    <definedName name="Edificio.de.Entrada">'[28]Edificio de Entrada'!$G$77</definedName>
    <definedName name="EDIFICIO.DE.SERVICIOS" localSheetId="0">#REF!</definedName>
    <definedName name="EDIFICIO.DE.SERVICIOS">#REF!</definedName>
    <definedName name="EEEEEEEEEEEEEEEEEEEE" localSheetId="0">#REF!</definedName>
    <definedName name="EEEEEEEEEEEEEEEEEEEE">#REF!</definedName>
    <definedName name="ELECTRICAS" localSheetId="0">#REF!</definedName>
    <definedName name="ELECTRICAS">#REF!</definedName>
    <definedName name="ELECTRICIDAD" localSheetId="0">#REF!</definedName>
    <definedName name="ELECTRICIDAD">#REF!</definedName>
    <definedName name="ELECTRICO" localSheetId="0">#REF!</definedName>
    <definedName name="ELECTRICO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MPCOL" localSheetId="0">#REF!</definedName>
    <definedName name="EMPCOL">#REF!</definedName>
    <definedName name="EMPEXTMA" localSheetId="0">#REF!</definedName>
    <definedName name="EMPEXTMA">#REF!</definedName>
    <definedName name="EMPINTMA" localSheetId="0">#REF!</definedName>
    <definedName name="EMPINTMA">#REF!</definedName>
    <definedName name="EMPPULSCOL" localSheetId="0">#REF!</definedName>
    <definedName name="EMPPULSCOL">#REF!</definedName>
    <definedName name="EMPRAS" localSheetId="0">#REF!</definedName>
    <definedName name="EMPRAS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erado.Marmol" localSheetId="0">#REF!</definedName>
    <definedName name="Encerado.Marmol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.Batching.Plant.50yd3.hr" localSheetId="0">#REF!</definedName>
    <definedName name="EQ.Batching.Plant.50yd3.hr">#REF!</definedName>
    <definedName name="EQ.Camion.Trompo.Ligador.7m3" localSheetId="0">#REF!</definedName>
    <definedName name="EQ.Camion.Trompo.Ligador.7m3">#REF!</definedName>
    <definedName name="EQ.Grua.PH40.Boom80" localSheetId="0">#REF!</definedName>
    <definedName name="EQ.Grua.PH40.Boom80">#REF!</definedName>
    <definedName name="EQ.Pala.Cargadora.CAT930" localSheetId="0">#REF!</definedName>
    <definedName name="EQ.Pala.Cargadora.CAT930">#REF!</definedName>
    <definedName name="EQ.Planta.electrica50KVA" localSheetId="0">#REF!</definedName>
    <definedName name="EQ.Planta.electrica50KVA">#REF!</definedName>
    <definedName name="eqacero" localSheetId="0">'[20]Listado Equipos a utilizar'!#REF!</definedName>
    <definedName name="eqacero">'[20]Listado Equipos a utilizar'!#REF!</definedName>
    <definedName name="EQUIPOS" localSheetId="0">#REF!</definedName>
    <definedName name="EQUIPOS">#REF!</definedName>
    <definedName name="Escalera" localSheetId="0">#REF!</definedName>
    <definedName name="Escalera">#REF!</definedName>
    <definedName name="ESCALERAS" localSheetId="0">#REF!</definedName>
    <definedName name="ESCALERAS">#REF!</definedName>
    <definedName name="ESCALERAS_AN" localSheetId="0">#REF!</definedName>
    <definedName name="ESCALERAS_AN">#REF!</definedName>
    <definedName name="escalon.Ceramica" localSheetId="0">#REF!</definedName>
    <definedName name="escalon.Ceramica">#REF!</definedName>
    <definedName name="Escalón.Ceramica" localSheetId="0">#REF!</definedName>
    <definedName name="Escalón.Ceramica">#REF!</definedName>
    <definedName name="escalon.de1.0">[54]Análisis!$D$1354</definedName>
    <definedName name="escalon.de1.2">[54]Análisis!$D$1344</definedName>
    <definedName name="escalon.de1.6">[54]Análisis!$D$1334</definedName>
    <definedName name="escalon.de1.8">[54]Análisis!$D$1324</definedName>
    <definedName name="escalon.de2.0">[54]Análisis!$D$1314</definedName>
    <definedName name="escalon.de30">[54]Análisis!$D$1293</definedName>
    <definedName name="escalon.de60">[54]Análisis!$D$1304</definedName>
    <definedName name="Escalón.Marmol" localSheetId="0">#REF!</definedName>
    <definedName name="Escalón.Marmol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.antideslizante" localSheetId="0">#REF!</definedName>
    <definedName name="escalone.antideslizante">#REF!</definedName>
    <definedName name="ESCALONES" localSheetId="0">#REF!</definedName>
    <definedName name="ESCALONES">#REF!</definedName>
    <definedName name="escalones.ant.60cm">[54]Análisis!$D$1278</definedName>
    <definedName name="escalones.ceramica">[52]Análisis!$D$1340</definedName>
    <definedName name="Escalones.Hormigon" localSheetId="0">#REF!</definedName>
    <definedName name="Escalones.Hormigon">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 localSheetId="0">#REF!</definedName>
    <definedName name="ESCGRA23B">#REF!</definedName>
    <definedName name="ESCMARAGLPR" localSheetId="0">#REF!</definedName>
    <definedName name="ESCMARAGLPR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'[20]Listado Equipos a utilizar'!#REF!</definedName>
    <definedName name="escobillones">'[20]Listado Equipos a utilizar'!#REF!</definedName>
    <definedName name="ESCSUPCHAB" localSheetId="0">#REF!</definedName>
    <definedName name="ESCSUPCHAB">#REF!</definedName>
    <definedName name="ESCVIBG" localSheetId="0">#REF!</definedName>
    <definedName name="ESCVIBG">#REF!</definedName>
    <definedName name="Eslingas_3">#N/A</definedName>
    <definedName name="espejo.cristaluz" localSheetId="0">#REF!</definedName>
    <definedName name="espejo.cristaluz">#REF!</definedName>
    <definedName name="espejo.pulido" localSheetId="0">#REF!</definedName>
    <definedName name="espejo.pulido">#REF!</definedName>
    <definedName name="esquineros">[49]Insumos!$L$43</definedName>
    <definedName name="Est.terminal.patinillo" localSheetId="0">#REF!</definedName>
    <definedName name="Est.terminal.patinillo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ANQUES" localSheetId="0">#REF!</definedName>
    <definedName name="ESTANQUES">#REF!</definedName>
    <definedName name="ESTMET" localSheetId="0">#REF!</definedName>
    <definedName name="ESTMET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STRIA" localSheetId="0">#REF!</definedName>
    <definedName name="ESTRIA">#REF!</definedName>
    <definedName name="ESTRIAS" localSheetId="0">#REF!</definedName>
    <definedName name="ESTRIAS">#REF!</definedName>
    <definedName name="Estrias.Villas" localSheetId="0">#REF!</definedName>
    <definedName name="Estrias.Villas">#REF!</definedName>
    <definedName name="ESTRUCTMET" localSheetId="0">#REF!</definedName>
    <definedName name="ESTRUCTMET">#REF!</definedName>
    <definedName name="Estucado" localSheetId="0">#REF!</definedName>
    <definedName name="Estucado">#REF!</definedName>
    <definedName name="ETAPA3" localSheetId="0">#REF!</definedName>
    <definedName name="ETAPA3">#REF!</definedName>
    <definedName name="EURO" localSheetId="0">#REF!</definedName>
    <definedName name="EURO">#REF!</definedName>
    <definedName name="ex320b" localSheetId="0">'[20]Listado Equipos a utilizar'!#REF!</definedName>
    <definedName name="ex320b">'[20]Listado Equipos a utilizar'!#REF!</definedName>
    <definedName name="Exc.Arena.Densa" localSheetId="0">#REF!</definedName>
    <definedName name="Exc.Arena.Densa">#REF!</definedName>
    <definedName name="EXC_NO_CLASIF" localSheetId="0">#REF!</definedName>
    <definedName name="EXC_NO_CLASIF">#REF!</definedName>
    <definedName name="Excav.Mecanic.Arena" localSheetId="0">#REF!</definedName>
    <definedName name="Excav.Mecanic.Arena">#REF!</definedName>
    <definedName name="Excav.Mecanic.Roca" localSheetId="0">#REF!</definedName>
    <definedName name="Excav.Mecanic.Roca">#REF!</definedName>
    <definedName name="Excav.Tierra" localSheetId="0">#REF!</definedName>
    <definedName name="Excav.Tierra">#REF!</definedName>
    <definedName name="EXCAVACION" localSheetId="0">#REF!</definedName>
    <definedName name="EXCAVACION">#REF!</definedName>
    <definedName name="Excavacion.en.Roca" localSheetId="0">#REF!</definedName>
    <definedName name="Excavacion.en.Roca">#REF!</definedName>
    <definedName name="excavadora" localSheetId="0">'[20]Listado Equipos a utilizar'!#REF!</definedName>
    <definedName name="excavadora">'[20]Listado Equipos a utilizar'!#REF!</definedName>
    <definedName name="excavadora235">[24]EQUIPOS!$I$16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ansiones.3.8">[49]Insumos!$L$35</definedName>
    <definedName name="expl" localSheetId="0">[36]ADDENDA!#REF!</definedName>
    <definedName name="expl">[36]ADDENDA!#REF!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eriores">[28]Resumen!$F$32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Extractores.de.Aire" localSheetId="0">#REF!</definedName>
    <definedName name="Extractores.de.Aire">#REF!</definedName>
    <definedName name="Fabricacion.Horm.Ind." localSheetId="0">#REF!</definedName>
    <definedName name="Fabricacion.Horm.Ind.">#REF!</definedName>
    <definedName name="Fac.optimi.obras.arte">'[57]ANALISIS A USAR'!$J$17</definedName>
    <definedName name="fachada.madera" localSheetId="0">#REF!</definedName>
    <definedName name="fachada.madera">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E">'[58]med.mov.de tierras2'!$D$12</definedName>
    <definedName name="FECHACREACION" localSheetId="0">#REF!</definedName>
    <definedName name="FECHACREACION">#REF!</definedName>
    <definedName name="FF" localSheetId="0" hidden="1">#REF!</definedName>
    <definedName name="FF" hidden="1">#REF!</definedName>
    <definedName name="FFFFF" localSheetId="0">#REF!</definedName>
    <definedName name="FFFFF">#REF!</definedName>
    <definedName name="FFFFFFFFFFFFFFFFFFFF" localSheetId="0">#REF!</definedName>
    <definedName name="FFFFFFFFFFFFFFFFFFFF">#REF!</definedName>
    <definedName name="fino">[28]Insumos!$E$108</definedName>
    <definedName name="Fino.Inclinado" localSheetId="0">#REF!</definedName>
    <definedName name="Fino.Inclinado">#REF!</definedName>
    <definedName name="Fino.Normal" localSheetId="0">#REF!</definedName>
    <definedName name="Fino.Normal">#REF!</definedName>
    <definedName name="Fino.Techo.bermuda">[28]Análisis!$D$1202</definedName>
    <definedName name="fino.tipo.bermuda" localSheetId="0">#REF!</definedName>
    <definedName name="fino.tipo.bermuda">#REF!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o" localSheetId="0">#REF!</definedName>
    <definedName name="fo">#REF!</definedName>
    <definedName name="FORMALETA" localSheetId="0">#REF!</definedName>
    <definedName name="FORMALETA">#REF!</definedName>
    <definedName name="FRAGUA" localSheetId="0">#REF!</definedName>
    <definedName name="FRAGUA">#REF!</definedName>
    <definedName name="fraguache">[52]Análisis!$D$1042</definedName>
    <definedName name="FREG1HG" localSheetId="0">#REF!</definedName>
    <definedName name="FREG1HG">#REF!</definedName>
    <definedName name="FREG2HG" localSheetId="0">#REF!</definedName>
    <definedName name="FREG2HG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DOBLE" localSheetId="0">[8]insumo!#REF!</definedName>
    <definedName name="FREGDOBLE">[8]insumo!#REF!</definedName>
    <definedName name="FREGRADERODOBLE">[8]insumo!$D$21</definedName>
    <definedName name="Fridel" localSheetId="0">#REF!</definedName>
    <definedName name="Fridel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ente.entrada">[28]Resumen!$D$21</definedName>
    <definedName name="FUNCION">[59]FUNCION!$C$16</definedName>
    <definedName name="FZ" localSheetId="0">#REF!</definedName>
    <definedName name="FZ">#REF!</definedName>
    <definedName name="g" localSheetId="0">#REF!</definedName>
    <definedName name="g">#REF!</definedName>
    <definedName name="GABCONINC01" localSheetId="0">#REF!</definedName>
    <definedName name="GABCONINC01">#REF!</definedName>
    <definedName name="Gabinete.pared.cocina.caoba" localSheetId="0">#REF!</definedName>
    <definedName name="Gabinete.pared.cocina.caoba">#REF!</definedName>
    <definedName name="Gabinete.piso.baño.caoba" localSheetId="0">#REF!</definedName>
    <definedName name="Gabinete.piso.baño.caoba">#REF!</definedName>
    <definedName name="Gabinete.piso.cocina.caoba" localSheetId="0">#REF!</definedName>
    <definedName name="Gabinete.piso.cocina.caoba">#REF!</definedName>
    <definedName name="gabinetesandiroba">[60]INSUMOS!$F$303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rita" localSheetId="0">#REF!</definedName>
    <definedName name="Garita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[8]insumo!#REF!</definedName>
    <definedName name="GASOI">[8]insumo!#REF!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il_reg">'[29]ANALISIS PLANTA'!$F$32</definedName>
    <definedName name="GASOLINA" localSheetId="0">#REF!</definedName>
    <definedName name="GASOLINA">#REF!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CION" localSheetId="0">#REF!</definedName>
    <definedName name="GENERACION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lpintura">'[45]Analisis Unit. '!$F$49</definedName>
    <definedName name="Gotero.Colgante" localSheetId="0">#REF!</definedName>
    <definedName name="Gotero.Colgante">#REF!</definedName>
    <definedName name="GOTEROCOL" localSheetId="0">#REF!</definedName>
    <definedName name="GOTEROCOL">#REF!</definedName>
    <definedName name="GOTERORAN" localSheetId="0">#REF!</definedName>
    <definedName name="GOTERORAN">#REF!</definedName>
    <definedName name="GRADER12G">[24]EQUIPOS!$I$11</definedName>
    <definedName name="graderm" localSheetId="0">'[20]Listado Equipos a utilizar'!#REF!</definedName>
    <definedName name="graderm">'[20]Listado Equipos a utilizar'!#REF!</definedName>
    <definedName name="granito.Blaco.piso" localSheetId="0">#REF!</definedName>
    <definedName name="granito.Blaco.piso">#REF!</definedName>
    <definedName name="Granito.Blanco" localSheetId="0">#REF!</definedName>
    <definedName name="Granito.Blanco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nzote" localSheetId="0">#REF!</definedName>
    <definedName name="Granzote">#REF!</definedName>
    <definedName name="GRANZOTEF" localSheetId="0">#REF!</definedName>
    <definedName name="GRANZOTEF">#REF!</definedName>
    <definedName name="GRANZOTEG" localSheetId="0">#REF!</definedName>
    <definedName name="GRANZOTEG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L">[8]insumo!$D$22</definedName>
    <definedName name="Gravilla3.8" localSheetId="0">#REF!</definedName>
    <definedName name="Gravilla3.8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[17]M.O.!#REF!</definedName>
    <definedName name="H">[17]M.O.!#REF!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 localSheetId="0">#REF!</definedName>
    <definedName name="HAANT4015240238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 localSheetId="0">#REF!</definedName>
    <definedName name="HACOL20201244043814A20LIG">#REF!</definedName>
    <definedName name="HACOL20201244043814A20MANO" localSheetId="0">#REF!</definedName>
    <definedName name="HACOL20201244043814A20MANO">#REF!</definedName>
    <definedName name="HACOL2020180404122538A20" localSheetId="0">#REF!</definedName>
    <definedName name="HACOL2020180404122538A20">#REF!</definedName>
    <definedName name="HACOL20201804041238A20" localSheetId="0">#REF!</definedName>
    <definedName name="HACOL20201804041238A20">#REF!</definedName>
    <definedName name="HACOL2020180604122538A20" localSheetId="0">#REF!</definedName>
    <definedName name="HACOL2020180604122538A20">#REF!</definedName>
    <definedName name="HACOL20201806041238A20" localSheetId="0">#REF!</definedName>
    <definedName name="HACOL20201806041238A20">#REF!</definedName>
    <definedName name="HACOL20301244041238A20LIG" localSheetId="0">#REF!</definedName>
    <definedName name="HACOL20301244041238A20LIG">#REF!</definedName>
    <definedName name="HACOL20301244041238A20MANO" localSheetId="0">#REF!</definedName>
    <definedName name="HACOL20301244041238A20MANO">#REF!</definedName>
    <definedName name="HACOL2030180604122538A20" localSheetId="0">#REF!</definedName>
    <definedName name="HACOL2030180604122538A20">#REF!</definedName>
    <definedName name="HACOL20301806041238A20" localSheetId="0">#REF!</definedName>
    <definedName name="HACOL20301806041238A20">#REF!</definedName>
    <definedName name="HACOL30301244081238A20LIG" localSheetId="0">#REF!</definedName>
    <definedName name="HACOL30301244081238A20LIG">#REF!</definedName>
    <definedName name="HACOL30301244081238A20MANO" localSheetId="0">#REF!</definedName>
    <definedName name="HACOL30301244081238A20MANO">#REF!</definedName>
    <definedName name="HACOL3030180408122538A30" localSheetId="0">#REF!</definedName>
    <definedName name="HACOL3030180408122538A30">#REF!</definedName>
    <definedName name="HACOL3030180408122538A30PORT" localSheetId="0">#REF!</definedName>
    <definedName name="HACOL3030180408122538A30PORT">#REF!</definedName>
    <definedName name="HACOL30301804081238A30" localSheetId="0">#REF!</definedName>
    <definedName name="HACOL30301804081238A30">#REF!</definedName>
    <definedName name="HACOL30301804081238A30PORT" localSheetId="0">#REF!</definedName>
    <definedName name="HACOL30301804081238A30PORT">#REF!</definedName>
    <definedName name="HACOL3030180608122538A30" localSheetId="0">#REF!</definedName>
    <definedName name="HACOL3030180608122538A30">#REF!</definedName>
    <definedName name="HACOL3030180608122538A30PORT" localSheetId="0">#REF!</definedName>
    <definedName name="HACOL3030180608122538A30PORT">#REF!</definedName>
    <definedName name="HACOL30301806081238A30" localSheetId="0">#REF!</definedName>
    <definedName name="HACOL30301806081238A30">#REF!</definedName>
    <definedName name="HACOL30301806081238A30PORT" localSheetId="0">#REF!</definedName>
    <definedName name="HACOL30301806081238A30PORT">#REF!</definedName>
    <definedName name="HACOL30302104043438A30" localSheetId="0">#REF!</definedName>
    <definedName name="HACOL30302104043438A30">#REF!</definedName>
    <definedName name="HACOL30302104043438A30PORT" localSheetId="0">#REF!</definedName>
    <definedName name="HACOL30302104043438A30PORT">#REF!</definedName>
    <definedName name="HACOL30302106043438A30" localSheetId="0">#REF!</definedName>
    <definedName name="HACOL30302106043438A30">#REF!</definedName>
    <definedName name="HACOL30302106043438A30PORT" localSheetId="0">#REF!</definedName>
    <definedName name="HACOL30302106043438A30PORT">#REF!</definedName>
    <definedName name="HACOL30302404043438A30" localSheetId="0">#REF!</definedName>
    <definedName name="HACOL30302404043438A30">#REF!</definedName>
    <definedName name="HACOL30302404043438A30PORT" localSheetId="0">#REF!</definedName>
    <definedName name="HACOL30302404043438A30PORT">#REF!</definedName>
    <definedName name="HACOL30302406043438A30" localSheetId="0">#REF!</definedName>
    <definedName name="HACOL30302406043438A30">#REF!</definedName>
    <definedName name="HACOL30302406043438A30PORT" localSheetId="0">#REF!</definedName>
    <definedName name="HACOL30302406043438A30PORT">#REF!</definedName>
    <definedName name="HACOL30401244043438A30LIG" localSheetId="0">#REF!</definedName>
    <definedName name="HACOL30401244043438A30LIG">#REF!</definedName>
    <definedName name="HACOL30401244043438A30MANO" localSheetId="0">#REF!</definedName>
    <definedName name="HACOL30401244043438A30MANO">#REF!</definedName>
    <definedName name="HACOL30401804043438A30" localSheetId="0">#REF!</definedName>
    <definedName name="HACOL30401804043438A30">#REF!</definedName>
    <definedName name="HACOL30401804043438A30PORT" localSheetId="0">#REF!</definedName>
    <definedName name="HACOL30401804043438A30PORT">#REF!</definedName>
    <definedName name="HACOL30401806043438A30" localSheetId="0">#REF!</definedName>
    <definedName name="HACOL30401806043438A30">#REF!</definedName>
    <definedName name="HACOL30401806043438A30PORT" localSheetId="0">#REF!</definedName>
    <definedName name="HACOL30401806043438A30PORT">#REF!</definedName>
    <definedName name="HACOL30402104043438A30" localSheetId="0">#REF!</definedName>
    <definedName name="HACOL30402104043438A30">#REF!</definedName>
    <definedName name="HACOL30402104043438A30PORT" localSheetId="0">#REF!</definedName>
    <definedName name="HACOL30402104043438A30PORT">#REF!</definedName>
    <definedName name="HACOL30402106043438A30" localSheetId="0">#REF!</definedName>
    <definedName name="HACOL30402106043438A30">#REF!</definedName>
    <definedName name="HACOL30402106043438A30PORT" localSheetId="0">#REF!</definedName>
    <definedName name="HACOL30402106043438A30PORT">#REF!</definedName>
    <definedName name="HACOL30402404043438A30" localSheetId="0">#REF!</definedName>
    <definedName name="HACOL30402404043438A30">#REF!</definedName>
    <definedName name="HACOL30402404043438A30PORT" localSheetId="0">#REF!</definedName>
    <definedName name="HACOL30402404043438A30PORT">#REF!</definedName>
    <definedName name="HACOL30402406043438A30" localSheetId="0">#REF!</definedName>
    <definedName name="HACOL30402406043438A30">#REF!</definedName>
    <definedName name="HACOL30402406043438A30PORT" localSheetId="0">#REF!</definedName>
    <definedName name="HACOL30402406043438A30PORT">#REF!</definedName>
    <definedName name="HACOL40401244041243438A20LIG" localSheetId="0">#REF!</definedName>
    <definedName name="HACOL40401244041243438A20LIG">#REF!</definedName>
    <definedName name="HACOL40401244041243438A20MANO" localSheetId="0">#REF!</definedName>
    <definedName name="HACOL40401244041243438A20MANO">#REF!</definedName>
    <definedName name="HACOL4040180404124342538A20" localSheetId="0">#REF!</definedName>
    <definedName name="HACOL4040180404124342538A20">#REF!</definedName>
    <definedName name="HACOL4040180404124342538A20PORT" localSheetId="0">#REF!</definedName>
    <definedName name="HACOL4040180404124342538A20PORT">#REF!</definedName>
    <definedName name="HACOL40401804041243438A20" localSheetId="0">#REF!</definedName>
    <definedName name="HACOL40401804041243438A20">#REF!</definedName>
    <definedName name="HACOL40401804041243438A20PORT" localSheetId="0">#REF!</definedName>
    <definedName name="HACOL40401804041243438A20PORT">#REF!</definedName>
    <definedName name="HACOL4040180604124342538A30" localSheetId="0">#REF!</definedName>
    <definedName name="HACOL4040180604124342538A30">#REF!</definedName>
    <definedName name="HACOL4040180604124342538A30PORT" localSheetId="0">#REF!</definedName>
    <definedName name="HACOL4040180604124342538A30PORT">#REF!</definedName>
    <definedName name="HACOL40401806041243438A30" localSheetId="0">#REF!</definedName>
    <definedName name="HACOL40401806041243438A30">#REF!</definedName>
    <definedName name="HACOL40401806041243438A30PORT" localSheetId="0">#REF!</definedName>
    <definedName name="HACOL40401806041243438A30PORT">#REF!</definedName>
    <definedName name="HACOL4040210404122543438A20" localSheetId="0">#REF!</definedName>
    <definedName name="HACOL4040210404122543438A20">#REF!</definedName>
    <definedName name="HACOL4040210404122543438A20PORT" localSheetId="0">#REF!</definedName>
    <definedName name="HACOL4040210404122543438A20PORT">#REF!</definedName>
    <definedName name="HACOL40402104041243438A20" localSheetId="0">#REF!</definedName>
    <definedName name="HACOL40402104041243438A20">#REF!</definedName>
    <definedName name="HACOL40402104041243438A20PORT" localSheetId="0">#REF!</definedName>
    <definedName name="HACOL40402104041243438A20PORT">#REF!</definedName>
    <definedName name="HACOL4040210604122543438A30" localSheetId="0">#REF!</definedName>
    <definedName name="HACOL4040210604122543438A30">#REF!</definedName>
    <definedName name="HACOL4040210604122543438A30PORT" localSheetId="0">#REF!</definedName>
    <definedName name="HACOL4040210604122543438A30PORT">#REF!</definedName>
    <definedName name="HACOL40402106041243438A30" localSheetId="0">#REF!</definedName>
    <definedName name="HACOL40402106041243438A30">#REF!</definedName>
    <definedName name="HACOL40402106041243438A30PORT" localSheetId="0">#REF!</definedName>
    <definedName name="HACOL40402106041243438A30PORT">#REF!</definedName>
    <definedName name="HACOL4040240404122543438A20" localSheetId="0">#REF!</definedName>
    <definedName name="HACOL4040240404122543438A20">#REF!</definedName>
    <definedName name="HACOL4040240404122543438A20PORT" localSheetId="0">#REF!</definedName>
    <definedName name="HACOL4040240404122543438A20PORT">#REF!</definedName>
    <definedName name="HACOL40402404041243438A20" localSheetId="0">#REF!</definedName>
    <definedName name="HACOL40402404041243438A20">#REF!</definedName>
    <definedName name="HACOL40402404041243438A20PORT" localSheetId="0">#REF!</definedName>
    <definedName name="HACOL40402404041243438A20PORT">#REF!</definedName>
    <definedName name="HACOL4040240604122543438A30" localSheetId="0">#REF!</definedName>
    <definedName name="HACOL4040240604122543438A30">#REF!</definedName>
    <definedName name="HACOL4040240604122543438A30PORT" localSheetId="0">#REF!</definedName>
    <definedName name="HACOL4040240604122543438A30PORT">#REF!</definedName>
    <definedName name="HACOL40402406041243438A30" localSheetId="0">#REF!</definedName>
    <definedName name="HACOL40402406041243438A30">#REF!</definedName>
    <definedName name="HACOL40402406041243438A30PORT" localSheetId="0">#REF!</definedName>
    <definedName name="HACOL40402406041243438A30PORT">#REF!</definedName>
    <definedName name="HACOL5050124404344138A20LIG" localSheetId="0">#REF!</definedName>
    <definedName name="HACOL5050124404344138A20LIG">#REF!</definedName>
    <definedName name="HACOL5050124404344138A20MANO" localSheetId="0">#REF!</definedName>
    <definedName name="HACOL5050124404344138A20MANO">#REF!</definedName>
    <definedName name="HACOL5050180404344138A20" localSheetId="0">#REF!</definedName>
    <definedName name="HACOL5050180404344138A20">#REF!</definedName>
    <definedName name="HACOL5050180404344138A20PORT" localSheetId="0">#REF!</definedName>
    <definedName name="HACOL5050180404344138A20PORT">#REF!</definedName>
    <definedName name="HACOL5050180604344138A20" localSheetId="0">#REF!</definedName>
    <definedName name="HACOL5050180604344138A20">#REF!</definedName>
    <definedName name="HACOL5050180604344138A20PORT" localSheetId="0">#REF!</definedName>
    <definedName name="HACOL5050180604344138A20PORT">#REF!</definedName>
    <definedName name="HACOL5050210404344138A20" localSheetId="0">#REF!</definedName>
    <definedName name="HACOL5050210404344138A20">#REF!</definedName>
    <definedName name="HACOL5050210404344138A20PORT" localSheetId="0">#REF!</definedName>
    <definedName name="HACOL5050210404344138A20PORT">#REF!</definedName>
    <definedName name="HACOL5050210604344138A20" localSheetId="0">#REF!</definedName>
    <definedName name="HACOL5050210604344138A20">#REF!</definedName>
    <definedName name="HACOL5050210604344138A20PORT" localSheetId="0">#REF!</definedName>
    <definedName name="HACOL5050210604344138A20PORT">#REF!</definedName>
    <definedName name="HACOL5050240404344138A20" localSheetId="0">#REF!</definedName>
    <definedName name="HACOL5050240404344138A20">#REF!</definedName>
    <definedName name="HACOL5050240404344138A20PORT" localSheetId="0">#REF!</definedName>
    <definedName name="HACOL5050240404344138A20PORT">#REF!</definedName>
    <definedName name="HACOL5050240604344138A20" localSheetId="0">#REF!</definedName>
    <definedName name="HACOL5050240604344138A20">#REF!</definedName>
    <definedName name="HACOL5050240604344138A20PORT" localSheetId="0">#REF!</definedName>
    <definedName name="HACOL5050240604344138A20PORT">#REF!</definedName>
    <definedName name="HACOL60601244012138A20LIG" localSheetId="0">#REF!</definedName>
    <definedName name="HACOL60601244012138A20LIG">#REF!</definedName>
    <definedName name="HACOL60601244012138A20MANO" localSheetId="0">#REF!</definedName>
    <definedName name="HACOL60601244012138A20MANO">#REF!</definedName>
    <definedName name="HACOL60601804012138A20" localSheetId="0">#REF!</definedName>
    <definedName name="HACOL60601804012138A20">#REF!</definedName>
    <definedName name="HACOL60601804012138A30PORT" localSheetId="0">#REF!</definedName>
    <definedName name="HACOL60601804012138A30PORT">#REF!</definedName>
    <definedName name="HACOL60601806012138A30" localSheetId="0">#REF!</definedName>
    <definedName name="HACOL60601806012138A30">#REF!</definedName>
    <definedName name="HACOL60601806012138A30PORT" localSheetId="0">#REF!</definedName>
    <definedName name="HACOL60601806012138A30PORT">#REF!</definedName>
    <definedName name="HACOL60602104012138A20" localSheetId="0">#REF!</definedName>
    <definedName name="HACOL60602104012138A20">#REF!</definedName>
    <definedName name="HACOL60602104012138A30PORT" localSheetId="0">#REF!</definedName>
    <definedName name="HACOL60602104012138A30PORT">#REF!</definedName>
    <definedName name="HACOL60602106012138A30" localSheetId="0">#REF!</definedName>
    <definedName name="HACOL60602106012138A30">#REF!</definedName>
    <definedName name="HACOL60602106012138A30PORT" localSheetId="0">#REF!</definedName>
    <definedName name="HACOL60602106012138A30PORT">#REF!</definedName>
    <definedName name="HACOL60602404012138A20" localSheetId="0">#REF!</definedName>
    <definedName name="HACOL60602404012138A20">#REF!</definedName>
    <definedName name="HACOL60602404012138A20PORT" localSheetId="0">#REF!</definedName>
    <definedName name="HACOL60602404012138A20PORT">#REF!</definedName>
    <definedName name="HACOL60602406012138A20" localSheetId="0">#REF!</definedName>
    <definedName name="HACOL60602406012138A20">#REF!</definedName>
    <definedName name="HACOL60602406012138A20PORT" localSheetId="0">#REF!</definedName>
    <definedName name="HACOL60602406012138A20PORT">#REF!</definedName>
    <definedName name="HACOLA15201244043814A20LIG" localSheetId="0">#REF!</definedName>
    <definedName name="HACOLA15201244043814A20LIG">#REF!</definedName>
    <definedName name="HACOLA15201244043814A20MANO" localSheetId="0">#REF!</definedName>
    <definedName name="HACOLA15201244043814A20MANO">#REF!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 localSheetId="0">#REF!</definedName>
    <definedName name="HACOLA20201244043814A20LIG">#REF!</definedName>
    <definedName name="HACOLA20201244043814A20MANO" localSheetId="0">#REF!</definedName>
    <definedName name="HACOLA20201244043814A20MANO">#REF!</definedName>
    <definedName name="HADIN10201244023821214A20LIG" localSheetId="0">#REF!</definedName>
    <definedName name="HADIN10201244023821214A20LIG">#REF!</definedName>
    <definedName name="HADIN10201244023821214A20MANO" localSheetId="0">#REF!</definedName>
    <definedName name="HADIN10201244023821214A20MANO">#REF!</definedName>
    <definedName name="HADIN10201804023821214A20" localSheetId="0">#REF!</definedName>
    <definedName name="HADIN10201804023821214A20">#REF!</definedName>
    <definedName name="HADIN15201244023831214A20LIG" localSheetId="0">#REF!</definedName>
    <definedName name="HADIN15201244023831214A20LIG">#REF!</definedName>
    <definedName name="HADIN15201244023831214A20MANO" localSheetId="0">#REF!</definedName>
    <definedName name="HADIN15201244023831214A20MANO">#REF!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 localSheetId="0">#REF!</definedName>
    <definedName name="HADIN15201804023831214A20">#REF!</definedName>
    <definedName name="HADIN20201244023831238A20LIG" localSheetId="0">#REF!</definedName>
    <definedName name="HADIN20201244023831238A20LIG">#REF!</definedName>
    <definedName name="HADIN20201244023831238A20MANO" localSheetId="0">#REF!</definedName>
    <definedName name="HADIN20201244023831238A20MANO">#REF!</definedName>
    <definedName name="HADIN20201804023831238A20" localSheetId="0">#REF!</definedName>
    <definedName name="HADIN20201804023831238A20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 localSheetId="0">#REF!</definedName>
    <definedName name="HALOS10124403825A25LIGW">#REF!</definedName>
    <definedName name="HALOS101244038A25LIGW" localSheetId="0">#REF!</definedName>
    <definedName name="HALOS101244038A25LIGW">#REF!</definedName>
    <definedName name="HALOS10124603825A25LIGW" localSheetId="0">#REF!</definedName>
    <definedName name="HALOS10124603825A25LIGW">#REF!</definedName>
    <definedName name="HALOS101246038A25LIGW" localSheetId="0">#REF!</definedName>
    <definedName name="HALOS101246038A25LIGW">#REF!</definedName>
    <definedName name="HALOS10180403825A25" localSheetId="0">#REF!</definedName>
    <definedName name="HALOS10180403825A25">#REF!</definedName>
    <definedName name="HALOS101804038A25" localSheetId="0">#REF!</definedName>
    <definedName name="HALOS101804038A25">#REF!</definedName>
    <definedName name="HALOS10180603825A25" localSheetId="0">#REF!</definedName>
    <definedName name="HALOS10180603825A25">#REF!</definedName>
    <definedName name="HALOS101806038A25" localSheetId="0">#REF!</definedName>
    <definedName name="HALOS101806038A25">#REF!</definedName>
    <definedName name="HALOS12124403825A25LIGW" localSheetId="0">#REF!</definedName>
    <definedName name="HALOS12124403825A25LIGW">#REF!</definedName>
    <definedName name="HALOS121244038A25LIGW" localSheetId="0">#REF!</definedName>
    <definedName name="HALOS121244038A25LIGW">#REF!</definedName>
    <definedName name="HALOS12124603825A25LIGW" localSheetId="0">#REF!</definedName>
    <definedName name="HALOS12124603825A25LIGW">#REF!</definedName>
    <definedName name="HALOS121246038A25LIGW" localSheetId="0">#REF!</definedName>
    <definedName name="HALOS121246038A25LIGW">#REF!</definedName>
    <definedName name="HALOS12180403825A25" localSheetId="0">#REF!</definedName>
    <definedName name="HALOS12180403825A25">#REF!</definedName>
    <definedName name="HALOS121804038A25" localSheetId="0">#REF!</definedName>
    <definedName name="HALOS121804038A25">#REF!</definedName>
    <definedName name="HALOS12180603825A25" localSheetId="0">#REF!</definedName>
    <definedName name="HALOS12180603825A25">#REF!</definedName>
    <definedName name="HALOS121806038A25" localSheetId="0">#REF!</definedName>
    <definedName name="HALOS121806038A25">#REF!</definedName>
    <definedName name="HAMUR15180403825A20X202CAR" localSheetId="0">#REF!</definedName>
    <definedName name="HAMUR15180403825A20X202CAR">#REF!</definedName>
    <definedName name="HAMUR151804038A20X202CAR" localSheetId="0">#REF!</definedName>
    <definedName name="HAMUR151804038A20X202CAR">#REF!</definedName>
    <definedName name="HAMUR15180603825A20X202CAR" localSheetId="0">#REF!</definedName>
    <definedName name="HAMUR15180603825A20X202CAR">#REF!</definedName>
    <definedName name="HAMUR151806038A20X202CAR" localSheetId="0">#REF!</definedName>
    <definedName name="HAMUR151806038A20X202CAR">#REF!</definedName>
    <definedName name="HAMUR15210403825A20X202CAR" localSheetId="0">#REF!</definedName>
    <definedName name="HAMUR15210403825A20X202CAR">#REF!</definedName>
    <definedName name="HAMUR152104038A20X202CAR" localSheetId="0">#REF!</definedName>
    <definedName name="HAMUR152104038A20X202CAR">#REF!</definedName>
    <definedName name="HAMUR15210603825A20X202CAR" localSheetId="0">#REF!</definedName>
    <definedName name="HAMUR15210603825A20X202CAR">#REF!</definedName>
    <definedName name="HAMUR152106038A20X202CAR" localSheetId="0">#REF!</definedName>
    <definedName name="HAMUR152106038A20X202CAR">#REF!</definedName>
    <definedName name="HAMUR15240403825A20X202CAR" localSheetId="0">#REF!</definedName>
    <definedName name="HAMUR15240403825A20X202CAR">#REF!</definedName>
    <definedName name="HAMUR152404038A20X202CAR" localSheetId="0">#REF!</definedName>
    <definedName name="HAMUR152404038A20X202CAR">#REF!</definedName>
    <definedName name="HAMUR15240603825A20X202CAR" localSheetId="0">#REF!</definedName>
    <definedName name="HAMUR15240603825A20X202CAR">#REF!</definedName>
    <definedName name="HAMUR152406038A20X202CAR" localSheetId="0">#REF!</definedName>
    <definedName name="HAMUR152406038A20X202CAR">#REF!</definedName>
    <definedName name="HAMUR20180403825A20X202CAR" localSheetId="0">#REF!</definedName>
    <definedName name="HAMUR20180403825A20X202CAR">#REF!</definedName>
    <definedName name="HAMUR201804038A20X202CAR" localSheetId="0">#REF!</definedName>
    <definedName name="HAMUR201804038A20X202CAR">#REF!</definedName>
    <definedName name="HAMUR20180603825A20X202CAR" localSheetId="0">#REF!</definedName>
    <definedName name="HAMUR20180603825A20X202CAR">#REF!</definedName>
    <definedName name="HAMUR201806038A20X202CAR" localSheetId="0">#REF!</definedName>
    <definedName name="HAMUR201806038A20X202CAR">#REF!</definedName>
    <definedName name="HAMUR20210401225A10X102CAR" localSheetId="0">#REF!</definedName>
    <definedName name="HAMUR20210401225A10X102CAR">#REF!</definedName>
    <definedName name="HAMUR20210401225A20X202CAR" localSheetId="0">#REF!</definedName>
    <definedName name="HAMUR20210401225A20X202CAR">#REF!</definedName>
    <definedName name="HAMUR202104012A10X102CAR" localSheetId="0">#REF!</definedName>
    <definedName name="HAMUR202104012A10X102CAR">#REF!</definedName>
    <definedName name="HAMUR202104012A20X202CAR" localSheetId="0">#REF!</definedName>
    <definedName name="HAMUR202104012A20X202CAR">#REF!</definedName>
    <definedName name="HAMUR20210403825A20X202CAR" localSheetId="0">#REF!</definedName>
    <definedName name="HAMUR20210403825A20X202CAR">#REF!</definedName>
    <definedName name="HAMUR202104038A20X202CAR" localSheetId="0">#REF!</definedName>
    <definedName name="HAMUR202104038A20X202CAR">#REF!</definedName>
    <definedName name="HAMUR20210601225A10X102CAR" localSheetId="0">#REF!</definedName>
    <definedName name="HAMUR20210601225A10X102CAR">#REF!</definedName>
    <definedName name="HAMUR20210601225A20X202CAR" localSheetId="0">#REF!</definedName>
    <definedName name="HAMUR20210601225A20X202CAR">#REF!</definedName>
    <definedName name="HAMUR202106012A10X102CAR" localSheetId="0">#REF!</definedName>
    <definedName name="HAMUR202106012A10X102CAR">#REF!</definedName>
    <definedName name="HAMUR202106012A20X202CAR" localSheetId="0">#REF!</definedName>
    <definedName name="HAMUR202106012A20X202CAR">#REF!</definedName>
    <definedName name="HAMUR20210603825A20X202CAR" localSheetId="0">#REF!</definedName>
    <definedName name="HAMUR20210603825A20X202CAR">#REF!</definedName>
    <definedName name="HAMUR202106038A20X202CAR" localSheetId="0">#REF!</definedName>
    <definedName name="HAMUR202106038A20X202CAR">#REF!</definedName>
    <definedName name="HAMUR20240401225A10X102CAR" localSheetId="0">#REF!</definedName>
    <definedName name="HAMUR20240401225A10X102CAR">#REF!</definedName>
    <definedName name="HAMUR20240401225A20X202CAR" localSheetId="0">#REF!</definedName>
    <definedName name="HAMUR20240401225A20X202CAR">#REF!</definedName>
    <definedName name="HAMUR202404012A10X102CAR" localSheetId="0">#REF!</definedName>
    <definedName name="HAMUR202404012A10X102CAR">#REF!</definedName>
    <definedName name="HAMUR202404012A20X202CAR" localSheetId="0">#REF!</definedName>
    <definedName name="HAMUR202404012A20X202CAR">#REF!</definedName>
    <definedName name="HAMUR20240601225A10X102CAR" localSheetId="0">#REF!</definedName>
    <definedName name="HAMUR20240601225A10X102CAR">#REF!</definedName>
    <definedName name="HAMUR20240601225A20X202CAR" localSheetId="0">#REF!</definedName>
    <definedName name="HAMUR20240601225A20X202CAR">#REF!</definedName>
    <definedName name="HAMUR202406012A10X102CAR" localSheetId="0">#REF!</definedName>
    <definedName name="HAMUR202406012A10X102CAR">#REF!</definedName>
    <definedName name="HAMUR202406012A20X202CAR" localSheetId="0">#REF!</definedName>
    <definedName name="HAMUR202406012A20X202CAR">#REF!</definedName>
    <definedName name="HAPISO38A20AD124ESP10" localSheetId="0">#REF!</definedName>
    <definedName name="HAPISO38A20AD124ESP10">#REF!</definedName>
    <definedName name="HAPISO38A20AD124ESP12" localSheetId="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 localSheetId="0">#REF!</definedName>
    <definedName name="HAPISO38A20AD124ESP20">#REF!</definedName>
    <definedName name="HAPISO38A20AD140ESP10" localSheetId="0">#REF!</definedName>
    <definedName name="HAPISO38A20AD140ESP10">#REF!</definedName>
    <definedName name="HAPISO38A20AD140ESP12" localSheetId="0">#REF!</definedName>
    <definedName name="HAPISO38A20AD140ESP12">#REF!</definedName>
    <definedName name="HAPISO38A20AD140ESP15" localSheetId="0">#REF!</definedName>
    <definedName name="HAPISO38A20AD140ESP15">#REF!</definedName>
    <definedName name="HAPISO38A20AD140ESP20" localSheetId="0">#REF!</definedName>
    <definedName name="HAPISO38A20AD140ESP20">#REF!</definedName>
    <definedName name="HAPISO38A20AD180ESP10" localSheetId="0">#REF!</definedName>
    <definedName name="HAPISO38A20AD180ESP10">#REF!</definedName>
    <definedName name="HAPISO38A20AD180ESP12" localSheetId="0">#REF!</definedName>
    <definedName name="HAPISO38A20AD180ESP12">#REF!</definedName>
    <definedName name="HAPISO38A20AD180ESP15" localSheetId="0">#REF!</definedName>
    <definedName name="HAPISO38A20AD180ESP15">#REF!</definedName>
    <definedName name="HAPISO38A20AD180ESP20" localSheetId="0">#REF!</definedName>
    <definedName name="HAPISO38A20AD180ESP20">#REF!</definedName>
    <definedName name="HAPISO38A20AD210ESP10" localSheetId="0">#REF!</definedName>
    <definedName name="HAPISO38A20AD210ESP10">#REF!</definedName>
    <definedName name="HAPISO38A20AD210ESP12" localSheetId="0">#REF!</definedName>
    <definedName name="HAPISO38A20AD210ESP12">#REF!</definedName>
    <definedName name="HAPISO38A20AD210ESP15" localSheetId="0">#REF!</definedName>
    <definedName name="HAPISO38A20AD210ESP15">#REF!</definedName>
    <definedName name="HAPISO38A20AD210ESP20" localSheetId="0">#REF!</definedName>
    <definedName name="HAPISO38A20AD210ESP20">#REF!</definedName>
    <definedName name="HARAMPA12124401225A2038A20LIGWIN" localSheetId="0">#REF!</definedName>
    <definedName name="HARAMPA12124401225A2038A20LIGWIN">#REF!</definedName>
    <definedName name="HARAMPA12124401225A2038A20MANO" localSheetId="0">#REF!</definedName>
    <definedName name="HARAMPA12124401225A2038A20MANO">#REF!</definedName>
    <definedName name="HARAMPA121244012A2038A20LIGWIN" localSheetId="0">#REF!</definedName>
    <definedName name="HARAMPA121244012A2038A20LIGWIN">#REF!</definedName>
    <definedName name="HARAMPA121244012A2038A20MANO" localSheetId="0">#REF!</definedName>
    <definedName name="HARAMPA121244012A2038A20MANO">#REF!</definedName>
    <definedName name="HARAMPA12124601225A2038A20LIGWIN" localSheetId="0">#REF!</definedName>
    <definedName name="HARAMPA12124601225A2038A20LIGWIN">#REF!</definedName>
    <definedName name="HARAMPA12124601225A2038A20MANO" localSheetId="0">#REF!</definedName>
    <definedName name="HARAMPA12124601225A2038A20MANO">#REF!</definedName>
    <definedName name="HARAMPA121246012A2038A20LIGWIN" localSheetId="0">#REF!</definedName>
    <definedName name="HARAMPA121246012A2038A20LIGWIN">#REF!</definedName>
    <definedName name="HARAMPA121246012A2038A20MANO" localSheetId="0">#REF!</definedName>
    <definedName name="HARAMPA121246012A2038A20MANO">#REF!</definedName>
    <definedName name="HARAMPA12180401225A2038A20" localSheetId="0">#REF!</definedName>
    <definedName name="HARAMPA12180401225A2038A20">#REF!</definedName>
    <definedName name="HARAMPA121804012A2038A20" localSheetId="0">#REF!</definedName>
    <definedName name="HARAMPA121804012A2038A20">#REF!</definedName>
    <definedName name="HARAMPA12180601225A2038A20" localSheetId="0">#REF!</definedName>
    <definedName name="HARAMPA12180601225A2038A20">#REF!</definedName>
    <definedName name="HARAMPA121806012A2038A20" localSheetId="0">#REF!</definedName>
    <definedName name="HARAMPA121806012A2038A20">#REF!</definedName>
    <definedName name="HARAMPA12210401225A2038A20" localSheetId="0">#REF!</definedName>
    <definedName name="HARAMPA12210401225A2038A20">#REF!</definedName>
    <definedName name="HARAMPA122104012A2038A20" localSheetId="0">#REF!</definedName>
    <definedName name="HARAMPA122104012A2038A20">#REF!</definedName>
    <definedName name="HARAMPA12210601225A2038A20" localSheetId="0">#REF!</definedName>
    <definedName name="HARAMPA12210601225A2038A20">#REF!</definedName>
    <definedName name="HARAMPA122106012A2038A20" localSheetId="0">#REF!</definedName>
    <definedName name="HARAMPA122106012A2038A20">#REF!</definedName>
    <definedName name="HARAMPA12240401225A2038A20" localSheetId="0">#REF!</definedName>
    <definedName name="HARAMPA12240401225A2038A20">#REF!</definedName>
    <definedName name="HARAMPA122404012A2038A20" localSheetId="0">#REF!</definedName>
    <definedName name="HARAMPA122404012A2038A20">#REF!</definedName>
    <definedName name="HARAMPA12240601225A2038A20" localSheetId="0">#REF!</definedName>
    <definedName name="HARAMPA12240601225A2038A20">#REF!</definedName>
    <definedName name="HARAMPA122406012A2038A20" localSheetId="0">#REF!</definedName>
    <definedName name="HARAMPA122406012A2038A20">#REF!</definedName>
    <definedName name="HAVA15201244043814A20LIG" localSheetId="0">#REF!</definedName>
    <definedName name="HAVA15201244043814A20LIG">#REF!</definedName>
    <definedName name="HAVA15201244043814A20MANO" localSheetId="0">#REF!</definedName>
    <definedName name="HAVA15201244043814A20MANO">#REF!</definedName>
    <definedName name="HAVA20201244043838A20LIG" localSheetId="0">#REF!</definedName>
    <definedName name="HAVA20201244043838A20LIG">#REF!</definedName>
    <definedName name="HAVA20201244043838A20MANO" localSheetId="0">#REF!</definedName>
    <definedName name="HAVA20201244043838A20MANO">#REF!</definedName>
    <definedName name="HAVIGA20401244033423838A20LIGWIN" localSheetId="0">#REF!</definedName>
    <definedName name="HAVIGA20401244033423838A20LIGWIN">#REF!</definedName>
    <definedName name="HAVIGA20401246033423838A20LIGWIN" localSheetId="0">#REF!</definedName>
    <definedName name="HAVIGA20401246033423838A20LIGWIN">#REF!</definedName>
    <definedName name="HAVIGA20401804033423838A20" localSheetId="0">#REF!</definedName>
    <definedName name="HAVIGA20401804033423838A20">#REF!</definedName>
    <definedName name="HAVIGA20401804033423838A20POR" localSheetId="0">#REF!</definedName>
    <definedName name="HAVIGA20401804033423838A20POR">#REF!</definedName>
    <definedName name="HAVIGA20401806033423838A20" localSheetId="0">#REF!</definedName>
    <definedName name="HAVIGA20401806033423838A20">#REF!</definedName>
    <definedName name="HAVIGA20401806033423838A20POR" localSheetId="0">#REF!</definedName>
    <definedName name="HAVIGA20401806033423838A20POR">#REF!</definedName>
    <definedName name="HAVIGA20402104033423838A20" localSheetId="0">#REF!</definedName>
    <definedName name="HAVIGA20402104033423838A20">#REF!</definedName>
    <definedName name="HAVIGA20402104033423838A20POR" localSheetId="0">#REF!</definedName>
    <definedName name="HAVIGA20402104033423838A20POR">#REF!</definedName>
    <definedName name="HAVIGA20402106033423838A20" localSheetId="0">#REF!</definedName>
    <definedName name="HAVIGA20402106033423838A20">#REF!</definedName>
    <definedName name="HAVIGA20402106033423838A20POR" localSheetId="0">#REF!</definedName>
    <definedName name="HAVIGA20402106033423838A20POR">#REF!</definedName>
    <definedName name="HAVIGA20402404033423838A20" localSheetId="0">#REF!</definedName>
    <definedName name="HAVIGA20402404033423838A20">#REF!</definedName>
    <definedName name="HAVIGA20402404033423838A20POR" localSheetId="0">#REF!</definedName>
    <definedName name="HAVIGA20402404033423838A20POR">#REF!</definedName>
    <definedName name="HAVIGA20402406033423838A20" localSheetId="0">#REF!</definedName>
    <definedName name="HAVIGA20402406033423838A20">#REF!</definedName>
    <definedName name="HAVIGA20402406033423838A20POR" localSheetId="0">#REF!</definedName>
    <definedName name="HAVIGA20402406033423838A20POR">#REF!</definedName>
    <definedName name="HAVIGA25501244043423838A25LIGWIN" localSheetId="0">#REF!</definedName>
    <definedName name="HAVIGA25501244043423838A25LIGWIN">#REF!</definedName>
    <definedName name="HAVIGA25501246043423838A25LIGWIN" localSheetId="0">#REF!</definedName>
    <definedName name="HAVIGA25501246043423838A25LIGWIN">#REF!</definedName>
    <definedName name="HAVIGA25501804043423838A25" localSheetId="0">#REF!</definedName>
    <definedName name="HAVIGA25501804043423838A25">#REF!</definedName>
    <definedName name="HAVIGA25501804043423838A25POR" localSheetId="0">#REF!</definedName>
    <definedName name="HAVIGA25501804043423838A25POR">#REF!</definedName>
    <definedName name="HAVIGA25501806043423838A25" localSheetId="0">#REF!</definedName>
    <definedName name="HAVIGA25501806043423838A25">#REF!</definedName>
    <definedName name="HAVIGA25501806043423838A25POR" localSheetId="0">#REF!</definedName>
    <definedName name="HAVIGA25501806043423838A25POR">#REF!</definedName>
    <definedName name="HAVIGA25502104043423838A25" localSheetId="0">#REF!</definedName>
    <definedName name="HAVIGA25502104043423838A25">#REF!</definedName>
    <definedName name="HAVIGA25502104043423838A25POR" localSheetId="0">#REF!</definedName>
    <definedName name="HAVIGA25502104043423838A25POR">#REF!</definedName>
    <definedName name="HAVIGA25502106043423838A25" localSheetId="0">#REF!</definedName>
    <definedName name="HAVIGA25502106043423838A25">#REF!</definedName>
    <definedName name="HAVIGA25502106043423838A25POR" localSheetId="0">#REF!</definedName>
    <definedName name="HAVIGA25502106043423838A25POR">#REF!</definedName>
    <definedName name="HAVIGA25502404043423838A25" localSheetId="0">#REF!</definedName>
    <definedName name="HAVIGA25502404043423838A25">#REF!</definedName>
    <definedName name="HAVIGA25502404043423838A25POR" localSheetId="0">#REF!</definedName>
    <definedName name="HAVIGA25502404043423838A25POR">#REF!</definedName>
    <definedName name="HAVIGA25502406043423838A25" localSheetId="0">#REF!</definedName>
    <definedName name="HAVIGA25502406043423838A25">#REF!</definedName>
    <definedName name="HAVIGA25502406043423838A25POR" localSheetId="0">#REF!</definedName>
    <definedName name="HAVIGA25502406043423838A25POR">#REF!</definedName>
    <definedName name="HAVIGA3060124404123838A25LIGWIN" localSheetId="0">#REF!</definedName>
    <definedName name="HAVIGA3060124404123838A25LIGWIN">#REF!</definedName>
    <definedName name="HAVIGA3060124604123838A25LIGWIN" localSheetId="0">#REF!</definedName>
    <definedName name="HAVIGA3060124604123838A25LIGWIN">#REF!</definedName>
    <definedName name="HAVIGA3060180404123838A25" localSheetId="0">#REF!</definedName>
    <definedName name="HAVIGA3060180404123838A25">#REF!</definedName>
    <definedName name="HAVIGA3060180404123838A25POR" localSheetId="0">#REF!</definedName>
    <definedName name="HAVIGA3060180404123838A25POR">#REF!</definedName>
    <definedName name="HAVIGA3060180604123838A25" localSheetId="0">#REF!</definedName>
    <definedName name="HAVIGA3060180604123838A25">#REF!</definedName>
    <definedName name="HAVIGA3060180604123838A25POR" localSheetId="0">#REF!</definedName>
    <definedName name="HAVIGA3060180604123838A25POR">#REF!</definedName>
    <definedName name="HAVIGA3060210404123838A25" localSheetId="0">#REF!</definedName>
    <definedName name="HAVIGA3060210404123838A25">#REF!</definedName>
    <definedName name="HAVIGA3060210404123838A25POR" localSheetId="0">#REF!</definedName>
    <definedName name="HAVIGA3060210404123838A25POR">#REF!</definedName>
    <definedName name="HAVIGA3060210604123838A25" localSheetId="0">#REF!</definedName>
    <definedName name="HAVIGA3060210604123838A25">#REF!</definedName>
    <definedName name="HAVIGA3060210604123838A25POR" localSheetId="0">#REF!</definedName>
    <definedName name="HAVIGA3060210604123838A25POR">#REF!</definedName>
    <definedName name="HAVIGA3060240404123838A25" localSheetId="0">#REF!</definedName>
    <definedName name="HAVIGA3060240404123838A25">#REF!</definedName>
    <definedName name="HAVIGA3060240404123838A25POR" localSheetId="0">#REF!</definedName>
    <definedName name="HAVIGA3060240404123838A25POR">#REF!</definedName>
    <definedName name="HAVIGA3060240604123838A25" localSheetId="0">#REF!</definedName>
    <definedName name="HAVIGA3060240604123838A25">#REF!</definedName>
    <definedName name="HAVIGA3060240604123838A25POR" localSheetId="0">#REF!</definedName>
    <definedName name="HAVIGA3060240604123838A25POR">#REF!</definedName>
    <definedName name="HAVIGA408012440512122538A25LIGWIN" localSheetId="0">#REF!</definedName>
    <definedName name="HAVIGA408012440512122538A25LIGWIN">#REF!</definedName>
    <definedName name="HAVIGA4080124405121238A25LIGWIN" localSheetId="0">#REF!</definedName>
    <definedName name="HAVIGA4080124405121238A25LIGWIN">#REF!</definedName>
    <definedName name="HAVIGA4080124605121238A25LIGWIN" localSheetId="0">#REF!</definedName>
    <definedName name="HAVIGA4080124605121238A25LIGWIN">#REF!</definedName>
    <definedName name="HAVIGA4080180405121238A25" localSheetId="0">#REF!</definedName>
    <definedName name="HAVIGA4080180405121238A25">#REF!</definedName>
    <definedName name="HAVIGA4080180405121238A25POR" localSheetId="0">#REF!</definedName>
    <definedName name="HAVIGA4080180405121238A25POR">#REF!</definedName>
    <definedName name="HAVIGA408018060512122538A25" localSheetId="0">#REF!</definedName>
    <definedName name="HAVIGA408018060512122538A25">#REF!</definedName>
    <definedName name="HAVIGA408018060512122538A25POR" localSheetId="0">#REF!</definedName>
    <definedName name="HAVIGA408018060512122538A25POR">#REF!</definedName>
    <definedName name="HAVIGA4080180605121238A25" localSheetId="0">#REF!</definedName>
    <definedName name="HAVIGA4080180605121238A25">#REF!</definedName>
    <definedName name="HAVIGA4080180605121238A25POR" localSheetId="0">#REF!</definedName>
    <definedName name="HAVIGA4080180605121238A25POR">#REF!</definedName>
    <definedName name="HAVIGA4080210405121238A25" localSheetId="0">#REF!</definedName>
    <definedName name="HAVIGA4080210405121238A25">#REF!</definedName>
    <definedName name="HAVIGA4080210405121238A25por" localSheetId="0">#REF!</definedName>
    <definedName name="HAVIGA4080210405121238A25por">#REF!</definedName>
    <definedName name="HAVIGA408021060512122538A25" localSheetId="0">#REF!</definedName>
    <definedName name="HAVIGA408021060512122538A25">#REF!</definedName>
    <definedName name="HAVIGA408021060512122538A25POR" localSheetId="0">#REF!</definedName>
    <definedName name="HAVIGA408021060512122538A25POR">#REF!</definedName>
    <definedName name="HAVIGA4080210605121238A25" localSheetId="0">#REF!</definedName>
    <definedName name="HAVIGA4080210605121238A25">#REF!</definedName>
    <definedName name="HAVIGA4080210605121238A25POR" localSheetId="0">#REF!</definedName>
    <definedName name="HAVIGA4080210605121238A25POR">#REF!</definedName>
    <definedName name="HAVIGA4080240405121238A25" localSheetId="0">#REF!</definedName>
    <definedName name="HAVIGA4080240405121238A25">#REF!</definedName>
    <definedName name="HAVIGA4080240405121238A25POR" localSheetId="0">#REF!</definedName>
    <definedName name="HAVIGA4080240405121238A25POR">#REF!</definedName>
    <definedName name="HAVIGA408024060512122538A25" localSheetId="0">#REF!</definedName>
    <definedName name="HAVIGA408024060512122538A25">#REF!</definedName>
    <definedName name="HAVIGA408024060512122538A25PORT" localSheetId="0">#REF!</definedName>
    <definedName name="HAVIGA408024060512122538A25PORT">#REF!</definedName>
    <definedName name="HAVIGA4080240605121238A25" localSheetId="0">#REF!</definedName>
    <definedName name="HAVIGA4080240605121238A25">#REF!</definedName>
    <definedName name="HAVIGA4080240605121238A25POR" localSheetId="0">#REF!</definedName>
    <definedName name="HAVIGA4080240605121238A25POR">#REF!</definedName>
    <definedName name="HAVUE4010124402383825A20LIGWIN" localSheetId="0">#REF!</definedName>
    <definedName name="HAVUE4010124402383825A20LIGWIN">#REF!</definedName>
    <definedName name="HAVUE40101244023838A20LIGWIN" localSheetId="0">#REF!</definedName>
    <definedName name="HAVUE40101244023838A20LIGWIN">#REF!</definedName>
    <definedName name="HAVUE4010124602383825A20LIGWIN" localSheetId="0">#REF!</definedName>
    <definedName name="HAVUE4010124602383825A20LIGWIN">#REF!</definedName>
    <definedName name="HAVUE40101246023838A20LIGWIN" localSheetId="0">#REF!</definedName>
    <definedName name="HAVUE40101246023838A20LIGWIN">#REF!</definedName>
    <definedName name="HAVUE4010180402383825A20" localSheetId="0">#REF!</definedName>
    <definedName name="HAVUE4010180402383825A20">#REF!</definedName>
    <definedName name="HAVUE40101804023838A20" localSheetId="0">#REF!</definedName>
    <definedName name="HAVUE40101804023838A20">#REF!</definedName>
    <definedName name="HAVUE40101806023838A20" localSheetId="0">#REF!</definedName>
    <definedName name="HAVUE40101806023838A20">#REF!</definedName>
    <definedName name="HAVUE4012124402383825A20LIGWIN" localSheetId="0">#REF!</definedName>
    <definedName name="HAVUE4012124402383825A20LIGWIN">#REF!</definedName>
    <definedName name="HAVUE40121244023838A20LIGWIN" localSheetId="0">#REF!</definedName>
    <definedName name="HAVUE40121244023838A20LIGWIN">#REF!</definedName>
    <definedName name="HAVUE4012124602383825A20LIGWIN" localSheetId="0">#REF!</definedName>
    <definedName name="HAVUE4012124602383825A20LIGWIN">#REF!</definedName>
    <definedName name="HAVUE40121246023838A20LIGWIN" localSheetId="0">#REF!</definedName>
    <definedName name="HAVUE40121246023838A20LIGWIN">#REF!</definedName>
    <definedName name="HAVUE4012180402383825A20" localSheetId="0">#REF!</definedName>
    <definedName name="HAVUE4012180402383825A20">#REF!</definedName>
    <definedName name="HAVUE40121804023838A20" localSheetId="0">#REF!</definedName>
    <definedName name="HAVUE40121804023838A20">#REF!</definedName>
    <definedName name="HAVUE4012180602383825A20" localSheetId="0">#REF!</definedName>
    <definedName name="HAVUE4012180602383825A20">#REF!</definedName>
    <definedName name="HAVUE40121806023838A20" localSheetId="0">#REF!</definedName>
    <definedName name="HAVUE40121806023838A20">#REF!</definedName>
    <definedName name="HAZCH301354081225C634ADLIG" localSheetId="0">#REF!</definedName>
    <definedName name="HAZCH301354081225C634ADLIG">#REF!</definedName>
    <definedName name="HAZCH3013540812C634ADLIG" localSheetId="0">#REF!</definedName>
    <definedName name="HAZCH3013540812C634ADLIG">#REF!</definedName>
    <definedName name="HAZCH301356081225C634ADLIG" localSheetId="0">#REF!</definedName>
    <definedName name="HAZCH301356081225C634ADLIG">#REF!</definedName>
    <definedName name="HAZCH3013560812C634ADLIG" localSheetId="0">#REF!</definedName>
    <definedName name="HAZCH3013560812C634ADLIG">#REF!</definedName>
    <definedName name="HAZCH301404081225C634AD" localSheetId="0">#REF!</definedName>
    <definedName name="HAZCH301404081225C634AD">#REF!</definedName>
    <definedName name="HAZCH3014040812C634AD" localSheetId="0">#REF!</definedName>
    <definedName name="HAZCH3014040812C634AD">#REF!</definedName>
    <definedName name="HAZCH301406081225C634AD" localSheetId="0">#REF!</definedName>
    <definedName name="HAZCH301406081225C634AD">#REF!</definedName>
    <definedName name="HAZCH3014060812C634AD" localSheetId="0">#REF!</definedName>
    <definedName name="HAZCH3014060812C634AD">#REF!</definedName>
    <definedName name="HAZCH301804081225C634AD" localSheetId="0">#REF!</definedName>
    <definedName name="HAZCH301804081225C634AD">#REF!</definedName>
    <definedName name="HAZCH3018040812C634AD" localSheetId="0">#REF!</definedName>
    <definedName name="HAZCH3018040812C634AD">#REF!</definedName>
    <definedName name="HAZCH301806081225C634AD" localSheetId="0">#REF!</definedName>
    <definedName name="HAZCH301806081225C634AD">#REF!</definedName>
    <definedName name="HAZCH3018060812C634AD" localSheetId="0">#REF!</definedName>
    <definedName name="HAZCH3018060812C634AD">#REF!</definedName>
    <definedName name="HAZCH302104081225C634AD" localSheetId="0">#REF!</definedName>
    <definedName name="HAZCH302104081225C634AD">#REF!</definedName>
    <definedName name="HAZCH3021040812C634AD" localSheetId="0">#REF!</definedName>
    <definedName name="HAZCH3021040812C634AD">#REF!</definedName>
    <definedName name="HAZCH302106081225C634AD" localSheetId="0">#REF!</definedName>
    <definedName name="HAZCH302106081225C634AD">#REF!</definedName>
    <definedName name="HAZCH3021060812C634AD" localSheetId="0">#REF!</definedName>
    <definedName name="HAZCH3021060812C634AD">#REF!</definedName>
    <definedName name="HAZCH302404081225C634AD" localSheetId="0">#REF!</definedName>
    <definedName name="HAZCH302404081225C634AD">#REF!</definedName>
    <definedName name="HAZCH3024040812C634AD" localSheetId="0">#REF!</definedName>
    <definedName name="HAZCH3024040812C634AD">#REF!</definedName>
    <definedName name="HAZCH302406081225C634AD" localSheetId="0">#REF!</definedName>
    <definedName name="HAZCH302406081225C634AD">#REF!</definedName>
    <definedName name="HAZCH3024060812C634AD" localSheetId="0">#REF!</definedName>
    <definedName name="HAZCH3024060812C634AD">#REF!</definedName>
    <definedName name="HAZCH35180401225A15ADC18342CAM" localSheetId="0">#REF!</definedName>
    <definedName name="HAZCH35180401225A15ADC18342CAM">#REF!</definedName>
    <definedName name="HAZCH351804012A15ADC18342CAM" localSheetId="0">#REF!</definedName>
    <definedName name="HAZCH351804012A15ADC18342CAM">#REF!</definedName>
    <definedName name="HAZCH35180601225A15ADC18342CAM" localSheetId="0">#REF!</definedName>
    <definedName name="HAZCH35180601225A15ADC18342CAM">#REF!</definedName>
    <definedName name="HAZCH351806012A15ADC18342CAM" localSheetId="0">#REF!</definedName>
    <definedName name="HAZCH351806012A15ADC18342CAM">#REF!</definedName>
    <definedName name="HAZCH35210401225A15ADC18342CAM" localSheetId="0">#REF!</definedName>
    <definedName name="HAZCH35210401225A15ADC18342CAM">#REF!</definedName>
    <definedName name="HAZCH352104012A15ADC18342CAM" localSheetId="0">#REF!</definedName>
    <definedName name="HAZCH352104012A15ADC18342CAM">#REF!</definedName>
    <definedName name="HAZCH35210601225A15ADC18342CAM" localSheetId="0">#REF!</definedName>
    <definedName name="HAZCH35210601225A15ADC18342CAM">#REF!</definedName>
    <definedName name="HAZCH352106012A15ADC18342CAM" localSheetId="0">#REF!</definedName>
    <definedName name="HAZCH352106012A15ADC18342CAM">#REF!</definedName>
    <definedName name="HAZCH35240401225A15ADC18342CAM" localSheetId="0">#REF!</definedName>
    <definedName name="HAZCH35240401225A15ADC18342CAM">#REF!</definedName>
    <definedName name="HAZCH352404012A15ADC18342CAM" localSheetId="0">#REF!</definedName>
    <definedName name="HAZCH352404012A15ADC18342CAM">#REF!</definedName>
    <definedName name="HAZCH35240601225A15ADC18342CAM" localSheetId="0">#REF!</definedName>
    <definedName name="HAZCH35240601225A15ADC18342CAM">#REF!</definedName>
    <definedName name="HAZCH352406012A15ADC18342CAM" localSheetId="0">#REF!</definedName>
    <definedName name="HAZCH352406012A15ADC18342CAM">#REF!</definedName>
    <definedName name="HAZCH4013540812C634ADLIG" localSheetId="0">#REF!</definedName>
    <definedName name="HAZCH4013540812C634ADLIG">#REF!</definedName>
    <definedName name="HAZCH4013560812C634ADLIG" localSheetId="0">#REF!</definedName>
    <definedName name="HAZCH4013560812C634ADLIG">#REF!</definedName>
    <definedName name="HAZCH401404081225C634AD" localSheetId="0">#REF!</definedName>
    <definedName name="HAZCH401404081225C634AD">#REF!</definedName>
    <definedName name="HAZCH4014040812C634AD" localSheetId="0">#REF!</definedName>
    <definedName name="HAZCH4014040812C634AD">#REF!</definedName>
    <definedName name="HAZCH401804081225C634AD" localSheetId="0">#REF!</definedName>
    <definedName name="HAZCH401804081225C634AD">#REF!</definedName>
    <definedName name="HAZCH4018040812C634AD" localSheetId="0">#REF!</definedName>
    <definedName name="HAZCH4018040812C634AD">#REF!</definedName>
    <definedName name="HAZCH402104081225C634AD" localSheetId="0">#REF!</definedName>
    <definedName name="HAZCH402104081225C634AD">#REF!</definedName>
    <definedName name="HAZCH4021040812C634AD" localSheetId="0">#REF!</definedName>
    <definedName name="HAZCH4021040812C634AD">#REF!</definedName>
    <definedName name="HAZCH402404081225C634AD" localSheetId="0">#REF!</definedName>
    <definedName name="HAZCH402404081225C634AD">#REF!</definedName>
    <definedName name="HAZCH4024040812C634AD" localSheetId="0">#REF!</definedName>
    <definedName name="HAZCH4024040812C634AD">#REF!</definedName>
    <definedName name="HAZCH402406081225C634AD" localSheetId="0">#REF!</definedName>
    <definedName name="HAZCH402406081225C634AD">#REF!</definedName>
    <definedName name="HAZCH4024060812C634AD" localSheetId="0">#REF!</definedName>
    <definedName name="HAZCH4024060812C634AD">#REF!</definedName>
    <definedName name="HAZCH601356081225C634ADLIG" localSheetId="0">#REF!</definedName>
    <definedName name="HAZCH601356081225C634ADLIG">#REF!</definedName>
    <definedName name="HAZCH6013560812C634ADLIG" localSheetId="0">#REF!</definedName>
    <definedName name="HAZCH6013560812C634ADLIG">#REF!</definedName>
    <definedName name="HAZCH601406081225C634AD" localSheetId="0">#REF!</definedName>
    <definedName name="HAZCH601406081225C634AD">#REF!</definedName>
    <definedName name="HAZCH6014060812C634AD" localSheetId="0">#REF!</definedName>
    <definedName name="HAZCH6014060812C634AD">#REF!</definedName>
    <definedName name="HAZCH601806081225C634AD" localSheetId="0">#REF!</definedName>
    <definedName name="HAZCH601806081225C634AD">#REF!</definedName>
    <definedName name="HAZCH6018060812C634AD" localSheetId="0">#REF!</definedName>
    <definedName name="HAZCH6018060812C634AD">#REF!</definedName>
    <definedName name="HAZCH602106081225C634AD" localSheetId="0">#REF!</definedName>
    <definedName name="HAZCH602106081225C634AD">#REF!</definedName>
    <definedName name="HAZCH6021060812C634AD" localSheetId="0">#REF!</definedName>
    <definedName name="HAZCH6021060812C634AD">#REF!</definedName>
    <definedName name="HAZM201512423838A30LIG" localSheetId="0">#REF!</definedName>
    <definedName name="HAZM201512423838A30LIG">#REF!</definedName>
    <definedName name="HAZM301512423838A30LIG" localSheetId="0">#REF!</definedName>
    <definedName name="HAZM301512423838A30LIG">#REF!</definedName>
    <definedName name="HAZM302012423838A25LIG" localSheetId="0">#REF!</definedName>
    <definedName name="HAZM302012423838A25LIG">#REF!</definedName>
    <definedName name="HAZM302013523838A25LIG" localSheetId="0">#REF!</definedName>
    <definedName name="HAZM302013523838A25LIG">#REF!</definedName>
    <definedName name="HAZM302014023838A25" localSheetId="0">#REF!</definedName>
    <definedName name="HAZM302014023838A25">#REF!</definedName>
    <definedName name="HAZM30X20180" localSheetId="0">#REF!</definedName>
    <definedName name="HAZM30X20180">#REF!</definedName>
    <definedName name="HAZM401512423838A30LIG" localSheetId="0">#REF!</definedName>
    <definedName name="HAZM401512423838A30LIG">#REF!</definedName>
    <definedName name="HAZM452012433838A25LIG" localSheetId="0">#REF!</definedName>
    <definedName name="HAZM452012433838A25LIG">#REF!</definedName>
    <definedName name="HAZM452013533838A25LIG" localSheetId="0">#REF!</definedName>
    <definedName name="HAZM452013533838A25LIG">#REF!</definedName>
    <definedName name="HAZM452014033838A25" localSheetId="0">#REF!</definedName>
    <definedName name="HAZM452014033838A25">#REF!</definedName>
    <definedName name="HAZM452018033838A25" localSheetId="0">#REF!</definedName>
    <definedName name="HAZM452018033838A25">#REF!</definedName>
    <definedName name="HAZM452512433838A25LIG" localSheetId="0">#REF!</definedName>
    <definedName name="HAZM452512433838A25LIG">#REF!</definedName>
    <definedName name="HAZM452513533838A25LIG" localSheetId="0">#REF!</definedName>
    <definedName name="HAZM452513533838A25LIG">#REF!</definedName>
    <definedName name="HAZM452514033838A25" localSheetId="0">#REF!</definedName>
    <definedName name="HAZM452514033838A25">#REF!</definedName>
    <definedName name="HAZM452521033838A25" localSheetId="0">#REF!</definedName>
    <definedName name="HAZM452521033838A25">#REF!</definedName>
    <definedName name="HAZM452524033838A25" localSheetId="0">#REF!</definedName>
    <definedName name="HAZM452524033838A25">#REF!</definedName>
    <definedName name="HAZM45X25180" localSheetId="0">#REF!</definedName>
    <definedName name="HAZM45X25180">#REF!</definedName>
    <definedName name="HAZM602512433838A25LIG" localSheetId="0">#REF!</definedName>
    <definedName name="HAZM602512433838A25LIG">#REF!</definedName>
    <definedName name="HAZM602513533838A25LIG" localSheetId="0">#REF!</definedName>
    <definedName name="HAZM602513533838A25LIG">#REF!</definedName>
    <definedName name="HAZM602514033838A25" localSheetId="0">#REF!</definedName>
    <definedName name="HAZM602514033838A25">#REF!</definedName>
    <definedName name="HAZM602521033838A25" localSheetId="0">#REF!</definedName>
    <definedName name="HAZM602521033838A25">#REF!</definedName>
    <definedName name="HAZM602524033838A25" localSheetId="0">#REF!</definedName>
    <definedName name="HAZM602524033838A25">#REF!</definedName>
    <definedName name="HAZM60X25180" localSheetId="0">#REF!</definedName>
    <definedName name="HAZM60X25180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ERRERIA" localSheetId="0">#REF!</definedName>
    <definedName name="HERRERIA">#REF!</definedName>
    <definedName name="HGON100">[61]Mezcla!$G$81</definedName>
    <definedName name="HGON140">[61]Mezcla!$G$106</definedName>
    <definedName name="HGON180">[61]Mezcla!$G$131</definedName>
    <definedName name="HGON210">[61]Mezcla!$G$156</definedName>
    <definedName name="HidrofugoSXPEL.32oz" localSheetId="0">#REF!</definedName>
    <definedName name="HidrofugoSXPEL.32oz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100">[8]insumo!$D$33</definedName>
    <definedName name="HINDUSTRIAL210">[3]insumo!$D$36</definedName>
    <definedName name="hligadora" localSheetId="0">#REF!</definedName>
    <definedName name="hligadora">#REF!</definedName>
    <definedName name="HOJASEGUETA" localSheetId="0">#REF!</definedName>
    <definedName name="HOJASEGUETA">#REF!</definedName>
    <definedName name="HORACIO_3">"$#REF!.$L$66:$W$66"</definedName>
    <definedName name="horind100" localSheetId="0">[8]insumo!#REF!</definedName>
    <definedName name="horind100">[8]insumo!#REF!</definedName>
    <definedName name="horind140" localSheetId="0">[8]insumo!#REF!</definedName>
    <definedName name="horind140">[8]insumo!#REF!</definedName>
    <definedName name="horind180" localSheetId="0">[8]insumo!#REF!</definedName>
    <definedName name="horind180">[8]insumo!#REF!</definedName>
    <definedName name="horind210" localSheetId="0">[8]insumo!#REF!</definedName>
    <definedName name="horind210">[8]insumo!#REF!</definedName>
    <definedName name="horm.1.3">'[45]Analisis Unit. '!$F$74</definedName>
    <definedName name="horm.1.3.5">'[45]Analisis Unit. '!$F$64</definedName>
    <definedName name="Horm.1.3.5.llenado.Bloques" localSheetId="0">#REF!</definedName>
    <definedName name="Horm.1.3.5.llenado.Bloques">#REF!</definedName>
    <definedName name="Horm.100" localSheetId="0">#REF!</definedName>
    <definedName name="Horm.100">#REF!</definedName>
    <definedName name="Horm.140" localSheetId="0">#REF!</definedName>
    <definedName name="Horm.140">#REF!</definedName>
    <definedName name="Horm.180" localSheetId="0">#REF!</definedName>
    <definedName name="Horm.180">#REF!</definedName>
    <definedName name="Horm.180.Aditivo" localSheetId="0">#REF!</definedName>
    <definedName name="Horm.180.Aditivo">#REF!</definedName>
    <definedName name="Horm.210" localSheetId="0">#REF!</definedName>
    <definedName name="Horm.210">#REF!</definedName>
    <definedName name="Horm.210.Adit." localSheetId="0">#REF!</definedName>
    <definedName name="Horm.210.Adit.">#REF!</definedName>
    <definedName name="Horm.210.Aditivos" localSheetId="0">#REF!</definedName>
    <definedName name="Horm.210.Aditivos">#REF!</definedName>
    <definedName name="Horm.210.Visto.Aditivos" localSheetId="0">#REF!</definedName>
    <definedName name="Horm.210.Visto.Aditivos">#REF!</definedName>
    <definedName name="Horm.280" localSheetId="0">#REF!</definedName>
    <definedName name="Horm.280">#REF!</definedName>
    <definedName name="Horm.Ind.100" localSheetId="0">#REF!</definedName>
    <definedName name="Horm.Ind.100">#REF!</definedName>
    <definedName name="Horm.Ind.140" localSheetId="0">#REF!</definedName>
    <definedName name="Horm.Ind.140">#REF!</definedName>
    <definedName name="Horm.Ind.140.Sin.Bomba">[28]Insumos!$E$35</definedName>
    <definedName name="Horm.Ind.160" localSheetId="0">#REF!</definedName>
    <definedName name="Horm.Ind.160">#REF!</definedName>
    <definedName name="Horm.Ind.180" localSheetId="0">#REF!</definedName>
    <definedName name="Horm.Ind.180">#REF!</definedName>
    <definedName name="Horm.Ind.180.Sin.Bomba">[28]Insumos!$E$37</definedName>
    <definedName name="Horm.Ind.210" localSheetId="0">#REF!</definedName>
    <definedName name="Horm.Ind.210">#REF!</definedName>
    <definedName name="Horm.Ind.210.Sin.Bomba">[28]Insumos!$E$39</definedName>
    <definedName name="Horm.Ind.240" localSheetId="0">#REF!</definedName>
    <definedName name="Horm.Ind.240">#REF!</definedName>
    <definedName name="Horm.Ind.250" localSheetId="0">#REF!</definedName>
    <definedName name="Horm.Ind.250">#REF!</definedName>
    <definedName name="Horm.Visto.Blanco.Aditivos" localSheetId="0">#REF!</definedName>
    <definedName name="Horm.Visto.Blanco.Aditivos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 localSheetId="0">#REF!</definedName>
    <definedName name="HORM124">#REF!</definedName>
    <definedName name="HORM124LIGADORA" localSheetId="0">#REF!</definedName>
    <definedName name="HORM124LIGADORA">#REF!</definedName>
    <definedName name="HORM124LIGAWINCHE" localSheetId="0">#REF!</definedName>
    <definedName name="HORM124LIGAWINCHE">#REF!</definedName>
    <definedName name="HORM135" localSheetId="0">#REF!</definedName>
    <definedName name="HORM135">#REF!</definedName>
    <definedName name="HORM135_MANUAL">'[50]HORM. Y MORTEROS.'!$H$212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#REF!</definedName>
    <definedName name="HORM160" localSheetId="0">#REF!</definedName>
    <definedName name="HORM160">#REF!</definedName>
    <definedName name="HORM180" localSheetId="0">#REF!</definedName>
    <definedName name="HORM180">#REF!</definedName>
    <definedName name="HORM210" localSheetId="0">#REF!</definedName>
    <definedName name="HORM210">#REF!</definedName>
    <definedName name="HORM240" localSheetId="0">#REF!</definedName>
    <definedName name="HORM240">#REF!</definedName>
    <definedName name="HORM250" localSheetId="0">#REF!</definedName>
    <definedName name="HORM250">#REF!</definedName>
    <definedName name="HORM260" localSheetId="0">#REF!</definedName>
    <definedName name="HORM260">#REF!</definedName>
    <definedName name="HORM280" localSheetId="0">#REF!</definedName>
    <definedName name="HORM280">#REF!</definedName>
    <definedName name="HORM300" localSheetId="0">#REF!</definedName>
    <definedName name="HORM300">#REF!</definedName>
    <definedName name="HORM315" localSheetId="0">[62]Ana!#REF!</definedName>
    <definedName name="HORM315">[62]Ana!#REF!</definedName>
    <definedName name="HORM350" localSheetId="0">#REF!</definedName>
    <definedName name="HORM350">#REF!</definedName>
    <definedName name="HORM400" localSheetId="0">#REF!</definedName>
    <definedName name="HORM400">#REF!</definedName>
    <definedName name="HORMFROT" localSheetId="0">#REF!</definedName>
    <definedName name="HORMFROT">#REF!</definedName>
    <definedName name="Hormigon" localSheetId="0">#REF!</definedName>
    <definedName name="Hormigon">#REF!</definedName>
    <definedName name="Hormigón_210_kg_cm2_con_aditivos">'[23]LISTA DE PRECIO'!$C$10</definedName>
    <definedName name="HORMIGON_AN" localSheetId="0">#REF!</definedName>
    <definedName name="HORMIGON_AN">#REF!</definedName>
    <definedName name="Hormigón_Industrial_210_Kg_cm2">[63]Insumos!$B$71:$D$71</definedName>
    <definedName name="Hormigón_Industrial_210_Kg_cm2_1">[63]Insumos!$B$71:$D$71</definedName>
    <definedName name="Hormigón_Industrial_210_Kg_cm2_2">[63]Insumos!$B$71:$D$71</definedName>
    <definedName name="Hormigón_Industrial_210_Kg_cm2_3">[63]Insumos!$B$71:$D$71</definedName>
    <definedName name="hormigon1.3.5" localSheetId="0">#REF!</definedName>
    <definedName name="hormigon1.3.5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10V" localSheetId="0">#REF!</definedName>
    <definedName name="HORMIGON210V">#REF!</definedName>
    <definedName name="HORMIGON210VSC" localSheetId="0">#REF!</definedName>
    <definedName name="HORMIGON210VSC">#REF!</definedName>
    <definedName name="Hormigon240i" localSheetId="0">[24]MATERIALES!#REF!</definedName>
    <definedName name="Hormigon240i">[24]MATERIALES!#REF!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ORMINDUS" localSheetId="0">#REF!</definedName>
    <definedName name="HORMINDUS">#REF!</definedName>
    <definedName name="Hormsimple" localSheetId="0">#REF!</definedName>
    <definedName name="Hormsimple">#REF!</definedName>
    <definedName name="HS210_Manual" localSheetId="0">#REF!</definedName>
    <definedName name="HS210_Manual">#REF!</definedName>
    <definedName name="Hs280_Manual">'[29]ANALISIS PLANTA'!$G$1484</definedName>
    <definedName name="HuellaMarmol" localSheetId="0">#REF!</definedName>
    <definedName name="HuellaMarmol">#REF!</definedName>
    <definedName name="hwinche" localSheetId="0">#REF!</definedName>
    <definedName name="hwinche">#REF!</definedName>
    <definedName name="i" localSheetId="0">[25]INS!#REF!</definedName>
    <definedName name="i">[25]INS!#REF!</definedName>
    <definedName name="ilma" localSheetId="0">[31]M.O.!#REF!</definedName>
    <definedName name="ilma">[31]M.O.!#REF!</definedName>
    <definedName name="ILO" localSheetId="0">#REF!</definedName>
    <definedName name="ILO">#REF!</definedName>
    <definedName name="imocolocjuntas">[60]INSUMOS!$F$261</definedName>
    <definedName name="Impermeabilizante">[28]Insumos!$E$48</definedName>
    <definedName name="Impermeabilizante.Fibra.Vidrio.Siliconizer" localSheetId="0">#REF!</definedName>
    <definedName name="Impermeabilizante.Fibra.Vidrio.Siliconizer">#REF!</definedName>
    <definedName name="impermeabilizante.impertecho" localSheetId="0">#REF!</definedName>
    <definedName name="impermeabilizante.impertecho">#REF!</definedName>
    <definedName name="IMPERMEABILIZANTES" localSheetId="0">#REF!</definedName>
    <definedName name="IMPERMEABILIZANTES">#REF!</definedName>
    <definedName name="IMPEST" localSheetId="0">#REF!</definedName>
    <definedName name="IMPEST">#REF!</definedName>
    <definedName name="impresion_2" localSheetId="0">[64]Directos!#REF!</definedName>
    <definedName name="impresion_2">[64]Directos!#REF!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CREM" localSheetId="0">#REF!</definedName>
    <definedName name="INCREM">#REF!</definedName>
    <definedName name="INCREMENTO" localSheetId="0">#REF!</definedName>
    <definedName name="INCREMENTO">#REF!</definedName>
    <definedName name="INCREMENTO_GRAL" localSheetId="0">#REF!</definedName>
    <definedName name="INCREMENTO_GRAL">#REF!</definedName>
    <definedName name="INCREMENTO1" localSheetId="0">#REF!</definedName>
    <definedName name="INCREMENTO1">#REF!</definedName>
    <definedName name="INCREMENTO2" localSheetId="0">#REF!</definedName>
    <definedName name="INCREMENTO2">#REF!</definedName>
    <definedName name="INCREMENTO3" localSheetId="0">#REF!</definedName>
    <definedName name="INCREMENTO3">#REF!</definedName>
    <definedName name="INDIRECTOS" localSheetId="0">#REF!</definedName>
    <definedName name="INDIRECTOS">#REF!</definedName>
    <definedName name="ingeniera">[35]M.O.!$C$10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 localSheetId="0">#REF!</definedName>
    <definedName name="INOALARBCO">#REF!</definedName>
    <definedName name="INOALARCOL" localSheetId="0">#REF!</definedName>
    <definedName name="INOALARCOL">#REF!</definedName>
    <definedName name="INOBCOSER" localSheetId="0">#REF!</definedName>
    <definedName name="INOBCOSER">#REF!</definedName>
    <definedName name="INOBCOTAPASER" localSheetId="0">#REF!</definedName>
    <definedName name="INOBCOTAPASER">#REF!</definedName>
    <definedName name="inodoro" localSheetId="0">#REF!</definedName>
    <definedName name="inodoro">#REF!</definedName>
    <definedName name="Inodoro.Royal.Alargado" localSheetId="0">#REF!</definedName>
    <definedName name="Inodoro.Royal.Alargado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simplex" localSheetId="0">[8]insumo!#REF!</definedName>
    <definedName name="inodorosimplex">[8]insumo!#REF!</definedName>
    <definedName name="INS_HORMIGON_124">[65]HORM_MOR!$A$7:$D$7</definedName>
    <definedName name="INST.ELECTRICA.EXTERIOR" localSheetId="0">#REF!</definedName>
    <definedName name="INST.ELECTRICA.EXTERIOR">#REF!</definedName>
    <definedName name="Inst.Sanitaria.1erN" localSheetId="0">#REF!</definedName>
    <definedName name="Inst.Sanitaria.1erN">#REF!</definedName>
    <definedName name="Inst.Sanitaria.1erN." localSheetId="0">#REF!</definedName>
    <definedName name="Inst.Sanitaria.1erN.">#REF!</definedName>
    <definedName name="Inst.Sanitaria.2do.3ery4toN" localSheetId="0">#REF!</definedName>
    <definedName name="Inst.Sanitaria.2do.3ery4toN">#REF!</definedName>
    <definedName name="Inst.sanitaria3er.4toy5toN" localSheetId="0">#REF!</definedName>
    <definedName name="Inst.sanitaria3er.4toy5toN">#REF!</definedName>
    <definedName name="instalacion.electrica.principal">[28]Resumen!$D$23</definedName>
    <definedName name="Instalacion.sanitaria.Entrepiso" localSheetId="0">#REF!</definedName>
    <definedName name="Instalacion.sanitaria.Entrepiso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SUMOS" localSheetId="0">#REF!</definedName>
    <definedName name="INSUMOS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 localSheetId="0">#REF!</definedName>
    <definedName name="INTERRUPTOR3VIAS">#REF!</definedName>
    <definedName name="INTERRUPTOR4VIAS" localSheetId="0">#REF!</definedName>
    <definedName name="INTERRUPTOR4VIAS">#REF!</definedName>
    <definedName name="INTERRUPTORDOBLE" localSheetId="0">#REF!</definedName>
    <definedName name="INTERRUPTORDOBLE">#REF!</definedName>
    <definedName name="INTERRUPTORPILOTO" localSheetId="0">#REF!</definedName>
    <definedName name="INTERRUPTORPILOTO">#REF!</definedName>
    <definedName name="INTERRUPTORSENCILLO" localSheetId="0">#REF!</definedName>
    <definedName name="INTERRUPTORSENCILLO">#REF!</definedName>
    <definedName name="INTERRUPTORTRIPLE" localSheetId="0">#REF!</definedName>
    <definedName name="INTERRUPTORTRIPLE">#REF!</definedName>
    <definedName name="itabo" localSheetId="0">#REF!</definedName>
    <definedName name="itabo">#REF!</definedName>
    <definedName name="ITBIS">[66]Insumos!$G$2</definedName>
    <definedName name="ITBS" localSheetId="0">#REF!</definedName>
    <definedName name="ITBS">#REF!</definedName>
    <definedName name="Izado_de_Tabletas_3">#N/A</definedName>
    <definedName name="IZAJE_3">"$#REF!.$#REF!$#REF!"</definedName>
    <definedName name="Izaje_de_Vigas_Postensadas_3">#N/A</definedName>
    <definedName name="J" localSheetId="0">'[26]CUB-10181-3(Rescision)'!#REF!</definedName>
    <definedName name="J">'[26]CUB-10181-3(Rescision)'!#REF!</definedName>
    <definedName name="Jamba.caoba" localSheetId="0">#REF!</definedName>
    <definedName name="Jamba.caoba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.water.stop">[54]Análisis!$D$1570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 localSheetId="0">#REF!</definedName>
    <definedName name="JUNTACERA">#REF!</definedName>
    <definedName name="k" localSheetId="0">[31]M.O.!#REF!</definedName>
    <definedName name="k">[31]M.O.!#REF!</definedName>
    <definedName name="kerosene" localSheetId="0">#REF!</definedName>
    <definedName name="kerosene">#REF!</definedName>
    <definedName name="Kilometro">[24]EQUIPOS!$I$25</definedName>
    <definedName name="kl">#REF!</definedName>
    <definedName name="komatsu" localSheetId="0">'[20]Listado Equipos a utilizar'!#REF!</definedName>
    <definedName name="komatsu">'[20]Listado Equipos a utilizar'!#REF!</definedName>
    <definedName name="Kurt" localSheetId="0">#REF!</definedName>
    <definedName name="Kurt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BORATORIO" localSheetId="0">#REF!</definedName>
    <definedName name="LABORATORIO">#REF!</definedName>
    <definedName name="Ladrillos.2x4x8pulg.">[28]Insumos!$E$112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" localSheetId="0">#REF!</definedName>
    <definedName name="LAMPARAS">#REF!</definedName>
    <definedName name="LAMPARAS_DE_1500W_220V">[38]INSU!$B$41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TEX" localSheetId="0">#REF!</definedName>
    <definedName name="LATEX">#REF!</definedName>
    <definedName name="Lav.American.Standar.Saona" localSheetId="0">#REF!</definedName>
    <definedName name="Lav.American.Standar.Saona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S" localSheetId="0">#REF!</definedName>
    <definedName name="LAVADEROS">#REF!</definedName>
    <definedName name="LAVADEROSENCILLO" localSheetId="0">[8]insumo!#REF!</definedName>
    <definedName name="LAVADEROSENCILLO">[8]insumo!#REF!</definedName>
    <definedName name="Lavado.Marmol" localSheetId="0">#REF!</definedName>
    <definedName name="Lavado.Marmol">#REF!</definedName>
    <definedName name="lavamano.rondalyn" localSheetId="0">#REF!</definedName>
    <definedName name="lavamano.rondalyn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GRA1BCO" localSheetId="0">#REF!</definedName>
    <definedName name="LAVGRA1BCO">#REF!</definedName>
    <definedName name="LAVGRA2BCO" localSheetId="0">#REF!</definedName>
    <definedName name="LAVGRA2BCO">#REF!</definedName>
    <definedName name="LAVM1917BCO" localSheetId="0">#REF!</definedName>
    <definedName name="LAVM1917BCO">#REF!</definedName>
    <definedName name="LAVM1917COL" localSheetId="0">#REF!</definedName>
    <definedName name="LAVM1917COL">#REF!</definedName>
    <definedName name="LAVMOVABCO" localSheetId="0">#REF!</definedName>
    <definedName name="LAVMOVABCO">#REF!</definedName>
    <definedName name="LAVMOVACOL" localSheetId="0">#REF!</definedName>
    <definedName name="LAVMOVACOL">#REF!</definedName>
    <definedName name="LAVMSERBCO" localSheetId="0">#REF!</definedName>
    <definedName name="LAVMSERBCO">#REF!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_vaciado" localSheetId="0">#REF!</definedName>
    <definedName name="ligado_vaciado">#REF!</definedName>
    <definedName name="Ligado_y_vaciado_3">#N/A</definedName>
    <definedName name="Ligado_y_Vaciado_a_Mano">[22]Insumos!$B$136:$D$136</definedName>
    <definedName name="ligadohormigon" localSheetId="0">[24]OBRAMANO!#REF!</definedName>
    <definedName name="ligadohormigon">[24]OBRAMANO!#REF!</definedName>
    <definedName name="ligadora" localSheetId="0">'[20]Listado Equipos a utilizar'!#REF!</definedName>
    <definedName name="ligadora">'[20]Listado Equipos a utilizar'!#REF!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mpi" localSheetId="0">#REF!</definedName>
    <definedName name="limpi">#REF!</definedName>
    <definedName name="Limpieza" localSheetId="0">#REF!</definedName>
    <definedName name="Limpieza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nea.Conex.Acueducto" localSheetId="0">#REF!</definedName>
    <definedName name="Linea.Conex.Acueducto">#REF!</definedName>
    <definedName name="linea.impulsion.drenaje.sanitario">[28]Resumen!$D$29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ANGULAR" localSheetId="0">#REF!</definedName>
    <definedName name="LLAVEANGULAR">#REF!</definedName>
    <definedName name="LLAVEEMPOTRAR12" localSheetId="0">#REF!</definedName>
    <definedName name="LLAVEEMPOTRAR12">#REF!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_3">#N/A</definedName>
    <definedName name="LLAVIN" localSheetId="0">#REF!</definedName>
    <definedName name="LLAVIN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AVINCOR" localSheetId="0">#REF!</definedName>
    <definedName name="LLAVINCOR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MEMBAJADOR" localSheetId="0">[8]insumo!#REF!</definedName>
    <definedName name="LMEMBAJADOR">[8]insumo!#REF!</definedName>
    <definedName name="LOBBY" localSheetId="0">#REF!</definedName>
    <definedName name="LOBBY">#REF!</definedName>
    <definedName name="Lobby.Col.C1" localSheetId="0">[32]Análisis!#REF!</definedName>
    <definedName name="Lobby.Col.C1">[32]Análisis!#REF!</definedName>
    <definedName name="Lobby.Col.C2" localSheetId="0">[32]Análisis!#REF!</definedName>
    <definedName name="Lobby.Col.C2">[32]Análisis!#REF!</definedName>
    <definedName name="Lobby.Col.C3" localSheetId="0">[32]Análisis!#REF!</definedName>
    <definedName name="Lobby.Col.C3">[32]Análisis!#REF!</definedName>
    <definedName name="Lobby.Col.C4" localSheetId="0">[32]Análisis!#REF!</definedName>
    <definedName name="Lobby.Col.C4">[32]Análisis!#REF!</definedName>
    <definedName name="Lobby.losa.estrepiso" localSheetId="0">[32]Análisis!#REF!</definedName>
    <definedName name="Lobby.losa.estrepiso">[32]Análisis!#REF!</definedName>
    <definedName name="Lobby.Viga.V1" localSheetId="0">[32]Análisis!#REF!</definedName>
    <definedName name="Lobby.Viga.V1">[32]Análisis!#REF!</definedName>
    <definedName name="Lobby.Viga.V10" localSheetId="0">[32]Análisis!#REF!</definedName>
    <definedName name="Lobby.Viga.V10">[32]Análisis!#REF!</definedName>
    <definedName name="Lobby.Viga.V11" localSheetId="0">[32]Análisis!#REF!</definedName>
    <definedName name="Lobby.Viga.V11">[32]Análisis!#REF!</definedName>
    <definedName name="Lobby.Viga.V1A" localSheetId="0">[32]Análisis!#REF!</definedName>
    <definedName name="Lobby.Viga.V1A">[32]Análisis!#REF!</definedName>
    <definedName name="Lobby.Viga.V2." localSheetId="0">[32]Análisis!#REF!</definedName>
    <definedName name="Lobby.Viga.V2.">[32]Análisis!#REF!</definedName>
    <definedName name="Lobby.Viga.V3" localSheetId="0">[32]Análisis!#REF!</definedName>
    <definedName name="Lobby.Viga.V3">[32]Análisis!#REF!</definedName>
    <definedName name="Lobby.viga.V4" localSheetId="0">[32]Análisis!#REF!</definedName>
    <definedName name="Lobby.viga.V4">[32]Análisis!#REF!</definedName>
    <definedName name="Lobby.Viga.V4A" localSheetId="0">[32]Análisis!#REF!</definedName>
    <definedName name="Lobby.Viga.V4A">[32]Análisis!#REF!</definedName>
    <definedName name="Lobby.Viga.V6" localSheetId="0">[32]Análisis!#REF!</definedName>
    <definedName name="Lobby.Viga.V6">[32]Análisis!#REF!</definedName>
    <definedName name="Lobby.Viga.V7" localSheetId="0">[32]Análisis!#REF!</definedName>
    <definedName name="Lobby.Viga.V7">[32]Análisis!#REF!</definedName>
    <definedName name="Lobby.Viga.V8" localSheetId="0">[32]Análisis!#REF!</definedName>
    <definedName name="Lobby.Viga.V8">[32]Análisis!#REF!</definedName>
    <definedName name="Lobby.Viga.V9" localSheetId="0">[32]Análisis!#REF!</definedName>
    <definedName name="Lobby.Viga.V9">[32]Análisis!#REF!</definedName>
    <definedName name="Lobby.Viga.V9A" localSheetId="0">[32]Análisis!#REF!</definedName>
    <definedName name="Lobby.Viga.V9A">[32]Análisis!#REF!</definedName>
    <definedName name="Lobby.Zap.Zc1" localSheetId="0">[32]Análisis!#REF!</definedName>
    <definedName name="Lobby.Zap.Zc1">[32]Análisis!#REF!</definedName>
    <definedName name="Lobby.Zap.Zc2" localSheetId="0">[32]Análisis!#REF!</definedName>
    <definedName name="Lobby.Zap.Zc2">[32]Análisis!#REF!</definedName>
    <definedName name="Lobby.Zap.Zc3" localSheetId="0">[32]Análisis!#REF!</definedName>
    <definedName name="Lobby.Zap.Zc3">[32]Análisis!#REF!</definedName>
    <definedName name="Lobby.Zap.Zc4" localSheetId="0">[32]Análisis!#REF!</definedName>
    <definedName name="Lobby.Zap.Zc4">[32]Análisis!#REF!</definedName>
    <definedName name="Lobby.Zap.Zc9" localSheetId="0">[32]Análisis!#REF!</definedName>
    <definedName name="Lobby.Zap.Zc9">[32]Análisis!#REF!</definedName>
    <definedName name="Losa.1er.Entrepiso.Villas" localSheetId="0">#REF!</definedName>
    <definedName name="Losa.1er.Entrepiso.Villas">#REF!</definedName>
    <definedName name="Losa.1erN" localSheetId="0">#REF!</definedName>
    <definedName name="Losa.1erN">#REF!</definedName>
    <definedName name="Losa.1erN.Mod.I" localSheetId="0">#REF!</definedName>
    <definedName name="Losa.1erN.Mod.I">#REF!</definedName>
    <definedName name="Losa.2do.Entrepiso.Villas" localSheetId="0">#REF!</definedName>
    <definedName name="Losa.2do.Entrepiso.Villas">#REF!</definedName>
    <definedName name="Losa.2doN" localSheetId="0">#REF!</definedName>
    <definedName name="Losa.2doN">#REF!</definedName>
    <definedName name="Losa.2doN.Mod.I" localSheetId="0">#REF!</definedName>
    <definedName name="Losa.2doN.Mod.I">#REF!</definedName>
    <definedName name="Losa.3erN" localSheetId="0">#REF!</definedName>
    <definedName name="Losa.3erN">#REF!</definedName>
    <definedName name="Losa.3erN.Mod.I" localSheetId="0">#REF!</definedName>
    <definedName name="Losa.3erN.Mod.I">#REF!</definedName>
    <definedName name="Losa.4toN.Mod.I" localSheetId="0">#REF!</definedName>
    <definedName name="Losa.4toN.Mod.I">#REF!</definedName>
    <definedName name="Losa.Aligerada" localSheetId="0">#REF!</definedName>
    <definedName name="Losa.Aligerada">#REF!</definedName>
    <definedName name="losa.Cierre.Columnas.Villas" localSheetId="0">#REF!</definedName>
    <definedName name="losa.Cierre.Columnas.Villas">#REF!</definedName>
    <definedName name="Losa.Cierre.encimeras.Villas" localSheetId="0">#REF!</definedName>
    <definedName name="Losa.Cierre.encimeras.Villas">#REF!</definedName>
    <definedName name="losa.de.piso.10cm.m2">[52]Análisis!$D$242</definedName>
    <definedName name="losa.edif.Oficinas" localSheetId="0">#REF!</definedName>
    <definedName name="losa.edif.Oficinas">#REF!</definedName>
    <definedName name="losa.edif.parqueo" localSheetId="0">#REF!</definedName>
    <definedName name="losa.edif.parqueo">#REF!</definedName>
    <definedName name="losa.entrepiso.villas" localSheetId="0">#REF!</definedName>
    <definedName name="losa.entrepiso.villas">#REF!</definedName>
    <definedName name="Losa.Fondo">[28]Análisis!$D$241</definedName>
    <definedName name="losa.fundacion.15cm" localSheetId="0">#REF!</definedName>
    <definedName name="losa.fundacion.15cm">#REF!</definedName>
    <definedName name="losa.fundacion.20cm">[52]Análisis!$D$503</definedName>
    <definedName name="Losa.Horm.Arm.Administracion" localSheetId="0">#REF!</definedName>
    <definedName name="Losa.Horm.Arm.Administracion">#REF!</definedName>
    <definedName name="Losa.Horm.Arm.Piso.Estanque" localSheetId="0">#REF!</definedName>
    <definedName name="Losa.Horm.Arm.Piso.Estanque">#REF!</definedName>
    <definedName name="Losa.horm.Visto.Area.Noble" localSheetId="0">#REF!</definedName>
    <definedName name="Losa.horm.Visto.Area.Noble">#REF!</definedName>
    <definedName name="Losa.Horm.Visto.Comedor" localSheetId="0">#REF!</definedName>
    <definedName name="Losa.Horm.Visto.Comedor">#REF!</definedName>
    <definedName name="Losa.Horm.Visto.Espectaculos" localSheetId="0">#REF!</definedName>
    <definedName name="Losa.Horm.Visto.Espectaculos">#REF!</definedName>
    <definedName name="Losa.Maciza.12cm.3.8a25AD" localSheetId="0">#REF!</definedName>
    <definedName name="Losa.Maciza.12cm.3.8a25AD">#REF!</definedName>
    <definedName name="Losa.Piso.0.08">[28]Análisis!$D$274</definedName>
    <definedName name="Losa.Piso.10cm" localSheetId="0">#REF!</definedName>
    <definedName name="Losa.Piso.10cm">#REF!</definedName>
    <definedName name="Losa.Piso.15cm.Cocina" localSheetId="0">#REF!</definedName>
    <definedName name="Losa.Piso.15cm.Cocina">#REF!</definedName>
    <definedName name="Losa.piso.8cm">[44]Análisis!$N$439</definedName>
    <definedName name="Losa.plana.12cm" localSheetId="0">[32]Análisis!#REF!</definedName>
    <definedName name="Losa.plana.12cm">[32]Análisis!#REF!</definedName>
    <definedName name="losa.plasbau.panel10.8" localSheetId="0">#REF!</definedName>
    <definedName name="losa.plasbau.panel10.8">#REF!</definedName>
    <definedName name="losa.plasbau.panel10.8.sin.malla" localSheetId="0">#REF!</definedName>
    <definedName name="losa.plasbau.panel10.8.sin.malla">#REF!</definedName>
    <definedName name="losa.plasbau.panel10.8.sin.malla.en.techo.incl" localSheetId="0">#REF!</definedName>
    <definedName name="losa.plasbau.panel10.8.sin.malla.en.techo.incl">#REF!</definedName>
    <definedName name="losa.plasbau.panel14.4" localSheetId="0">#REF!</definedName>
    <definedName name="losa.plasbau.panel14.4">#REF!</definedName>
    <definedName name="losa.plasbau.panel14.4sin.malla" localSheetId="0">#REF!</definedName>
    <definedName name="losa.plasbau.panel14.4sin.malla">#REF!</definedName>
    <definedName name="Losa.techo.Cocina" localSheetId="0">#REF!</definedName>
    <definedName name="Losa.techo.Cocina">#REF!</definedName>
    <definedName name="Losa.techo.Inclinada">[28]Análisis!$D$256</definedName>
    <definedName name="losa.techo.Villa" localSheetId="0">#REF!</definedName>
    <definedName name="losa.techo.Villa">#REF!</definedName>
    <definedName name="Losa.Techo.Villas" localSheetId="0">#REF!</definedName>
    <definedName name="Losa.Techo.Villas">#REF!</definedName>
    <definedName name="losa.vuelo" localSheetId="0">#REF!</definedName>
    <definedName name="losa.vuelo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1erN.Mod.II" localSheetId="0">#REF!</definedName>
    <definedName name="Losa1erN.Mod.II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2doN.Mod.II" localSheetId="0">#REF!</definedName>
    <definedName name="Losa2doN.Mod.II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a3erN.Mod.II" localSheetId="0">#REF!</definedName>
    <definedName name="Losa3erN.Mod.II">#REF!</definedName>
    <definedName name="Losa4toN.Mod.II" localSheetId="0">#REF!</definedName>
    <definedName name="Losa4toN.Mod.II">#REF!</definedName>
    <definedName name="Loseta.cemento.25x25" localSheetId="0">#REF!</definedName>
    <definedName name="Loseta.cemento.25x25">#REF!</definedName>
    <definedName name="Loseta.Quary.Tile" localSheetId="0">#REF!</definedName>
    <definedName name="Loseta.Quary.Tile">#REF!</definedName>
    <definedName name="LUBRICANTE" localSheetId="0">#REF!</definedName>
    <definedName name="LUBRICANTE">#REF!</definedName>
    <definedName name="lubricantes">[67]Materiales!$K$15</definedName>
    <definedName name="Luces.Camino" localSheetId="0">#REF!</definedName>
    <definedName name="Luces.Camino">#REF!</definedName>
    <definedName name="LUZCENITAL" localSheetId="0">#REF!</definedName>
    <definedName name="LUZCENITAL">#REF!</definedName>
    <definedName name="m" localSheetId="0">#REF!</definedName>
    <definedName name="m">#REF!</definedName>
    <definedName name="M.O._acero">'[23]LISTA DE PRECIO'!$C$12</definedName>
    <definedName name="M.O._acero_malla">'[23]LISTA DE PRECIO'!$C$13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Acero.Escalera" localSheetId="0">#REF!</definedName>
    <definedName name="M.O.Acero.Escalera">#REF!</definedName>
    <definedName name="M.O.Acero.losa.Aligerada" localSheetId="0">#REF!</definedName>
    <definedName name="M.O.Acero.losa.Aligerada">#REF!</definedName>
    <definedName name="M.O.acero.Viga.Amarre" localSheetId="0">#REF!</definedName>
    <definedName name="M.O.acero.Viga.Amarre">#REF!</definedName>
    <definedName name="M.O.acero.vigasydinteles" localSheetId="0">#REF!</definedName>
    <definedName name="M.O.acero.vigasydinteles">#REF!</definedName>
    <definedName name="M.O.acero.zap.Muro" localSheetId="0">#REF!</definedName>
    <definedName name="M.O.acero.zap.Muro">#REF!</definedName>
    <definedName name="M.O.Colc.Mármol30x60" localSheetId="0">#REF!</definedName>
    <definedName name="M.O.Colc.Mármol30x60">#REF!</definedName>
    <definedName name="M.O.colo.Malla" localSheetId="0">#REF!</definedName>
    <definedName name="M.O.colo.Malla">#REF!</definedName>
    <definedName name="M.O.Coloc.Piso.cemento25x25" localSheetId="0">#REF!</definedName>
    <definedName name="M.O.Coloc.Piso.cemento25x25">#REF!</definedName>
    <definedName name="M.O.Coloc.Zocalo.cem.7x25cem." localSheetId="0">#REF!</definedName>
    <definedName name="M.O.Coloc.Zocalo.cem.7x25cem.">#REF!</definedName>
    <definedName name="M.O.Colocacion_de_Panel_Plastbau">'[23]LISTA DE PRECIO'!$C$14</definedName>
    <definedName name="M.O.Estrias" localSheetId="0">#REF!</definedName>
    <definedName name="M.O.Estrias">#REF!</definedName>
    <definedName name="M.O.Excavación.en.cal." localSheetId="0">#REF!</definedName>
    <definedName name="M.O.Excavación.en.cal.">#REF!</definedName>
    <definedName name="M.o.granito.en.piso">[28]Insumos!$E$91</definedName>
    <definedName name="M.O.Panete.pared.exterior" localSheetId="0">#REF!</definedName>
    <definedName name="M.O.Panete.pared.exterior">#REF!</definedName>
    <definedName name="M.O.Panete.techo.inclinado" localSheetId="0">#REF!</definedName>
    <definedName name="M.O.Panete.techo.inclinado">#REF!</definedName>
    <definedName name="M.O.Pañete.exterior" localSheetId="0">#REF!</definedName>
    <definedName name="M.O.Pañete.exterior">#REF!</definedName>
    <definedName name="M.O.Pintura.Exteriores" localSheetId="0">#REF!</definedName>
    <definedName name="M.O.Pintura.Exteriores">#REF!</definedName>
    <definedName name="M.O.Pintura.Int.">'[53]Costos Mano de Obra'!$O$52</definedName>
    <definedName name="M.O.Quicio.cem.7x25cm" localSheetId="0">#REF!</definedName>
    <definedName name="M.O.Quicio.cem.7x25cm">#REF!</definedName>
    <definedName name="M.O.vaciado.columnas" localSheetId="0">#REF!</definedName>
    <definedName name="M.O.vaciado.columnas">#REF!</definedName>
    <definedName name="M.O.vaciado.dinteles" localSheetId="0">#REF!</definedName>
    <definedName name="M.O.vaciado.dinteles">#REF!</definedName>
    <definedName name="M.O.vaciado.vigas" localSheetId="0">#REF!</definedName>
    <definedName name="M.O.vaciado.vigas">#REF!</definedName>
    <definedName name="M.O.vaciado.zapata" localSheetId="0">#REF!</definedName>
    <definedName name="M.O.vaciado.zapata">#REF!</definedName>
    <definedName name="M_O_Armadura_Columna">[22]Insumos!$B$78:$D$78</definedName>
    <definedName name="M_O_Armadura_Dintel_y_Viga">[22]Insumos!$B$79:$D$79</definedName>
    <definedName name="M_O_Cantos">[22]Insumos!$B$99:$D$99</definedName>
    <definedName name="M_O_Carpintero_2da._Categoría">[22]Insumos!$B$96:$D$96</definedName>
    <definedName name="M_O_Cerámica_Italiana_en_Pared">[22]Insumos!$B$102:$D$102</definedName>
    <definedName name="M_O_Colocación_Adoquines">[22]Insumos!$B$104:$D$104</definedName>
    <definedName name="M_O_Colocación_de_Bloques_de_4">[22]Insumos!$B$105:$D$105</definedName>
    <definedName name="M_O_Colocación_de_Bloques_de_6">[22]Insumos!$B$106:$D$106</definedName>
    <definedName name="M_O_Colocación_de_Bloques_de_8">[22]Insumos!$B$107:$D$107</definedName>
    <definedName name="M_O_Colocación_Listelos">[22]Insumos!$B$114:$D$114</definedName>
    <definedName name="M_O_Colocación_Piso_Cerámica_Criolla">[22]Insumos!$B$108:$D$108</definedName>
    <definedName name="M_O_Colocación_Piso_de_Granito_40_X_40">[22]Insumos!$B$111:$D$111</definedName>
    <definedName name="M_O_Colocación_Zócalos_de_Cerámica">[22]Insumos!$B$113:$D$113</definedName>
    <definedName name="M_O_Confección_de_Andamios">[22]Insumos!$B$115:$D$115</definedName>
    <definedName name="M_O_Construcción_Acera_Frotada_y_Violinada">[22]Insumos!$B$116:$D$116</definedName>
    <definedName name="M_O_Corte_y_Amarre_de_Varilla">[22]Insumos!$B$119:$D$119</definedName>
    <definedName name="M_O_Elaboración_Trampa_de_Grasa">[22]Insumos!$B$121:$D$121</definedName>
    <definedName name="M_O_Fino_de_Techo_Inclinado">[22]Insumos!$B$83:$D$83</definedName>
    <definedName name="M_O_Fino_de_Techo_Plano">[22]Insumos!$B$84:$D$84</definedName>
    <definedName name="M_O_Llenado_de_huecos">[22]Insumos!$B$86:$D$86</definedName>
    <definedName name="M_O_Maestro">[22]Insumos!$B$87:$D$87</definedName>
    <definedName name="M_O_Pañete_Maestreado_Exterior">[22]Insumos!$B$91:$D$91</definedName>
    <definedName name="M_O_Pañete_Maestreado_Interior">[22]Insumos!$B$92:$D$92</definedName>
    <definedName name="M_O_Preparación_del_Terreno">[22]Insumos!$B$94:$D$94</definedName>
    <definedName name="M_O_Quintal_Trabajado">[22]Insumos!$B$77:$D$77</definedName>
    <definedName name="M_O_Regado__Compactación__Mojado__Trasl.Mat.__A_M">[22]Insumos!$B$132:$D$132</definedName>
    <definedName name="M_O_Subida_de_Materiales">[22]Insumos!$B$95:$D$95</definedName>
    <definedName name="M_O_Técnico_Calificado">[22]Insumos!$B$149:$D$149</definedName>
    <definedName name="M_O_Zabaletas">[22]Insumos!$B$98:$D$98</definedName>
    <definedName name="M2.Carp.Viga.Horm.Visto" localSheetId="0">#REF!</definedName>
    <definedName name="M2.Carp.Viga.Horm.Visto">#REF!</definedName>
    <definedName name="M2.Carpint.Columna.Conven." localSheetId="0">#REF!</definedName>
    <definedName name="M2.Carpint.Columna.Conven.">#REF!</definedName>
    <definedName name="M2.carpint.Columna.Horm.Visto" localSheetId="0">#REF!</definedName>
    <definedName name="M2.carpint.Columna.Horm.Visto">#REF!</definedName>
    <definedName name="M2.Carpint.Viga.Conven." localSheetId="0">#REF!</definedName>
    <definedName name="M2.Carpint.Viga.Conven.">#REF!</definedName>
    <definedName name="m2ceramica">'[45]Analisis Unit. '!$F$47</definedName>
    <definedName name="m3arena">'[45]Analisis Unit. '!$F$41</definedName>
    <definedName name="m3arepanete">'[45]Analisis Unit. '!$F$44</definedName>
    <definedName name="m3grava">'[45]Analisis Unit. '!$F$42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AL">[10]MOJornal!$D$31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" localSheetId="0">[8]insumo!#REF!</definedName>
    <definedName name="MADERA">[8]insumo!#REF!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[8]insumo!$D$28</definedName>
    <definedName name="MADERAS" localSheetId="0">#REF!</definedName>
    <definedName name="MADERAS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[25]INS!#REF!</definedName>
    <definedName name="MAESTROCARP">[25]INS!#REF!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" localSheetId="0">#REF!</definedName>
    <definedName name="MALLA">#REF!</definedName>
    <definedName name="malla.elec.2.3x2.3.20x20" localSheetId="0">#REF!</definedName>
    <definedName name="malla.elec.2.3x2.3.20x20">#REF!</definedName>
    <definedName name="malla.elec.2.3x2.3.20x20.m2" localSheetId="0">#REF!</definedName>
    <definedName name="malla.elec.2.3x2.3.20x20.m2">#REF!</definedName>
    <definedName name="Malla.Elect.W2.3.15x15" localSheetId="0">#REF!</definedName>
    <definedName name="Malla.Elect.W2.3.15x15">#REF!</definedName>
    <definedName name="Malla.Elect.W2.3.15x15m2" localSheetId="0">#REF!</definedName>
    <definedName name="Malla.Elect.W2.3.15x15m2">#REF!</definedName>
    <definedName name="Malla.Elect.W2.5x20" localSheetId="0">#REF!</definedName>
    <definedName name="Malla.Elect.W2.5x20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electrosoldada_15x15___W2.9x2.9">'[23]LISTA DE PRECIO'!$C$8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CICL6HG" localSheetId="0">#REF!</definedName>
    <definedName name="MALLACICL6HG">#REF!</definedName>
    <definedName name="MALLAS" localSheetId="0">#REF!</definedName>
    <definedName name="MALLAS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G34NEGRACALENT" localSheetId="0">#REF!</definedName>
    <definedName name="MANG34NEGRACALENT">#REF!</definedName>
    <definedName name="Mano_de_Obra_Acero_3">#N/A</definedName>
    <definedName name="Mano_de_Obra_Madera_3">#N/A</definedName>
    <definedName name="MANOBRA" localSheetId="0">#REF!</definedName>
    <definedName name="MANOBRA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'[20]Listado Equipos a utilizar'!#REF!</definedName>
    <definedName name="maquito">'[20]Listado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mol" localSheetId="0">#REF!</definedName>
    <definedName name="Marmol">#REF!</definedName>
    <definedName name="Mármol.30x60" localSheetId="0">#REF!</definedName>
    <definedName name="Mármol.30x60">#REF!</definedName>
    <definedName name="Marmol.30x60.pared" localSheetId="0">#REF!</definedName>
    <definedName name="Marmol.30x60.pared">#REF!</definedName>
    <definedName name="Marmol.A.20x40" localSheetId="0">#REF!</definedName>
    <definedName name="Marmol.A.20x40">#REF!</definedName>
    <definedName name="marmol.A.40x40" localSheetId="0">#REF!</definedName>
    <definedName name="marmol.A.40x40">#REF!</definedName>
    <definedName name="marmol.B.40x40" localSheetId="0">#REF!</definedName>
    <definedName name="marmol.B.40x40">#REF!</definedName>
    <definedName name="Marmolina" localSheetId="0">#REF!</definedName>
    <definedName name="Marmolina">#REF!</definedName>
    <definedName name="marmolpiso" localSheetId="0">[8]insumo!#REF!</definedName>
    <definedName name="marmolpiso">[8]insumo!#REF!</definedName>
    <definedName name="martillo" localSheetId="0">#REF!</definedName>
    <definedName name="martillo">#REF!</definedName>
    <definedName name="masilla.sheetrock">[49]Insumos!$L$40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INST" localSheetId="0">#REF!</definedName>
    <definedName name="MATINST">#REF!</definedName>
    <definedName name="MATOCO" localSheetId="0">#REF!</definedName>
    <definedName name="MATOCO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énsula.2doN" localSheetId="0">#REF!</definedName>
    <definedName name="Ménsula.2doN">#REF!</definedName>
    <definedName name="Ménsula.3er.nivel" localSheetId="0">#REF!</definedName>
    <definedName name="Ménsula.3er.nivel">#REF!</definedName>
    <definedName name="Ménsula.piso" localSheetId="0">#REF!</definedName>
    <definedName name="Ménsula.piso">#REF!</definedName>
    <definedName name="Meseta.10cm" localSheetId="0">#REF!</definedName>
    <definedName name="Meseta.10cm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.Antillana.bloques">[37]Insumos!$E$30</definedName>
    <definedName name="Mez.Antillana.Pañete">[37]Insumos!$E$31</definedName>
    <definedName name="Mez.Antillana.Pisos">[37]Insumos!$E$32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.1.4.Pisos" localSheetId="0">#REF!</definedName>
    <definedName name="Mezcla.1.4.Pisos">#REF!</definedName>
    <definedName name="Mezcla.Careteo" localSheetId="0">#REF!</definedName>
    <definedName name="Mezcla.Careteo">#REF!</definedName>
    <definedName name="Mezcla.Marmolina" localSheetId="0">#REF!</definedName>
    <definedName name="Mezcla.Marmolina">#REF!</definedName>
    <definedName name="mezcla.Panete" localSheetId="0">#REF!</definedName>
    <definedName name="mezcla.Panete">#REF!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.3.Bloque.panete" localSheetId="0">#REF!</definedName>
    <definedName name="Mezcla1.3.Bloque.panete">#REF!</definedName>
    <definedName name="MEZCLA125">[8]Mezcla!$G$45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[8]Mezcla!$G$29</definedName>
    <definedName name="MEZCLAV" localSheetId="0">#REF!</definedName>
    <definedName name="MEZCLAV">#REF!</definedName>
    <definedName name="MEZEMP" localSheetId="0">#REF!</definedName>
    <definedName name="MEZEMP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M" localSheetId="0">#REF!</definedName>
    <definedName name="MM">#REF!</definedName>
    <definedName name="MmExcelLinker_1BE3E522_E4EF_4F83_8B09_7C9149A66141" localSheetId="0">comp [2]custo!$I$997:$J$997</definedName>
    <definedName name="MmExcelLinker_1BE3E522_E4EF_4F83_8B09_7C9149A66141">comp [2]custo!$I$997:$J$997</definedName>
    <definedName name="mmmm" localSheetId="0">#REF!</definedName>
    <definedName name="mmmm">#REF!</definedName>
    <definedName name="MN" localSheetId="0">#REF!</definedName>
    <definedName name="MN">#REF!</definedName>
    <definedName name="MO.Acero.Col.Vig.Horm.Visto" localSheetId="0">#REF!</definedName>
    <definedName name="MO.Acero.Col.Vig.Horm.Visto">#REF!</definedName>
    <definedName name="MO.Acero.General" localSheetId="0">#REF!</definedName>
    <definedName name="MO.Acero.General">#REF!</definedName>
    <definedName name="MO.Acero.Zap.Colum.Vigas" localSheetId="0">#REF!</definedName>
    <definedName name="MO.Acero.Zap.Colum.Vigas">#REF!</definedName>
    <definedName name="MO.Ayudante" localSheetId="0">#REF!</definedName>
    <definedName name="MO.Ayudante">#REF!</definedName>
    <definedName name="MO.Cantos" localSheetId="0">#REF!</definedName>
    <definedName name="MO.Cantos">#REF!</definedName>
    <definedName name="MO.Careteo.Fraguache" localSheetId="0">#REF!</definedName>
    <definedName name="MO.Careteo.Fraguache">#REF!</definedName>
    <definedName name="MO.ceram.Pisos" localSheetId="0">#REF!</definedName>
    <definedName name="MO.ceram.Pisos">#REF!</definedName>
    <definedName name="MO.Col.Bloques" localSheetId="0">#REF!</definedName>
    <definedName name="MO.Col.Bloques">#REF!</definedName>
    <definedName name="MO.Col.Horm" localSheetId="0">#REF!</definedName>
    <definedName name="MO.Col.Horm">#REF!</definedName>
    <definedName name="MO.Compactacion.material" localSheetId="0">#REF!</definedName>
    <definedName name="MO.Compactacion.material">#REF!</definedName>
    <definedName name="MO.Deck.Madera" localSheetId="0">#REF!</definedName>
    <definedName name="MO.Deck.Madera">#REF!</definedName>
    <definedName name="MO.Escalon.Ceramica" localSheetId="0">#REF!</definedName>
    <definedName name="MO.Escalon.Ceramica">#REF!</definedName>
    <definedName name="MO.Escalon.Madera" localSheetId="0">#REF!</definedName>
    <definedName name="MO.Escalon.Madera">#REF!</definedName>
    <definedName name="MO.Fino.Bermuda" localSheetId="0">#REF!</definedName>
    <definedName name="MO.Fino.Bermuda">#REF!</definedName>
    <definedName name="MO.Fino.Normal" localSheetId="0">#REF!</definedName>
    <definedName name="MO.Fino.Normal">#REF!</definedName>
    <definedName name="MO.Gotero.Colgante" localSheetId="0">#REF!</definedName>
    <definedName name="MO.Gotero.Colgante">#REF!</definedName>
    <definedName name="MO.Horm.Estampado" localSheetId="0">#REF!</definedName>
    <definedName name="MO.Horm.Estampado">#REF!</definedName>
    <definedName name="MO.Malla.Electrosoldada" localSheetId="0">#REF!</definedName>
    <definedName name="MO.Malla.Electrosoldada">#REF!</definedName>
    <definedName name="MO.Mochetas" localSheetId="0">#REF!</definedName>
    <definedName name="MO.Mochetas">#REF!</definedName>
    <definedName name="MO.Muro.Piedra" localSheetId="0">#REF!</definedName>
    <definedName name="MO.Muro.Piedra">#REF!</definedName>
    <definedName name="MO.Panete.Paredes" localSheetId="0">#REF!</definedName>
    <definedName name="MO.Panete.Paredes">#REF!</definedName>
    <definedName name="MO.Panete.Techo.Horizontal" localSheetId="0">#REF!</definedName>
    <definedName name="MO.Panete.Techo.Horizontal">#REF!</definedName>
    <definedName name="MO.Pintura.2manos" localSheetId="0">#REF!</definedName>
    <definedName name="MO.Pintura.2manos">#REF!</definedName>
    <definedName name="MO.Piso.Cem.Pulido" localSheetId="0">#REF!</definedName>
    <definedName name="MO.Piso.Cem.Pulido">#REF!</definedName>
    <definedName name="MO.Violines" localSheetId="0">#REF!</definedName>
    <definedName name="MO.Violines">#REF!</definedName>
    <definedName name="MO.Zabaletas" localSheetId="0">#REF!</definedName>
    <definedName name="MO.Zabaletas">#REF!</definedName>
    <definedName name="MO.Zoc.Ceramica" localSheetId="0">#REF!</definedName>
    <definedName name="MO.Zoc.Ceramica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[47]M.O.!$C$203</definedName>
    <definedName name="MOCeram.Paredes" localSheetId="0">#REF!</definedName>
    <definedName name="MOCeram.Paredes">#REF!</definedName>
    <definedName name="Mocheta" localSheetId="0">#REF!</definedName>
    <definedName name="Mocheta">#REF!</definedName>
    <definedName name="Mocheta.95x.65.h.a" localSheetId="0">#REF!</definedName>
    <definedName name="Mocheta.95x.65.h.a">#REF!</definedName>
    <definedName name="Mocheta.caoba" localSheetId="0">#REF!</definedName>
    <definedName name="Mocheta.caoba">#REF!</definedName>
    <definedName name="Mocheta.Mezcla.Antillana" localSheetId="0">[32]Análisis!#REF!</definedName>
    <definedName name="Mocheta.Mezcla.Antillana">[32]Análisis!#REF!</definedName>
    <definedName name="mochetas" localSheetId="0">#REF!</definedName>
    <definedName name="mochetas">#REF!</definedName>
    <definedName name="mochetas.8cm.h.a" localSheetId="0">#REF!</definedName>
    <definedName name="mochetas.8cm.h.a">#REF!</definedName>
    <definedName name="MOCONTEN553015">[47]M.O.!$C$216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dura.caoba" localSheetId="0">#REF!</definedName>
    <definedName name="Moldura.caoba">#REF!</definedName>
    <definedName name="MOPISOCERAMICA" localSheetId="0">[25]INS!#REF!</definedName>
    <definedName name="MOPISOCERAMICA">[25]INS!#REF!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'[45]Analisis Unit. '!$F$85</definedName>
    <definedName name="Mortero.1.2.Impermeabilizante" localSheetId="0">#REF!</definedName>
    <definedName name="Mortero.1.2.Impermeabilizante">#REF!</definedName>
    <definedName name="mortero.1.4.pañete">'[53]Ana. Horm mexc mort'!$D$85</definedName>
    <definedName name="Mortero.Marmolina" localSheetId="0">#REF!</definedName>
    <definedName name="Mortero.Marmolina">#REF!</definedName>
    <definedName name="mortero.para.piso" localSheetId="0">#REF!</definedName>
    <definedName name="mortero.para.piso">#REF!</definedName>
    <definedName name="Mortero.Pulido" localSheetId="0">#REF!</definedName>
    <definedName name="Mortero.Pulido">#REF!</definedName>
    <definedName name="Mortero1.4Panete" localSheetId="0">#REF!</definedName>
    <definedName name="Mortero1.4Panete">#REF!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 localSheetId="0">#REF!</definedName>
    <definedName name="MORTERO14">#REF!</definedName>
    <definedName name="mosbotichinorojo" localSheetId="0">[8]insumo!#REF!</definedName>
    <definedName name="mosbotichinorojo">[8]insumo!#REF!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tierra" localSheetId="0">#REF!</definedName>
    <definedName name="movtierra">#REF!</definedName>
    <definedName name="mozaicoFG" localSheetId="0">[8]insumo!#REF!</definedName>
    <definedName name="mozaicoFG">[8]insumo!#REF!</definedName>
    <definedName name="Muro.6.4toN" localSheetId="0">#REF!</definedName>
    <definedName name="Muro.6.4toN">#REF!</definedName>
    <definedName name="Muro.8.3erN" localSheetId="0">#REF!</definedName>
    <definedName name="Muro.8.3erN">#REF!</definedName>
    <definedName name="Muro.Bloq.4.BNP.Cocina" localSheetId="0">#REF!</definedName>
    <definedName name="Muro.Bloq.4.BNP.Cocina">#REF!</definedName>
    <definedName name="Muro.Bloq.4.SNP.Cocina" localSheetId="0">#REF!</definedName>
    <definedName name="Muro.Bloq.4.SNP.Cocina">#REF!</definedName>
    <definedName name="Muro.Bloq.6.BNP.Cocina" localSheetId="0">#REF!</definedName>
    <definedName name="Muro.Bloq.6.BNP.Cocina">#REF!</definedName>
    <definedName name="Muro.Bloq.6.SNP.Cocina" localSheetId="0">#REF!</definedName>
    <definedName name="Muro.Bloq.6.SNP.Cocina">#REF!</definedName>
    <definedName name="Muro.Bloqe.4.2doN" localSheetId="0">#REF!</definedName>
    <definedName name="Muro.Bloqe.4.2doN">#REF!</definedName>
    <definedName name="Muro.bloqu.8.SNP.Cocina" localSheetId="0">#REF!</definedName>
    <definedName name="Muro.bloqu.8.SNP.Cocina">#REF!</definedName>
    <definedName name="Muro.bloque.2doN" localSheetId="0">#REF!</definedName>
    <definedName name="Muro.bloque.2doN">#REF!</definedName>
    <definedName name="Muro.Bloque.4.1erN" localSheetId="0">#REF!</definedName>
    <definedName name="Muro.Bloque.4.1erN">#REF!</definedName>
    <definedName name="Muro.Bloque.4.3erN" localSheetId="0">#REF!</definedName>
    <definedName name="Muro.Bloque.4.3erN">#REF!</definedName>
    <definedName name="Muro.Bloque.4.4toN" localSheetId="0">#REF!</definedName>
    <definedName name="Muro.Bloque.4.4toN">#REF!</definedName>
    <definedName name="Muro.Bloque.4cm.SNP">[44]Análisis!$N$845</definedName>
    <definedName name="Muro.Bloque.6cm.BNP">[44]Análisis!$N$821</definedName>
    <definedName name="Muro.Bloque.6cm.SNPT">[44]Análisis!$N$808</definedName>
    <definedName name="Muro.Bloque.8.1erN" localSheetId="0">#REF!</definedName>
    <definedName name="Muro.Bloque.8.1erN">#REF!</definedName>
    <definedName name="Muro.Bloque.8.BNP.Cocina" localSheetId="0">#REF!</definedName>
    <definedName name="Muro.Bloque.8.BNP.Cocina">#REF!</definedName>
    <definedName name="Muro.Bloque.8.SNPT.40" localSheetId="0">#REF!</definedName>
    <definedName name="Muro.Bloque.8.SNPT.40">#REF!</definedName>
    <definedName name="Muro.Bloque.8.SNPT.80" localSheetId="0">#REF!</definedName>
    <definedName name="Muro.Bloque.8.SNPT.80">#REF!</definedName>
    <definedName name="Muro.Bloque.8BNP.Comedor" localSheetId="0">#REF!</definedName>
    <definedName name="Muro.Bloque.8BNP.Comedor">#REF!</definedName>
    <definedName name="Muro.Bloque.Vidrio.Area.Noble" localSheetId="0">#REF!</definedName>
    <definedName name="Muro.Bloque.Vidrio.Area.Noble">#REF!</definedName>
    <definedName name="Muro.bloque8.2doN" localSheetId="0">#REF!</definedName>
    <definedName name="Muro.bloque8.2doN">#REF!</definedName>
    <definedName name="Muro.Bloques.10cm" localSheetId="0">#REF!</definedName>
    <definedName name="Muro.Bloques.10cm">#REF!</definedName>
    <definedName name="Muro.Bloques.20cm.40" localSheetId="0">#REF!</definedName>
    <definedName name="Muro.Bloques.20cm.40">#REF!</definedName>
    <definedName name="muro.h.a.20cm">[54]Análisis!$D$729</definedName>
    <definedName name="Muro.Hor.Arm.Inclinado" localSheetId="0">#REF!</definedName>
    <definedName name="Muro.Hor.Arm.Inclinado">#REF!</definedName>
    <definedName name="Muro.Horm.Arm.edif.oficina" localSheetId="0">#REF!</definedName>
    <definedName name="Muro.Horm.Arm.edif.oficina">#REF!</definedName>
    <definedName name="Muro.Horm.Arm.Edif.Parqueo" localSheetId="0">#REF!</definedName>
    <definedName name="Muro.Horm.Arm.Edif.Parqueo">#REF!</definedName>
    <definedName name="Muro.Hormigon.Armado.de20">[28]Análisis!$D$286</definedName>
    <definedName name="Muro.Hormigón.Estanque" localSheetId="0">#REF!</definedName>
    <definedName name="Muro.Hormigón.Estanque">#REF!</definedName>
    <definedName name="Muro.protector.parqueo" localSheetId="0">#REF!</definedName>
    <definedName name="Muro.protector.parqueo">#REF!</definedName>
    <definedName name="muro.shee.ambas.caras">'[55]Muros Interiores h=2.8 m '!$E$64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" localSheetId="0">#REF!</definedName>
    <definedName name="MUROS">#REF!</definedName>
    <definedName name="muros.plycem.ambas.caras">'[55]MurosInt.h=2.8 m Plycem 2 lados'!$E$64</definedName>
    <definedName name="muros.una.cshee.plycem">'[55]MurosInt.h=2.8 m U C con plycem'!$E$64</definedName>
    <definedName name="MUROS_AN" localSheetId="0">#REF!</definedName>
    <definedName name="MUROS_AN">#REF!</definedName>
    <definedName name="n" localSheetId="0">#REF!</definedName>
    <definedName name="n">#REF!</definedName>
    <definedName name="NADA" localSheetId="0">[68]Insumos!#REF!</definedName>
    <definedName name="NADA">[68]Insumos!#REF!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ATILLA" localSheetId="0">#REF!</definedName>
    <definedName name="NATILLA">#REF!</definedName>
    <definedName name="Nave" localSheetId="0">#REF!</definedName>
    <definedName name="Nave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h" localSheetId="0">#REF!</definedName>
    <definedName name="nh">#REF!</definedName>
    <definedName name="NINGUNA" localSheetId="0">[68]Insumos!#REF!</definedName>
    <definedName name="NINGUNA">[68]Insumos!#REF!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112X4HG" localSheetId="0">#REF!</definedName>
    <definedName name="NIPLE112X4HG">#REF!</definedName>
    <definedName name="NIPLE112X6HG" localSheetId="0">#REF!</definedName>
    <definedName name="NIPLE112X6HG">#REF!</definedName>
    <definedName name="NIPLE112X8HG" localSheetId="0">#REF!</definedName>
    <definedName name="NIPLE112X8HG">#REF!</definedName>
    <definedName name="NIPLE125X4HG" localSheetId="0">#REF!</definedName>
    <definedName name="NIPLE125X4HG">#REF!</definedName>
    <definedName name="NIPLE12X4HG" localSheetId="0">#REF!</definedName>
    <definedName name="NIPLE12X4HG">#REF!</definedName>
    <definedName name="NIPLE1X4HG" localSheetId="0">#REF!</definedName>
    <definedName name="NIPLE1X4HG">#REF!</definedName>
    <definedName name="NIPLE212X4HG" localSheetId="0">#REF!</definedName>
    <definedName name="NIPLE212X4HG">#REF!</definedName>
    <definedName name="NIPLE2X4HG" localSheetId="0">#REF!</definedName>
    <definedName name="NIPLE2X4HG">#REF!</definedName>
    <definedName name="NIPLE2X6HG" localSheetId="0">#REF!</definedName>
    <definedName name="NIPLE2X6HG">#REF!</definedName>
    <definedName name="NIPLE34X4HG" localSheetId="0">#REF!</definedName>
    <definedName name="NIPLE34X4HG">#REF!</definedName>
    <definedName name="NIPLE3X12HG" localSheetId="0">#REF!</definedName>
    <definedName name="NIPLE3X12HG">#REF!</definedName>
    <definedName name="NIPLE3X312HG" localSheetId="0">#REF!</definedName>
    <definedName name="NIPLE3X312HG">#REF!</definedName>
    <definedName name="NIPLE3X4HG" localSheetId="0">#REF!</definedName>
    <definedName name="NIPLE3X4HG">#REF!</definedName>
    <definedName name="NIPLE3X6HG" localSheetId="0">#REF!</definedName>
    <definedName name="NIPLE3X6HG">#REF!</definedName>
    <definedName name="NIPLE4X4HG" localSheetId="0">#REF!</definedName>
    <definedName name="NIPLE4X4HG">#REF!</definedName>
    <definedName name="NIPLECROM38X212" localSheetId="0">#REF!</definedName>
    <definedName name="NIPLECROM38X212">#REF!</definedName>
    <definedName name="nissan" localSheetId="0">'[20]Listado Equipos a utilizar'!#REF!</definedName>
    <definedName name="nissan">'[20]Listado Equipos a utilizar'!#REF!</definedName>
    <definedName name="no" localSheetId="0">#REF!</definedName>
    <definedName name="no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 localSheetId="0">[25]INS!#REF!</definedName>
    <definedName name="o">[25]INS!#REF!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.Civil.Ext." localSheetId="0">#REF!</definedName>
    <definedName name="Obra.Civil.Ext.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mencofrado" localSheetId="0">'[27]O.M. y Salarios'!#REF!</definedName>
    <definedName name="omencofrado">'[27]O.M. y Salarios'!#REF!</definedName>
    <definedName name="opala">[67]Salarios!$D$16</definedName>
    <definedName name="Opc.2" localSheetId="0">#REF!</definedName>
    <definedName name="Opc.2">#REF!</definedName>
    <definedName name="Operador.Tipo.1" localSheetId="0">#REF!</definedName>
    <definedName name="Operador.Tipo.1">#REF!</definedName>
    <definedName name="Operador.Tipo.2" localSheetId="0">#REF!</definedName>
    <definedName name="Operador.Tipo.2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[24]OBRAMANO!$F$74</definedName>
    <definedName name="operadorpala">[24]OBRAMANO!$F$72</definedName>
    <definedName name="operadorretro">[24]OBRAMANO!$F$77</definedName>
    <definedName name="operadorrodillo">[24]OBRAMANO!$F$75</definedName>
    <definedName name="operadortractor">[24]OBRAMANO!$F$76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[50]SALARIOS!$C$10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 localSheetId="0">#REF!</definedName>
    <definedName name="ORI12FBCOFLUX">#REF!</definedName>
    <definedName name="ORI1FBCO" localSheetId="0">#REF!</definedName>
    <definedName name="ORI1FBCO">#REF!</definedName>
    <definedName name="ORI1FBCOFLUX" localSheetId="0">#REF!</definedName>
    <definedName name="ORI1FBCOFLUX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[8]insumo!#REF!</definedName>
    <definedName name="ORINALSENCILLO">[8]insumo!#REF!</definedName>
    <definedName name="ORIPEQBCO" localSheetId="0">#REF!</definedName>
    <definedName name="ORIPEQBCO">#REF!</definedName>
    <definedName name="otractor">[67]Salarios!$D$14</definedName>
    <definedName name="OXIDOROJO" localSheetId="0">#REF!</definedName>
    <definedName name="OXIDOROJO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[69]peso!#REF!</definedName>
    <definedName name="p">[69]peso!#REF!</definedName>
    <definedName name="P.U.Amercoat_385ASA_2">#N/A</definedName>
    <definedName name="P.U.Amercoat_385ASA_3">#N/A</definedName>
    <definedName name="P.U.Dimecote9">[70]Insumos!$E$13</definedName>
    <definedName name="P.U.Dimecote9_2">#N/A</definedName>
    <definedName name="P.U.Dimecote9_3">#N/A</definedName>
    <definedName name="P.U.Thinner1000">[70]Insumos!$E$12</definedName>
    <definedName name="P.U.Thinner1000_2">#N/A</definedName>
    <definedName name="P.U.Thinner1000_3">#N/A</definedName>
    <definedName name="P.U.Urethane_Acrilico">[70]Insumos!$E$17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_CAL">[9]Ins!$E$337</definedName>
    <definedName name="P_CLAVO">[9]Ins!$E$909</definedName>
    <definedName name="P_HILO">[9]Herram!$E$24</definedName>
    <definedName name="P_PINO1x4x12BR">[9]Ins!$E$917</definedName>
    <definedName name="P01ago96" localSheetId="0">[18]Boletín!#REF!</definedName>
    <definedName name="P01ago96">[18]Boletín!#REF!</definedName>
    <definedName name="P02sep96" localSheetId="0">[18]Boletín!#REF!</definedName>
    <definedName name="P02sep96">[18]Boletín!#REF!</definedName>
    <definedName name="P03oct96" localSheetId="0">[18]Boletín!#REF!</definedName>
    <definedName name="P03oct96">[18]Boletín!#REF!</definedName>
    <definedName name="P04nov96" localSheetId="0">[18]Boletín!#REF!</definedName>
    <definedName name="P04nov96">[18]Boletín!#REF!</definedName>
    <definedName name="P05dic96" localSheetId="0">[18]Boletín!#REF!</definedName>
    <definedName name="P05dic96">[18]Boletín!#REF!</definedName>
    <definedName name="P06ene97" localSheetId="0">[18]Boletín!#REF!</definedName>
    <definedName name="P06ene97">[18]Boletín!#REF!</definedName>
    <definedName name="P07feb97" localSheetId="0">[18]Boletín!#REF!</definedName>
    <definedName name="P07feb97">[18]Boletín!#REF!</definedName>
    <definedName name="P08mar97" localSheetId="0">[18]Boletín!#REF!</definedName>
    <definedName name="P08mar97">[18]Boletín!#REF!</definedName>
    <definedName name="P09abr97" localSheetId="0">[18]Boletín!#REF!</definedName>
    <definedName name="P09abr97">[18]Boletín!#REF!</definedName>
    <definedName name="P10may97" localSheetId="0">[18]Boletín!#REF!</definedName>
    <definedName name="P10may97">[18]Boletín!#REF!</definedName>
    <definedName name="P11jun97" localSheetId="0">[18]Boletín!#REF!</definedName>
    <definedName name="P11jun97">[18]Boletín!#REF!</definedName>
    <definedName name="P12BLOCK12" localSheetId="0">#REF!</definedName>
    <definedName name="P12BLOCK12">#REF!</definedName>
    <definedName name="P12BLOCK6" localSheetId="0">#REF!</definedName>
    <definedName name="P12BLOCK6">#REF!</definedName>
    <definedName name="P12BLOCK8" localSheetId="0">#REF!</definedName>
    <definedName name="P12BLOCK8">#REF!</definedName>
    <definedName name="P12jul97" localSheetId="0">[18]Boletín!#REF!</definedName>
    <definedName name="P12jul97">[18]Boletín!#REF!</definedName>
    <definedName name="P13ago97" localSheetId="0">[18]Boletín!#REF!</definedName>
    <definedName name="P13ago97">[18]Boletín!#REF!</definedName>
    <definedName name="P14sep96" localSheetId="0">[18]Boletín!#REF!</definedName>
    <definedName name="P14sep96">[18]Boletín!#REF!</definedName>
    <definedName name="P15oct97" localSheetId="0">[18]Boletín!#REF!</definedName>
    <definedName name="P15oct97">[18]Boletín!#REF!</definedName>
    <definedName name="P16nov97" localSheetId="0">[18]Boletín!#REF!</definedName>
    <definedName name="P16nov97">[18]Boletín!#REF!</definedName>
    <definedName name="P17dic97" localSheetId="0">[18]Boletín!#REF!</definedName>
    <definedName name="P17dic97">[18]Boletín!#REF!</definedName>
    <definedName name="P18ene98" localSheetId="0">[18]Boletín!#REF!</definedName>
    <definedName name="P18ene98">[18]Boletín!#REF!</definedName>
    <definedName name="P19feb98" localSheetId="0">[18]Boletín!#REF!</definedName>
    <definedName name="P19feb98">[18]Boletín!#REF!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0mar98" localSheetId="0">[18]Boletín!#REF!</definedName>
    <definedName name="P20mar98">[18]Boletín!#REF!</definedName>
    <definedName name="P21abr98" localSheetId="0">[18]Boletín!#REF!</definedName>
    <definedName name="P21abr98">[18]Boletín!#REF!</definedName>
    <definedName name="P22may98" localSheetId="0">[18]Boletín!#REF!</definedName>
    <definedName name="P22may98">[18]Boletín!#REF!</definedName>
    <definedName name="P23jun98" localSheetId="0">[18]Boletín!#REF!</definedName>
    <definedName name="P23jun98">[18]Boletín!#REF!</definedName>
    <definedName name="P24jul98" localSheetId="0">[18]Boletín!#REF!</definedName>
    <definedName name="P24jul98">[18]Boletín!#REF!</definedName>
    <definedName name="P25ago98" localSheetId="0">[18]Boletín!#REF!</definedName>
    <definedName name="P25ago98">[18]Boletín!#REF!</definedName>
    <definedName name="P26sep98" localSheetId="0">[18]Boletín!#REF!</definedName>
    <definedName name="P26sep98">[18]Boletín!#REF!</definedName>
    <definedName name="P27oct98" localSheetId="0">[18]Boletín!#REF!</definedName>
    <definedName name="P27oct98">[18]Boletín!#REF!</definedName>
    <definedName name="P28nov98" localSheetId="0">[18]Boletín!#REF!</definedName>
    <definedName name="P28nov98">[18]Boletín!#REF!</definedName>
    <definedName name="P29dic98" localSheetId="0">[18]Boletín!#REF!</definedName>
    <definedName name="P29dic98">[18]Boletín!#REF!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EROMALLA23150" localSheetId="0">#REF!</definedName>
    <definedName name="PACEROMALLA23150">#REF!</definedName>
    <definedName name="PACEROMALLA23200" localSheetId="0">#REF!</definedName>
    <definedName name="PACEROMALLA23200">#REF!</definedName>
    <definedName name="PADO50080G" localSheetId="0">#REF!</definedName>
    <definedName name="PADO50080G">#REF!</definedName>
    <definedName name="PADO50080R" localSheetId="0">#REF!</definedName>
    <definedName name="PADO50080R">#REF!</definedName>
    <definedName name="PADO511G" localSheetId="0">#REF!</definedName>
    <definedName name="PADO511G">#REF!</definedName>
    <definedName name="PADO511R" localSheetId="0">#REF!</definedName>
    <definedName name="PADO511R">#REF!</definedName>
    <definedName name="PADO604G" localSheetId="0">#REF!</definedName>
    <definedName name="PADO604G">#REF!</definedName>
    <definedName name="PADO604R" localSheetId="0">#REF!</definedName>
    <definedName name="PADO604R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BN" localSheetId="0">#REF!</definedName>
    <definedName name="PANBN">#REF!</definedName>
    <definedName name="PANBN03" localSheetId="0">#REF!</definedName>
    <definedName name="PANBN03">#REF!</definedName>
    <definedName name="PANBN11" localSheetId="0">#REF!</definedName>
    <definedName name="PANBN11">#REF!</definedName>
    <definedName name="PANBN17" localSheetId="0">#REF!</definedName>
    <definedName name="PANBN17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_Plastbau">'[23]LISTA DE PRECIO'!$C$9</definedName>
    <definedName name="PANEL12CIR" localSheetId="0">#REF!</definedName>
    <definedName name="PANEL12CIR">#REF!</definedName>
    <definedName name="PANEL16CIR" localSheetId="0">#REF!</definedName>
    <definedName name="PANEL16CIR">#REF!</definedName>
    <definedName name="PANEL24CIR" localSheetId="0">#REF!</definedName>
    <definedName name="PANEL24CIR">#REF!</definedName>
    <definedName name="PANEL2CIR" localSheetId="0">#REF!</definedName>
    <definedName name="PANEL2CIR">#REF!</definedName>
    <definedName name="PANEL4CIR" localSheetId="0">#REF!</definedName>
    <definedName name="PANEL4CIR">#REF!</definedName>
    <definedName name="PANEL6CIR" localSheetId="0">#REF!</definedName>
    <definedName name="PANEL6CIR">#REF!</definedName>
    <definedName name="PANEL8CIR" localSheetId="0">#REF!</definedName>
    <definedName name="PANEL8CIR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nete.Coloreado" localSheetId="0">#REF!</definedName>
    <definedName name="Panete.Coloreado">#REF!</definedName>
    <definedName name="Panete.Marmolina" localSheetId="0">#REF!</definedName>
    <definedName name="Panete.Marmolina">#REF!</definedName>
    <definedName name="Panete.Pared.Ext.Villas" localSheetId="0">#REF!</definedName>
    <definedName name="Panete.Pared.Ext.Villas">#REF!</definedName>
    <definedName name="panete.Pared.Int.para.estucar" localSheetId="0">#REF!</definedName>
    <definedName name="panete.Pared.Int.para.estucar">#REF!</definedName>
    <definedName name="Panete.Pared.Int.Villas" localSheetId="0">#REF!</definedName>
    <definedName name="Panete.Pared.Int.Villas">#REF!</definedName>
    <definedName name="Panete.patinillo" localSheetId="0">#REF!</definedName>
    <definedName name="Panete.patinillo">#REF!</definedName>
    <definedName name="Panete.rugoso" localSheetId="0">#REF!</definedName>
    <definedName name="Panete.rugoso">#REF!</definedName>
    <definedName name="panete.techo.horizontal" localSheetId="0">#REF!</definedName>
    <definedName name="panete.techo.horizontal">#REF!</definedName>
    <definedName name="Panete.techo.Inclinado" localSheetId="0">#REF!</definedName>
    <definedName name="Panete.techo.Inclinado">#REF!</definedName>
    <definedName name="PANETES_AN" localSheetId="0">#REF!</definedName>
    <definedName name="PANETES_AN">#REF!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ñete.col.ml" localSheetId="0">#REF!</definedName>
    <definedName name="pañete.col.ml">#REF!</definedName>
    <definedName name="Pañete.Exterior.Antillano" localSheetId="0">[32]Análisis!#REF!</definedName>
    <definedName name="Pañete.Exterior.Antillano">[32]Análisis!#REF!</definedName>
    <definedName name="Pañete.Int.1erN" localSheetId="0">#REF!</definedName>
    <definedName name="Pañete.Int.1erN">#REF!</definedName>
    <definedName name="Pañete.int.2doN" localSheetId="0">#REF!</definedName>
    <definedName name="Pañete.int.2doN">#REF!</definedName>
    <definedName name="Pañete.int.3erN" localSheetId="0">#REF!</definedName>
    <definedName name="Pañete.int.3erN">#REF!</definedName>
    <definedName name="Pañete.int.4toN" localSheetId="0">#REF!</definedName>
    <definedName name="Pañete.int.4toN">#REF!</definedName>
    <definedName name="Pañete.Interior.Antillano" localSheetId="0">[32]Análisis!#REF!</definedName>
    <definedName name="Pañete.Interior.Antillano">[32]Análisis!#REF!</definedName>
    <definedName name="Pañete.Paredes">[44]Análisis!$N$906</definedName>
    <definedName name="Pañete.Techo.1erN" localSheetId="0">#REF!</definedName>
    <definedName name="Pañete.Techo.1erN">#REF!</definedName>
    <definedName name="Pañete.Techo.2doN" localSheetId="0">#REF!</definedName>
    <definedName name="Pañete.Techo.2doN">#REF!</definedName>
    <definedName name="Pañete.Techo.3erN" localSheetId="0">#REF!</definedName>
    <definedName name="Pañete.Techo.3erN">#REF!</definedName>
    <definedName name="Pañete.Techo.4toN" localSheetId="0">#REF!</definedName>
    <definedName name="Pañete.Techo.4toN">#REF!</definedName>
    <definedName name="Pañete.Techo.Horiz.Mezcla.Antillana" localSheetId="0">[32]Análisis!#REF!</definedName>
    <definedName name="Pañete.Techo.Horiz.Mezcla.Antillana">[32]Análisis!#REF!</definedName>
    <definedName name="Pañete.Techo.Horizontal" localSheetId="0">#REF!</definedName>
    <definedName name="Pañete.Techo.Horizontal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rque.Infantil" localSheetId="0">#REF!</definedName>
    <definedName name="Parque.Infantil">#REF!</definedName>
    <definedName name="parte.electrica" localSheetId="0">#REF!</definedName>
    <definedName name="parte.electrica">#REF!</definedName>
    <definedName name="PASAJES" localSheetId="0">#REF!</definedName>
    <definedName name="PASAJES">#REF!</definedName>
    <definedName name="PASC8" localSheetId="0">#REF!</definedName>
    <definedName name="PASC8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X8X8" localSheetId="0">#REF!</definedName>
    <definedName name="PBLINTEL6X8X8">#REF!</definedName>
    <definedName name="PBLINTEL8X8X8" localSheetId="0">#REF!</definedName>
    <definedName name="PBLINTEL8X8X8">#REF!</definedName>
    <definedName name="PBLOCALPER" localSheetId="0">#REF!</definedName>
    <definedName name="PBLOCALPER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6DEC" localSheetId="0">#REF!</definedName>
    <definedName name="PBLOCK6DEC">#REF!</definedName>
    <definedName name="PBLOCK6TEX" localSheetId="0">#REF!</definedName>
    <definedName name="PBLOCK6TEX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8DEC" localSheetId="0">#REF!</definedName>
    <definedName name="PBLOCK8DEC">#REF!</definedName>
    <definedName name="PBLOCK8TEX" localSheetId="0">#REF!</definedName>
    <definedName name="PBLOCK8TEX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RPAVGPVT" localSheetId="0">#REF!</definedName>
    <definedName name="PBORPAVGPVT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#REF!</definedName>
    <definedName name="pd">#REF!</definedName>
    <definedName name="PDUCHA" localSheetId="0">#REF!</definedName>
    <definedName name="PDUCHA">#REF!</definedName>
    <definedName name="Pedestal.H.V." localSheetId="0">#REF!</definedName>
    <definedName name="Pedestal.H.V.">#REF!</definedName>
    <definedName name="pedri" localSheetId="0">#REF!</definedName>
    <definedName name="pedri">#REF!</definedName>
    <definedName name="Peon" localSheetId="0">#REF!</definedName>
    <definedName name="Peon">#REF!</definedName>
    <definedName name="Peon.dia" localSheetId="0">#REF!</definedName>
    <definedName name="Peon.dia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[38]MO!$B$11</definedName>
    <definedName name="PEONCARP" localSheetId="0">[25]INS!#REF!</definedName>
    <definedName name="PEONCARP">[25]INS!#REF!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[38]INSU!$B$91</definedName>
    <definedName name="Pergolado.9pies" localSheetId="0">[32]Análisis!#REF!</definedName>
    <definedName name="Pergolado.9pies">[32]Análisis!#REF!</definedName>
    <definedName name="pergolado.area.piscina">[54]Análisis!$D$1633</definedName>
    <definedName name="Pergolado.Madera" localSheetId="0">[32]Análisis!#REF!</definedName>
    <definedName name="Pergolado.Madera">[32]Análisis!#REF!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MAR3030" localSheetId="0">#REF!</definedName>
    <definedName name="PGRAMAR3030">#REF!</definedName>
    <definedName name="PGRAMAR4040" localSheetId="0">#REF!</definedName>
    <definedName name="PGRAMAR4040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40GRIS" localSheetId="0">#REF!</definedName>
    <definedName name="PGRANITO40GRIS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GRAMAR" localSheetId="0">#REF!</definedName>
    <definedName name="PHCHGRAMAR">#REF!</definedName>
    <definedName name="PHCHMARAGLPR" localSheetId="0">#REF!</definedName>
    <definedName name="PHCHMARAGLPR">#REF!</definedName>
    <definedName name="PHCHSUPERBCO" localSheetId="0">#REF!</definedName>
    <definedName name="PHCHSUPERBCO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EDRAS" localSheetId="0">#REF!</definedName>
    <definedName name="PIEDRAS">#REF!</definedName>
    <definedName name="PINO">[50]INS!$D$770</definedName>
    <definedName name="Pino.Americano" localSheetId="0">#REF!</definedName>
    <definedName name="Pino.Americano">#REF!</definedName>
    <definedName name="pino.tratado">[71]Insumos!$C$35</definedName>
    <definedName name="pino1x10bruto" localSheetId="0">#REF!</definedName>
    <definedName name="pino1x10bruto">#REF!</definedName>
    <definedName name="pino1x12bruto" localSheetId="0">#REF!</definedName>
    <definedName name="pino1x12bruto">#REF!</definedName>
    <definedName name="PINO1X12BRUTOTRAT" localSheetId="0">#REF!</definedName>
    <definedName name="PINO1X12BRUTOTRAT">#REF!</definedName>
    <definedName name="PINO2X12BRUTO" localSheetId="0">#REF!</definedName>
    <definedName name="PINO2X12BRUTO">#REF!</definedName>
    <definedName name="PINO4X4BRUTO" localSheetId="0">#REF!</definedName>
    <definedName name="PINO4X4BRUTO">#REF!</definedName>
    <definedName name="pinobruto">[24]MATERIALES!$G$33</definedName>
    <definedName name="PINOBRUTO4x4x12" localSheetId="0">#REF!</definedName>
    <definedName name="PINOBRUTO4x4x12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 localSheetId="0">#REF!</definedName>
    <definedName name="PINTACRIEXT">#REF!</definedName>
    <definedName name="PINTACRIEXTAND" localSheetId="0">#REF!</definedName>
    <definedName name="PINTACRIEXTAND">#REF!</definedName>
    <definedName name="PINTACRIINT" localSheetId="0">#REF!</definedName>
    <definedName name="PINTACRIINT">#REF!</definedName>
    <definedName name="PINTECO" localSheetId="0">#REF!</definedName>
    <definedName name="PINTECO">#REF!</definedName>
    <definedName name="PINTEPOX" localSheetId="0">#REF!</definedName>
    <definedName name="PINTEPOX">#REF!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 localSheetId="0">#REF!</definedName>
    <definedName name="PINTLACA">#REF!</definedName>
    <definedName name="PINTMAN" localSheetId="0">#REF!</definedName>
    <definedName name="PINTMAN">#REF!</definedName>
    <definedName name="PINTMANAND" localSheetId="0">#REF!</definedName>
    <definedName name="PINTMANAND">#REF!</definedName>
    <definedName name="PINTURA" localSheetId="0">#REF!</definedName>
    <definedName name="PINTURA">#REF!</definedName>
    <definedName name="Pintura.Aceite" localSheetId="0">#REF!</definedName>
    <definedName name="Pintura.Aceite">#REF!</definedName>
    <definedName name="Pintura.aceite.pared" localSheetId="0">#REF!</definedName>
    <definedName name="Pintura.aceite.pared">#REF!</definedName>
    <definedName name="Pintura.Acrilica.Bca.MA" localSheetId="0">#REF!</definedName>
    <definedName name="Pintura.Acrilica.Bca.MA">#REF!</definedName>
    <definedName name="Pintura.Acrilica.Ma" localSheetId="0">#REF!</definedName>
    <definedName name="Pintura.Acrilica.Ma">#REF!</definedName>
    <definedName name="Pintura.Acrilica.preparada.MA" localSheetId="0">#REF!</definedName>
    <definedName name="Pintura.Acrilica.preparada.MA">#REF!</definedName>
    <definedName name="Pintura.Eco.Pupolar" localSheetId="0">#REF!</definedName>
    <definedName name="Pintura.Eco.Pupolar">#REF!</definedName>
    <definedName name="Pintura.Epóxica" localSheetId="0">#REF!</definedName>
    <definedName name="Pintura.Epóxica">#REF!</definedName>
    <definedName name="Pintura.epoxica.piscina">[54]Análisis!$D$1562</definedName>
    <definedName name="Pintura.Epoxica.Popular.MA" localSheetId="0">#REF!</definedName>
    <definedName name="Pintura.Epoxica.Popular.MA">#REF!</definedName>
    <definedName name="pintura.man.puertas">[52]Análisis!$D$1549</definedName>
    <definedName name="pintura.mant.puertas">[51]Análisis!$D$1164</definedName>
    <definedName name="Pintura.Pared.Exteriores" localSheetId="0">#REF!</definedName>
    <definedName name="Pintura.Pared.Exteriores">#REF!</definedName>
    <definedName name="Pintura.pared.Interior" localSheetId="0">#REF!</definedName>
    <definedName name="Pintura.pared.Interior">#REF!</definedName>
    <definedName name="pintura.sobre.clavot">[52]Análisis!$D$1556</definedName>
    <definedName name="Pintura.techo" localSheetId="0">#REF!</definedName>
    <definedName name="Pintura.techo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cina" localSheetId="0">#REF!</definedName>
    <definedName name="Piscina">#REF!</definedName>
    <definedName name="Piscina.Crhist" localSheetId="0">[32]Análisis!#REF!</definedName>
    <definedName name="Piscina.Crhist">[32]Análisis!#REF!</definedName>
    <definedName name="Piscina.Losa.Fondo" localSheetId="0">[32]Análisis!#REF!</definedName>
    <definedName name="Piscina.Losa.Fondo">[32]Análisis!#REF!</definedName>
    <definedName name="Piscina.Muro" localSheetId="0">[32]Análisis!#REF!</definedName>
    <definedName name="Piscina.Muro">[32]Análisis!#REF!</definedName>
    <definedName name="PiscinaKurt" localSheetId="0">[32]Análisis!#REF!</definedName>
    <definedName name="PiscinaKurt">[32]Análisis!#REF!</definedName>
    <definedName name="Pisntura.Piscina" localSheetId="0">[32]Análisis!#REF!</definedName>
    <definedName name="Pisntura.Piscina">[32]Análisis!#REF!</definedName>
    <definedName name="Piso.Baldosin30x60" localSheetId="0">[32]Análisis!#REF!</definedName>
    <definedName name="Piso.Baldosin30x60">[32]Análisis!#REF!</definedName>
    <definedName name="Piso.Ceram" localSheetId="0">#REF!</definedName>
    <definedName name="Piso.Ceram">#REF!</definedName>
    <definedName name="Piso.Ceram.Blanca.20x20" localSheetId="0">#REF!</definedName>
    <definedName name="Piso.Ceram.Blanca.20x20">#REF!</definedName>
    <definedName name="Piso.Ceram.Boston" localSheetId="0">[72]Análisis!#REF!</definedName>
    <definedName name="Piso.Ceram.Boston">[72]Análisis!#REF!</definedName>
    <definedName name="Piso.Ceram.Etrusco.30x30" localSheetId="0">#REF!</definedName>
    <definedName name="Piso.Ceram.Etrusco.30x30">#REF!</definedName>
    <definedName name="Piso.Ceram.Gres.Piso.Mezc.Antillana" localSheetId="0">[32]Análisis!#REF!</definedName>
    <definedName name="Piso.Ceram.Gres.Piso.Mezc.Antillana">[32]Análisis!#REF!</definedName>
    <definedName name="Piso.Ceram.Imperial.Gris" localSheetId="0">#REF!</definedName>
    <definedName name="Piso.Ceram.Imperial.Gris">#REF!</definedName>
    <definedName name="Piso.Ceram.Ines.Gris" localSheetId="0">#REF!</definedName>
    <definedName name="Piso.Ceram.Ines.Gris">#REF!</definedName>
    <definedName name="Piso.Ceram.Nevada.33x33" localSheetId="0">#REF!</definedName>
    <definedName name="Piso.Ceram.Nevada.33x33">#REF!</definedName>
    <definedName name="Piso.Ceram.Serv.">[28]Análisis!$D$580</definedName>
    <definedName name="Piso.Ceram.Ultra.Bco." localSheetId="0">#REF!</definedName>
    <definedName name="Piso.Ceram.Ultra.Bco.">#REF!</definedName>
    <definedName name="Piso.Cerámica" localSheetId="0">[32]Análisis!#REF!</definedName>
    <definedName name="Piso.Cerámica">[32]Análisis!#REF!</definedName>
    <definedName name="Piso.Ceramica.A">[28]Análisis!$D$522</definedName>
    <definedName name="piso.ceramica.antideslizante" localSheetId="0">#REF!</definedName>
    <definedName name="piso.ceramica.antideslizante">#REF!</definedName>
    <definedName name="Piso.Ceramica.B">[28]Análisis!$D$541</definedName>
    <definedName name="Piso.Ceramica.C">[28]Análisis!$D$560</definedName>
    <definedName name="Piso.Cerámica.Importada" localSheetId="0">#REF!</definedName>
    <definedName name="Piso.Cerámica.Importada">#REF!</definedName>
    <definedName name="Piso.Cerámica.Mezc.Antillana" localSheetId="0">[32]Análisis!#REF!</definedName>
    <definedName name="Piso.Cerámica.Mezc.Antillana">[32]Análisis!#REF!</definedName>
    <definedName name="piso.de.marmol" localSheetId="0">#REF!</definedName>
    <definedName name="piso.de.marmol">#REF!</definedName>
    <definedName name="Piso.Granimarmol" localSheetId="0">#REF!</definedName>
    <definedName name="Piso.Granimarmol">#REF!</definedName>
    <definedName name="Piso.Granito.Blanco" localSheetId="0">#REF!</definedName>
    <definedName name="Piso.Granito.Blanco">#REF!</definedName>
    <definedName name="piso.granito.ext.crema">[28]Análisis!$D$415</definedName>
    <definedName name="piso.granito.ext.rosado">[28]Análisis!$D$427</definedName>
    <definedName name="piso.granito.ext.rozado">[28]Análisis!$D$427</definedName>
    <definedName name="Piso.granito.fondo.blanco">[28]Análisis!$D$449</definedName>
    <definedName name="Piso.granito.fondo.gris">[28]Análisis!$D$460</definedName>
    <definedName name="piso.granito.p.exterior.rojo">[28]Análisis!$D$438</definedName>
    <definedName name="piso.granito.p.exterior.rosado">[28]Análisis!$D$438</definedName>
    <definedName name="Piso.Horm.10cm.Sin.Malla" localSheetId="0">#REF!</definedName>
    <definedName name="Piso.Horm.10cm.Sin.Malla">#REF!</definedName>
    <definedName name="Piso.Horm.Estampado" localSheetId="0">#REF!</definedName>
    <definedName name="Piso.Horm.Estampado">#REF!</definedName>
    <definedName name="Piso.loseta.cemento.25x25" localSheetId="0">#REF!</definedName>
    <definedName name="Piso.loseta.cemento.25x25">#REF!</definedName>
    <definedName name="Piso.Madera.Teka" localSheetId="0">#REF!</definedName>
    <definedName name="Piso.Madera.Teka">#REF!</definedName>
    <definedName name="Piso.marmol.A.20x40" localSheetId="0">#REF!</definedName>
    <definedName name="Piso.marmol.A.20x40">#REF!</definedName>
    <definedName name="Piso.marmol.A.40x40" localSheetId="0">#REF!</definedName>
    <definedName name="Piso.marmol.A.40x40">#REF!</definedName>
    <definedName name="Piso.Marmol.B.40x40" localSheetId="0">#REF!</definedName>
    <definedName name="Piso.Marmol.B.40x40">#REF!</definedName>
    <definedName name="piso.marmol.crema" localSheetId="0">#REF!</definedName>
    <definedName name="piso.marmol.crema">#REF!</definedName>
    <definedName name="Piso.Mármol.crema" localSheetId="0">[32]Análisis!#REF!</definedName>
    <definedName name="Piso.Mármol.crema">[32]Análisis!#REF!</definedName>
    <definedName name="Piso.marmol.Tipo.B" localSheetId="0">#REF!</definedName>
    <definedName name="Piso.marmol.Tipo.B">#REF!</definedName>
    <definedName name="piso.mosaico.25x25">[52]Análisis!$D$1256</definedName>
    <definedName name="piso.porcelanato.40x40">[28]Análisis!$D$491</definedName>
    <definedName name="Piso.Quary.Tile" localSheetId="0">#REF!</definedName>
    <definedName name="Piso.Quary.Tile">#REF!</definedName>
    <definedName name="Piso.Vibrazo.Blanco30x30" localSheetId="0">#REF!</definedName>
    <definedName name="Piso.Vibrazo.Blanco30x30">#REF!</definedName>
    <definedName name="PISO_GRANITO_FONDO_BCO">[38]INSU!$B$103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50080G" localSheetId="0">#REF!</definedName>
    <definedName name="PISOADO50080G">#REF!</definedName>
    <definedName name="PISOADO50080R" localSheetId="0">#REF!</definedName>
    <definedName name="PISOADO50080R">#REF!</definedName>
    <definedName name="PISOADO511G" localSheetId="0">#REF!</definedName>
    <definedName name="PISOADO511G">#REF!</definedName>
    <definedName name="PISOADO511R" localSheetId="0">#REF!</definedName>
    <definedName name="PISOADO511R">#REF!</definedName>
    <definedName name="PISOADO604G" localSheetId="0">#REF!</definedName>
    <definedName name="PISOADO604G">#REF!</definedName>
    <definedName name="PISOADO604R" localSheetId="0">#REF!</definedName>
    <definedName name="PISOADO604R">#REF!</definedName>
    <definedName name="PISOGRA1233030BCO" localSheetId="0">#REF!</definedName>
    <definedName name="PISOGRA1233030BCO">#REF!</definedName>
    <definedName name="PISOGRA1233030GRIS" localSheetId="0">#REF!</definedName>
    <definedName name="PISOGRA1233030GRIS">#REF!</definedName>
    <definedName name="PISOGRA1234040BCO" localSheetId="0">#REF!</definedName>
    <definedName name="PISOGRA1234040BCO">#REF!</definedName>
    <definedName name="PISOGRAPROY4040" localSheetId="0">#REF!</definedName>
    <definedName name="PISOGRAPROY4040">#REF!</definedName>
    <definedName name="PISOHFV10" localSheetId="0">#REF!</definedName>
    <definedName name="PISOHFV10">#REF!</definedName>
    <definedName name="PISOLADEXAPEQ" localSheetId="0">#REF!</definedName>
    <definedName name="PISOLADEXAPEQ">#REF!</definedName>
    <definedName name="PISOLADFERIAPEQ" localSheetId="0">#REF!</definedName>
    <definedName name="PISOLADFERIAPEQ">#REF!</definedName>
    <definedName name="PISOMOSROJ2525" localSheetId="0">#REF!</definedName>
    <definedName name="PISOMOSROJ2525">#REF!</definedName>
    <definedName name="PISOPUL10" localSheetId="0">#REF!</definedName>
    <definedName name="PISOPUL10">#REF!</definedName>
    <definedName name="PISOS" localSheetId="0">#REF!</definedName>
    <definedName name="PISOS">#REF!</definedName>
    <definedName name="PISOS_AN" localSheetId="0">#REF!</definedName>
    <definedName name="PISOS_AN">#REF!</definedName>
    <definedName name="PITACRILLICA" localSheetId="0">[8]insumo!#REF!</definedName>
    <definedName name="PITACRILLICA">[8]insumo!#REF!</definedName>
    <definedName name="PITECONOMICA" localSheetId="0">[8]insumo!#REF!</definedName>
    <definedName name="PITECONOMICA">[8]insumo!#REF!</definedName>
    <definedName name="pitesmalte" localSheetId="0">[8]insumo!#REF!</definedName>
    <definedName name="pitesmalte">[8]insumo!#REF!</definedName>
    <definedName name="PITMANTENIMIENTO" localSheetId="0">[8]insumo!#REF!</definedName>
    <definedName name="PITMANTENIMIENTO">[8]insumo!#REF!</definedName>
    <definedName name="pitoxidoverde" localSheetId="0">[8]insumo!#REF!</definedName>
    <definedName name="pitoxidoverde">[8]insumo!#REF!</definedName>
    <definedName name="PITSATINADA" localSheetId="0">[8]insumo!#REF!</definedName>
    <definedName name="PITSATINADA">[8]insumo!#REF!</definedName>
    <definedName name="pitsemiglos" localSheetId="0">[8]insumo!#REF!</definedName>
    <definedName name="pitsemiglos">[8]insumo!#REF!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.pvc.hache" localSheetId="0">#REF!</definedName>
    <definedName name="plafon.pvc.hache">#REF!</definedName>
    <definedName name="plafon.pvc.varece" localSheetId="0">#REF!</definedName>
    <definedName name="plafon.pvc.varece">#REF!</definedName>
    <definedName name="plafond.antihumeda" localSheetId="0">#REF!</definedName>
    <definedName name="plafond.antihumeda">#REF!</definedName>
    <definedName name="Plafond.PVC" localSheetId="0">#REF!</definedName>
    <definedName name="Plafond.PVC">#REF!</definedName>
    <definedName name="plafond.sheetrock">'[55]Plafond Sheetrock'!$E$54</definedName>
    <definedName name="PLAJ4040GRI" localSheetId="0">#REF!</definedName>
    <definedName name="PLAJ4040GRI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_3">#N/A</definedName>
    <definedName name="planta.electrica500w">[28]Resumen!$D$25</definedName>
    <definedName name="Planta.Tratamiento" localSheetId="0">#REF!</definedName>
    <definedName name="Planta.Tratamiento">#REF!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NTASELECT" localSheetId="0">#REF!</definedName>
    <definedName name="PLANTASELECT">#REF!</definedName>
    <definedName name="PLASFONES" localSheetId="0">#REF!</definedName>
    <definedName name="PLASFONES">#REF!</definedName>
    <definedName name="PLASTICO">[38]INSU!$B$90</definedName>
    <definedName name="Platea.Fundación.Villa" localSheetId="0">#REF!</definedName>
    <definedName name="Platea.Fundación.Villa">#REF!</definedName>
    <definedName name="platea.piscina">[54]Análisis!$D$200</definedName>
    <definedName name="Plato.Acrilico" localSheetId="0">#REF!</definedName>
    <definedName name="Plato.Acrilico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[25]INS!$D$563</definedName>
    <definedName name="PLIGADORA2_6" localSheetId="0">#REF!</definedName>
    <definedName name="PLIGADORA2_6">#REF!</definedName>
    <definedName name="PLLAVECHORRO12" localSheetId="0">#REF!</definedName>
    <definedName name="PLLAVECHORRO12">#REF!</definedName>
    <definedName name="PLLAVECHORRO34" localSheetId="0">#REF!</definedName>
    <definedName name="PLLAVECHORRO34">#REF!</definedName>
    <definedName name="PLLAVEPASOBOLA1" localSheetId="0">#REF!</definedName>
    <definedName name="PLLAVEPASOBOLA1">#REF!</definedName>
    <definedName name="PLLAVEPASOBOLA112" localSheetId="0">#REF!</definedName>
    <definedName name="PLLAVEPASOBOLA112">#REF!</definedName>
    <definedName name="PLLAVEPASOBOLA12" localSheetId="0">#REF!</definedName>
    <definedName name="PLLAVEPASOBOLA12">#REF!</definedName>
    <definedName name="PLLAVEPASOBOLA2" localSheetId="0">#REF!</definedName>
    <definedName name="PLLAVEPASOBOLA2">#REF!</definedName>
    <definedName name="PLLAVEPASOBOLA212" localSheetId="0">#REF!</definedName>
    <definedName name="PLLAVEPASOBOLA212">#REF!</definedName>
    <definedName name="PLLAVEPASOBOLA3" localSheetId="0">#REF!</definedName>
    <definedName name="PLLAVEPASOBOLA3">#REF!</definedName>
    <definedName name="PLLAVEPASOBOLA34" localSheetId="0">#REF!</definedName>
    <definedName name="PLLAVEPASOBOLA34">#REF!</definedName>
    <definedName name="PLOMERIA.GENERAL" localSheetId="0">#REF!</definedName>
    <definedName name="PLOMERIA.GENERAL">#REF!</definedName>
    <definedName name="PLOMERO" localSheetId="0">[25]INS!#REF!</definedName>
    <definedName name="PLOMERO">[25]INS!#REF!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[25]INS!#REF!</definedName>
    <definedName name="PLOMEROAYUDANTE">[25]INS!#REF!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[25]INS!#REF!</definedName>
    <definedName name="PLOMEROOFICIAL">[25]INS!#REF!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[8]insumo!#REF!</definedName>
    <definedName name="PLYWOOD">[8]insumo!#REF!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lywood3.4" localSheetId="0">#REF!</definedName>
    <definedName name="Plywood3.4">#REF!</definedName>
    <definedName name="pmadera2162" localSheetId="0">[43]precios!#REF!</definedName>
    <definedName name="pmadera2162">[43]precios!#REF!</definedName>
    <definedName name="pmadera2162_8" localSheetId="0">#REF!</definedName>
    <definedName name="pmadera2162_8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23BCO" localSheetId="0">#REF!</definedName>
    <definedName name="PMES23BCO">#REF!</definedName>
    <definedName name="PMESSUPBCO" localSheetId="0">#REF!</definedName>
    <definedName name="PMESSUPBCO">#REF!</definedName>
    <definedName name="PMOSAICO25X25ROJO" localSheetId="0">#REF!</definedName>
    <definedName name="PMOSAICO25X25ROJO">#REF!</definedName>
    <definedName name="po">[73]PRESUPUESTO!$O$9:$O$236</definedName>
    <definedName name="Poblado.Columnas" localSheetId="0">[32]Análisis!#REF!</definedName>
    <definedName name="Poblado.Columnas">[32]Análisis!#REF!</definedName>
    <definedName name="Poblado.Comercial" localSheetId="0">#REF!</definedName>
    <definedName name="Poblado.Comercial">#REF!</definedName>
    <definedName name="Poblado.Zap.Columna" localSheetId="0">[32]Análisis!#REF!</definedName>
    <definedName name="Poblado.Zap.Columna">[32]Análisis!#REF!</definedName>
    <definedName name="Porcelanato30x60">[28]Análisis!$D$512</definedName>
    <definedName name="porcentaje_3">"$#REF!.$J$12"</definedName>
    <definedName name="PORTACANDADO" localSheetId="0">#REF!</definedName>
    <definedName name="PORTACANDADO">#REF!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OZOS" localSheetId="0">#REF!</definedName>
    <definedName name="POZOS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'[74]med.mov.de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EPAVDGVE25" localSheetId="0">#REF!</definedName>
    <definedName name="PPIEPAVDGVE25">#REF!</definedName>
    <definedName name="PPIEPAVG15" localSheetId="0">#REF!</definedName>
    <definedName name="PPIEPAVG15">#REF!</definedName>
    <definedName name="PPIEPAVG3" localSheetId="0">#REF!</definedName>
    <definedName name="PPIEPAVG3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[75]Precios!$A$4:$F$1576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ESUPUESTRO23" localSheetId="0">#REF!</definedName>
    <definedName name="PRESUPUESTRO23">#REF!</definedName>
    <definedName name="PRIMA_3">"$#REF!.$M$38"</definedName>
    <definedName name="Primer.Biocida.Popular" localSheetId="0">#REF!</definedName>
    <definedName name="Primer.Biocida.Popular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ticos_3">#N/A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TABLETAGRIS" localSheetId="0">#REF!</definedName>
    <definedName name="PTABLETAGRIS">#REF!</definedName>
    <definedName name="PTABLETAROJA" localSheetId="0">#REF!</definedName>
    <definedName name="PTABLETAROJA">#REF!</definedName>
    <definedName name="PTAFRANCAOBA" localSheetId="0">#REF!</definedName>
    <definedName name="PTAFRANCAOBA">#REF!</definedName>
    <definedName name="PTAFRANCAOBAM2" localSheetId="0">#REF!</definedName>
    <definedName name="PTAFRANCAOBAM2">#REF!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 localSheetId="0">#REF!</definedName>
    <definedName name="PTAPANCORCAOBA">#REF!</definedName>
    <definedName name="PTAPANCORCAOBAM2" localSheetId="0">#REF!</definedName>
    <definedName name="PTAPANCORCAOBAM2">#REF!</definedName>
    <definedName name="PTAPANCORPINO" localSheetId="0">#REF!</definedName>
    <definedName name="PTAPANCORPINO">#REF!</definedName>
    <definedName name="PTAPANCORPINOM2" localSheetId="0">#REF!</definedName>
    <definedName name="PTAPANCORPINOM2">#REF!</definedName>
    <definedName name="PTAPANESPCAOBA" localSheetId="0">#REF!</definedName>
    <definedName name="PTAPANESPCAOBA">#REF!</definedName>
    <definedName name="PTAPANESPCAOBAM2" localSheetId="0">#REF!</definedName>
    <definedName name="PTAPANESPCAOBAM2">#REF!</definedName>
    <definedName name="PTAPANVAIVENCAOBA" localSheetId="0">#REF!</definedName>
    <definedName name="PTAPANVAIVENCAOBA">#REF!</definedName>
    <definedName name="PTAPANVAIVENCAOBAM2" localSheetId="0">#REF!</definedName>
    <definedName name="PTAPANVAIVENCAOBAM2">#REF!</definedName>
    <definedName name="PTAPLY" localSheetId="0">#REF!</definedName>
    <definedName name="PTAPLY">#REF!</definedName>
    <definedName name="PTAPLYM2" localSheetId="0">#REF!</definedName>
    <definedName name="PTAPLYM2">#REF!</definedName>
    <definedName name="PTC110PISO" localSheetId="0">#REF!</definedName>
    <definedName name="PTC110PISO">#REF!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PACISTOLA3030" localSheetId="0">#REF!</definedName>
    <definedName name="PTPACISTOLA3030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" hidden="1">#REF!</definedName>
    <definedName name="Puerta.Apanelada.Pino" localSheetId="0">[32]Análisis!#REF!</definedName>
    <definedName name="Puerta.Apanelada.Pino">[32]Análisis!#REF!</definedName>
    <definedName name="Puerta.Caoba.Vidrio" localSheetId="0">[32]Análisis!#REF!</definedName>
    <definedName name="Puerta.Caoba.Vidrio">[32]Análisis!#REF!</definedName>
    <definedName name="Puerta.Closet" localSheetId="0">[32]Análisis!#REF!</definedName>
    <definedName name="Puerta.Closet">[32]Análisis!#REF!</definedName>
    <definedName name="Puerta.closet.caoba" localSheetId="0">#REF!</definedName>
    <definedName name="Puerta.closet.caoba">#REF!</definedName>
    <definedName name="puerta.enrollable.p.moteles">[28]Insumos!$E$42</definedName>
    <definedName name="Puerta.entrada.caoba" localSheetId="0">#REF!</definedName>
    <definedName name="Puerta.entrada.caoba">#REF!</definedName>
    <definedName name="Puerta.interior.caoba" localSheetId="0">#REF!</definedName>
    <definedName name="Puerta.interior.caoba">#REF!</definedName>
    <definedName name="Puerta.Pino.Vidrio" localSheetId="0">[32]Análisis!#REF!</definedName>
    <definedName name="Puerta.Pino.Vidrio">[32]Análisis!#REF!</definedName>
    <definedName name="Puerta.Plywood" localSheetId="0">[32]Análisis!#REF!</definedName>
    <definedName name="Puerta.Plywood">[32]Análisis!#REF!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PVC.1.50" localSheetId="0">#REF!</definedName>
    <definedName name="PuertaPVC.1.50">#REF!</definedName>
    <definedName name="PuertaPVC.180" localSheetId="0">#REF!</definedName>
    <definedName name="PuertaPVC.180">#REF!</definedName>
    <definedName name="PUERTAS" localSheetId="0">#REF!</definedName>
    <definedName name="PUERTAS">#REF!</definedName>
    <definedName name="Puertas.comerciales" localSheetId="0">#REF!</definedName>
    <definedName name="Puertas.comerciales">#REF!</definedName>
    <definedName name="Puertas.Corredizas" localSheetId="0">#REF!</definedName>
    <definedName name="Puertas.Corredizas">#REF!</definedName>
    <definedName name="PULESC">[47]M.O.!$C$970</definedName>
    <definedName name="Pulido.Mrmol" localSheetId="0">#REF!</definedName>
    <definedName name="Pulido.Mrmol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'[22]Análisis de Precios'!$F$201</definedName>
    <definedName name="PVALVCIST1" localSheetId="0">#REF!</definedName>
    <definedName name="PVALVCIST1">#REF!</definedName>
    <definedName name="PVALVCIST12" localSheetId="0">#REF!</definedName>
    <definedName name="PVALVCIST12">#REF!</definedName>
    <definedName name="PVALVCIST34" localSheetId="0">#REF!</definedName>
    <definedName name="PVALVCIST34">#REF!</definedName>
    <definedName name="PVALVSEG34" localSheetId="0">#REF!</definedName>
    <definedName name="PVALVSEG34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3030CRE" localSheetId="0">#REF!</definedName>
    <definedName name="PVIB3030CRE">#REF!</definedName>
    <definedName name="PVIB3030GRI" localSheetId="0">#REF!</definedName>
    <definedName name="PVIB3030GRI">#REF!</definedName>
    <definedName name="PVIB3030VER" localSheetId="0">#REF!</definedName>
    <definedName name="PVIB3030VER">#REF!</definedName>
    <definedName name="PWINCHE2000K">[25]INS!$D$568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23BCO" localSheetId="0">#REF!</definedName>
    <definedName name="PZOCESC23BCO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az" localSheetId="0">comp [2]custo!$I$997:$J$997</definedName>
    <definedName name="qaz">comp [2]custo!$I$997:$J$997</definedName>
    <definedName name="QQ" localSheetId="0">[76]INS!#REF!</definedName>
    <definedName name="QQ">[76]INS!#REF!</definedName>
    <definedName name="QQQ" localSheetId="0">[17]M.O.!#REF!</definedName>
    <definedName name="QQQ">[17]M.O.!#REF!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uicio.de.marmol" localSheetId="0">#REF!</definedName>
    <definedName name="quicio.de.marmol">#REF!</definedName>
    <definedName name="Quicio.loceta.cemento" localSheetId="0">#REF!</definedName>
    <definedName name="Quicio.loceta.cemento">#REF!</definedName>
    <definedName name="quicio.Marmol" localSheetId="0">#REF!</definedName>
    <definedName name="quicio.Marmol">#REF!</definedName>
    <definedName name="quicio.y.entrepuerta" localSheetId="0">#REF!</definedName>
    <definedName name="quicio.y.entrepuerta">#REF!</definedName>
    <definedName name="QUICIOGRA30BCO" localSheetId="0">#REF!</definedName>
    <definedName name="QUICIOGRA30BCO">#REF!</definedName>
    <definedName name="QUICIOGRA40BCO" localSheetId="0">#REF!</definedName>
    <definedName name="QUICIOGRA40BCO">#REF!</definedName>
    <definedName name="QUICIOGRABOTI40COL" localSheetId="0">[62]Ana!#REF!</definedName>
    <definedName name="QUICIOGRABOTI40COL">[62]Ana!#REF!</definedName>
    <definedName name="QUICIOLAD" localSheetId="0">#REF!</definedName>
    <definedName name="QUICIOLAD">#REF!</definedName>
    <definedName name="QUICIOMOS25ROJ" localSheetId="0">#REF!</definedName>
    <definedName name="QUICIOMOS25ROJ">#REF!</definedName>
    <definedName name="qw">[73]PRESUPUESTO!$M$10:$AH$731</definedName>
    <definedName name="qwe">[77]INSU!$D$133</definedName>
    <definedName name="qwe_6" localSheetId="0">#REF!</definedName>
    <definedName name="qwe_6">#REF!</definedName>
    <definedName name="Rampa.2da" localSheetId="0">#REF!</definedName>
    <definedName name="Rampa.2da">#REF!</definedName>
    <definedName name="Rampa.escalera.Villas" localSheetId="0">#REF!</definedName>
    <definedName name="Rampa.escalera.Villas">#REF!</definedName>
    <definedName name="rastra" localSheetId="0">'[20]Listado Equipos a utilizar'!#REF!</definedName>
    <definedName name="rastra">'[20]Listado Equipos a utilizar'!#REF!</definedName>
    <definedName name="rastrapuas" localSheetId="0">'[20]Listado Equipos a utilizar'!#REF!</definedName>
    <definedName name="rastrapuas">'[20]Listado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ata" localSheetId="0">#REF!</definedName>
    <definedName name="Rata">#REF!</definedName>
    <definedName name="RD" localSheetId="0">#REF!</definedName>
    <definedName name="RD">#REF!</definedName>
    <definedName name="REAL" localSheetId="0">#REF!</definedName>
    <definedName name="REAL">#REF!</definedName>
    <definedName name="rec.ceram.criolla" localSheetId="0">#REF!</definedName>
    <definedName name="rec.ceram.criolla">#REF!</definedName>
    <definedName name="Recreación">'[28]Hoja de presupuesto'!$G$173</definedName>
    <definedName name="REDBUSHG112X1" localSheetId="0">#REF!</definedName>
    <definedName name="REDBUSHG112X1">#REF!</definedName>
    <definedName name="REDBUSHG12X38" localSheetId="0">#REF!</definedName>
    <definedName name="REDBUSHG12X38">#REF!</definedName>
    <definedName name="REDBUSHG1X34" localSheetId="0">#REF!</definedName>
    <definedName name="REDBUSHG1X34">#REF!</definedName>
    <definedName name="REDBUSHG212X1" localSheetId="0">#REF!</definedName>
    <definedName name="REDBUSHG212X1">#REF!</definedName>
    <definedName name="REDBUSHG2X1" localSheetId="0">#REF!</definedName>
    <definedName name="REDBUSHG2X1">#REF!</definedName>
    <definedName name="REDBUSHG2X34" localSheetId="0">#REF!</definedName>
    <definedName name="REDBUSHG2X34">#REF!</definedName>
    <definedName name="REDBUSHG34X12" localSheetId="0">#REF!</definedName>
    <definedName name="REDBUSHG34X12">#REF!</definedName>
    <definedName name="REDBUSHG3X212" localSheetId="0">#REF!</definedName>
    <definedName name="REDBUSHG3X212">#REF!</definedName>
    <definedName name="REDCOPAHG12X38" localSheetId="0">#REF!</definedName>
    <definedName name="REDCOPAHG12X38">#REF!</definedName>
    <definedName name="REDCOPAHG1X34" localSheetId="0">#REF!</definedName>
    <definedName name="REDCOPAHG1X34">#REF!</definedName>
    <definedName name="REDCOPAHG212X1" localSheetId="0">#REF!</definedName>
    <definedName name="REDCOPAHG212X1">#REF!</definedName>
    <definedName name="REDCOPAHG2X112" localSheetId="0">#REF!</definedName>
    <definedName name="REDCOPAHG2X112">#REF!</definedName>
    <definedName name="REDCOPAHG2X34" localSheetId="0">#REF!</definedName>
    <definedName name="REDCOPAHG2X34">#REF!</definedName>
    <definedName name="REDCOPAHG34X12" localSheetId="0">#REF!</definedName>
    <definedName name="REDCOPAHG34X12">#REF!</definedName>
    <definedName name="REDCPVC1X34" localSheetId="0">#REF!</definedName>
    <definedName name="REDCPVC1X34">#REF!</definedName>
    <definedName name="REDCPVC34X12" localSheetId="0">#REF!</definedName>
    <definedName name="REDCPVC34X12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1X34" localSheetId="0">#REF!</definedName>
    <definedName name="REDPVCPRES1X34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>[78]COF!$G$733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fuerzo.plano" localSheetId="0">#REF!</definedName>
    <definedName name="refuerzo.plano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y.Compactado" localSheetId="0">#REF!</definedName>
    <definedName name="Regado.y.Compactado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" localSheetId="0">#REF!</definedName>
    <definedName name="REGLA">#REF!</definedName>
    <definedName name="Regla.pañete" localSheetId="0">#REF!</definedName>
    <definedName name="Regla.pañete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eno.caliche" localSheetId="0">#REF!</definedName>
    <definedName name="Relleno.caliche">#REF!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 localSheetId="0">#REF!</definedName>
    <definedName name="RELLENOCALGRAN">#REF!</definedName>
    <definedName name="RELLENOCALGRANEQ" localSheetId="0">#REF!</definedName>
    <definedName name="RELLENOCALGRANEQ">#REF!</definedName>
    <definedName name="RELLENOGRAN" localSheetId="0">#REF!</definedName>
    <definedName name="RELLENOGRAN">#REF!</definedName>
    <definedName name="RELLENOGRANEQ" localSheetId="0">#REF!</definedName>
    <definedName name="RELLENOGRANEQ">#REF!</definedName>
    <definedName name="RELLENOREP" localSheetId="0">#REF!</definedName>
    <definedName name="RELLENOREP">#REF!</definedName>
    <definedName name="RELLENOREPEQ" localSheetId="0">#REF!</definedName>
    <definedName name="RELLENOREPEQ">#REF!</definedName>
    <definedName name="REMOCIONCVMANO" localSheetId="0">#REF!</definedName>
    <definedName name="REMOCIONCVMANO">#REF!</definedName>
    <definedName name="REPELLOTECHO" localSheetId="0">#REF!</definedName>
    <definedName name="REPELLOTECHO">#REF!</definedName>
    <definedName name="REPLANTEO" localSheetId="0">#REF!</definedName>
    <definedName name="REPLANTEO">#REF!</definedName>
    <definedName name="REPLANTEOM" localSheetId="0">#REF!</definedName>
    <definedName name="REPLANTEOM">#REF!</definedName>
    <definedName name="REPLANTEOM2" localSheetId="0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 localSheetId="0">#REF!</definedName>
    <definedName name="Reposicion.Material.Excavado">#REF!</definedName>
    <definedName name="RESANE" localSheetId="0">#REF!</definedName>
    <definedName name="RESANE">#REF!</definedName>
    <definedName name="RESISADO" localSheetId="0">[1]M.O.!#REF!</definedName>
    <definedName name="RESISADO">[1]M.O.!#REF!</definedName>
    <definedName name="REST.BUFFET.Y.COCINA" localSheetId="0">#REF!</definedName>
    <definedName name="REST.BUFFET.Y.COCINA">#REF!</definedName>
    <definedName name="Rest.Coc.C" localSheetId="0">[32]Análisis!#REF!</definedName>
    <definedName name="Rest.Coc.C">[32]Análisis!#REF!</definedName>
    <definedName name="Rest.Coc.C1.3.5" localSheetId="0">[32]Análisis!#REF!</definedName>
    <definedName name="Rest.Coc.C1.3.5">[32]Análisis!#REF!</definedName>
    <definedName name="Rest.Coc.C2" localSheetId="0">[32]Análisis!#REF!</definedName>
    <definedName name="Rest.Coc.C2">[32]Análisis!#REF!</definedName>
    <definedName name="Rest.Coc.C4" localSheetId="0">[32]Análisis!#REF!</definedName>
    <definedName name="Rest.Coc.C4">[32]Análisis!#REF!</definedName>
    <definedName name="Rest.Coc.C6" localSheetId="0">[32]Análisis!#REF!</definedName>
    <definedName name="Rest.Coc.C6">[32]Análisis!#REF!</definedName>
    <definedName name="Rest.Coc.C7" localSheetId="0">[32]Análisis!#REF!</definedName>
    <definedName name="Rest.Coc.C7">[32]Análisis!#REF!</definedName>
    <definedName name="Rest.Coc.CA" localSheetId="0">[32]Análisis!#REF!</definedName>
    <definedName name="Rest.Coc.CA">[32]Análisis!#REF!</definedName>
    <definedName name="Rest.Coc.Techo.Cocina" localSheetId="0">[32]Análisis!#REF!</definedName>
    <definedName name="Rest.Coc.Techo.Cocina">[32]Análisis!#REF!</definedName>
    <definedName name="Rest.Coc.V1" localSheetId="0">[32]Análisis!#REF!</definedName>
    <definedName name="Rest.Coc.V1">[32]Análisis!#REF!</definedName>
    <definedName name="Rest.Coc.V12" localSheetId="0">[32]Análisis!#REF!</definedName>
    <definedName name="Rest.Coc.V12">[32]Análisis!#REF!</definedName>
    <definedName name="Rest.Coc.V13" localSheetId="0">[32]Análisis!#REF!</definedName>
    <definedName name="Rest.Coc.V13">[32]Análisis!#REF!</definedName>
    <definedName name="Rest.Coc.V14" localSheetId="0">[32]Análisis!#REF!</definedName>
    <definedName name="Rest.Coc.V14">[32]Análisis!#REF!</definedName>
    <definedName name="Rest.Coc.V2" localSheetId="0">[32]Análisis!#REF!</definedName>
    <definedName name="Rest.Coc.V2">[32]Análisis!#REF!</definedName>
    <definedName name="Rest.Coc.V3" localSheetId="0">[32]Análisis!#REF!</definedName>
    <definedName name="Rest.Coc.V3">[32]Análisis!#REF!</definedName>
    <definedName name="Rest.Coc.V4" localSheetId="0">[32]Análisis!#REF!</definedName>
    <definedName name="Rest.Coc.V4">[32]Análisis!#REF!</definedName>
    <definedName name="Rest.Coc.V5" localSheetId="0">[32]Análisis!#REF!</definedName>
    <definedName name="Rest.Coc.V5">[32]Análisis!#REF!</definedName>
    <definedName name="Rest.Coc.V6" localSheetId="0">[32]Análisis!#REF!</definedName>
    <definedName name="Rest.Coc.V6">[32]Análisis!#REF!</definedName>
    <definedName name="Rest.Coc.V7" localSheetId="0">[32]Análisis!#REF!</definedName>
    <definedName name="Rest.Coc.V7">[32]Análisis!#REF!</definedName>
    <definedName name="Rest.Coc.Zc" localSheetId="0">[32]Análisis!#REF!</definedName>
    <definedName name="Rest.Coc.Zc">[32]Análisis!#REF!</definedName>
    <definedName name="Rest.Coc.Zc1" localSheetId="0">[32]Análisis!#REF!</definedName>
    <definedName name="Rest.Coc.Zc1">[32]Análisis!#REF!</definedName>
    <definedName name="Rest.Coc.Zc2" localSheetId="0">[32]Análisis!#REF!</definedName>
    <definedName name="Rest.Coc.Zc2">[32]Análisis!#REF!</definedName>
    <definedName name="Rest.Coc.Zc3" localSheetId="0">[32]Análisis!#REF!</definedName>
    <definedName name="Rest.Coc.Zc3">[32]Análisis!#REF!</definedName>
    <definedName name="Rest.Coc.Zc4" localSheetId="0">[32]Análisis!#REF!</definedName>
    <definedName name="Rest.Coc.Zc4">[32]Análisis!#REF!</definedName>
    <definedName name="Rest.Coc.Zc5" localSheetId="0">[32]Análisis!#REF!</definedName>
    <definedName name="Rest.Coc.Zc5">[32]Análisis!#REF!</definedName>
    <definedName name="Rest.Coc.Zc6" localSheetId="0">[32]Análisis!#REF!</definedName>
    <definedName name="Rest.Coc.Zc6">[32]Análisis!#REF!</definedName>
    <definedName name="Rest.Coc.Zc7" localSheetId="0">[32]Análisis!#REF!</definedName>
    <definedName name="Rest.Coc.Zc7">[32]Análisis!#REF!</definedName>
    <definedName name="Rest.Esp.Col.C1" localSheetId="0">[32]Análisis!#REF!</definedName>
    <definedName name="Rest.Esp.Col.C1">[32]Análisis!#REF!</definedName>
    <definedName name="Rest.Esp.Col.C2" localSheetId="0">[32]Análisis!#REF!</definedName>
    <definedName name="Rest.Esp.Col.C2">[32]Análisis!#REF!</definedName>
    <definedName name="Rest.Esp.Col.C3" localSheetId="0">[32]Análisis!#REF!</definedName>
    <definedName name="Rest.Esp.Col.C3">[32]Análisis!#REF!</definedName>
    <definedName name="Rest.Esp.Col.C4" localSheetId="0">[32]Análisis!#REF!</definedName>
    <definedName name="Rest.Esp.Col.C4">[32]Análisis!#REF!</definedName>
    <definedName name="Rest.Esp.Col.Cc" localSheetId="0">[32]Análisis!#REF!</definedName>
    <definedName name="Rest.Esp.Col.Cc">[32]Análisis!#REF!</definedName>
    <definedName name="Rest.Esp.Losa.Techo" localSheetId="0">[32]Análisis!#REF!</definedName>
    <definedName name="Rest.Esp.Losa.Techo">[32]Análisis!#REF!</definedName>
    <definedName name="Rest.Esp.Viga.V1" localSheetId="0">[32]Análisis!#REF!</definedName>
    <definedName name="Rest.Esp.Viga.V1">[32]Análisis!#REF!</definedName>
    <definedName name="Rest.Esp.Viga.V2" localSheetId="0">[32]Análisis!#REF!</definedName>
    <definedName name="Rest.Esp.Viga.V2">[32]Análisis!#REF!</definedName>
    <definedName name="Rest.Esp.Viga.V3" localSheetId="0">[32]Análisis!#REF!</definedName>
    <definedName name="Rest.Esp.Viga.V3">[32]Análisis!#REF!</definedName>
    <definedName name="Rest.Esp.Viga.V4R" localSheetId="0">[32]Análisis!#REF!</definedName>
    <definedName name="Rest.Esp.Viga.V4R">[32]Análisis!#REF!</definedName>
    <definedName name="Rest.Esp.Viga.V5" localSheetId="0">[32]Análisis!#REF!</definedName>
    <definedName name="Rest.Esp.Viga.V5">[32]Análisis!#REF!</definedName>
    <definedName name="Rest.Esp.Viga.V6R" localSheetId="0">[32]Análisis!#REF!</definedName>
    <definedName name="Rest.Esp.Viga.V6R">[32]Análisis!#REF!</definedName>
    <definedName name="Rest.Esp.Viga.V7R" localSheetId="0">[32]Análisis!#REF!</definedName>
    <definedName name="Rest.Esp.Viga.V7R">[32]Análisis!#REF!</definedName>
    <definedName name="Rest.Esp.Viga.V8R" localSheetId="0">[32]Análisis!#REF!</definedName>
    <definedName name="Rest.Esp.Viga.V8R">[32]Análisis!#REF!</definedName>
    <definedName name="Rest.Tematico" localSheetId="0">#REF!</definedName>
    <definedName name="Rest.Tematico">#REF!</definedName>
    <definedName name="RESTAURANT.ESPECIALIDADES" localSheetId="0">#REF!</definedName>
    <definedName name="RESTAURANT.ESPECIALIDADES">#REF!</definedName>
    <definedName name="RESU" localSheetId="0">#REF!</definedName>
    <definedName name="RESU">#REF!</definedName>
    <definedName name="Retardante.SX400R.4oz." localSheetId="0">#REF!</definedName>
    <definedName name="Retardante.SX400R.4oz.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.Baldosines" localSheetId="0">#REF!</definedName>
    <definedName name="Rev.Baldosines">#REF!</definedName>
    <definedName name="Rev.ceram.15x15.serv.">[28]Análisis!$D$620</definedName>
    <definedName name="Rev.ceram.cocina.bano">[28]Análisis!$D$601</definedName>
    <definedName name="Rev.ceram.fachada.Asumido" localSheetId="0">#REF!</definedName>
    <definedName name="Rev.ceram.fachada.Asumido">#REF!</definedName>
    <definedName name="Rev.Cerámica" localSheetId="0">#REF!</definedName>
    <definedName name="Rev.Cerámica">#REF!</definedName>
    <definedName name="Rev.Gres" localSheetId="0">#REF!</definedName>
    <definedName name="Rev.Gres">#REF!</definedName>
    <definedName name="Rev.Marmol.Antillano" localSheetId="0">[32]Análisis!#REF!</definedName>
    <definedName name="Rev.Marmol.Antillano">[32]Análisis!#REF!</definedName>
    <definedName name="Rev.Piedra" localSheetId="0">#REF!</definedName>
    <definedName name="Rev.Piedra">#REF!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.de.ladrillo.2x4x8">[28]Análisis!$D$629</definedName>
    <definedName name="reves.marmol" localSheetId="0">#REF!</definedName>
    <definedName name="reves.marmol">#REF!</definedName>
    <definedName name="Reves.Piedra.caliza">[28]Análisis!$D$645</definedName>
    <definedName name="Revest.Ceram.Importada" localSheetId="0">#REF!</definedName>
    <definedName name="Revest.Ceram.Importada">#REF!</definedName>
    <definedName name="Revest.Cerám.Mezc.Antillana" localSheetId="0">[32]Análisis!#REF!</definedName>
    <definedName name="Revest.Cerám.Mezc.Antillana">[32]Análisis!#REF!</definedName>
    <definedName name="Revest.Ceramica.15x15" localSheetId="0">#REF!</definedName>
    <definedName name="Revest.Ceramica.15x15">#REF!</definedName>
    <definedName name="revest.clavot" localSheetId="0">#REF!</definedName>
    <definedName name="revest.clavot">#REF!</definedName>
    <definedName name="Revest.en.piedra.coralina">[28]Análisis!$D$638</definedName>
    <definedName name="Revest.Loseta.cem.Pulido" localSheetId="0">#REF!</definedName>
    <definedName name="Revest.Loseta.cem.Pulido">#REF!</definedName>
    <definedName name="Revest.marmol">[28]Análisis!$D$591</definedName>
    <definedName name="Revest.Mármol.Tipo.B.30x60" localSheetId="0">#REF!</definedName>
    <definedName name="Revest.Mármol.Tipo.B.30x60">#REF!</definedName>
    <definedName name="Revest.Porcelanato30x60">[28]Análisis!$D$610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ESTIMIENTOS" localSheetId="0">#REF!</definedName>
    <definedName name="REVESTIMIENTOS">#REF!</definedName>
    <definedName name="REVISADO" localSheetId="0">#REF!</definedName>
    <definedName name="REVISADO">#REF!</definedName>
    <definedName name="REVLAD248" localSheetId="0">#REF!</definedName>
    <definedName name="REVLAD248">#REF!</definedName>
    <definedName name="REVLADBIS228" localSheetId="0">#REF!</definedName>
    <definedName name="REVLADBIS228">#REF!</definedName>
    <definedName name="ROBLEBRA" localSheetId="0">#REF!</definedName>
    <definedName name="ROBLEBRA">#REF!</definedName>
    <definedName name="rodillo" localSheetId="0">'[20]Listado Equipos a utilizar'!#REF!</definedName>
    <definedName name="rodillo">'[20]Listado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'[20]Listado Equipos a utilizar'!#REF!</definedName>
    <definedName name="rodneu">'[20]Listado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rr" localSheetId="0">#REF!</definedName>
    <definedName name="rrr">#REF!</definedName>
    <definedName name="RUEDACAJABOLA3" localSheetId="0">#REF!</definedName>
    <definedName name="RUEDACAJABOLA3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#REF!</definedName>
    <definedName name="S">#REF!</definedName>
    <definedName name="SALARIO" localSheetId="0">#REF!</definedName>
    <definedName name="SALARIO">#REF!</definedName>
    <definedName name="SALCAL" localSheetId="0">#REF!</definedName>
    <definedName name="SALCAL">#REF!</definedName>
    <definedName name="SALIDA">#N/A</definedName>
    <definedName name="SALIDA_6">NA()</definedName>
    <definedName name="SALON.CONVENCIONES" localSheetId="0">#REF!</definedName>
    <definedName name="SALON.CONVENCIONES">#REF!</definedName>
    <definedName name="SALTEL" localSheetId="0">#REF!</definedName>
    <definedName name="SALTEL">#REF!</definedName>
    <definedName name="SANITARIAS" localSheetId="0">#REF!</definedName>
    <definedName name="SANITARIAS">#REF!</definedName>
    <definedName name="sardinel" localSheetId="0">#REF!</definedName>
    <definedName name="sardinel">#REF!</definedName>
    <definedName name="SDFSDD" localSheetId="0">#REF!</definedName>
    <definedName name="SDFSDD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aler" localSheetId="0">#REF!</definedName>
    <definedName name="Sealer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 localSheetId="0">#REF!</definedName>
    <definedName name="SEPTICOCAL">#REF!</definedName>
    <definedName name="SEPTICOROC" localSheetId="0">#REF!</definedName>
    <definedName name="SEPTICOROC">#REF!</definedName>
    <definedName name="SEPTICOTIE" localSheetId="0">#REF!</definedName>
    <definedName name="SEPTICOTIE">#REF!</definedName>
    <definedName name="Sheetrock.antihumedad" localSheetId="0">#REF!</definedName>
    <definedName name="Sheetrock.antihumedad">#REF!</definedName>
    <definedName name="Sheetrock.en.plastbau" localSheetId="0">#REF!</definedName>
    <definedName name="Sheetrock.en.plastbau">#REF!</definedName>
    <definedName name="sheetrock.media">[49]Insumos!$L$38</definedName>
    <definedName name="shingle.asfaltico" localSheetId="0">#REF!</definedName>
    <definedName name="shingle.asfaltico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OL" localSheetId="0">#REF!</definedName>
    <definedName name="SILICOOL">#REF!</definedName>
    <definedName name="Sistema.Agua.Potable.Entrepiso" localSheetId="0">#REF!</definedName>
    <definedName name="Sistema.Agua.Potable.Entrepiso">#REF!</definedName>
    <definedName name="sistema.aire.acondicionado">[28]Resumen!$D$24</definedName>
    <definedName name="Sistema.contra.incendio" localSheetId="0">#REF!</definedName>
    <definedName name="Sistema.contra.incendio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[31]M.O.!$C$12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tain" localSheetId="0">#REF!</definedName>
    <definedName name="Stain">#REF!</definedName>
    <definedName name="stud2.5.s22">[49]Insumos!$L$30</definedName>
    <definedName name="SUB" localSheetId="0">[79]presupuesto!#REF!</definedName>
    <definedName name="SUB">[79]presupuesto!#REF!</definedName>
    <definedName name="SUB.1.ExteriorA.N." localSheetId="0">#REF!</definedName>
    <definedName name="SUB.1.ExteriorA.N.">#REF!</definedName>
    <definedName name="Sub.Ext.Gral." localSheetId="0">#REF!</definedName>
    <definedName name="Sub.Ext.Gral.">#REF!</definedName>
    <definedName name="Sub.Mat.Losa.Aligerada" localSheetId="0">#REF!</definedName>
    <definedName name="Sub.Mat.Losa.Aligerada">#REF!</definedName>
    <definedName name="Sub.Total.1" localSheetId="0">#REF!</definedName>
    <definedName name="Sub.Total.1">#REF!</definedName>
    <definedName name="SUB.TOTAL.Prelim.A.N." localSheetId="0">#REF!</definedName>
    <definedName name="SUB.TOTAL.Prelim.A.N.">#REF!</definedName>
    <definedName name="SUB.VILLA1" localSheetId="0">#REF!</definedName>
    <definedName name="SUB.VILLA1">#REF!</definedName>
    <definedName name="SUB_3">#N/A</definedName>
    <definedName name="SUB_TOTAL" localSheetId="0">#REF!</definedName>
    <definedName name="SUB_TOTAL">#REF!</definedName>
    <definedName name="SUB_TOTAL.Prelim.FaseI" localSheetId="0">#REF!</definedName>
    <definedName name="SUB_TOTAL.Prelim.FaseI">#REF!</definedName>
    <definedName name="Sub_Total_1.Cocina" localSheetId="0">#REF!</definedName>
    <definedName name="Sub_Total_1.Cocina">#REF!</definedName>
    <definedName name="SUB_TOTAL_1.Lav." localSheetId="0">#REF!</definedName>
    <definedName name="SUB_TOTAL_1.Lav.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_TOTAL_EN_RD">'[80]Laurel(OBINSA)'!$H$107</definedName>
    <definedName name="subbase" localSheetId="0">#REF!</definedName>
    <definedName name="subbase">#REF!</definedName>
    <definedName name="Subida.mat.Fino" localSheetId="0">#REF!</definedName>
    <definedName name="Subida.mat.Fino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SUMINISTROS" localSheetId="0">#REF!</definedName>
    <definedName name="SUMINISTROS">#REF!</definedName>
    <definedName name="t" localSheetId="0">#REF!</definedName>
    <definedName name="t">#REF!</definedName>
    <definedName name="Tabla1" localSheetId="0">#REF!</definedName>
    <definedName name="Tabla1">#REF!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NQUEAGUA" localSheetId="0">#REF!</definedName>
    <definedName name="TANQUEAGUA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E23" localSheetId="0">#REF!</definedName>
    <definedName name="TAPE23">#REF!</definedName>
    <definedName name="Tapete.2.1x0.8.habit." localSheetId="0">#REF!</definedName>
    <definedName name="Tapete.2.1x0.8.habit.">#REF!</definedName>
    <definedName name="tapetes.1.8x1.1.habit." localSheetId="0">#REF!</definedName>
    <definedName name="tapetes.1.8x1.1.habit.">#REF!</definedName>
    <definedName name="Tapetes.4.2x2.hall" localSheetId="0">#REF!</definedName>
    <definedName name="Tapetes.4.2x2.hall">#REF!</definedName>
    <definedName name="TAPONHHG1" localSheetId="0">#REF!</definedName>
    <definedName name="TAPONHHG1">#REF!</definedName>
    <definedName name="TAPONHHG112" localSheetId="0">#REF!</definedName>
    <definedName name="TAPONHHG112">#REF!</definedName>
    <definedName name="TAPONHHG12" localSheetId="0">#REF!</definedName>
    <definedName name="TAPONHHG12">#REF!</definedName>
    <definedName name="TAPONHHG2" localSheetId="0">#REF!</definedName>
    <definedName name="TAPONHHG2">#REF!</definedName>
    <definedName name="TAPONHHG2112" localSheetId="0">#REF!</definedName>
    <definedName name="TAPONHHG2112">#REF!</definedName>
    <definedName name="TAPONHHG3" localSheetId="0">#REF!</definedName>
    <definedName name="TAPONHHG3">#REF!</definedName>
    <definedName name="TAPONHHG34" localSheetId="0">#REF!</definedName>
    <definedName name="TAPONHHG34">#REF!</definedName>
    <definedName name="TAPONHHG4" localSheetId="0">#REF!</definedName>
    <definedName name="TAPONHHG4">#REF!</definedName>
    <definedName name="TAPONMHG1" localSheetId="0">#REF!</definedName>
    <definedName name="TAPONMHG1">#REF!</definedName>
    <definedName name="TAPONMHG112" localSheetId="0">#REF!</definedName>
    <definedName name="TAPONMHG112">#REF!</definedName>
    <definedName name="TAPONMHG12" localSheetId="0">#REF!</definedName>
    <definedName name="TAPONMHG12">#REF!</definedName>
    <definedName name="TAPONMHG2" localSheetId="0">#REF!</definedName>
    <definedName name="TAPONMHG2">#REF!</definedName>
    <definedName name="TAPONMHG212" localSheetId="0">#REF!</definedName>
    <definedName name="TAPONMHG212">#REF!</definedName>
    <definedName name="TAPONMHG3" localSheetId="0">#REF!</definedName>
    <definedName name="TAPONMHG3">#REF!</definedName>
    <definedName name="TAPONMHG34" localSheetId="0">#REF!</definedName>
    <definedName name="TAPONMHG34">#REF!</definedName>
    <definedName name="TAPONMHG4" localSheetId="0">#REF!</definedName>
    <definedName name="TAPONMHG4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>[66]Insumos!$H$2</definedName>
    <definedName name="tasa.del.dolar" localSheetId="0">#REF!</definedName>
    <definedName name="tasa.del.dolar">#REF!</definedName>
    <definedName name="TC" localSheetId="0">#REF!</definedName>
    <definedName name="TC">#REF!</definedName>
    <definedName name="TCAL">[10]MOJornal!$D$63</definedName>
    <definedName name="techo.madera" localSheetId="0">#REF!</definedName>
    <definedName name="techo.madera">#REF!</definedName>
    <definedName name="Techo.Madera.Cana" localSheetId="0">#REF!</definedName>
    <definedName name="Techo.Madera.Cana">#REF!</definedName>
    <definedName name="Techo.madera.ondulina" localSheetId="0">#REF!</definedName>
    <definedName name="Techo.madera.ondulina">#REF!</definedName>
    <definedName name="Techo.Madera.Shingle">[44]Análisis!$N$1024</definedName>
    <definedName name="Techo.MaderayCana" localSheetId="0">#REF!</definedName>
    <definedName name="Techo.MaderayCana">#REF!</definedName>
    <definedName name="Techo.MaderayShingels" localSheetId="0">#REF!</definedName>
    <definedName name="Techo.MaderayShingels">#REF!</definedName>
    <definedName name="TECHOS" localSheetId="0">#REF!</definedName>
    <definedName name="TECHOS">#REF!</definedName>
    <definedName name="TECHOS_AN" localSheetId="0">#REF!</definedName>
    <definedName name="TECHOS_A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 localSheetId="0">#REF!</definedName>
    <definedName name="TECHOTEJASFFORROPINTRA">#REF!</definedName>
    <definedName name="TECHOTEJASFFORROROBBRA" localSheetId="0">#REF!</definedName>
    <definedName name="TECHOTEJASFFORROROBBRA">#REF!</definedName>
    <definedName name="TECHOTEJCURVFORROCAO" localSheetId="0">#REF!</definedName>
    <definedName name="TECHOTEJCURVFORROCAO">#REF!</definedName>
    <definedName name="TECHOTEJCURVFORROCED" localSheetId="0">#REF!</definedName>
    <definedName name="TECHOTEJCURVFORROCED">#REF!</definedName>
    <definedName name="TECHOTEJCURVFORROPINTRA" localSheetId="0">#REF!</definedName>
    <definedName name="TECHOTEJCURVFORROPINTRA">#REF!</definedName>
    <definedName name="TECHOTEJCURVFORROROBBRA" localSheetId="0">#REF!</definedName>
    <definedName name="TECHOTEJCURVFORROROBBRA">#REF!</definedName>
    <definedName name="TECHOTEJCURVSOBREFINO" localSheetId="0">#REF!</definedName>
    <definedName name="TECHOTEJCURVSOBREFINO">#REF!</definedName>
    <definedName name="TECHOTEJCURVTIJPIN" localSheetId="0">#REF!</definedName>
    <definedName name="TECHOTEJCURVTIJPIN">#REF!</definedName>
    <definedName name="TECHOZIN26TIJPIN" localSheetId="0">#REF!</definedName>
    <definedName name="TECHOZIN26TIJPIN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125" localSheetId="0">#REF!</definedName>
    <definedName name="TEEHG125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ASFINST" localSheetId="0">#REF!</definedName>
    <definedName name="TEJAASFINST">#REF!</definedName>
    <definedName name="Tejas.en.techo">[28]Análisis!$D$365</definedName>
    <definedName name="tejas.hispaniola" localSheetId="0">#REF!</definedName>
    <definedName name="tejas.hispaniola">#REF!</definedName>
    <definedName name="Term.Superficie.Horm." localSheetId="0">#REF!</definedName>
    <definedName name="Term.Superficie.Horm.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IERRAS" localSheetId="0">#REF!</definedName>
    <definedName name="TIERRAS">#REF!</definedName>
    <definedName name="TINACOS" localSheetId="0">#REF!</definedName>
    <definedName name="TINACOS">#REF!</definedName>
    <definedName name="_xlnm.Print_Titles" localSheetId="0">LP!$5:$10</definedName>
    <definedName name="_xlnm.Print_Titles">#N/A</definedName>
    <definedName name="tiza" localSheetId="0">#REF!</definedName>
    <definedName name="tiza">#REF!</definedName>
    <definedName name="TL_TABLE" localSheetId="0">#REF!</definedName>
    <definedName name="TL_TABLE">#REF!</definedName>
    <definedName name="TNC" localSheetId="0">#REF!</definedName>
    <definedName name="TNC">#REF!</definedName>
    <definedName name="TNCAL">[10]MOJornal!$D$73</definedName>
    <definedName name="Toallero" localSheetId="0">#REF!</definedName>
    <definedName name="Toallero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e.marmol" localSheetId="0">#REF!</definedName>
    <definedName name="tope.marmol">#REF!</definedName>
    <definedName name="tope.marmol.p2">[52]Insumos!$C$207</definedName>
    <definedName name="TOPEMARMOLITE" localSheetId="0">#REF!</definedName>
    <definedName name="TOPEMARMOLITE">#REF!</definedName>
    <definedName name="Topes.Asumido" localSheetId="0">#REF!</definedName>
    <definedName name="Topes.Asumido">#REF!</definedName>
    <definedName name="Topes.Baños" localSheetId="0">#REF!</definedName>
    <definedName name="Topes.Baños">#REF!</definedName>
    <definedName name="Topes.bar" localSheetId="0">#REF!</definedName>
    <definedName name="Topes.bar">#REF!</definedName>
    <definedName name="toping.5cm" localSheetId="0">#REF!</definedName>
    <definedName name="toping.5cm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RNILLOSFIJARARAN" localSheetId="0">#REF!</definedName>
    <definedName name="TORNILLOSFIJARARAN">#REF!</definedName>
    <definedName name="torta.de.piso.7cm" localSheetId="0">#REF!</definedName>
    <definedName name="torta.de.piso.7cm">#REF!</definedName>
    <definedName name="torta.piso.10cm" localSheetId="0">#REF!</definedName>
    <definedName name="torta.piso.10cm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" localSheetId="0">[13]Factura!#REF!</definedName>
    <definedName name="TOT">[13]Factura!#REF!</definedName>
    <definedName name="Total.Administración" localSheetId="0">#REF!</definedName>
    <definedName name="Total.Administración">#REF!</definedName>
    <definedName name="Total.Cocina" localSheetId="0">#REF!</definedName>
    <definedName name="Total.Cocina">#REF!</definedName>
    <definedName name="Total.Comedor" localSheetId="0">#REF!</definedName>
    <definedName name="Total.Comedor">#REF!</definedName>
    <definedName name="Total.Espectáculos" localSheetId="0">#REF!</definedName>
    <definedName name="Total.Espectáculos">#REF!</definedName>
    <definedName name="Total.Ext.Area.Noble" localSheetId="0">#REF!</definedName>
    <definedName name="Total.Ext.Area.Noble">#REF!</definedName>
    <definedName name="Total.Ext.Generales" localSheetId="0">#REF!</definedName>
    <definedName name="Total.Ext.Generales">#REF!</definedName>
    <definedName name="Total.Lavandería" localSheetId="0">#REF!</definedName>
    <definedName name="Total.Lavandería">#REF!</definedName>
    <definedName name="Total.Lobby" localSheetId="0">#REF!</definedName>
    <definedName name="Total.Lobby">#REF!</definedName>
    <definedName name="Total.Prelim.A.N." localSheetId="0">#REF!</definedName>
    <definedName name="Total.Prelim.A.N.">#REF!</definedName>
    <definedName name="Total.Prelim.FaseI" localSheetId="0">#REF!</definedName>
    <definedName name="Total.Prelim.FaseI">#REF!</definedName>
    <definedName name="Total.Villa1" localSheetId="0">#REF!</definedName>
    <definedName name="Total.Villa1">#REF!</definedName>
    <definedName name="Total.Villa1.Baldosín" localSheetId="0">#REF!</definedName>
    <definedName name="Total.Villa1.Baldosín">#REF!</definedName>
    <definedName name="Total.Villa2" localSheetId="0">#REF!</definedName>
    <definedName name="Total.Villa2">#REF!</definedName>
    <definedName name="Total.Villa2.Baldosín" localSheetId="0">#REF!</definedName>
    <definedName name="Total.Villa2.Baldosín">#REF!</definedName>
    <definedName name="totalgeneral_3">"$#REF!.$M$56"</definedName>
    <definedName name="trac2.5.t.22">[49]Insumos!$L$31</definedName>
    <definedName name="track" localSheetId="0">#REF!</definedName>
    <definedName name="track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[46]EQUIPOS!$D$14</definedName>
    <definedName name="tractorm" localSheetId="0">'[20]Listado Equipos a utilizar'!#REF!</definedName>
    <definedName name="tractorm">'[20]Listado Equipos a utilizar'!#REF!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 localSheetId="0">#REF!</definedName>
    <definedName name="TRANINSTVENTYPTA">#REF!</definedName>
    <definedName name="TRANSESC">[47]Ins!$E$660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MINBARRO" localSheetId="0">#REF!</definedName>
    <definedName name="TRANSMINBARRO">#REF!</definedName>
    <definedName name="transpasf" localSheetId="0">'[20]Listado Equipos a utilizar'!#REF!</definedName>
    <definedName name="transpasf">'[20]Listado Equipos a utilizar'!#REF!</definedName>
    <definedName name="transporte">'[27]Resumen Precio Equipos'!$C$30</definedName>
    <definedName name="Transporte.Interno" localSheetId="0">#REF!</definedName>
    <definedName name="Transporte.Interno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tamiento_Moldes_para_Barandilla_3">#N/A</definedName>
    <definedName name="TRATARMADERA">'[81]Ins 2'!$E$51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[27]Materiales!#REF!</definedName>
    <definedName name="truct">[27]Materiales!#REF!</definedName>
    <definedName name="Tub.Telf.TV" localSheetId="0">#REF!</definedName>
    <definedName name="Tub.Telf.TV">#REF!</definedName>
    <definedName name="tub8x12">[11]analisis!$G$2313</definedName>
    <definedName name="tub8x516">[11]analisis!$G$2322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CPVC" localSheetId="0">#REF!</definedName>
    <definedName name="TUBCPVC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HG" localSheetId="0">#REF!</definedName>
    <definedName name="TUBHG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125" localSheetId="0">#REF!</definedName>
    <definedName name="TUBOHG125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DREN2" localSheetId="0">#REF!</definedName>
    <definedName name="TUBOPVCDREN2">#REF!</definedName>
    <definedName name="TUBOPVCDREN3" localSheetId="0">#REF!</definedName>
    <definedName name="TUBOPVCDREN3">#REF!</definedName>
    <definedName name="TUBOPVCDREN4" localSheetId="0">#REF!</definedName>
    <definedName name="TUBOPVCDREN4">#REF!</definedName>
    <definedName name="TUBOPVCDREN6" localSheetId="0">#REF!</definedName>
    <definedName name="TUBOPVCDREN6">#REF!</definedName>
    <definedName name="TUBOPVCDREN8" localSheetId="0">#REF!</definedName>
    <definedName name="TUBOPVCDREN8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PVCDRE" localSheetId="0">#REF!</definedName>
    <definedName name="TUBPVCDRE">#REF!</definedName>
    <definedName name="TUBPVCPRE" localSheetId="0">#REF!</definedName>
    <definedName name="TUBPVCPRE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">[82]MO!$B$11</definedName>
    <definedName name="ud">[8]exteriores!$D$66</definedName>
    <definedName name="uh" localSheetId="0">[32]Análisis!#REF!</definedName>
    <definedName name="uh">[32]Análisis!#REF!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12HG" localSheetId="0">#REF!</definedName>
    <definedName name="UNIONUNI112HG">#REF!</definedName>
    <definedName name="UNIONUNI125HG" localSheetId="0">#REF!</definedName>
    <definedName name="UNIONUNI125HG">#REF!</definedName>
    <definedName name="UNIONUNI12HG" localSheetId="0">#REF!</definedName>
    <definedName name="UNIONUNI12HG">#REF!</definedName>
    <definedName name="UNIONUNI1HG" localSheetId="0">#REF!</definedName>
    <definedName name="UNIONUNI1HG">#REF!</definedName>
    <definedName name="UNIONUNI212HG" localSheetId="0">#REF!</definedName>
    <definedName name="UNIONUNI212HG">#REF!</definedName>
    <definedName name="UNIONUNI2HG" localSheetId="0">#REF!</definedName>
    <definedName name="UNIONUNI2HG">#REF!</definedName>
    <definedName name="UNIONUNI34HG" localSheetId="0">#REF!</definedName>
    <definedName name="UNIONUNI34HG">#REF!</definedName>
    <definedName name="UNIONUNI3HG" localSheetId="0">#REF!</definedName>
    <definedName name="UNIONUNI3HG">#REF!</definedName>
    <definedName name="UNIONUNI4HG" localSheetId="0">#REF!</definedName>
    <definedName name="UNIONUNI4HG">#REF!</definedName>
    <definedName name="UoM" localSheetId="0">#REF!</definedName>
    <definedName name="UoM">#REF!</definedName>
    <definedName name="USDOLAR" localSheetId="0">#REF!</definedName>
    <definedName name="USDOLAR">#REF!</definedName>
    <definedName name="uso.vibrador">'[53]Costos Mano de Obra'!$O$42</definedName>
    <definedName name="USOSMADERA" localSheetId="0">#REF!</definedName>
    <definedName name="USOSMADERA">#REF!</definedName>
    <definedName name="v.c.fs.villa.1" localSheetId="0">[83]Cubicación!#REF!</definedName>
    <definedName name="v.c.fs.villa.1">[83]Cubicación!#REF!</definedName>
    <definedName name="v.c.fs.villa.10" localSheetId="0">[83]Cubicación!#REF!</definedName>
    <definedName name="v.c.fs.villa.10">[83]Cubicación!#REF!</definedName>
    <definedName name="v.c.fs.villa.11" localSheetId="0">[83]Cubicación!#REF!</definedName>
    <definedName name="v.c.fs.villa.11">[83]Cubicación!#REF!</definedName>
    <definedName name="v.c.fs.villa.12" localSheetId="0">[83]Cubicación!#REF!</definedName>
    <definedName name="v.c.fs.villa.12">[83]Cubicación!#REF!</definedName>
    <definedName name="v.c.fs.villa.13" localSheetId="0">[83]Cubicación!#REF!</definedName>
    <definedName name="v.c.fs.villa.13">[83]Cubicación!#REF!</definedName>
    <definedName name="v.c.fs.villa.14" localSheetId="0">[83]Cubicación!#REF!</definedName>
    <definedName name="v.c.fs.villa.14">[83]Cubicación!#REF!</definedName>
    <definedName name="v.c.fs.villa.15" localSheetId="0">[83]Cubicación!#REF!</definedName>
    <definedName name="v.c.fs.villa.15">[83]Cubicación!#REF!</definedName>
    <definedName name="v.c.fs.villa.16" localSheetId="0">[83]Cubicación!#REF!</definedName>
    <definedName name="v.c.fs.villa.16">[83]Cubicación!#REF!</definedName>
    <definedName name="v.c.fs.villa.17" localSheetId="0">[83]Cubicación!#REF!</definedName>
    <definedName name="v.c.fs.villa.17">[83]Cubicación!#REF!</definedName>
    <definedName name="v.c.fs.villa.18" localSheetId="0">[83]Cubicación!#REF!</definedName>
    <definedName name="v.c.fs.villa.18">[83]Cubicación!#REF!</definedName>
    <definedName name="v.c.fs.villa.2" localSheetId="0">[83]Cubicación!#REF!</definedName>
    <definedName name="v.c.fs.villa.2">[83]Cubicación!#REF!</definedName>
    <definedName name="v.c.fs.villa.3" localSheetId="0">[83]Cubicación!#REF!</definedName>
    <definedName name="v.c.fs.villa.3">[83]Cubicación!#REF!</definedName>
    <definedName name="v.c.fs.villa.4" localSheetId="0">[83]Cubicación!#REF!</definedName>
    <definedName name="v.c.fs.villa.4">[83]Cubicación!#REF!</definedName>
    <definedName name="v.c.fs.villa.5" localSheetId="0">[83]Cubicación!#REF!</definedName>
    <definedName name="v.c.fs.villa.5">[83]Cubicación!#REF!</definedName>
    <definedName name="v.c.fs.villa.6" localSheetId="0">[83]Cubicación!#REF!</definedName>
    <definedName name="v.c.fs.villa.6">[83]Cubicación!#REF!</definedName>
    <definedName name="v.c.fs.villa.7" localSheetId="0">[83]Cubicación!#REF!</definedName>
    <definedName name="v.c.fs.villa.7">[83]Cubicación!#REF!</definedName>
    <definedName name="v.c.fs.villa.8" localSheetId="0">[83]Cubicación!#REF!</definedName>
    <definedName name="v.c.fs.villa.8">[83]Cubicación!#REF!</definedName>
    <definedName name="v.c.fs.villa.9" localSheetId="0">[83]Cubicación!#REF!</definedName>
    <definedName name="v.c.fs.villa.9">[83]Cubicación!#REF!</definedName>
    <definedName name="v.c.n1y2.villa1">[83]Cubicación!$P$2150</definedName>
    <definedName name="v.c.n1y2.villa10">[83]Cubicación!$P$1690</definedName>
    <definedName name="v.c.n1y2.villa11">[83]Cubicación!$P$998</definedName>
    <definedName name="v.c.n1y2.villa12">[83]Cubicación!$P$401</definedName>
    <definedName name="v.c.n1y2.villa13">[83]Cubicación!$P$535</definedName>
    <definedName name="v.c.n1y2.villa14">[83]Cubicación!$P$1461</definedName>
    <definedName name="v.c.n1y2.villa15">[83]Cubicación!$P$1576</definedName>
    <definedName name="v.c.n1y2.villa16">[83]Cubicación!$P$1805</definedName>
    <definedName name="v.c.n1y2.villa17">[83]Cubicación!$P$1920</definedName>
    <definedName name="v.c.n1y2.villa18">[83]Cubicación!$P$1113</definedName>
    <definedName name="v.c.n1y2.villa2">[83]Cubicación!$P$2037</definedName>
    <definedName name="v.c.n1y2.villa3">[83]Cubicación!$P$883</definedName>
    <definedName name="v.c.n1y2.villa4">[83]Cubicación!$P$768</definedName>
    <definedName name="v.c.n1y2.villa5">[83]Cubicación!$P$653</definedName>
    <definedName name="v.c.n1y2.villa6">[83]Cubicación!$P$138</definedName>
    <definedName name="v.c.n1y2.villa7">[83]Cubicación!$P$269</definedName>
    <definedName name="v.c.n1y2.villa8">[83]Cubicación!$P$1231</definedName>
    <definedName name="v.c.n1y2.villa9">[83]Cubicación!$P$1346</definedName>
    <definedName name="v.p.fs.villa.1" localSheetId="0">[83]Cubicación!#REF!</definedName>
    <definedName name="v.p.fs.villa.1">[83]Cubicación!#REF!</definedName>
    <definedName name="v.p.fs.villa.10" localSheetId="0">[83]Cubicación!#REF!</definedName>
    <definedName name="v.p.fs.villa.10">[83]Cubicación!#REF!</definedName>
    <definedName name="v.p.fs.villa.11" localSheetId="0">[83]Cubicación!#REF!</definedName>
    <definedName name="v.p.fs.villa.11">[83]Cubicación!#REF!</definedName>
    <definedName name="v.p.fs.villa.12" localSheetId="0">[83]Cubicación!#REF!</definedName>
    <definedName name="v.p.fs.villa.12">[83]Cubicación!#REF!</definedName>
    <definedName name="v.p.fs.villa.13" localSheetId="0">[83]Cubicación!#REF!</definedName>
    <definedName name="v.p.fs.villa.13">[83]Cubicación!#REF!</definedName>
    <definedName name="v.p.fs.villa.14" localSheetId="0">[83]Cubicación!#REF!</definedName>
    <definedName name="v.p.fs.villa.14">[83]Cubicación!#REF!</definedName>
    <definedName name="v.p.fs.villa.15" localSheetId="0">[83]Cubicación!#REF!</definedName>
    <definedName name="v.p.fs.villa.15">[83]Cubicación!#REF!</definedName>
    <definedName name="v.p.fs.villa.16" localSheetId="0">[83]Cubicación!#REF!</definedName>
    <definedName name="v.p.fs.villa.16">[83]Cubicación!#REF!</definedName>
    <definedName name="v.p.fs.villa.17" localSheetId="0">[83]Cubicación!#REF!</definedName>
    <definedName name="v.p.fs.villa.17">[83]Cubicación!#REF!</definedName>
    <definedName name="v.p.fs.villa.18" localSheetId="0">[83]Cubicación!#REF!</definedName>
    <definedName name="v.p.fs.villa.18">[83]Cubicación!#REF!</definedName>
    <definedName name="v.p.fs.villa.2" localSheetId="0">[83]Cubicación!#REF!</definedName>
    <definedName name="v.p.fs.villa.2">[83]Cubicación!#REF!</definedName>
    <definedName name="v.p.fs.villa.3" localSheetId="0">[83]Cubicación!#REF!</definedName>
    <definedName name="v.p.fs.villa.3">[83]Cubicación!#REF!</definedName>
    <definedName name="v.p.fs.villa.4" localSheetId="0">[83]Cubicación!#REF!</definedName>
    <definedName name="v.p.fs.villa.4">[83]Cubicación!#REF!</definedName>
    <definedName name="v.p.fs.villa.5" localSheetId="0">[83]Cubicación!#REF!</definedName>
    <definedName name="v.p.fs.villa.5">[83]Cubicación!#REF!</definedName>
    <definedName name="v.p.fs.villa.6" localSheetId="0">[83]Cubicación!#REF!</definedName>
    <definedName name="v.p.fs.villa.6">[83]Cubicación!#REF!</definedName>
    <definedName name="v.p.fs.villa.7" localSheetId="0">[83]Cubicación!#REF!</definedName>
    <definedName name="v.p.fs.villa.7">[83]Cubicación!#REF!</definedName>
    <definedName name="v.p.fs.villa.8" localSheetId="0">[83]Cubicación!#REF!</definedName>
    <definedName name="v.p.fs.villa.8">[83]Cubicación!#REF!</definedName>
    <definedName name="v.p.fs.villa.9" localSheetId="0">[83]Cubicación!#REF!</definedName>
    <definedName name="v.p.fs.villa.9">[83]Cubicación!#REF!</definedName>
    <definedName name="V1B.E" localSheetId="0">#REF!</definedName>
    <definedName name="V1B.E">#REF!</definedName>
    <definedName name="V3B.C" localSheetId="0">#REF!</definedName>
    <definedName name="V3B.C">#REF!</definedName>
    <definedName name="V4C.E" localSheetId="0">#REF!</definedName>
    <definedName name="V4C.E">#REF!</definedName>
    <definedName name="V7.8" localSheetId="0">#REF!</definedName>
    <definedName name="V7.8">#REF!</definedName>
    <definedName name="V7.9" localSheetId="0">#REF!</definedName>
    <definedName name="V7.9">#REF!</definedName>
    <definedName name="V78.CD" localSheetId="0">#REF!</definedName>
    <definedName name="V78.CD">#REF!</definedName>
    <definedName name="V7A.E" localSheetId="0">#REF!</definedName>
    <definedName name="V7A.E">#REF!</definedName>
    <definedName name="V9A.E" localSheetId="0">#REF!</definedName>
    <definedName name="V9A.E">#REF!</definedName>
    <definedName name="VA7.9" localSheetId="0">#REF!</definedName>
    <definedName name="VA7.9">#REF!</definedName>
    <definedName name="VACC">[14]Precio!$F$31</definedName>
    <definedName name="VACIADOAMANO" localSheetId="0">#REF!</definedName>
    <definedName name="VACIADOAMANO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IVEN" localSheetId="0">#REF!</definedName>
    <definedName name="VAIVEN">#REF!</definedName>
    <definedName name="valor2_2">#N/A</definedName>
    <definedName name="valor2_3">#N/A</definedName>
    <definedName name="valora_3">"$#REF!.$I$1:$I$65534"</definedName>
    <definedName name="VALORM" localSheetId="0">#REF!</definedName>
    <definedName name="VALORM">#REF!</definedName>
    <definedName name="valorp_3">"$#REF!.$K$1:$K$65534"</definedName>
    <definedName name="VALORPRESUPUESTO_3">"$#REF!.$F$1:$F$65534"</definedName>
    <definedName name="VALORT" localSheetId="0">#REF!</definedName>
    <definedName name="VALORT">#REF!</definedName>
    <definedName name="VALORV" localSheetId="0">#REF!</definedName>
    <definedName name="VALORV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ARIOS" localSheetId="0">#REF!</definedName>
    <definedName name="VARIOS">#REF!</definedName>
    <definedName name="VARIOS_AN" localSheetId="0">#REF!</definedName>
    <definedName name="VARIOS_AN">#REF!</definedName>
    <definedName name="VB1.9" localSheetId="0">#REF!</definedName>
    <definedName name="VB1.9">#REF!</definedName>
    <definedName name="vbbbb">#REF!</definedName>
    <definedName name="VC.D7.8" localSheetId="0">#REF!</definedName>
    <definedName name="VC.D7.8">#REF!</definedName>
    <definedName name="VC1.3" localSheetId="0">#REF!</definedName>
    <definedName name="VC1.3">#REF!</definedName>
    <definedName name="VC3.5" localSheetId="0">#REF!</definedName>
    <definedName name="VC3.5">#REF!</definedName>
    <definedName name="VC5.9" localSheetId="0">#REF!</definedName>
    <definedName name="VC5.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D1.7" localSheetId="0">#REF!</definedName>
    <definedName name="VD1.7">#REF!</definedName>
    <definedName name="VE1.9" localSheetId="0">#REF!</definedName>
    <definedName name="VE1.9">#REF!</definedName>
    <definedName name="VENT2SDR41" localSheetId="0">#REF!</definedName>
    <definedName name="VENT2SDR41">#REF!</definedName>
    <definedName name="VENT3SDR41" localSheetId="0">#REF!</definedName>
    <definedName name="VENT3SDR41">#REF!</definedName>
    <definedName name="ventana.Francesa" localSheetId="0">[32]Análisis!#REF!</definedName>
    <definedName name="ventana.Francesa">[32]Análisis!#REF!</definedName>
    <definedName name="VENTANAS" localSheetId="0">#REF!</definedName>
    <definedName name="VENTANAS">#REF!</definedName>
    <definedName name="Ventanas.abizagradas" localSheetId="0">#REF!</definedName>
    <definedName name="Ventanas.abizagradas">#REF!</definedName>
    <definedName name="Ventanas.Corredizas" localSheetId="0">#REF!</definedName>
    <definedName name="Ventanas.Corredizas">#REF!</definedName>
    <definedName name="Ventanas.salomonicas" localSheetId="0">#REF!</definedName>
    <definedName name="Ventanas.salomonicas">#REF!</definedName>
    <definedName name="VERGRAGRI" localSheetId="0">#REF!</definedName>
    <definedName name="VERGRAGRI">#REF!</definedName>
    <definedName name="verja" localSheetId="0">#REF!</definedName>
    <definedName name="verja">#REF!</definedName>
    <definedName name="Vesc.1erN.Mod.II" localSheetId="0">#REF!</definedName>
    <definedName name="Vesc.1erN.Mod.II">#REF!</definedName>
    <definedName name="Vias" localSheetId="0">#REF!</definedName>
    <definedName name="Vias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ador" localSheetId="0">#REF!</definedName>
    <definedName name="Vibrador">#REF!</definedName>
    <definedName name="Vibrazo.Blanc.30x30" localSheetId="0">#REF!</definedName>
    <definedName name="Vibrazo.Blanc.30x30">#REF!</definedName>
    <definedName name="VidrioFijo.vent.proyectada" localSheetId="0">#REF!</definedName>
    <definedName name="VidrioFijo.vent.proyectada">#REF!</definedName>
    <definedName name="Vig.Amarre.Cierre.Cocina" localSheetId="0">#REF!</definedName>
    <definedName name="Vig.Amarre.Cierre.Cocina">#REF!</definedName>
    <definedName name="Viga" localSheetId="0">[32]Análisis!#REF!</definedName>
    <definedName name="Viga">[32]Análisis!#REF!</definedName>
    <definedName name="viga.20x30" localSheetId="0">#REF!</definedName>
    <definedName name="viga.20x30">#REF!</definedName>
    <definedName name="viga.20x40" localSheetId="0">#REF!</definedName>
    <definedName name="viga.20x40">#REF!</definedName>
    <definedName name="viga.30x40">[52]Análisis!$D$624</definedName>
    <definedName name="viga.30x60" localSheetId="0">#REF!</definedName>
    <definedName name="viga.30x60">#REF!</definedName>
    <definedName name="viga.30x60.np10.45" localSheetId="0">#REF!</definedName>
    <definedName name="viga.30x60.np10.45">#REF!</definedName>
    <definedName name="viga.30x80" localSheetId="0">#REF!</definedName>
    <definedName name="viga.30x80">#REF!</definedName>
    <definedName name="viga.amarre.15x.15" localSheetId="0">#REF!</definedName>
    <definedName name="viga.amarre.15x.15">#REF!</definedName>
    <definedName name="Viga.Amarre.15x20BNP" localSheetId="0">#REF!</definedName>
    <definedName name="Viga.Amarre.15x20BNP">#REF!</definedName>
    <definedName name="Viga.amarre.1erN" localSheetId="0">#REF!</definedName>
    <definedName name="Viga.amarre.1erN">#REF!</definedName>
    <definedName name="Viga.Amarre.1erN.Villas" localSheetId="0">#REF!</definedName>
    <definedName name="Viga.Amarre.1erN.Villas">#REF!</definedName>
    <definedName name="Viga.Amarre.20x.20">[51]Análisis!$D$525</definedName>
    <definedName name="Viga.Amarre.20x30" localSheetId="0">#REF!</definedName>
    <definedName name="Viga.Amarre.20x30">#REF!</definedName>
    <definedName name="Viga.amarre.2do.N">[52]Análisis!$D$653</definedName>
    <definedName name="Viga.Amarre.Comedor" localSheetId="0">#REF!</definedName>
    <definedName name="Viga.Amarre.Comedor">#REF!</definedName>
    <definedName name="Viga.Amarre.Dintel" localSheetId="0">[32]Análisis!#REF!</definedName>
    <definedName name="Viga.Amarre.Dintel">[32]Análisis!#REF!</definedName>
    <definedName name="Viga.Amarre.lavanderia" localSheetId="0">#REF!</definedName>
    <definedName name="Viga.Amarre.lavanderia">#REF!</definedName>
    <definedName name="Viga.amarre.N.Techo.Area.Noble" localSheetId="0">#REF!</definedName>
    <definedName name="Viga.amarre.N.Techo.Area.Noble">#REF!</definedName>
    <definedName name="Viga.amarre.nivel.piso" localSheetId="0">#REF!</definedName>
    <definedName name="Viga.amarre.nivel.piso">#REF!</definedName>
    <definedName name="Viga.Amarre.Piso.20x20">[28]Análisis!$D$138</definedName>
    <definedName name="Viga.Amarre.Piso.Casino" localSheetId="0">[32]Análisis!#REF!</definedName>
    <definedName name="Viga.Amarre.Piso.Casino">[32]Análisis!#REF!</definedName>
    <definedName name="Viga.Amarre.Piso.Cocina" localSheetId="0">#REF!</definedName>
    <definedName name="Viga.Amarre.Piso.Cocina">#REF!</definedName>
    <definedName name="Viga.Amarre.Piso.lavandería" localSheetId="0">#REF!</definedName>
    <definedName name="Viga.Amarre.Piso.lavandería">#REF!</definedName>
    <definedName name="viga.amarre.plastbau" localSheetId="0">#REF!</definedName>
    <definedName name="viga.amarre.plastbau">#REF!</definedName>
    <definedName name="viga.amarre.plastbau.15x23" localSheetId="0">#REF!</definedName>
    <definedName name="viga.amarre.plastbau.15x23">#REF!</definedName>
    <definedName name="Viga.Amarre.Techo.Administracion" localSheetId="0">#REF!</definedName>
    <definedName name="Viga.Amarre.Techo.Administracion">#REF!</definedName>
    <definedName name="Viga.Amarre20x28" localSheetId="0">[32]Análisis!#REF!</definedName>
    <definedName name="Viga.Amarre20x28">[32]Análisis!#REF!</definedName>
    <definedName name="Viga.Amarre2doN" localSheetId="0">#REF!</definedName>
    <definedName name="Viga.Amarre2doN">#REF!</definedName>
    <definedName name="Viga.Antep.Discoteca" localSheetId="0">[32]Análisis!#REF!</definedName>
    <definedName name="Viga.Antep.Discoteca">[32]Análisis!#REF!</definedName>
    <definedName name="Viga.Antep.Horm.Visto.Espectáculos" localSheetId="0">#REF!</definedName>
    <definedName name="Viga.Antep.Horm.Visto.Espectáculos">#REF!</definedName>
    <definedName name="Viga.Antepecho.H.Visto.Area.Noble" localSheetId="0">#REF!</definedName>
    <definedName name="Viga.Antepecho.H.Visto.Area.Noble">#REF!</definedName>
    <definedName name="Viga.antepecho.Horm.Visto.Comedor" localSheetId="0">#REF!</definedName>
    <definedName name="Viga.antepecho.Horm.Visto.Comedor">#REF!</definedName>
    <definedName name="Viga.Cocina" localSheetId="0">#REF!</definedName>
    <definedName name="Viga.Cocina">#REF!</definedName>
    <definedName name="Viga.Convenc.Entrepiso.Villas" localSheetId="0">#REF!</definedName>
    <definedName name="Viga.Convenc.Entrepiso.Villas">#REF!</definedName>
    <definedName name="Viga.Convenc.techo.Villas" localSheetId="0">#REF!</definedName>
    <definedName name="Viga.Convenc.techo.Villas">#REF!</definedName>
    <definedName name="Viga.Edif.oficinas" localSheetId="0">#REF!</definedName>
    <definedName name="Viga.Edif.oficinas">#REF!</definedName>
    <definedName name="Viga.Horm.20x6o.Espectáculos" localSheetId="0">#REF!</definedName>
    <definedName name="Viga.Horm.20x6o.Espectáculos">#REF!</definedName>
    <definedName name="Viga.Horm.Administracion" localSheetId="0">#REF!</definedName>
    <definedName name="Viga.Horm.Administracion">#REF!</definedName>
    <definedName name="Viga.Horm.Arm.edif.Parqueo" localSheetId="0">#REF!</definedName>
    <definedName name="Viga.Horm.Arm.edif.Parqueo">#REF!</definedName>
    <definedName name="Viga.Horm.conv.Entrep.Villas" localSheetId="0">#REF!</definedName>
    <definedName name="Viga.Horm.conv.Entrep.Villas">#REF!</definedName>
    <definedName name="Viga.horm.Conv.Techo.Villas" localSheetId="0">#REF!</definedName>
    <definedName name="Viga.horm.Conv.Techo.Villas">#REF!</definedName>
    <definedName name="Viga.Horm.visto.administracion" localSheetId="0">#REF!</definedName>
    <definedName name="Viga.Horm.visto.administracion">#REF!</definedName>
    <definedName name="Viga.horm.visto.Area.Noble" localSheetId="0">#REF!</definedName>
    <definedName name="Viga.horm.visto.Area.Noble">#REF!</definedName>
    <definedName name="Viga.Horm.Visto.Discoteca" localSheetId="0">[32]Análisis!#REF!</definedName>
    <definedName name="Viga.Horm.Visto.Discoteca">[32]Análisis!#REF!</definedName>
    <definedName name="Viga.Horm.Visto.Espectaculo" localSheetId="0">#REF!</definedName>
    <definedName name="Viga.Horm.Visto.Espectaculo">#REF!</definedName>
    <definedName name="Viga.Horm.Visto.Variable.Comedor" localSheetId="0">#REF!</definedName>
    <definedName name="Viga.Horm.Visto.Variable.Comedor">#REF!</definedName>
    <definedName name="Viga.Jard.Horm.Visto.80x100.Area.Noble" localSheetId="0">#REF!</definedName>
    <definedName name="Viga.Jard.Horm.Visto.80x100.Area.Noble">#REF!</definedName>
    <definedName name="Viga.Jardi.2Nivel.Comedor" localSheetId="0">#REF!</definedName>
    <definedName name="Viga.Jardi.2Nivel.Comedor">#REF!</definedName>
    <definedName name="Viga.Jardi.3erNivel.Comedor" localSheetId="0">#REF!</definedName>
    <definedName name="Viga.Jardi.3erNivel.Comedor">#REF!</definedName>
    <definedName name="Viga.Jardinera.1.Comedor" localSheetId="0">#REF!</definedName>
    <definedName name="Viga.Jardinera.1.Comedor">#REF!</definedName>
    <definedName name="Viga.Jardinera.80x70Lobby" localSheetId="0">#REF!</definedName>
    <definedName name="Viga.Jardinera.80x70Lobby">#REF!</definedName>
    <definedName name="Viga.lavanderia" localSheetId="0">#REF!</definedName>
    <definedName name="Viga.lavanderia">#REF!</definedName>
    <definedName name="Viga.Nivel.inferior" localSheetId="0">#REF!</definedName>
    <definedName name="Viga.Nivel.inferior">#REF!</definedName>
    <definedName name="viga.riostra.20x60" localSheetId="0">#REF!</definedName>
    <definedName name="viga.riostra.20x60">#REF!</definedName>
    <definedName name="viga.sobretecho.cuchilla" localSheetId="0">#REF!</definedName>
    <definedName name="viga.sobretecho.cuchilla">#REF!</definedName>
    <definedName name="Viga.T.Horm.Visto.Area.Noble" localSheetId="0">#REF!</definedName>
    <definedName name="Viga.T.Horm.Visto.Area.Noble">#REF!</definedName>
    <definedName name="viga.torre" localSheetId="0">#REF!</definedName>
    <definedName name="viga.torre">#REF!</definedName>
    <definedName name="Viga.V.2" localSheetId="0">#REF!</definedName>
    <definedName name="Viga.V.2">#REF!</definedName>
    <definedName name="Viga.V.A" localSheetId="0">#REF!</definedName>
    <definedName name="Viga.V.A">#REF!</definedName>
    <definedName name="Viga.V1">[28]Análisis!$D$200</definedName>
    <definedName name="Viga.V1.1erN.mod.I" localSheetId="0">#REF!</definedName>
    <definedName name="Viga.V1.1erN.mod.I">#REF!</definedName>
    <definedName name="Viga.V1.1erN.mod.II" localSheetId="0">#REF!</definedName>
    <definedName name="Viga.V1.1erN.mod.II">#REF!</definedName>
    <definedName name="Viga.V1.2doN.Mod.I" localSheetId="0">#REF!</definedName>
    <definedName name="Viga.V1.2doN.Mod.I">#REF!</definedName>
    <definedName name="Viga.V1.2doN.Mod.II" localSheetId="0">#REF!</definedName>
    <definedName name="Viga.V1.2doN.Mod.II">#REF!</definedName>
    <definedName name="Viga.V1.3erN.mod.I" localSheetId="0">#REF!</definedName>
    <definedName name="Viga.V1.3erN.mod.I">#REF!</definedName>
    <definedName name="Viga.V1.3erN.Mod.II" localSheetId="0">#REF!</definedName>
    <definedName name="Viga.V1.3erN.Mod.II">#REF!</definedName>
    <definedName name="Viga.V1.4toN.Mod.I" localSheetId="0">#REF!</definedName>
    <definedName name="Viga.V1.4toN.Mod.I">#REF!</definedName>
    <definedName name="Viga.V1.4toN.Mod.II" localSheetId="0">#REF!</definedName>
    <definedName name="Viga.V1.4toN.Mod.II">#REF!</definedName>
    <definedName name="Viga.V1.esc.2doN" localSheetId="0">#REF!</definedName>
    <definedName name="Viga.V1.esc.2doN">#REF!</definedName>
    <definedName name="Viga.V1.esc.3erN" localSheetId="0">#REF!</definedName>
    <definedName name="Viga.V1.esc.3erN">#REF!</definedName>
    <definedName name="Viga.V1.escalera" localSheetId="0">#REF!</definedName>
    <definedName name="Viga.V1.escalera">#REF!</definedName>
    <definedName name="Viga.V1e.Villas" localSheetId="0">#REF!</definedName>
    <definedName name="Viga.V1e.Villas">#REF!</definedName>
    <definedName name="Viga.V1T.Villas" localSheetId="0">#REF!</definedName>
    <definedName name="Viga.V1T.Villas">#REF!</definedName>
    <definedName name="Viga.V2.1erN.mod.I" localSheetId="0">#REF!</definedName>
    <definedName name="Viga.V2.1erN.mod.I">#REF!</definedName>
    <definedName name="Viga.V2.2doN.Mod.I" localSheetId="0">#REF!</definedName>
    <definedName name="Viga.V2.2doN.Mod.I">#REF!</definedName>
    <definedName name="Viga.V2.3erN.Mod.I" localSheetId="0">#REF!</definedName>
    <definedName name="Viga.V2.3erN.Mod.I">#REF!</definedName>
    <definedName name="Viga.V2.esc.1erN" localSheetId="0">#REF!</definedName>
    <definedName name="Viga.V2.esc.1erN">#REF!</definedName>
    <definedName name="Viga.V2.esc.2doN" localSheetId="0">#REF!</definedName>
    <definedName name="Viga.V2.esc.2doN">#REF!</definedName>
    <definedName name="Viga.V2.esc.3erN" localSheetId="0">#REF!</definedName>
    <definedName name="Viga.V2.esc.3erN">#REF!</definedName>
    <definedName name="Viga.V2T.Villas" localSheetId="0">#REF!</definedName>
    <definedName name="Viga.V2T.Villas">#REF!</definedName>
    <definedName name="Viga.V3.1erN.Mod.I" localSheetId="0">#REF!</definedName>
    <definedName name="Viga.V3.1erN.Mod.I">#REF!</definedName>
    <definedName name="Viga.V3.2doN.Mod.I" localSheetId="0">#REF!</definedName>
    <definedName name="Viga.V3.2doN.Mod.I">#REF!</definedName>
    <definedName name="Viga.V3.3erN.Mod.I" localSheetId="0">#REF!</definedName>
    <definedName name="Viga.V3.3erN.Mod.I">#REF!</definedName>
    <definedName name="Viga.V3.4toN.Mod.I" localSheetId="0">#REF!</definedName>
    <definedName name="Viga.V3.4toN.Mod.I">#REF!</definedName>
    <definedName name="Viga.V3T.Villas" localSheetId="0">#REF!</definedName>
    <definedName name="Viga.V3T.Villas">#REF!</definedName>
    <definedName name="Viga.V4.1erN.Mod.I" localSheetId="0">#REF!</definedName>
    <definedName name="Viga.V4.1erN.Mod.I">#REF!</definedName>
    <definedName name="Viga.V4.2doN.Mod.I" localSheetId="0">#REF!</definedName>
    <definedName name="Viga.V4.2doN.Mod.I">#REF!</definedName>
    <definedName name="Viga.V4.3erN.Mod.I" localSheetId="0">#REF!</definedName>
    <definedName name="Viga.V4.3erN.Mod.I">#REF!</definedName>
    <definedName name="Viga.V4.4toN.Mod.I" localSheetId="0">#REF!</definedName>
    <definedName name="Viga.V4.4toN.Mod.I">#REF!</definedName>
    <definedName name="Viga.V4E.Villas" localSheetId="0">#REF!</definedName>
    <definedName name="Viga.V4E.Villas">#REF!</definedName>
    <definedName name="Viga.V4T.Villas" localSheetId="0">#REF!</definedName>
    <definedName name="Viga.V4T.Villas">#REF!</definedName>
    <definedName name="Viga.V5.1erN.mod.I" localSheetId="0">#REF!</definedName>
    <definedName name="Viga.V5.1erN.mod.I">#REF!</definedName>
    <definedName name="Viga.V5.2doN.Mod.I" localSheetId="0">#REF!</definedName>
    <definedName name="Viga.V5.2doN.Mod.I">#REF!</definedName>
    <definedName name="Viga.V5.3erN.Mod.I" localSheetId="0">#REF!</definedName>
    <definedName name="Viga.V5.3erN.Mod.I">#REF!</definedName>
    <definedName name="Viga.V5.4toN.Mod.I" localSheetId="0">#REF!</definedName>
    <definedName name="Viga.V5.4toN.Mod.I">#REF!</definedName>
    <definedName name="Viga.V5E.Villas" localSheetId="0">#REF!</definedName>
    <definedName name="Viga.V5E.Villas">#REF!</definedName>
    <definedName name="Viga.V6.1erN.Mod.I" localSheetId="0">#REF!</definedName>
    <definedName name="Viga.V6.1erN.Mod.I">#REF!</definedName>
    <definedName name="Viga.V6.2doN.Mod.I" localSheetId="0">#REF!</definedName>
    <definedName name="Viga.V6.2doN.Mod.I">#REF!</definedName>
    <definedName name="Viga.V6.3erN.mod.I" localSheetId="0">#REF!</definedName>
    <definedName name="Viga.V6.3erN.mod.I">#REF!</definedName>
    <definedName name="Viga.V6.4toN.Mod.I" localSheetId="0">#REF!</definedName>
    <definedName name="Viga.V6.4toN.Mod.I">#REF!</definedName>
    <definedName name="Viga.V7.1erN.Mod.I" localSheetId="0">#REF!</definedName>
    <definedName name="Viga.V7.1erN.Mod.I">#REF!</definedName>
    <definedName name="Viga.V7.2doN.Mod.I" localSheetId="0">#REF!</definedName>
    <definedName name="Viga.V7.2doN.Mod.I">#REF!</definedName>
    <definedName name="Viga.V7.3erN.Mod.I" localSheetId="0">#REF!</definedName>
    <definedName name="Viga.V7.3erN.Mod.I">#REF!</definedName>
    <definedName name="Viga.V7.4toN.Mod.I" localSheetId="0">#REF!</definedName>
    <definedName name="Viga.V7.4toN.Mod.I">#REF!</definedName>
    <definedName name="Viga.VA.1erN.Mod.II" localSheetId="0">#REF!</definedName>
    <definedName name="Viga.VA.1erN.Mod.II">#REF!</definedName>
    <definedName name="Viga.Vac" localSheetId="0">#REF!</definedName>
    <definedName name="Viga.Vac">#REF!</definedName>
    <definedName name="Viga.Vac2" localSheetId="0">#REF!</definedName>
    <definedName name="Viga.Vac2">#REF!</definedName>
    <definedName name="Viga.Vam" localSheetId="0">#REF!</definedName>
    <definedName name="Viga.Vam">#REF!</definedName>
    <definedName name="Viga.Vesc.2doN.Mod.II" localSheetId="0">#REF!</definedName>
    <definedName name="Viga.Vesc.2doN.Mod.II">#REF!</definedName>
    <definedName name="Viga.Vesc.3erN.Mod.II" localSheetId="0">#REF!</definedName>
    <definedName name="Viga.Vesc.3erN.Mod.II">#REF!</definedName>
    <definedName name="Viga.Vesc.4toN.Mod.II" localSheetId="0">#REF!</definedName>
    <definedName name="Viga.Vesc.4toN.Mod.II">#REF!</definedName>
    <definedName name="Viga.VT1" localSheetId="0">#REF!</definedName>
    <definedName name="Viga.VT1">#REF!</definedName>
    <definedName name="viga25x40.palapa" localSheetId="0">[54]Análisis!#REF!</definedName>
    <definedName name="viga25x40.palapa">[54]Análisis!#REF!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gaV1.3.4.6.Presidenciales">[28]Análisis!$D$209</definedName>
    <definedName name="VigaV2.4toN.Mod.I" localSheetId="0">#REF!</definedName>
    <definedName name="VigaV2.4toN.Mod.I">#REF!</definedName>
    <definedName name="VigaV2.5.7.Presidenciales">[28]Análisis!$D$218</definedName>
    <definedName name="VigaV2E.Villas" localSheetId="0">#REF!</definedName>
    <definedName name="VigaV2E.Villas">#REF!</definedName>
    <definedName name="VigaV2T" localSheetId="0">#REF!</definedName>
    <definedName name="VigaV2T">#REF!</definedName>
    <definedName name="VigaV3E.Villas" localSheetId="0">#REF!</definedName>
    <definedName name="VigaV3E.Villas">#REF!</definedName>
    <definedName name="VigaVT2" localSheetId="0">#REF!</definedName>
    <definedName name="VigaVT2">#REF!</definedName>
    <definedName name="VigaVT3" localSheetId="0">#REF!</definedName>
    <definedName name="VigaVT3">#REF!</definedName>
    <definedName name="VigaVT4" localSheetId="0">#REF!</definedName>
    <definedName name="VigaVT4">#REF!</definedName>
    <definedName name="VigaVT5" localSheetId="0">#REF!</definedName>
    <definedName name="VigaVT5">#REF!</definedName>
    <definedName name="Villa.1.Zapata.Muros" localSheetId="0">#REF!</definedName>
    <definedName name="Villa.1.Zapata.Muros">#REF!</definedName>
    <definedName name="VILLA.BPB.PLASTBAU.RD" localSheetId="0">#REF!</definedName>
    <definedName name="VILLA.BPB.PLASTBAU.RD">#REF!</definedName>
    <definedName name="VILLA.BPB.PLASTBAU.US" localSheetId="0">#REF!</definedName>
    <definedName name="VILLA.BPB.PLASTBAU.US">#REF!</definedName>
    <definedName name="Villa1.Zap.Columna" localSheetId="0">#REF!</definedName>
    <definedName name="Villa1.Zap.Columna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ISTO1" localSheetId="0">#REF!</definedName>
    <definedName name="VISTO1">#REF!</definedName>
    <definedName name="VISTOC" localSheetId="0">#REF!</definedName>
    <definedName name="VISTOC">#REF!</definedName>
    <definedName name="VISTOV" localSheetId="0">#REF!</definedName>
    <definedName name="VISTOV">#REF!</definedName>
    <definedName name="volteobote" localSheetId="0">'[20]Listado Equipos a utilizar'!#REF!</definedName>
    <definedName name="volteobote">'[20]Listado Equipos a utilizar'!#REF!</definedName>
    <definedName name="volteobotela" localSheetId="0">'[20]Listado Equipos a utilizar'!#REF!</definedName>
    <definedName name="volteobotela">'[20]Listado Equipos a utilizar'!#REF!</definedName>
    <definedName name="volteobotelargo" localSheetId="0">'[20]Listado Equipos a utilizar'!#REF!</definedName>
    <definedName name="volteobotelargo">'[20]Listado Equipos a utilizar'!#REF!</definedName>
    <definedName name="VP" localSheetId="0">[58]analisis1!#REF!</definedName>
    <definedName name="VP">[58]analisis1!#REF!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 localSheetId="0">#REF!</definedName>
    <definedName name="VSALALUMBROMAN">#REF!</definedName>
    <definedName name="VSALALUMBROVBROMAN" localSheetId="0">#REF!</definedName>
    <definedName name="VSALALUMBROVBROMAN">#REF!</definedName>
    <definedName name="VSALALUMNATVBROPAL" localSheetId="0">#REF!</definedName>
    <definedName name="VSALALUMNATVBROPAL">#REF!</definedName>
    <definedName name="VSALALUMNATVCMAN" localSheetId="0">#REF!</definedName>
    <definedName name="VSALALUMNATVCMAN">#REF!</definedName>
    <definedName name="VSALALUMNATVCPAL" localSheetId="0">#REF!</definedName>
    <definedName name="VSALALUMNATVCPAL">#REF!</definedName>
    <definedName name="Vuelo.Inclinado.4toN.Mod.II" localSheetId="0">#REF!</definedName>
    <definedName name="Vuelo.Inclinado.4toN.Mod.II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" localSheetId="0">#REF!</definedName>
    <definedName name="VX">#REF!</definedName>
    <definedName name="VXCSD" localSheetId="0">#REF!</definedName>
    <definedName name="VXCSD">#REF!</definedName>
    <definedName name="w" localSheetId="0">#REF!</definedName>
    <definedName name="w">#REF!</definedName>
    <definedName name="W14X22">[11]analisis!$G$1637</definedName>
    <definedName name="W16X26">[11]analisis!$G$1814</definedName>
    <definedName name="W18X40">[11]analisis!$G$1872</definedName>
    <definedName name="W27X84">[11]analisis!$G$1977</definedName>
    <definedName name="w6x9">[11]analisis!$G$1453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[76]INS!$D$561</definedName>
    <definedName name="XXX" localSheetId="0">#REF!</definedName>
    <definedName name="XXX">#REF!</definedName>
    <definedName name="xxxx" localSheetId="0">#REF!</definedName>
    <definedName name="x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#REF!</definedName>
    <definedName name="YO">#REF!</definedName>
    <definedName name="YY" localSheetId="0">#REF!</definedName>
    <definedName name="YY">#REF!</definedName>
    <definedName name="YYYY" localSheetId="0">#REF!</definedName>
    <definedName name="YYYY">#REF!</definedName>
    <definedName name="z" localSheetId="0">comp [2]custo!$I$997:$J$997</definedName>
    <definedName name="z">comp [2]custo!$I$997:$J$997</definedName>
    <definedName name="ZA" localSheetId="0">#REF!</definedName>
    <definedName name="ZA">#REF!</definedName>
    <definedName name="Zabaleta">[44]Análisis!$N$988</definedName>
    <definedName name="Zabaleta.Villas" localSheetId="0">#REF!</definedName>
    <definedName name="Zabaleta.Villas">#REF!</definedName>
    <definedName name="ZABALETAPISO" localSheetId="0">#REF!</definedName>
    <definedName name="ZABALETAPISO">#REF!</definedName>
    <definedName name="zabaletas" localSheetId="0">#REF!</definedName>
    <definedName name="zabaletas">#REF!</definedName>
    <definedName name="zabaletas.jardineras" localSheetId="0">#REF!</definedName>
    <definedName name="zabaletas.jardineras">#REF!</definedName>
    <definedName name="ZABALETATECHO" localSheetId="0">#REF!</definedName>
    <definedName name="ZABALETATECHO">#REF!</definedName>
    <definedName name="Zap.Col.Administración" localSheetId="0">#REF!</definedName>
    <definedName name="Zap.Col.Administración">#REF!</definedName>
    <definedName name="Zap.Col.Discot." localSheetId="0">[32]Análisis!#REF!</definedName>
    <definedName name="Zap.Col.Discot.">[32]Análisis!#REF!</definedName>
    <definedName name="Zap.col.Z1.mod.I" localSheetId="0">#REF!</definedName>
    <definedName name="Zap.col.Z1.mod.I">#REF!</definedName>
    <definedName name="Zap.Col.Zc" localSheetId="0">#REF!</definedName>
    <definedName name="Zap.Col.Zc">#REF!</definedName>
    <definedName name="Zap.Columna" localSheetId="0">[32]Análisis!#REF!</definedName>
    <definedName name="Zap.Columna">[32]Análisis!#REF!</definedName>
    <definedName name="Zap.Columna.Area.Noble" localSheetId="0">#REF!</definedName>
    <definedName name="Zap.Columna.Area.Noble">#REF!</definedName>
    <definedName name="Zap.columna.Casino" localSheetId="0">[32]Análisis!#REF!</definedName>
    <definedName name="Zap.columna.Casino">[32]Análisis!#REF!</definedName>
    <definedName name="Zap.Columna.Comedor" localSheetId="0">#REF!</definedName>
    <definedName name="Zap.Columna.Comedor">#REF!</definedName>
    <definedName name="Zap.Columna.Lavandería" localSheetId="0">#REF!</definedName>
    <definedName name="Zap.Columna.Lavandería">#REF!</definedName>
    <definedName name="Zap.Columnas" localSheetId="0">#REF!</definedName>
    <definedName name="Zap.Columnas">#REF!</definedName>
    <definedName name="zap.Comb.ModuloII" localSheetId="0">#REF!</definedName>
    <definedName name="zap.Comb.ModuloII">#REF!</definedName>
    <definedName name="Zap.Edif.Oficinas" localSheetId="0">#REF!</definedName>
    <definedName name="Zap.Edif.Oficinas">#REF!</definedName>
    <definedName name="Zap.Edif.Parqueo">[28]Análisis!$D$105</definedName>
    <definedName name="Zap.Escalera" localSheetId="0">#REF!</definedName>
    <definedName name="Zap.Escalera">#REF!</definedName>
    <definedName name="zap.M.ha.40cm.esp">[54]Análisis!$D$192</definedName>
    <definedName name="Zap.mur.H.A.">[52]Análisis!$D$163</definedName>
    <definedName name="Zap.muro.10.30x20.General" localSheetId="0">[32]Análisis!#REF!</definedName>
    <definedName name="Zap.muro.10.30x20.General">[32]Análisis!#REF!</definedName>
    <definedName name="Zap.Muro.15cm" localSheetId="0">#REF!</definedName>
    <definedName name="Zap.Muro.15cm">#REF!</definedName>
    <definedName name="Zap.Muro.15cms" localSheetId="0">#REF!</definedName>
    <definedName name="Zap.Muro.15cms">#REF!</definedName>
    <definedName name="Zap.Muro.20cm" localSheetId="0">#REF!</definedName>
    <definedName name="Zap.Muro.20cm">#REF!</definedName>
    <definedName name="Zap.Muro.45x25.General" localSheetId="0">[32]Análisis!#REF!</definedName>
    <definedName name="Zap.Muro.45x25.General">[32]Análisis!#REF!</definedName>
    <definedName name="Zap.muro.55x25.General" localSheetId="0">[32]Análisis!#REF!</definedName>
    <definedName name="Zap.muro.55x25.General">[32]Análisis!#REF!</definedName>
    <definedName name="Zap.Muro.Area.Noble" localSheetId="0">#REF!</definedName>
    <definedName name="Zap.Muro.Area.Noble">#REF!</definedName>
    <definedName name="Zap.Muro.Ariostamiento.Comedor" localSheetId="0">#REF!</definedName>
    <definedName name="Zap.Muro.Ariostamiento.Comedor">#REF!</definedName>
    <definedName name="Zap.Muro.Cocina" localSheetId="0">#REF!</definedName>
    <definedName name="Zap.Muro.Cocina">#REF!</definedName>
    <definedName name="Zap.muro.contencion" localSheetId="0">#REF!</definedName>
    <definedName name="Zap.muro.contencion">#REF!</definedName>
    <definedName name="Zap.Muro.Espectaculo" localSheetId="0">#REF!</definedName>
    <definedName name="Zap.Muro.Espectaculo">#REF!</definedName>
    <definedName name="Zap.Muro.Lavanderia" localSheetId="0">#REF!</definedName>
    <definedName name="Zap.Muro.Lavanderia">#REF!</definedName>
    <definedName name="Zap.Muro.Villa.1" localSheetId="0">#REF!</definedName>
    <definedName name="Zap.Muro.Villa.1">#REF!</definedName>
    <definedName name="Zap.muro20General" localSheetId="0">[32]Análisis!#REF!</definedName>
    <definedName name="Zap.muro20General">[32]Análisis!#REF!</definedName>
    <definedName name="Zap.Muros.Cacino" localSheetId="0">[32]Análisis!#REF!</definedName>
    <definedName name="Zap.Muros.Cacino">[32]Análisis!#REF!</definedName>
    <definedName name="Zap.Z1" localSheetId="0">#REF!</definedName>
    <definedName name="Zap.Z1">#REF!</definedName>
    <definedName name="zap.Z1.mod.II" localSheetId="0">#REF!</definedName>
    <definedName name="zap.Z1.mod.II">#REF!</definedName>
    <definedName name="Zap.Z1.Villa1" localSheetId="0">#REF!</definedName>
    <definedName name="Zap.Z1.Villa1">#REF!</definedName>
    <definedName name="Zap.Z2" localSheetId="0">#REF!</definedName>
    <definedName name="Zap.Z2">#REF!</definedName>
    <definedName name="Zap.Z2.mod.I" localSheetId="0">#REF!</definedName>
    <definedName name="Zap.Z2.mod.I">#REF!</definedName>
    <definedName name="zap.Z2.moduloII" localSheetId="0">#REF!</definedName>
    <definedName name="zap.Z2.moduloII">#REF!</definedName>
    <definedName name="Zap.Z2.Villas1" localSheetId="0">#REF!</definedName>
    <definedName name="Zap.Z2.Villas1">#REF!</definedName>
    <definedName name="Zap.Z3" localSheetId="0">#REF!</definedName>
    <definedName name="Zap.Z3">#REF!</definedName>
    <definedName name="Zap.Z3.Mod.I" localSheetId="0">#REF!</definedName>
    <definedName name="Zap.Z3.Mod.I">#REF!</definedName>
    <definedName name="Zap.Z3.Villas1" localSheetId="0">#REF!</definedName>
    <definedName name="Zap.Z3.Villas1">#REF!</definedName>
    <definedName name="Zap.Z4.mod.I" localSheetId="0">#REF!</definedName>
    <definedName name="Zap.Z4.mod.I">#REF!</definedName>
    <definedName name="Zap.Z4.Villas.1" localSheetId="0">#REF!</definedName>
    <definedName name="Zap.Z4.Villas.1">#REF!</definedName>
    <definedName name="Zap.ZMB" localSheetId="0">#REF!</definedName>
    <definedName name="Zap.ZMB">#REF!</definedName>
    <definedName name="zapata">'[5]caseta de planta'!$C:$C</definedName>
    <definedName name="Zapata.Col.Espectaculos" localSheetId="0">#REF!</definedName>
    <definedName name="Zapata.Col.Espectaculos">#REF!</definedName>
    <definedName name="Zapata.Columna.Cocina" localSheetId="0">#REF!</definedName>
    <definedName name="Zapata.Columna.Cocina">#REF!</definedName>
    <definedName name="zapata.lobby" localSheetId="0">#REF!</definedName>
    <definedName name="zapata.lobby">#REF!</definedName>
    <definedName name="Zapata.Villas.1" localSheetId="0">#REF!</definedName>
    <definedName name="Zapata.Villas.1">#REF!</definedName>
    <definedName name="Zapata.Z1s.Z2s">[28]Análisis!$D$120</definedName>
    <definedName name="ZB" localSheetId="0">#REF!</definedName>
    <definedName name="ZB">#REF!</definedName>
    <definedName name="ZC1_6" localSheetId="0">#REF!</definedName>
    <definedName name="ZC1_6">#REF!</definedName>
    <definedName name="ZD" localSheetId="0">#REF!</definedName>
    <definedName name="ZD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34" localSheetId="0">#REF!</definedName>
    <definedName name="ZINC34">#REF!</definedName>
    <definedName name="ZN" localSheetId="0">#REF!</definedName>
    <definedName name="ZN">#REF!</definedName>
    <definedName name="Zoc.baldosin">[37]Insumos!$E$91</definedName>
    <definedName name="Zoc.Marmol.Mezc.Antillana" localSheetId="0">[32]Análisis!#REF!</definedName>
    <definedName name="Zoc.Marmol.Mezc.Antillana">[32]Análisis!#REF!</definedName>
    <definedName name="Zoc.vibrazo.Blanco" localSheetId="0">#REF!</definedName>
    <definedName name="Zoc.vibrazo.Blanco">#REF!</definedName>
    <definedName name="Zocalo.Baldosin" localSheetId="0">[32]Análisis!#REF!</definedName>
    <definedName name="Zocalo.Baldosin">[32]Análisis!#REF!</definedName>
    <definedName name="Zocalo.bozel.marmol" localSheetId="0">#REF!</definedName>
    <definedName name="Zocalo.bozel.marmol">#REF!</definedName>
    <definedName name="Zocalo.cemento7x25cm" localSheetId="0">#REF!</definedName>
    <definedName name="Zocalo.cemento7x25cm">#REF!</definedName>
    <definedName name="Zocalo.Ceram.Mezc.Antillana" localSheetId="0">[32]Análisis!#REF!</definedName>
    <definedName name="Zocalo.Ceram.Mezc.Antillana">[32]Análisis!#REF!</definedName>
    <definedName name="zocalo.ceramica" localSheetId="0">#REF!</definedName>
    <definedName name="zocalo.ceramica">#REF!</definedName>
    <definedName name="Zócalo.Ceramica">[84]Insumos!$E$80</definedName>
    <definedName name="Zócalo.Cerámica" localSheetId="0">#REF!</definedName>
    <definedName name="Zócalo.Cerámica">#REF!</definedName>
    <definedName name="zocalo.ceramica.antideslizante" localSheetId="0">#REF!</definedName>
    <definedName name="zocalo.ceramica.antideslizante">#REF!</definedName>
    <definedName name="Zocalo.de.ceramica.A">[28]Análisis!$D$532</definedName>
    <definedName name="Zocalo.de.ceramica.B">[28]Análisis!$D$551</definedName>
    <definedName name="Zocalo.de.ceramica.C">[28]Análisis!$D$570</definedName>
    <definedName name="zocalo.de.mosaico">[52]Análisis!$D$1266</definedName>
    <definedName name="Zócalo.Granimármol" localSheetId="0">#REF!</definedName>
    <definedName name="Zócalo.Granimármol">#REF!</definedName>
    <definedName name="Zócalo.Granimarmol.MA" localSheetId="0">#REF!</definedName>
    <definedName name="Zócalo.Granimarmol.MA">#REF!</definedName>
    <definedName name="Zocalo.granito.fondo.blanco" localSheetId="0">#REF!</definedName>
    <definedName name="Zocalo.granito.fondo.blanco">#REF!</definedName>
    <definedName name="Zocalo.Granito.Fondo.blanco.MA" localSheetId="0">#REF!</definedName>
    <definedName name="Zocalo.Granito.Fondo.blanco.MA">#REF!</definedName>
    <definedName name="Zócalo.Gres" localSheetId="0">#REF!</definedName>
    <definedName name="Zócalo.Gres">#REF!</definedName>
    <definedName name="Zócalo.loseta.cemento" localSheetId="0">#REF!</definedName>
    <definedName name="Zócalo.loseta.cemento">#REF!</definedName>
    <definedName name="Zocalo.Marmol.A" localSheetId="0">#REF!</definedName>
    <definedName name="Zocalo.Marmol.A">#REF!</definedName>
    <definedName name="Zocalo.Marmol.A.ANA" localSheetId="0">#REF!</definedName>
    <definedName name="Zocalo.Marmol.A.ANA">#REF!</definedName>
    <definedName name="Zocalo.Marmol.Tipo.B" localSheetId="0">#REF!</definedName>
    <definedName name="Zocalo.Marmol.Tipo.B">#REF!</definedName>
    <definedName name="zocalo.porcelanato.40x40">[28]Análisis!$D$501</definedName>
    <definedName name="Zocalo.Vibrazo.Bco" localSheetId="0">#REF!</definedName>
    <definedName name="Zocalo.Vibrazo.Bco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ocalobotichinorojo" localSheetId="0">[8]insumo!#REF!</definedName>
    <definedName name="zocalobotichinorojo">[8]insumo!#REF!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 localSheetId="0">#REF!</definedName>
    <definedName name="ZOCGRA30GRIS">#REF!</definedName>
    <definedName name="ZOCGRA40BCO" localSheetId="0">#REF!</definedName>
    <definedName name="ZOCGRA40BCO">#REF!</definedName>
    <definedName name="ZOCGRAPROYAL40" localSheetId="0">#REF!</definedName>
    <definedName name="ZOCGRAPROYAL40">#REF!</definedName>
    <definedName name="ZOCLAD28" localSheetId="0">#REF!</definedName>
    <definedName name="ZOCLAD28">#REF!</definedName>
    <definedName name="ZOCMOSROJ25" localSheetId="0">#REF!</definedName>
    <definedName name="ZOCMOSROJ25">#REF!</definedName>
    <definedName name="ZR" localSheetId="0">#REF!</definedName>
    <definedName name="ZR">#REF!</definedName>
    <definedName name="ZS" localSheetId="0">#REF!</definedName>
    <definedName name="ZS">#REF!</definedName>
    <definedName name="ZV" localSheetId="0">#REF!</definedName>
    <definedName name="ZV">#REF!</definedName>
    <definedName name="ZW" localSheetId="0">#REF!</definedName>
    <definedName name="ZW">#REF!</definedName>
    <definedName name="ZX" localSheetId="0">#REF!</definedName>
    <definedName name="ZX">#REF!</definedName>
    <definedName name="ZZ" localSheetId="0">#REF!</definedName>
    <definedName name="ZZ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5" i="18" l="1"/>
  <c r="F394" i="18"/>
  <c r="F393" i="18"/>
  <c r="F392" i="18"/>
  <c r="F391" i="18"/>
  <c r="F390" i="18"/>
  <c r="F389" i="18"/>
  <c r="F388" i="18"/>
  <c r="F387" i="18"/>
  <c r="F386" i="18"/>
  <c r="F385" i="18"/>
  <c r="F384" i="18"/>
  <c r="C67" i="18" l="1"/>
  <c r="C42" i="18"/>
  <c r="C39" i="18"/>
  <c r="C38" i="18"/>
  <c r="C37" i="18"/>
  <c r="C36" i="18"/>
  <c r="C33" i="18"/>
  <c r="C32" i="18"/>
  <c r="C31" i="18"/>
  <c r="C30" i="18"/>
  <c r="C27" i="18"/>
  <c r="C26" i="18"/>
  <c r="C25" i="18"/>
  <c r="C24" i="18"/>
  <c r="C23" i="18"/>
  <c r="C22" i="18"/>
  <c r="C19" i="18"/>
  <c r="C18" i="18"/>
  <c r="C76" i="18" s="1"/>
  <c r="C77" i="18" s="1"/>
  <c r="C78" i="18" s="1"/>
  <c r="C17" i="18"/>
  <c r="C14" i="18"/>
  <c r="C102" i="18" s="1"/>
  <c r="C73" i="18" l="1"/>
  <c r="F863" i="18"/>
  <c r="F264" i="18"/>
  <c r="F471" i="18" l="1"/>
  <c r="F210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1" i="18"/>
  <c r="F212" i="18"/>
  <c r="F213" i="18"/>
  <c r="F214" i="18"/>
  <c r="F215" i="18"/>
  <c r="F216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5" i="18"/>
  <c r="F614" i="18"/>
  <c r="F613" i="18"/>
  <c r="F612" i="18"/>
  <c r="F695" i="18"/>
  <c r="F694" i="18"/>
  <c r="F693" i="18"/>
  <c r="F688" i="18"/>
  <c r="F704" i="18"/>
  <c r="F702" i="18"/>
  <c r="F701" i="18"/>
  <c r="F675" i="18"/>
  <c r="F700" i="18" l="1"/>
  <c r="F680" i="18"/>
  <c r="F684" i="18"/>
  <c r="F691" i="18"/>
  <c r="F683" i="18"/>
  <c r="F682" i="18"/>
  <c r="F692" i="18"/>
  <c r="F703" i="18"/>
  <c r="F699" i="18"/>
  <c r="F681" i="18" l="1"/>
  <c r="F685" i="18"/>
  <c r="F705" i="18" l="1"/>
  <c r="F845" i="18" l="1"/>
  <c r="F733" i="18"/>
  <c r="F732" i="18"/>
  <c r="F731" i="18"/>
  <c r="F730" i="18"/>
  <c r="F729" i="18"/>
  <c r="F605" i="18"/>
  <c r="F604" i="18"/>
  <c r="F603" i="18"/>
  <c r="F601" i="18"/>
  <c r="F600" i="18"/>
  <c r="F599" i="18"/>
  <c r="F598" i="18"/>
  <c r="F597" i="18"/>
  <c r="F596" i="18"/>
  <c r="F594" i="18"/>
  <c r="F593" i="18"/>
  <c r="F592" i="18"/>
  <c r="F588" i="18"/>
  <c r="F587" i="18"/>
  <c r="F586" i="18"/>
  <c r="F585" i="18"/>
  <c r="F584" i="18"/>
  <c r="F583" i="18"/>
  <c r="A583" i="18"/>
  <c r="F582" i="18"/>
  <c r="F581" i="18"/>
  <c r="F580" i="18"/>
  <c r="F578" i="18"/>
  <c r="F577" i="18"/>
  <c r="F576" i="18"/>
  <c r="A576" i="18"/>
  <c r="A577" i="18" s="1"/>
  <c r="A578" i="18" s="1"/>
  <c r="A579" i="18" s="1"/>
  <c r="A580" i="18" s="1"/>
  <c r="F575" i="18"/>
  <c r="F574" i="18"/>
  <c r="F573" i="18"/>
  <c r="F296" i="18"/>
  <c r="F579" i="18" l="1"/>
  <c r="F606" i="18"/>
  <c r="F595" i="18"/>
  <c r="F607" i="18"/>
  <c r="F602" i="18"/>
  <c r="F545" i="18" l="1"/>
  <c r="F756" i="18" l="1"/>
  <c r="F760" i="18"/>
  <c r="A746" i="18"/>
  <c r="A747" i="18" s="1"/>
  <c r="A748" i="18" s="1"/>
  <c r="A749" i="18" s="1"/>
  <c r="A750" i="18" s="1"/>
  <c r="A751" i="18" s="1"/>
  <c r="A752" i="18" s="1"/>
  <c r="A753" i="18" s="1"/>
  <c r="A754" i="18" s="1"/>
  <c r="F757" i="18" l="1"/>
  <c r="F759" i="18"/>
  <c r="F725" i="18"/>
  <c r="F758" i="18" l="1"/>
  <c r="F840" i="18" l="1"/>
  <c r="F838" i="18"/>
  <c r="F801" i="18"/>
  <c r="F800" i="18"/>
  <c r="F799" i="18"/>
  <c r="F798" i="18"/>
  <c r="F797" i="18"/>
  <c r="F796" i="18"/>
  <c r="F795" i="18"/>
  <c r="F791" i="18"/>
  <c r="F736" i="18"/>
  <c r="F720" i="18"/>
  <c r="F789" i="18"/>
  <c r="F788" i="18"/>
  <c r="F787" i="18"/>
  <c r="F786" i="18"/>
  <c r="F785" i="18"/>
  <c r="F784" i="18"/>
  <c r="F779" i="18"/>
  <c r="F777" i="18"/>
  <c r="A777" i="18"/>
  <c r="A778" i="18" s="1"/>
  <c r="A779" i="18" s="1"/>
  <c r="A780" i="18" s="1"/>
  <c r="A781" i="18" s="1"/>
  <c r="A782" i="18" s="1"/>
  <c r="A783" i="18" s="1"/>
  <c r="A784" i="18" s="1"/>
  <c r="A785" i="18" s="1"/>
  <c r="A762" i="18"/>
  <c r="A763" i="18" s="1"/>
  <c r="A764" i="18" s="1"/>
  <c r="A765" i="18" s="1"/>
  <c r="A766" i="18" s="1"/>
  <c r="A767" i="18" s="1"/>
  <c r="F752" i="18"/>
  <c r="F750" i="18"/>
  <c r="F748" i="18"/>
  <c r="A741" i="18"/>
  <c r="A742" i="18" s="1"/>
  <c r="A743" i="18" s="1"/>
  <c r="F714" i="18"/>
  <c r="F712" i="18"/>
  <c r="F827" i="18" l="1"/>
  <c r="F820" i="18"/>
  <c r="F713" i="18"/>
  <c r="F717" i="18"/>
  <c r="F810" i="18"/>
  <c r="F737" i="18"/>
  <c r="F781" i="18"/>
  <c r="F821" i="18"/>
  <c r="F824" i="18"/>
  <c r="F833" i="18"/>
  <c r="F778" i="18"/>
  <c r="F814" i="18"/>
  <c r="F817" i="18"/>
  <c r="F753" i="18"/>
  <c r="F806" i="18"/>
  <c r="F746" i="18"/>
  <c r="F723" i="18"/>
  <c r="F754" i="18"/>
  <c r="F755" i="18"/>
  <c r="F825" i="18"/>
  <c r="F749" i="18"/>
  <c r="F751" i="18"/>
  <c r="F816" i="18"/>
  <c r="F834" i="18"/>
  <c r="F839" i="18"/>
  <c r="F747" i="18"/>
  <c r="F765" i="18"/>
  <c r="F782" i="18"/>
  <c r="F809" i="18"/>
  <c r="F780" i="18"/>
  <c r="F724" i="18"/>
  <c r="F763" i="18"/>
  <c r="F767" i="18"/>
  <c r="F743" i="18"/>
  <c r="F815" i="18"/>
  <c r="F766" i="18"/>
  <c r="F772" i="18"/>
  <c r="F769" i="18"/>
  <c r="F764" i="18"/>
  <c r="F830" i="18" l="1"/>
  <c r="F762" i="18"/>
  <c r="F811" i="18"/>
  <c r="F783" i="18"/>
  <c r="F728" i="18"/>
  <c r="F742" i="18"/>
  <c r="F774" i="18"/>
  <c r="F826" i="18"/>
  <c r="F773" i="18"/>
  <c r="F373" i="18" l="1"/>
  <c r="F374" i="18"/>
  <c r="F375" i="18"/>
  <c r="F376" i="18"/>
  <c r="F377" i="18"/>
  <c r="F378" i="18"/>
  <c r="F379" i="18"/>
  <c r="F380" i="18"/>
  <c r="F381" i="18"/>
  <c r="F372" i="18"/>
  <c r="F252" i="18" l="1"/>
  <c r="F251" i="18"/>
  <c r="F110" i="18"/>
  <c r="F109" i="18"/>
  <c r="F108" i="18"/>
  <c r="F253" i="18" l="1"/>
  <c r="F114" i="18"/>
  <c r="F113" i="18"/>
  <c r="F107" i="18"/>
  <c r="F116" i="18" l="1"/>
  <c r="F254" i="18"/>
  <c r="F569" i="18" l="1"/>
  <c r="F566" i="18"/>
  <c r="F565" i="18"/>
  <c r="F564" i="18"/>
  <c r="F563" i="18"/>
  <c r="F562" i="18"/>
  <c r="A562" i="18"/>
  <c r="A563" i="18" s="1"/>
  <c r="A564" i="18" s="1"/>
  <c r="A565" i="18" s="1"/>
  <c r="A566" i="18" s="1"/>
  <c r="F559" i="18"/>
  <c r="F558" i="18"/>
  <c r="F557" i="18"/>
  <c r="F556" i="18"/>
  <c r="F555" i="18"/>
  <c r="A555" i="18"/>
  <c r="A556" i="18" s="1"/>
  <c r="A557" i="18" s="1"/>
  <c r="A558" i="18" s="1"/>
  <c r="A559" i="18" s="1"/>
  <c r="F552" i="18"/>
  <c r="F551" i="18"/>
  <c r="F550" i="18"/>
  <c r="F549" i="18"/>
  <c r="F548" i="18"/>
  <c r="F539" i="18"/>
  <c r="F538" i="18"/>
  <c r="F534" i="18"/>
  <c r="F533" i="18"/>
  <c r="F532" i="18"/>
  <c r="F531" i="18"/>
  <c r="F530" i="18"/>
  <c r="F529" i="18"/>
  <c r="F528" i="18"/>
  <c r="F527" i="18"/>
  <c r="F526" i="18"/>
  <c r="F525" i="18"/>
  <c r="F524" i="18"/>
  <c r="F523" i="18"/>
  <c r="F522" i="18"/>
  <c r="F521" i="18"/>
  <c r="F520" i="18"/>
  <c r="F519" i="18"/>
  <c r="F518" i="18"/>
  <c r="F517" i="18"/>
  <c r="F516" i="18"/>
  <c r="F515" i="18"/>
  <c r="F514" i="18"/>
  <c r="F513" i="18"/>
  <c r="F512" i="18"/>
  <c r="F510" i="18"/>
  <c r="F509" i="18"/>
  <c r="F508" i="18"/>
  <c r="F507" i="18"/>
  <c r="F506" i="18"/>
  <c r="F505" i="18"/>
  <c r="F504" i="18"/>
  <c r="F501" i="18"/>
  <c r="F500" i="18"/>
  <c r="F498" i="18"/>
  <c r="F497" i="18"/>
  <c r="F496" i="18"/>
  <c r="F494" i="18"/>
  <c r="F493" i="18"/>
  <c r="F492" i="18"/>
  <c r="F491" i="18"/>
  <c r="F490" i="18"/>
  <c r="F489" i="18"/>
  <c r="F488" i="18"/>
  <c r="F487" i="18"/>
  <c r="F486" i="18"/>
  <c r="F485" i="18"/>
  <c r="F484" i="18"/>
  <c r="F483" i="18"/>
  <c r="F482" i="18"/>
  <c r="F481" i="18"/>
  <c r="F480" i="18"/>
  <c r="F479" i="18"/>
  <c r="F478" i="18"/>
  <c r="F477" i="18"/>
  <c r="F639" i="18"/>
  <c r="F638" i="18"/>
  <c r="F637" i="18"/>
  <c r="F636" i="18"/>
  <c r="F635" i="18"/>
  <c r="F633" i="18"/>
  <c r="F632" i="18"/>
  <c r="F631" i="18"/>
  <c r="F630" i="18"/>
  <c r="F629" i="18"/>
  <c r="F469" i="18"/>
  <c r="F468" i="18"/>
  <c r="F467" i="18"/>
  <c r="F466" i="18"/>
  <c r="F465" i="18"/>
  <c r="F464" i="18"/>
  <c r="F463" i="18"/>
  <c r="F462" i="18"/>
  <c r="F461" i="18"/>
  <c r="F460" i="18"/>
  <c r="F459" i="18"/>
  <c r="F458" i="18"/>
  <c r="F457" i="18"/>
  <c r="F456" i="18"/>
  <c r="F455" i="18"/>
  <c r="F454" i="18"/>
  <c r="F453" i="18"/>
  <c r="F452" i="18"/>
  <c r="F451" i="18"/>
  <c r="F450" i="18"/>
  <c r="F449" i="18"/>
  <c r="F448" i="18"/>
  <c r="F447" i="18"/>
  <c r="F446" i="18"/>
  <c r="F445" i="18"/>
  <c r="F444" i="18"/>
  <c r="F443" i="18"/>
  <c r="F442" i="18"/>
  <c r="F441" i="18"/>
  <c r="F440" i="18"/>
  <c r="F439" i="18"/>
  <c r="F438" i="18"/>
  <c r="F437" i="18"/>
  <c r="F436" i="18"/>
  <c r="F435" i="18"/>
  <c r="F434" i="18"/>
  <c r="F433" i="18"/>
  <c r="F432" i="18"/>
  <c r="F431" i="18"/>
  <c r="F429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A417" i="18"/>
  <c r="A418" i="18" s="1"/>
  <c r="A419" i="18" s="1"/>
  <c r="A420" i="18" s="1"/>
  <c r="A421" i="18" s="1"/>
  <c r="A422" i="18" s="1"/>
  <c r="A423" i="18" s="1"/>
  <c r="A424" i="18" s="1"/>
  <c r="A425" i="18" s="1"/>
  <c r="F416" i="18"/>
  <c r="F415" i="18"/>
  <c r="F414" i="18"/>
  <c r="F413" i="18"/>
  <c r="F412" i="18"/>
  <c r="F411" i="18"/>
  <c r="A411" i="18"/>
  <c r="A412" i="18" s="1"/>
  <c r="A413" i="18" s="1"/>
  <c r="A414" i="18" s="1"/>
  <c r="F410" i="18"/>
  <c r="F409" i="18"/>
  <c r="F408" i="18"/>
  <c r="F407" i="18"/>
  <c r="F406" i="18"/>
  <c r="F405" i="18"/>
  <c r="F404" i="18"/>
  <c r="F403" i="18"/>
  <c r="F402" i="18"/>
  <c r="A402" i="18"/>
  <c r="A403" i="18" s="1"/>
  <c r="A404" i="18" s="1"/>
  <c r="A405" i="18" s="1"/>
  <c r="A406" i="18" s="1"/>
  <c r="A407" i="18" s="1"/>
  <c r="A408" i="18" s="1"/>
  <c r="F401" i="18"/>
  <c r="F400" i="18"/>
  <c r="F399" i="18"/>
  <c r="F398" i="18"/>
  <c r="F397" i="18"/>
  <c r="F396" i="18"/>
  <c r="A389" i="18"/>
  <c r="A390" i="18" s="1"/>
  <c r="A391" i="18" s="1"/>
  <c r="A392" i="18" s="1"/>
  <c r="A393" i="18" s="1"/>
  <c r="A394" i="18" s="1"/>
  <c r="A395" i="18" s="1"/>
  <c r="A384" i="18"/>
  <c r="A385" i="18" s="1"/>
  <c r="A386" i="18" s="1"/>
  <c r="F383" i="18"/>
  <c r="A372" i="18"/>
  <c r="A373" i="18" s="1"/>
  <c r="A374" i="18" s="1"/>
  <c r="A375" i="18" s="1"/>
  <c r="A376" i="18" s="1"/>
  <c r="A377" i="18" s="1"/>
  <c r="A378" i="18" s="1"/>
  <c r="A379" i="18" s="1"/>
  <c r="A380" i="18" s="1"/>
  <c r="F371" i="18"/>
  <c r="F370" i="18"/>
  <c r="F369" i="18"/>
  <c r="F362" i="18"/>
  <c r="F361" i="18"/>
  <c r="F360" i="18"/>
  <c r="F359" i="18"/>
  <c r="F358" i="18"/>
  <c r="F357" i="18"/>
  <c r="F356" i="18"/>
  <c r="F355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A332" i="18"/>
  <c r="A333" i="18" s="1"/>
  <c r="A334" i="18" s="1"/>
  <c r="A335" i="18" s="1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3" i="18"/>
  <c r="F262" i="18"/>
  <c r="F261" i="18"/>
  <c r="F260" i="18"/>
  <c r="F259" i="18"/>
  <c r="F258" i="18"/>
  <c r="F257" i="18"/>
  <c r="F256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248" i="18" l="1"/>
  <c r="F350" i="18"/>
  <c r="F190" i="18"/>
  <c r="F363" i="18"/>
  <c r="F609" i="18"/>
  <c r="F640" i="18"/>
  <c r="F297" i="18"/>
  <c r="F511" i="18"/>
  <c r="F535" i="18"/>
  <c r="F536" i="18"/>
  <c r="F495" i="18"/>
  <c r="F537" i="18"/>
  <c r="F503" i="18"/>
  <c r="F430" i="18"/>
  <c r="F472" i="18" s="1"/>
  <c r="F499" i="18" l="1"/>
  <c r="A39" i="18"/>
  <c r="F33" i="18" l="1"/>
  <c r="F39" i="18"/>
  <c r="F60" i="18" l="1"/>
  <c r="F59" i="18"/>
  <c r="A59" i="18"/>
  <c r="A60" i="18" s="1"/>
  <c r="A61" i="18" s="1"/>
  <c r="A62" i="18" s="1"/>
  <c r="F62" i="18" l="1"/>
  <c r="F502" i="18" l="1"/>
  <c r="F540" i="18" s="1"/>
  <c r="F741" i="18" l="1"/>
  <c r="F841" i="18" s="1"/>
  <c r="F673" i="18" l="1"/>
  <c r="F672" i="18"/>
  <c r="F649" i="18" l="1"/>
  <c r="F655" i="18"/>
  <c r="F653" i="18"/>
  <c r="F656" i="18"/>
  <c r="F648" i="18"/>
  <c r="F659" i="18"/>
  <c r="F654" i="18"/>
  <c r="F660" i="18"/>
  <c r="F669" i="18"/>
  <c r="F663" i="18"/>
  <c r="F664" i="18"/>
  <c r="F666" i="18"/>
  <c r="F645" i="18"/>
  <c r="F665" i="18" l="1"/>
  <c r="F650" i="18"/>
  <c r="F676" i="18" s="1"/>
  <c r="F706" i="18" s="1"/>
  <c r="F51" i="18" l="1"/>
  <c r="F45" i="18"/>
  <c r="A45" i="18"/>
  <c r="A46" i="18" s="1"/>
  <c r="A47" i="18" s="1"/>
  <c r="A48" i="18" s="1"/>
  <c r="A49" i="18" s="1"/>
  <c r="A50" i="18" s="1"/>
  <c r="A51" i="18" s="1"/>
  <c r="A52" i="18" s="1"/>
  <c r="F846" i="18"/>
  <c r="F844" i="18"/>
  <c r="F100" i="18"/>
  <c r="F99" i="18"/>
  <c r="F96" i="18"/>
  <c r="F95" i="18"/>
  <c r="F94" i="18"/>
  <c r="F93" i="18"/>
  <c r="F92" i="18"/>
  <c r="F89" i="18"/>
  <c r="F88" i="18"/>
  <c r="F87" i="18"/>
  <c r="F86" i="18"/>
  <c r="F85" i="18"/>
  <c r="F82" i="18"/>
  <c r="F71" i="18"/>
  <c r="F70" i="18"/>
  <c r="F67" i="18"/>
  <c r="F66" i="18"/>
  <c r="F65" i="18"/>
  <c r="A65" i="18"/>
  <c r="A66" i="18" s="1"/>
  <c r="A67" i="18" s="1"/>
  <c r="F58" i="18"/>
  <c r="F56" i="18"/>
  <c r="A56" i="18"/>
  <c r="F55" i="18"/>
  <c r="F42" i="18"/>
  <c r="F37" i="18"/>
  <c r="F36" i="18"/>
  <c r="A30" i="18"/>
  <c r="A31" i="18" s="1"/>
  <c r="A32" i="18" s="1"/>
  <c r="A33" i="18" s="1"/>
  <c r="F26" i="18"/>
  <c r="F24" i="18"/>
  <c r="F23" i="18"/>
  <c r="F22" i="18"/>
  <c r="F17" i="18"/>
  <c r="F14" i="18"/>
  <c r="F847" i="18" l="1"/>
  <c r="F32" i="18"/>
  <c r="F27" i="18"/>
  <c r="F25" i="18"/>
  <c r="F18" i="18"/>
  <c r="F48" i="18"/>
  <c r="F46" i="18"/>
  <c r="F49" i="18"/>
  <c r="F47" i="18"/>
  <c r="F50" i="18"/>
  <c r="F52" i="18"/>
  <c r="F31" i="18"/>
  <c r="F30" i="18"/>
  <c r="F102" i="18"/>
  <c r="F73" i="18"/>
  <c r="F76" i="18" l="1"/>
  <c r="F19" i="18"/>
  <c r="F77" i="18"/>
  <c r="F38" i="18"/>
  <c r="F78" i="18" l="1"/>
  <c r="F61" i="18" l="1"/>
  <c r="F103" i="18" s="1"/>
  <c r="F849" i="18" l="1"/>
  <c r="F862" i="18" l="1"/>
  <c r="F861" i="18"/>
  <c r="F857" i="18"/>
  <c r="F856" i="18"/>
  <c r="F853" i="18"/>
  <c r="F860" i="18"/>
  <c r="F858" i="18"/>
  <c r="F854" i="18"/>
  <c r="F855" i="18"/>
  <c r="F850" i="18"/>
  <c r="F859" i="18" l="1"/>
  <c r="F864" i="18" s="1"/>
  <c r="F866" i="18" s="1"/>
</calcChain>
</file>

<file path=xl/sharedStrings.xml><?xml version="1.0" encoding="utf-8"?>
<sst xmlns="http://schemas.openxmlformats.org/spreadsheetml/2006/main" count="1311" uniqueCount="659">
  <si>
    <t xml:space="preserve">No. </t>
  </si>
  <si>
    <t>CANTIDAD</t>
  </si>
  <si>
    <t>UD</t>
  </si>
  <si>
    <t>M</t>
  </si>
  <si>
    <t>MOVIMIENTO DE TIERRA:</t>
  </si>
  <si>
    <t>PA</t>
  </si>
  <si>
    <t>VARIOS</t>
  </si>
  <si>
    <t>B</t>
  </si>
  <si>
    <t>SUB-TOTAL GENERAL</t>
  </si>
  <si>
    <t>GASTOS INDIRECTOS</t>
  </si>
  <si>
    <t>TOTAL GASTOS INDIRECTOS</t>
  </si>
  <si>
    <t>SUMINISTRO DE:</t>
  </si>
  <si>
    <t xml:space="preserve">MANO DE OBRA </t>
  </si>
  <si>
    <t>USO BOMBAS DE ACHIQUE</t>
  </si>
  <si>
    <t>Ud</t>
  </si>
  <si>
    <t>Excavación material compacto con equipo</t>
  </si>
  <si>
    <t>Regularización de zanjas</t>
  </si>
  <si>
    <t xml:space="preserve">Relleno compactado c/compactador mecánico en capas de 0.20 m </t>
  </si>
  <si>
    <t>Bote de material c/camión d=5 km (incluye esparcimiento en botadero)</t>
  </si>
  <si>
    <t>Achique Ø3" (5,5 HP)</t>
  </si>
  <si>
    <t xml:space="preserve">De Ø1/2" PVC  (SCH-40)  </t>
  </si>
  <si>
    <t>De Ø3/4" PVC  (SCH-40)</t>
  </si>
  <si>
    <t xml:space="preserve">De Ø1" PVC  (SCH-40) </t>
  </si>
  <si>
    <t xml:space="preserve">De Ø2" PVC  (SCH-40) </t>
  </si>
  <si>
    <t>De Ø3" PVC SDR-26 C/ JG</t>
  </si>
  <si>
    <t>Coupling 1" PVC</t>
  </si>
  <si>
    <t>Coupling Ø2" PVC</t>
  </si>
  <si>
    <t>Junta mecánica tipo Dresser Ø3" 150 PSI</t>
  </si>
  <si>
    <t>Maestro plomero (1H)</t>
  </si>
  <si>
    <t>Peon (2H)</t>
  </si>
  <si>
    <t>Gastos Administrativos</t>
  </si>
  <si>
    <t>Honorarios Profesionales</t>
  </si>
  <si>
    <t>Seguros, Pólizas y Fianzas</t>
  </si>
  <si>
    <t>Supervisión de la obra</t>
  </si>
  <si>
    <t>Gastos de Transporte</t>
  </si>
  <si>
    <t>Ley 6-86</t>
  </si>
  <si>
    <t>Imprevistos</t>
  </si>
  <si>
    <t>CODIA</t>
  </si>
  <si>
    <t>Medida de Compensación Ambiental</t>
  </si>
  <si>
    <t>SUMINISTRO DE TUBERÍAS</t>
  </si>
  <si>
    <t>COLOCACIÓN DE TUBERÍAS</t>
  </si>
  <si>
    <t>DEMOLICIÓN Y BOTE DE:</t>
  </si>
  <si>
    <t>REPOSICIÓN DE:</t>
  </si>
  <si>
    <t>REPARACIÓN DE SERVICIOS EXISTENTES</t>
  </si>
  <si>
    <t>SUMINISTRO TUBERÍAS</t>
  </si>
  <si>
    <t>Contén</t>
  </si>
  <si>
    <t>Meses</t>
  </si>
  <si>
    <t>DESCRIPCIÓN</t>
  </si>
  <si>
    <t>REGISTROS PREFABRICADOS  (INCLUYE TAPA EN GRP O POLIETILENO) VER DETALLE DE PLANO</t>
  </si>
  <si>
    <t>Días</t>
  </si>
  <si>
    <r>
      <t>M</t>
    </r>
    <r>
      <rPr>
        <sz val="10"/>
        <rFont val="Calibri"/>
        <family val="2"/>
      </rPr>
      <t>²</t>
    </r>
  </si>
  <si>
    <t>ACOMETIDAS DOMICILIARIAS</t>
  </si>
  <si>
    <t>I</t>
  </si>
  <si>
    <t>MATERIAL FILTRANTE</t>
  </si>
  <si>
    <t>Visitas</t>
  </si>
  <si>
    <t>A</t>
  </si>
  <si>
    <t>TOTAL FASE A</t>
  </si>
  <si>
    <t>M³E</t>
  </si>
  <si>
    <t>Suministro y colocación de Asfalto e=2" (incluye Riego de Adherencia)</t>
  </si>
  <si>
    <t>Imprimación Sencilla</t>
  </si>
  <si>
    <t xml:space="preserve">De Ø8" PVC SDR-32.5  </t>
  </si>
  <si>
    <t xml:space="preserve">De Ø12" PVC SDR-32.5  </t>
  </si>
  <si>
    <t xml:space="preserve">De Ø16" PVC SDR-32.5  </t>
  </si>
  <si>
    <t xml:space="preserve">De 1.00 a 1.50 m </t>
  </si>
  <si>
    <t xml:space="preserve">De 2.01 a 2.50 m </t>
  </si>
  <si>
    <t xml:space="preserve">De 2.51 a 3.00 m </t>
  </si>
  <si>
    <t xml:space="preserve">De 3.01 a 3.50 m </t>
  </si>
  <si>
    <t xml:space="preserve">De 3.51 a 4.00 m </t>
  </si>
  <si>
    <t xml:space="preserve">De 1.51 a 2.00 m </t>
  </si>
  <si>
    <t>ENTIBADOS PARA PROFUNDIDADES MAYORES A 2.50 M</t>
  </si>
  <si>
    <t xml:space="preserve">Obra : </t>
  </si>
  <si>
    <t>REPLANTEO Y CONTROL TOPOGRÁFICO</t>
  </si>
  <si>
    <t>VALOR RD$</t>
  </si>
  <si>
    <t>P.U. RD$</t>
  </si>
  <si>
    <t>Asiento de arena (suministro y colocación)</t>
  </si>
  <si>
    <t xml:space="preserve">De Ø8" PVC SDR-32.5 con J/G  + 3% de pérdida por campana </t>
  </si>
  <si>
    <t xml:space="preserve">De Ø12" PVC SDR-32.5 con J/G  + 4% de pérdida por campana </t>
  </si>
  <si>
    <t xml:space="preserve">De Ø16" PVC SDR-32.5 con J/G  + 5% de pérdida por campana </t>
  </si>
  <si>
    <t>Acera ancho 1.00 m</t>
  </si>
  <si>
    <t>De 8" x 4" PVC SDR-32.5</t>
  </si>
  <si>
    <t>De 8" x 6" PVC SDR-32.5</t>
  </si>
  <si>
    <t>Hr</t>
  </si>
  <si>
    <t>Coupling ¾" PVC</t>
  </si>
  <si>
    <t>Coupling Ø½" PVC</t>
  </si>
  <si>
    <t>TOTAL GENERAL EN RD$</t>
  </si>
  <si>
    <t>Corte de asfalto c/disco e= 2" ambos lados</t>
  </si>
  <si>
    <t>Remoción de asfalto e= 2"</t>
  </si>
  <si>
    <t>Z</t>
  </si>
  <si>
    <t>PRELIMINARES</t>
  </si>
  <si>
    <t>MOVIMIENTO DE TIERRA</t>
  </si>
  <si>
    <t>M³N</t>
  </si>
  <si>
    <t>M³C</t>
  </si>
  <si>
    <t>M³</t>
  </si>
  <si>
    <t>Pañete interior pulido</t>
  </si>
  <si>
    <t>M²</t>
  </si>
  <si>
    <t xml:space="preserve">Pañete exterior </t>
  </si>
  <si>
    <t>Fino de losa de fondo pulido</t>
  </si>
  <si>
    <t>Cantos</t>
  </si>
  <si>
    <t>SUMINISTRO E INSTALACIÓN DE:</t>
  </si>
  <si>
    <t>Pañete exterior</t>
  </si>
  <si>
    <t>SUB-TOTAL B</t>
  </si>
  <si>
    <t>REVESTIMIENTO FONDO Y TALUD</t>
  </si>
  <si>
    <t>HORMIGON ARMADO F´C=280kg/cm²  INDUSTRIAL EN:</t>
  </si>
  <si>
    <t>Hormigón de limpieza f'c=140 kg/cm²,  e=0.05m</t>
  </si>
  <si>
    <t>TERMINACIÓN SUPERFICIE:</t>
  </si>
  <si>
    <t>Fraguache</t>
  </si>
  <si>
    <t>Losa en fondo-0.25 - 1.40  qq/m³</t>
  </si>
  <si>
    <t>Muros 0.15-2.38 qq/m³</t>
  </si>
  <si>
    <t>Relleno compactado C/compactador mecánico, en capa de 0.20 M.</t>
  </si>
  <si>
    <t>TERMINACIÓN DE SUPERFICIE:</t>
  </si>
  <si>
    <t>M³S</t>
  </si>
  <si>
    <t>Fino de techo</t>
  </si>
  <si>
    <t>Zabaleta en techo</t>
  </si>
  <si>
    <t>Mano de obra</t>
  </si>
  <si>
    <t xml:space="preserve">Replanteo </t>
  </si>
  <si>
    <t>P²</t>
  </si>
  <si>
    <t xml:space="preserve">REPLANTEO </t>
  </si>
  <si>
    <t xml:space="preserve">Excavacion  material compacto con equipo </t>
  </si>
  <si>
    <t>Bote de material c/camion  d=5 km (inc esparcimiento en botadero)</t>
  </si>
  <si>
    <t>Pañete</t>
  </si>
  <si>
    <t xml:space="preserve">Cantos  </t>
  </si>
  <si>
    <t>2.1</t>
  </si>
  <si>
    <t>2.2</t>
  </si>
  <si>
    <t>2.3</t>
  </si>
  <si>
    <t>2.4</t>
  </si>
  <si>
    <t>3.1</t>
  </si>
  <si>
    <t>3.2</t>
  </si>
  <si>
    <t>3.3</t>
  </si>
  <si>
    <t>3.4</t>
  </si>
  <si>
    <t>Replanteo</t>
  </si>
  <si>
    <t>MUROS DE BLOQUES</t>
  </si>
  <si>
    <t>Ducha</t>
  </si>
  <si>
    <t>Tuberías y piezas</t>
  </si>
  <si>
    <t>CONSTRUCCIÓN REDES COLECTORAS</t>
  </si>
  <si>
    <t>B-1</t>
  </si>
  <si>
    <t>SUB-TOTAL B-1</t>
  </si>
  <si>
    <t>B-2</t>
  </si>
  <si>
    <t>B-3</t>
  </si>
  <si>
    <t>B-4</t>
  </si>
  <si>
    <t>SUB-TOTAL B-3</t>
  </si>
  <si>
    <t>SUB-TOTAL B-2</t>
  </si>
  <si>
    <t>SUB-TOTAL B-4</t>
  </si>
  <si>
    <t>B-5</t>
  </si>
  <si>
    <t>II</t>
  </si>
  <si>
    <t>B-9</t>
  </si>
  <si>
    <t xml:space="preserve">TERMINACIÓN DE SUPERFICIE </t>
  </si>
  <si>
    <t>B-10</t>
  </si>
  <si>
    <t>SUB-TOTAL B-10</t>
  </si>
  <si>
    <t>TRABAJOS GENERALES</t>
  </si>
  <si>
    <t>TUBERIAS DE INTERCONEXIÓN</t>
  </si>
  <si>
    <t xml:space="preserve">De Ø8" PVC SDR-32.5 con J/G  </t>
  </si>
  <si>
    <t xml:space="preserve">De Ø12" PVC SDR-32.5 con J/G  </t>
  </si>
  <si>
    <t>De Ø16" PVC SDR-32.5 con J/G</t>
  </si>
  <si>
    <t>III</t>
  </si>
  <si>
    <t>IV</t>
  </si>
  <si>
    <t xml:space="preserve">De 4.01 a 4.50 m </t>
  </si>
  <si>
    <t xml:space="preserve">De 5.01 a 5.50 m </t>
  </si>
  <si>
    <t>Suministro material de mina (distancia aproximada 10 km). Sujeto a aprobación de la Supervisión</t>
  </si>
  <si>
    <t>Bote de material con camión, distancia 5km (incluye carguío y esparcimiento en botadero)</t>
  </si>
  <si>
    <t>Corte  de material   c/equipo  Cat-D8 o similar (inc. capa vegetal)</t>
  </si>
  <si>
    <t xml:space="preserve">CONSTRUCCIÓN CABEZAL H.A. </t>
  </si>
  <si>
    <t xml:space="preserve"> ITBIS  (Ley 07-2007)</t>
  </si>
  <si>
    <t>Excavación zapata   a mano</t>
  </si>
  <si>
    <t xml:space="preserve">Reposición relleno compactado a mano  </t>
  </si>
  <si>
    <t xml:space="preserve">Bote de material sobrante, incluye esparcimiento en botadero d= 5 km </t>
  </si>
  <si>
    <t>HORMIGÓN ARMADO, F'C=180KG/CM² EN:</t>
  </si>
  <si>
    <t>Zapata de muro (0.45 x 0.25 )m  - 0.60 qq/m³</t>
  </si>
  <si>
    <t>Zapata Columna C2 (0.75X 0.75)m  - 1.27 qq/m³</t>
  </si>
  <si>
    <t>Columna C2 (0.25X0.25 )m  - 4.05 qq/m³</t>
  </si>
  <si>
    <t>Columna C1 (0.15X0.15 )m  - 5.87 qq/m³</t>
  </si>
  <si>
    <t>MURO DE BLOCK:</t>
  </si>
  <si>
    <t>Bloques de 6" Ø3/8"@0.60m SNP</t>
  </si>
  <si>
    <t>Bloques de 6"  Ø3/8"@0.60m  BNP</t>
  </si>
  <si>
    <t>Pañete en muros y columnas</t>
  </si>
  <si>
    <t>PINTURA :</t>
  </si>
  <si>
    <t>TERMINACION DE SUPERFICIE</t>
  </si>
  <si>
    <t>AREA EXTERIOR</t>
  </si>
  <si>
    <t>Embellecimiento con Gravilla</t>
  </si>
  <si>
    <t>Muro block de 6" en Jardinera</t>
  </si>
  <si>
    <t>M3</t>
  </si>
  <si>
    <t>M2</t>
  </si>
  <si>
    <t>Pintura acrílica (incluye pintura base) s/andamios</t>
  </si>
  <si>
    <t xml:space="preserve">Puerta  en malla ciclónica  L=4 m </t>
  </si>
  <si>
    <t>Ornamentación (suministro y siembra de: Palma Enana (24 Ud)  y Arbustos variados)</t>
  </si>
  <si>
    <t>Zabaleta H.S.  (lomo de perro)</t>
  </si>
  <si>
    <t xml:space="preserve">De 0 a 1 m </t>
  </si>
  <si>
    <t xml:space="preserve">De 1 a 2 m </t>
  </si>
  <si>
    <t xml:space="preserve">De 3 a 4 m </t>
  </si>
  <si>
    <t xml:space="preserve">De 2 a 3 m </t>
  </si>
  <si>
    <t xml:space="preserve">CAÍDAS EN TUBERÍA DE Ø8" PVC SDR-32.5 </t>
  </si>
  <si>
    <t>SUB-TOTAL B-5</t>
  </si>
  <si>
    <t>B-8</t>
  </si>
  <si>
    <t>SUB-TOTAL B-8</t>
  </si>
  <si>
    <t>SUB-TOTAL B-9</t>
  </si>
  <si>
    <t>Regularización  fondo de zanjas</t>
  </si>
  <si>
    <r>
      <t>M</t>
    </r>
    <r>
      <rPr>
        <sz val="10"/>
        <rFont val="Calibri"/>
        <family val="2"/>
      </rPr>
      <t>³</t>
    </r>
  </si>
  <si>
    <r>
      <t>SEÑALIZACIÓN, CONTROL Y MANEJO DE TRÁNSITO. I</t>
    </r>
    <r>
      <rPr>
        <sz val="10"/>
        <rFont val="Arial"/>
        <family val="2"/>
      </rPr>
      <t xml:space="preserve">ncluye: letreros con base, conos refractorios, cinta de peligro, malla de seguridad naranja, tanques de 55 gl pintados amarillo trafico con cinta luminica, pasarelas de madera y hombres con banderola, chalecos y casco de seguridad </t>
    </r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</si>
  <si>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/Km</t>
    </r>
  </si>
  <si>
    <r>
      <rPr>
        <b/>
        <sz val="10"/>
        <rFont val="Arial"/>
        <family val="2"/>
      </rPr>
      <t xml:space="preserve">LIMPIEZA CONTINUA Y FINAL. </t>
    </r>
    <r>
      <rPr>
        <sz val="10"/>
        <rFont val="Arial"/>
        <family val="2"/>
      </rPr>
      <t xml:space="preserve">Incluye obreros, camión y herramientas menores </t>
    </r>
  </si>
  <si>
    <r>
      <t>Malla ciclónica galvanizada 6</t>
    </r>
    <r>
      <rPr>
        <sz val="10"/>
        <rFont val="Calibri"/>
        <family val="2"/>
      </rPr>
      <t>´</t>
    </r>
    <r>
      <rPr>
        <sz val="10"/>
        <rFont val="Arial"/>
        <family val="2"/>
      </rPr>
      <t xml:space="preserve"> (incluye: alambre de Púas, palometas, tubos hierro galvanizado, copas, abrazaderas y accesorios para la  instalación)</t>
    </r>
  </si>
  <si>
    <t>B-11</t>
  </si>
  <si>
    <t>SUB-TOTAL B-11</t>
  </si>
  <si>
    <t>SUB-TOTAL  Z</t>
  </si>
  <si>
    <t xml:space="preserve">REPOSICIÓN CARPETA ASFÁLTICA </t>
  </si>
  <si>
    <r>
      <rPr>
        <b/>
        <sz val="10"/>
        <rFont val="Arial"/>
        <family val="2"/>
      </rPr>
      <t xml:space="preserve">LIMPIEZA CONTINUA Y FINAL ( </t>
    </r>
    <r>
      <rPr>
        <sz val="10"/>
        <rFont val="Arial"/>
        <family val="2"/>
      </rPr>
      <t>Incluye obreros, camión y herramientas menores )</t>
    </r>
  </si>
  <si>
    <r>
      <t>HORMIGÓN ARMADO EN: F'c = 210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</t>
    </r>
  </si>
  <si>
    <r>
      <t>M</t>
    </r>
    <r>
      <rPr>
        <sz val="10"/>
        <rFont val="Calibri"/>
        <family val="2"/>
      </rPr>
      <t>³N</t>
    </r>
  </si>
  <si>
    <r>
      <t>M</t>
    </r>
    <r>
      <rPr>
        <sz val="10"/>
        <rFont val="Calibri"/>
        <family val="2"/>
      </rPr>
      <t>³E</t>
    </r>
  </si>
  <si>
    <r>
      <t>M</t>
    </r>
    <r>
      <rPr>
        <sz val="10"/>
        <rFont val="Calibri"/>
        <family val="2"/>
      </rPr>
      <t>³C</t>
    </r>
  </si>
  <si>
    <t>Transporte de Asfalto, distancia aproximada de 25 km</t>
  </si>
  <si>
    <r>
      <rPr>
        <b/>
        <sz val="10"/>
        <rFont val="Arial"/>
        <family val="2"/>
      </rPr>
      <t xml:space="preserve">VALLA </t>
    </r>
    <r>
      <rPr>
        <sz val="10"/>
        <rFont val="Arial"/>
        <family val="2"/>
      </rPr>
      <t>anunciando Obra de 16'x 10', impresión Full Color, conteniendo logo de INAPA, nombre del proyecto y contratista. Estructura en tubos galvanizados 1 ½" x 1 ½" y soportes en tubo cuadrado de 4"x4"</t>
    </r>
  </si>
  <si>
    <t>Visita</t>
  </si>
  <si>
    <t>TERMINACIÓN DE SUPERFICIE</t>
  </si>
  <si>
    <t>Pies</t>
  </si>
  <si>
    <t xml:space="preserve">VERJA PERIMETRAL EN BLOQUES DE 6" Y MALLA CICLÓNICA </t>
  </si>
  <si>
    <t>Completivo transporte de Postes</t>
  </si>
  <si>
    <t>14.1.1</t>
  </si>
  <si>
    <t>14.2.1</t>
  </si>
  <si>
    <t>14.2.2</t>
  </si>
  <si>
    <t>14.2.3</t>
  </si>
  <si>
    <t>14.2.4</t>
  </si>
  <si>
    <t>14.2.5</t>
  </si>
  <si>
    <t>14.3.1</t>
  </si>
  <si>
    <t>14.3.2</t>
  </si>
  <si>
    <t>14.3.3</t>
  </si>
  <si>
    <t>14.3.4</t>
  </si>
  <si>
    <t>14.3.5</t>
  </si>
  <si>
    <t>14.4.1</t>
  </si>
  <si>
    <t>14.4.2</t>
  </si>
  <si>
    <t>9.1.1</t>
  </si>
  <si>
    <t>9.1.2</t>
  </si>
  <si>
    <t>9.1.3</t>
  </si>
  <si>
    <r>
      <t xml:space="preserve">Ubicación: </t>
    </r>
    <r>
      <rPr>
        <b/>
        <sz val="10"/>
        <rFont val="Arial"/>
        <family val="2"/>
      </rPr>
      <t xml:space="preserve">PROVINCIA SAN JUAN </t>
    </r>
  </si>
  <si>
    <t>TORRE DE PARTICIÓN Y DESAGÜE COLECTOR</t>
  </si>
  <si>
    <t>Replanteo y Control topográfico</t>
  </si>
  <si>
    <t>Excavación material compacto c/equipo CAT-416 o similar</t>
  </si>
  <si>
    <t>Relleno compactado c/compactador mecánico en capas de 0.20m</t>
  </si>
  <si>
    <t>Bote de material c/camión D=5km (incluye carguío y esparcimiento en botadero)</t>
  </si>
  <si>
    <t>Losa de Fondo e=0.30m - 2.34 qq/m³</t>
  </si>
  <si>
    <t>Losa de Fondo e=0.30m - 1.75 qq/m³</t>
  </si>
  <si>
    <t>Muros de 0.30m - 2.20 qq/m³</t>
  </si>
  <si>
    <t>Muros de 0.20m - 2.81 qq/m³</t>
  </si>
  <si>
    <t>Muros de 0.15m - 2.61 qq/m³</t>
  </si>
  <si>
    <t>Viga (0.20m x 1.10m) - 4.00 qq/m³</t>
  </si>
  <si>
    <t>Losa Intermedia e=0.20m - 3.30 qq/m³</t>
  </si>
  <si>
    <r>
      <rPr>
        <b/>
        <sz val="10"/>
        <rFont val="Arial"/>
        <family val="2"/>
      </rPr>
      <t>BANDA DE GOMAS HIDROFÍLICA EXTENSIBLE PARA CONSTRUCCIÓN</t>
    </r>
    <r>
      <rPr>
        <sz val="10"/>
        <rFont val="Arial"/>
        <family val="2"/>
      </rPr>
      <t xml:space="preserve"> (impermeable 5mm x 20mm) (suministro y colocación)</t>
    </r>
  </si>
  <si>
    <t>SUMINISTRO Y COLOCACIÓN DE TUBERÍA Y PIEZAS ESPECIALES DESDE ENTRADA A PLANTA HASTA TORRE DE PARTICIÓN</t>
  </si>
  <si>
    <t>Tubería PVC Ø20" (SDR-26) c/J.G. + 6% Pérdida por Campana(Tubería desde entrada a Torre de Partición)</t>
  </si>
  <si>
    <t>Tubería Acero Ø20" SCH-20</t>
  </si>
  <si>
    <t>Tee de Ø20" x Ø20" Acero SCH-40 (A colocar en la interconexión de tubería de entrada a Planta)</t>
  </si>
  <si>
    <t>Ampliación de Ø16" @ Ø20" Acero SCH-40</t>
  </si>
  <si>
    <t>Ampliación de Ø12" @ Ø20" Acero SCH-40</t>
  </si>
  <si>
    <t xml:space="preserve">Codo de Ø20" x 90º Acero SCH-40 </t>
  </si>
  <si>
    <t>Abrazaderas y pernos para anclar Tubería de Acero</t>
  </si>
  <si>
    <t>P.A.</t>
  </si>
  <si>
    <t>Movimiento de tierra para tuberias</t>
  </si>
  <si>
    <t>Tubería Acero Ø16" SCH-40 (Interconexión con Reactores)</t>
  </si>
  <si>
    <t>Escalera metálica tipo gato con pasamanos de tubo acero de 2", peldaños de tubo acero de 1" (según detalle de diseño)</t>
  </si>
  <si>
    <t>Pasarela de tola reforzada y barandas en H.G. de 2" (según detalle de diseño)</t>
  </si>
  <si>
    <t>Rejilla en Acero Inoxidable con barrotes de Ø1/2" separados a 1" (1.28m x 1.10m)</t>
  </si>
  <si>
    <t>REGISTRO VÁLVULA DE PURGA Ø12"</t>
  </si>
  <si>
    <t>9.1.4</t>
  </si>
  <si>
    <t>9.2.1</t>
  </si>
  <si>
    <t>Losa de Fondo e=0.25m - 1.65 qq/m³</t>
  </si>
  <si>
    <t>9.2.2</t>
  </si>
  <si>
    <t>9.4.1</t>
  </si>
  <si>
    <t>9.4.2</t>
  </si>
  <si>
    <t>9.4.3</t>
  </si>
  <si>
    <t>9.6.1</t>
  </si>
  <si>
    <t>Tubería de Ø12" PVC (SDR-26) c/J.G. + 4% de pérdida por campana (Tubería de Interconexión con la Torre de Partición)</t>
  </si>
  <si>
    <t>9.6.2</t>
  </si>
  <si>
    <t>Válvula de Compuerta Ø12" 150 PSI, Platillada (Completa) (Incluye válvula, Niple platillado, tornillos, tuercas, arandelas, juntas de goma y juntas tipo Dresser)</t>
  </si>
  <si>
    <t>9.6.3</t>
  </si>
  <si>
    <t>Rejilla Desbaste en Acero Inoxidable con barrotes de Ø1/2" separados a 2.50cm (0.90m x 1.20m)</t>
  </si>
  <si>
    <t>9.6.4</t>
  </si>
  <si>
    <t>Bandeja escurridora de Acero Inoxidable con orificio de Ø1/2" (0.90m x 0.45m)</t>
  </si>
  <si>
    <t>9.6.5</t>
  </si>
  <si>
    <t>Escalera metálica tipo gato con peldaños de tubo acero de 1" (según detalle de diseño)</t>
  </si>
  <si>
    <t>Relleno compactado c/compactador mecánico en capas de 0.20m con material de excavacion</t>
  </si>
  <si>
    <t>Hormigón de nivelación e=0.05m, f´c=140 kg/cm²</t>
  </si>
  <si>
    <t>Losa de Cimentación e=0.40m - 1.72 qq/m³</t>
  </si>
  <si>
    <t>Losa fondo en voladizo e= 0.25 m - 3.17 qq/m³</t>
  </si>
  <si>
    <t>Columna 0.30x0.80 (soporte campana) - 6.57qq/m³</t>
  </si>
  <si>
    <t>Viga 0.30x0.50 - 2.83 qq/m³</t>
  </si>
  <si>
    <t>Mensula de apoyo de tuberia -  7.87 qq/m³</t>
  </si>
  <si>
    <t>Campana e=0.20 m, (muros y losas) - 2.96 qq/m³</t>
  </si>
  <si>
    <t>Muro e=0.20 m - 3.37 qq/m³</t>
  </si>
  <si>
    <t>Muro e=0.30 m - 4.24 qq/m³</t>
  </si>
  <si>
    <t>Muro e=0.40 m - 3.09 qq/m³</t>
  </si>
  <si>
    <t>Zapata escalera e=0.30m - 1.50 qq/m³</t>
  </si>
  <si>
    <t xml:space="preserve">Columna escalera C3 0.30x0.30 - 4.49 qq/m³  </t>
  </si>
  <si>
    <t>Rampa de escalera (incluye descanso) 0.15 - 3.33 qq/m³</t>
  </si>
  <si>
    <t>Viga apoyo descanso escalera 0.30x0.40 - 1.51 qq/m³</t>
  </si>
  <si>
    <t>Escalones H.S. (13 ud)</t>
  </si>
  <si>
    <t xml:space="preserve">TERMINACIÓN SUPERFICIES </t>
  </si>
  <si>
    <t xml:space="preserve">Fraguache </t>
  </si>
  <si>
    <t xml:space="preserve">M </t>
  </si>
  <si>
    <t>Pintura acrílica (Incl. base blanca)</t>
  </si>
  <si>
    <t>INSTALACIÓN TUBERIAS Y PIEZAS EN INTERIOR (SUMINISTRO Y COLOCACIÓN)</t>
  </si>
  <si>
    <t>Tubería Ø8" PVC SDR-26</t>
  </si>
  <si>
    <t>Tubería de Ø6" PVC SDR-26 (Incluye mano de obra para perforaciones de Ø3" cada 2m)</t>
  </si>
  <si>
    <t>Tubería Ø2" PVC SDR-26</t>
  </si>
  <si>
    <t>Codo Ø8"x90° PVC</t>
  </si>
  <si>
    <t>Codo Ø6"x90° PVC</t>
  </si>
  <si>
    <t>Codo Ø2"x90° PVC</t>
  </si>
  <si>
    <t>Tee Ø8"x8" PVC</t>
  </si>
  <si>
    <t>Tee Ø6"x6" PVC</t>
  </si>
  <si>
    <t>Tee Ø2"xØ2" PVC</t>
  </si>
  <si>
    <t>Cruz Ø8" PVC</t>
  </si>
  <si>
    <t>Cruz Ø2" PVC</t>
  </si>
  <si>
    <t>Tapón Ø2" PVC</t>
  </si>
  <si>
    <t>Reducción Ø8"X6"</t>
  </si>
  <si>
    <t>Válvulas de compuerta Ø8" H.F. platillada completa (Incluye Niple platillado, tornillos, tuercas, junta Dresser y junta de goma)</t>
  </si>
  <si>
    <t>Junta mecánica Dresser de Ø8"</t>
  </si>
  <si>
    <t>Abrazaderas</t>
  </si>
  <si>
    <t>Pernos para abrazadera</t>
  </si>
  <si>
    <t>Colgaderas para tubería Ø8"</t>
  </si>
  <si>
    <t>Registros para Válvulas</t>
  </si>
  <si>
    <t>Quemador de Biogás (inc. accesorios, tuberías)</t>
  </si>
  <si>
    <t>Bote de material con camión D= 5 KM (incluye carguío y esparcimiento en botadero)</t>
  </si>
  <si>
    <t>Fondo de Laguna:  Hormigón suelo-cemento ESPECIFICACIONES al 3%  (incluye suministro de material de mina) e=0.10m</t>
  </si>
  <si>
    <t>Talud: Hormigón industrial F´c=210kg/cm² con refuerzo en malla electro soldada D2.5xD2.5x100x100, e=0.10m</t>
  </si>
  <si>
    <t>Confección de juntas de construcción de Ø3/4" de espesor con refuerzo transversal de varillas lisas Ø1/2"x0.50m de longitud @0.30m colocada al centro y sellante / aislante y espuma de polietileno (Baker Rod)</t>
  </si>
  <si>
    <t>TRABAJOS EXTERIOR DE LA LAGUNA</t>
  </si>
  <si>
    <t>Aceras violinadas sobre talud</t>
  </si>
  <si>
    <t>VERTEDOR DE ENTRADA LAGUNA  L=20.30 M, 2 UD</t>
  </si>
  <si>
    <t>Losa en fondo e=0.25 - 1.40  qq/m³</t>
  </si>
  <si>
    <t>Muros 0.15 - 2.38 qq/m³</t>
  </si>
  <si>
    <t>VERTEDOR DE SALIDA LAGUNA  L=10.15 M, 4.00 UD</t>
  </si>
  <si>
    <t>LECHO DE SECADO</t>
  </si>
  <si>
    <t>PRELIMINAR</t>
  </si>
  <si>
    <t>Replanteo y control topográfico (inc. Platea de Acopio)</t>
  </si>
  <si>
    <t>Hormigón de nivelación (H.S. F'c= 100 kg/cm²)</t>
  </si>
  <si>
    <t>Losa de fondo 0.30 -  1.70 qq/m³</t>
  </si>
  <si>
    <t>Muros 0.20 - 5.16 qq/m³</t>
  </si>
  <si>
    <t>Muros 0.25 - 3.84 qq/m²</t>
  </si>
  <si>
    <t>Losa disipadora 0.10  - 1.75 qq/m³</t>
  </si>
  <si>
    <t>INSTALACIONES</t>
  </si>
  <si>
    <t>MOVIMIENTO DE TIERRA PARA TUBERIA</t>
  </si>
  <si>
    <t>SUMINISTRO Y COLOCACION DE</t>
  </si>
  <si>
    <t>Tubería de Ø8" PVC SDR-32.5 perforada</t>
  </si>
  <si>
    <t>Tubería de Ø8" PVC SDR-32.5 Salida de lodos</t>
  </si>
  <si>
    <t>SUMINISTRO DE MATERIAL</t>
  </si>
  <si>
    <t>8.1.1</t>
  </si>
  <si>
    <t>Grava gruesa 1/2"@ 1"</t>
  </si>
  <si>
    <t>8.1.2</t>
  </si>
  <si>
    <t>Grava fina ø3/8" @ 1/2"</t>
  </si>
  <si>
    <t>8.1.3</t>
  </si>
  <si>
    <t xml:space="preserve">Arena </t>
  </si>
  <si>
    <t>COLOCACIÓN DE MATERIAL</t>
  </si>
  <si>
    <t>CONSTRUCCIÓN REGISTROS</t>
  </si>
  <si>
    <t>Registros desagüe prefabricados (H =1.50-2.00m)</t>
  </si>
  <si>
    <t>LIMPIEZA CONTINUA Y FINAL</t>
  </si>
  <si>
    <t>B-6</t>
  </si>
  <si>
    <t>PLATEA DE ACOPIO DE LODOS</t>
  </si>
  <si>
    <t>Relleno compactado con equipos en capas de 0.20 m</t>
  </si>
  <si>
    <t>Bote de material c/camión  d=5 km (inc esparcimiento en botadero)</t>
  </si>
  <si>
    <t>TERMINACIÓN</t>
  </si>
  <si>
    <t>Blocks 6'' SNP</t>
  </si>
  <si>
    <t>Pañete general</t>
  </si>
  <si>
    <t>SUB-TOTAL B-6</t>
  </si>
  <si>
    <t>B-7</t>
  </si>
  <si>
    <t>DESINFECCIÓN</t>
  </si>
  <si>
    <t>CASETA DE DESINFECCIÓN</t>
  </si>
  <si>
    <t>REPLANTEO</t>
  </si>
  <si>
    <t>HORMIGÓN ARMADO ( F´C=210 kg/cm² ) EN :</t>
  </si>
  <si>
    <t>Columnas C1 ( 0.30 x 0.30 ) (2u)  - 6.69 qq/m³</t>
  </si>
  <si>
    <t>Columnas C2 ( 0.30 x 0.30 ) (4u) -  5..24 qq/m³</t>
  </si>
  <si>
    <t>Viga  de amarre inferior (0.20 x 0.20 ) - 3.94 qq/m³</t>
  </si>
  <si>
    <t>Viga de amarre intermedia (0.20 x 0.20 ) - 2.87 qq/m³</t>
  </si>
  <si>
    <t>Viga v2  de amarre superior (0.25 x 0.30 ) - 3.25 qq/m³</t>
  </si>
  <si>
    <t>Viga v1 (0.25 x 0.30 ) - 4.46 qq/m³</t>
  </si>
  <si>
    <t>Losa de techo 0.12 - 1.22 qq/m³</t>
  </si>
  <si>
    <t>MUROS DE BLOCK:</t>
  </si>
  <si>
    <t>Muro de bloques 8"  (3/8"@0.60 a cámara llena)</t>
  </si>
  <si>
    <t>Muro de bloques calado (tipo ventana )</t>
  </si>
  <si>
    <t>Pintura acrílica ( inc. base blanca )</t>
  </si>
  <si>
    <t>ACERA PERIMETRAL 0.80 M</t>
  </si>
  <si>
    <t>DESAGÜE DE TECHO</t>
  </si>
  <si>
    <t>SUMINISTRO E INSTALACIÓN DE VIGA RIEL EN TECHO:</t>
  </si>
  <si>
    <t>Viga W 8 x 21 H.N. L=30'</t>
  </si>
  <si>
    <t>Libra</t>
  </si>
  <si>
    <t>Angular 3/8' x 5" x 5" H.N.</t>
  </si>
  <si>
    <t>Pernos expansivo 3/4" x 4" (Incluye tuerca y arandela)</t>
  </si>
  <si>
    <t>Tornillo (A325) 3/4"x 1½"  (Incluye tuerca)</t>
  </si>
  <si>
    <t>Diferencial electrico 3 ton. 30' alzada</t>
  </si>
  <si>
    <t>Trole de carga 3 tonelada para vigas</t>
  </si>
  <si>
    <t>INSTALACIÓN ELÉCTRICA:</t>
  </si>
  <si>
    <t>Salida cenitales</t>
  </si>
  <si>
    <t>Salida interruptores sencillo</t>
  </si>
  <si>
    <t>Salida tomacorriente 120v doble</t>
  </si>
  <si>
    <t>Salidas Panel de Distribucción de 12/24 espacios c/breakers</t>
  </si>
  <si>
    <t>SISTEMA DE CLORACIÓN  Y DECLORACIÓN CON METALBISULFITO LIQUIDO</t>
  </si>
  <si>
    <t xml:space="preserve">Tinaco 150 gls </t>
  </si>
  <si>
    <t>Válvula de bola PVC ø3/4"</t>
  </si>
  <si>
    <t>Dosificador de cloro aplicación por solución  con rango  de 0-150 lbs. /día (inc. inyector de cloro y regulador de flujo, cabezal)</t>
  </si>
  <si>
    <t>Cilindro de cloro 2,000 lbs</t>
  </si>
  <si>
    <t>Llenado de cilindro de Cloro 2,000 Lbr (Cloro gas)</t>
  </si>
  <si>
    <t>Filtro de cloro</t>
  </si>
  <si>
    <t>Manómetro en Glicerina (Rango 0-50 PSI)</t>
  </si>
  <si>
    <t>Válvula de globo PVC ø1"</t>
  </si>
  <si>
    <t>Soporte main fold, en grp.</t>
  </si>
  <si>
    <t>Manifold Conducción Cloro Gas ( incluye :Tuberías PVC SCH-80, Válvulas, Codos, Tee, Mangueras flexibles, Uniones, Tapones, Soportes, etc)</t>
  </si>
  <si>
    <t>Bomba dosificadora ½ h.p tipo booster</t>
  </si>
  <si>
    <t>Diferencial manual de 3.00 ton (10 pies alzada )</t>
  </si>
  <si>
    <t>Riel en piso para rodaje de cilindros ( angular 1/4"x3"x3") h.n, l=40 pies</t>
  </si>
  <si>
    <t>Balanza electrónica para pesaje de cilindros con dispositivo electrónico</t>
  </si>
  <si>
    <t>Rodillos de gomas ( para apoyo de cilindro )</t>
  </si>
  <si>
    <t xml:space="preserve"> TUBERÍAS Y PIEZAS</t>
  </si>
  <si>
    <t>Movimiento de tierra  (incluye excavación material, asiento de arena , relleno compactado y bote de material)</t>
  </si>
  <si>
    <t xml:space="preserve">Codo 3/4" x 90º  PVC </t>
  </si>
  <si>
    <t>Mano de Obra colocación</t>
  </si>
  <si>
    <t>VENTANA</t>
  </si>
  <si>
    <t>Ventanas Salomónicas de Aluminio con Palanca</t>
  </si>
  <si>
    <t>CÁMARA DE CONTACTO</t>
  </si>
  <si>
    <t>MOVIMIENTO DE TIERRRA</t>
  </si>
  <si>
    <t>Relleno de reposición compactado</t>
  </si>
  <si>
    <t>Bote de material c/camión  en sitio  (inc esparcimiento en botadero)</t>
  </si>
  <si>
    <t>Hormigón de nivelación e=0.05 m,( f´c=140 kg/cm² )</t>
  </si>
  <si>
    <t>Losa de fondo  e=0.25mt - 1.50 qq/m³</t>
  </si>
  <si>
    <t>Muros 0.30m - 3.12 qq/m³</t>
  </si>
  <si>
    <t>Muros 0.20m - 2.56 qq/m³</t>
  </si>
  <si>
    <t>Losa de techo e=0.15m - 1.78 qq/m³</t>
  </si>
  <si>
    <t xml:space="preserve">Hormigón ciclópeo (interior cámara) </t>
  </si>
  <si>
    <t xml:space="preserve">Cantos </t>
  </si>
  <si>
    <t>Junta hidrofílica (suministro y colocación según detalle)</t>
  </si>
  <si>
    <r>
      <rPr>
        <b/>
        <sz val="10"/>
        <rFont val="Arial"/>
        <family val="2"/>
      </rPr>
      <t>ESCALERA INTERIOR ACERO INOXIDABLE</t>
    </r>
    <r>
      <rPr>
        <sz val="10"/>
        <rFont val="Arial"/>
        <family val="2"/>
      </rPr>
      <t xml:space="preserve"> h=2m</t>
    </r>
  </si>
  <si>
    <r>
      <rPr>
        <b/>
        <sz val="10"/>
        <rFont val="Arial"/>
        <family val="2"/>
      </rPr>
      <t>TAPA GRP D=24"</t>
    </r>
    <r>
      <rPr>
        <sz val="10"/>
        <rFont val="Arial"/>
        <family val="2"/>
      </rPr>
      <t xml:space="preserve"> (suministro y colocación)</t>
    </r>
  </si>
  <si>
    <t>SUB-TOTAL B-7</t>
  </si>
  <si>
    <t>2</t>
  </si>
  <si>
    <t>3</t>
  </si>
  <si>
    <t>MOTORES ELÉCTRICOS Y ARRANCADORES</t>
  </si>
  <si>
    <t>Electrobomba de servicios 1 HP, 240v, 60hz</t>
  </si>
  <si>
    <t>Electrobomba de inyeccion de cloro 1 HP, 240v, 60hz</t>
  </si>
  <si>
    <t>Diferencial electrico, capacidad de carga 3 Ton.</t>
  </si>
  <si>
    <t>Arrancadores directo a linea para motores electricos de 1 HP.</t>
  </si>
  <si>
    <t>ALIMENTADORES ELÉCTRICOS</t>
  </si>
  <si>
    <t xml:space="preserve">Alimentador eléctrico desde panel arrancador de electrobomba de servicios hasta electrobomba, compuesto por: 2 conductor THW No.8 (F), 1 conductor THW No.10 (N) y (T), en tuberia L.T de .∅ 1", incluye conjunto de soportes y conectores.
</t>
  </si>
  <si>
    <t>CASA DE OPERADOR (1 HABITACIÓN)</t>
  </si>
  <si>
    <t>Excavación material compacto a mano</t>
  </si>
  <si>
    <t>Relleno compactado a mano con material producto de excavación</t>
  </si>
  <si>
    <t>Bote de material c/camión Distancia=5km (Incluye carguío y esparcimiento en botadero)</t>
  </si>
  <si>
    <t>HORMIGÓN ARMADO F`c=210 KG/CM² EN:</t>
  </si>
  <si>
    <t xml:space="preserve">Zapata de muros block de 6" - 0.82 qq/m³ </t>
  </si>
  <si>
    <t>Dintel (0.15m x 0.20m) - 3.92 qq/m³</t>
  </si>
  <si>
    <t>Losa de techo e=0.10m - 0.87 qq/m³</t>
  </si>
  <si>
    <t>De 6" B.N.P. Ø3/8" @0.60m</t>
  </si>
  <si>
    <t>De 6" S.N.P. Ø3/8" @0.60m</t>
  </si>
  <si>
    <t>De 4" S.N.P. Ø3/8" @0.60m</t>
  </si>
  <si>
    <t>Pañete interior y techo</t>
  </si>
  <si>
    <t>Fino de Losa de techo</t>
  </si>
  <si>
    <t>Piso de granito gris</t>
  </si>
  <si>
    <t>Zócalo de granito gris</t>
  </si>
  <si>
    <t>Acera perimetral de 0.80 m</t>
  </si>
  <si>
    <t>Pintura acrílica (Incluye Base Blanca)</t>
  </si>
  <si>
    <t>Antepecho de bloques de 6"</t>
  </si>
  <si>
    <t>PORTAJE (SUMINISTRO E INSTALACIÓN)</t>
  </si>
  <si>
    <t>Puerta Polimetal  tipo Evedoor o similar (Incluye llavín e instalación)</t>
  </si>
  <si>
    <t>VENTANA (SUMINISTRO E INSTALACIÓN)</t>
  </si>
  <si>
    <t>SUMINISTRO E INSTALACIÓN ELÉCTRICA</t>
  </si>
  <si>
    <t>Salidas Cenitales</t>
  </si>
  <si>
    <t>Salidas Tomacorriente Doble 120v</t>
  </si>
  <si>
    <t>Salidas Interruptor Sencillo</t>
  </si>
  <si>
    <t>Salidas Panel de Distribucción de 6/12 espacios c/breakers</t>
  </si>
  <si>
    <t>SUMINISTRO E INSTALACIÓN SANITARIA</t>
  </si>
  <si>
    <t>Pileta bañera</t>
  </si>
  <si>
    <t xml:space="preserve">Inodoro sencillo </t>
  </si>
  <si>
    <t>Lavamanos sencillo</t>
  </si>
  <si>
    <t>Barra para cortina</t>
  </si>
  <si>
    <t>Desagüe de piso de 3"</t>
  </si>
  <si>
    <t>Desagüe de techo de 3"</t>
  </si>
  <si>
    <t>Fregadero doble de acero inoxidable</t>
  </si>
  <si>
    <t xml:space="preserve">Cámara de Inspección (según detalle) </t>
  </si>
  <si>
    <t>Trampa de grasa (según detalle)</t>
  </si>
  <si>
    <t>Tinaco de 250 Gls</t>
  </si>
  <si>
    <t>Mano de obra plomería (Incluye movimiento de tierra)</t>
  </si>
  <si>
    <t>COCINA</t>
  </si>
  <si>
    <t>Tope de Marmolite</t>
  </si>
  <si>
    <t>Gabinete de pared</t>
  </si>
  <si>
    <t>Pie</t>
  </si>
  <si>
    <t>Gabinete de piso</t>
  </si>
  <si>
    <t>LOGO Y LETRERO DEL INAPA</t>
  </si>
  <si>
    <t>De Ø12"  Acero  SCH-30</t>
  </si>
  <si>
    <t xml:space="preserve">De Ø20" PVC SDR-26  con J/G + 6% de pérdida por campana </t>
  </si>
  <si>
    <t xml:space="preserve">De Ø20" PVC SDR-26  con J/G </t>
  </si>
  <si>
    <t>Limpieza del área (incluye desmonte y destronque de árboles)</t>
  </si>
  <si>
    <t>HA</t>
  </si>
  <si>
    <t>Campamento de Obra</t>
  </si>
  <si>
    <t>Caseta para materiales (3.65x4.5)m</t>
  </si>
  <si>
    <t>EXPLANACIÓN CON EQUIPO</t>
  </si>
  <si>
    <t>Suministro de material de mina para relleno (Lagunas,  talud interior, talud exterior y aceras perimetrales ) dist.=10 km  (sujeto a la aprobación de la Supervisión)</t>
  </si>
  <si>
    <t>Compactación de material de relleno con equipos (incluye colocación y extendido)</t>
  </si>
  <si>
    <t>Topografía en general  (replanteo y control topográfico)</t>
  </si>
  <si>
    <t>Hormigón de nivelación f'c =100 Kg/cm2</t>
  </si>
  <si>
    <t>Zapata de Muro (0.60m x 0.25m) - 0.85 qq/m³</t>
  </si>
  <si>
    <t>Zapata de Columnas (1.20m x 1.20m) - 1.05 qq/m³</t>
  </si>
  <si>
    <t>De 8" B.N.P. 3/8"@0.60m</t>
  </si>
  <si>
    <t xml:space="preserve">Pañete interior </t>
  </si>
  <si>
    <t xml:space="preserve">De Ø20" PVC SDR-32.5 </t>
  </si>
  <si>
    <t>Colocación material (grava y arena)</t>
  </si>
  <si>
    <t>C</t>
  </si>
  <si>
    <t>Replanteo y Control Topografico</t>
  </si>
  <si>
    <t>Limpieza del area (incluye desmonte y destronque de arboles)</t>
  </si>
  <si>
    <t>Caseta para Materiales</t>
  </si>
  <si>
    <t>Excavación material compacto con c/equipo</t>
  </si>
  <si>
    <r>
      <t>M</t>
    </r>
    <r>
      <rPr>
        <vertAlign val="superscript"/>
        <sz val="10"/>
        <rFont val="Arial"/>
        <family val="2"/>
      </rPr>
      <t>3</t>
    </r>
  </si>
  <si>
    <t xml:space="preserve">Relleno de reposición compactado c/compactador mecánico en capas de 0.20 m </t>
  </si>
  <si>
    <t>HORMIGÓN ARMADO F'C=280KG/CM2 EN:</t>
  </si>
  <si>
    <t>Muros 0.55- 4.00 qq/m3</t>
  </si>
  <si>
    <t>Fino de fondo pulido</t>
  </si>
  <si>
    <r>
      <rPr>
        <b/>
        <sz val="10"/>
        <rFont val="Arial"/>
        <family val="2"/>
      </rPr>
      <t>SUMINISTRO Y COLOCACIÓN</t>
    </r>
    <r>
      <rPr>
        <sz val="10"/>
        <rFont val="Arial"/>
        <family val="2"/>
      </rPr>
      <t xml:space="preserve"> de banda de gomas hidrofílica extensible p/construcción, impermeable 5 mm x20 mm </t>
    </r>
  </si>
  <si>
    <t>Grava gruesa 1/2" @ 1"</t>
  </si>
  <si>
    <t>Grava gruesa 1" @ 2"</t>
  </si>
  <si>
    <t>Grava gruesa 2" @ 3"</t>
  </si>
  <si>
    <t>SUMIISTRO E INSTALACIÓN DE:</t>
  </si>
  <si>
    <t>Tubería de Ø4" PVC SDR-26 (Columna de Ventilación)</t>
  </si>
  <si>
    <t>Tee Ø6 x 6" PVC</t>
  </si>
  <si>
    <t>Tee Ø4 x 4" PVC</t>
  </si>
  <si>
    <t>Codo Ø4" x 90 PVC</t>
  </si>
  <si>
    <t>Tapón Ø12" PVC</t>
  </si>
  <si>
    <t>Niple en PVC Ø6" X 16"</t>
  </si>
  <si>
    <t>Niple en PVC Ø4" X 16"</t>
  </si>
  <si>
    <t>Mano de obra instalación de Tuberías y piezas</t>
  </si>
  <si>
    <t>HORMIGON ARMADO EN: (F'C=280Kg/cm2)</t>
  </si>
  <si>
    <t>SUMINISTRO E INSTALACION DE:</t>
  </si>
  <si>
    <t>Pozo Filtrante 8" Encamisado en 6" PVC</t>
  </si>
  <si>
    <t>ELECTRIFICACIÓN EXTERIOR</t>
  </si>
  <si>
    <t xml:space="preserve">ILUMINACIÓN PERIFÉRICA </t>
  </si>
  <si>
    <t>Postes H.A.V, 30´, 300 daN</t>
  </si>
  <si>
    <t>Suministro de Lámparas Led solar de 150 W.</t>
  </si>
  <si>
    <t>Instalación de Lámparas</t>
  </si>
  <si>
    <t>SUB-TOTAL C</t>
  </si>
  <si>
    <t>Losa de Fondo 0.35-2.30 qq/m3</t>
  </si>
  <si>
    <t>Losa de Fondo 0.30-2.99 qq/m3</t>
  </si>
  <si>
    <t>Muros 0.40- 4.09 qq/m3</t>
  </si>
  <si>
    <t>Muros 0.30- 2.03 qq/m3</t>
  </si>
  <si>
    <t>Muros 0.25- 3.47 qq/m3</t>
  </si>
  <si>
    <t>Muros 0.20- 1.85 qq/m3</t>
  </si>
  <si>
    <t>Muros Soporte de Losa Prefabricada 0.20- 4.73 qq/m3</t>
  </si>
  <si>
    <t>Losa de Techo 0.25- 3.57 qq/m3</t>
  </si>
  <si>
    <t>Ménsula</t>
  </si>
  <si>
    <t>Losa Prefabricadas (2.00 x 0.70 x 0.15)m</t>
  </si>
  <si>
    <t>Relleno de H.S en fondo Cámara Reacción 1 y 2</t>
  </si>
  <si>
    <t>Relleno de H.S en Ménsulas</t>
  </si>
  <si>
    <r>
      <t>Homigón de limpieza F</t>
    </r>
    <r>
      <rPr>
        <sz val="11"/>
        <rFont val="Calibri"/>
        <family val="2"/>
      </rPr>
      <t>'</t>
    </r>
    <r>
      <rPr>
        <sz val="11"/>
        <rFont val="Arial"/>
        <family val="2"/>
      </rPr>
      <t>C=180 kg/cm2</t>
    </r>
  </si>
  <si>
    <t>Tubería de Ø6" PVC SDR-26 (Entrada Cámara Decantadora)</t>
  </si>
  <si>
    <t>Tubería de Ø6" PVC SDR-26 (Zona de Reacción Biológica)</t>
  </si>
  <si>
    <t>Tubería de Ø6" PVC SDR-26 (Reactor Anaerobico)</t>
  </si>
  <si>
    <t>Tubería de Ø12" PVC SDR-26 (Reactor Anaeróbico)</t>
  </si>
  <si>
    <t>Tapa de H.A. en hueco   (0.80 x 0.80)m</t>
  </si>
  <si>
    <t xml:space="preserve">REGISTROS DE ENTRADA </t>
  </si>
  <si>
    <t>Losa de fondo 0.30-2.50 QQ/M3</t>
  </si>
  <si>
    <t>Muros 0.25-2.70 QQ/M3</t>
  </si>
  <si>
    <t>Losa de techo 0.15- 2.20 QQ/M3</t>
  </si>
  <si>
    <t>Tapa H.A (0.70 x 0.70) m sellada c/oreja</t>
  </si>
  <si>
    <t>Tubería de Ø12" PVC SDR-32.5 (Entrada Registro)</t>
  </si>
  <si>
    <t>PLANTA DEPURADORA DE 5 LPS CÓRBANO NORTE</t>
  </si>
  <si>
    <t>Excavación material compacto con c/retro</t>
  </si>
  <si>
    <t>Suministro de material de mina para relleno D=10 km (Sujeto aprobación por la supervisión)</t>
  </si>
  <si>
    <t>Suministro de material de mina para relleno d=10 km (para conformación de  fondo)</t>
  </si>
  <si>
    <t>ACARREO INTERNO DE MATERIALES</t>
  </si>
  <si>
    <t>Piso de hormigón armado pulido, e=0.15m, F´C=210 kg/cm²</t>
  </si>
  <si>
    <t xml:space="preserve">Tubería ø3/4"  PVC (SCH-40)  </t>
  </si>
  <si>
    <t>De Ø16" PVC SDR-32.5 C/J.G.+ 5% de pérdida por campana</t>
  </si>
  <si>
    <t>De Ø16" PVC SDR-32.5 C/J.G.</t>
  </si>
  <si>
    <t>Relleno de reposición compactado con equipos en capas de 0.20 m</t>
  </si>
  <si>
    <t xml:space="preserve">Losa de fondo  0.30 - 1.15 qq/m3 </t>
  </si>
  <si>
    <t xml:space="preserve">Muros  latetales  (alerones)  0.20m - 3.80 qq/m3 </t>
  </si>
  <si>
    <t xml:space="preserve">Muros  frontal  (alerones)  0.20m - 3.91 qq/m3 </t>
  </si>
  <si>
    <t xml:space="preserve">Dentellon  (0.30 x0.50)m - 2.33 qq/m3 </t>
  </si>
  <si>
    <t xml:space="preserve">TUBERIA DE DESCARGA LAGUNAS Ø16" PVC SDR-32.5 (EMISOR) </t>
  </si>
  <si>
    <t>TUBERÍAS Y DESAGÜES</t>
  </si>
  <si>
    <t xml:space="preserve">De Ø20" PVC SDR-32.5 con J/G  + 6% de pérdida por campana </t>
  </si>
  <si>
    <r>
      <t xml:space="preserve">MOVIMIENTO DE TIERRA </t>
    </r>
    <r>
      <rPr>
        <sz val="10"/>
        <rFont val="Arial"/>
        <family val="2"/>
      </rPr>
      <t>(Incluye: replanteo, excavacion y bote de material)</t>
    </r>
  </si>
  <si>
    <t>PLANTA Y REGISTROS SALIDA</t>
  </si>
  <si>
    <t>V</t>
  </si>
  <si>
    <t>VI</t>
  </si>
  <si>
    <t>VII</t>
  </si>
  <si>
    <t>SUMINISTRO Y COLOCACIÓN DE MATERIAL FILTRANTE</t>
  </si>
  <si>
    <t>PUESTA EN MARCHA</t>
  </si>
  <si>
    <t>Cimentacion de Postes</t>
  </si>
  <si>
    <t>Instalación de Postes</t>
  </si>
  <si>
    <t>Hoyo para Postes</t>
  </si>
  <si>
    <t>CONFORMACION DE LAGUNA FACULTATIVA</t>
  </si>
  <si>
    <r>
      <t xml:space="preserve">MOVIMIENTO DE TIERRA </t>
    </r>
    <r>
      <rPr>
        <sz val="10"/>
        <rFont val="Arial"/>
        <family val="2"/>
      </rPr>
      <t>(Incluye excavacion y bote de material)</t>
    </r>
  </si>
  <si>
    <t>7.2.1</t>
  </si>
  <si>
    <t>7.2.2</t>
  </si>
  <si>
    <t>7.2.3</t>
  </si>
  <si>
    <t>7.3.1</t>
  </si>
  <si>
    <t>7.3.2</t>
  </si>
  <si>
    <t>7.3.3</t>
  </si>
  <si>
    <t>7.3.4</t>
  </si>
  <si>
    <t>7.3.5</t>
  </si>
  <si>
    <t>8.2.1</t>
  </si>
  <si>
    <t>8.2.2</t>
  </si>
  <si>
    <t>8.2.3</t>
  </si>
  <si>
    <t>8.3.1</t>
  </si>
  <si>
    <t>8.3.2</t>
  </si>
  <si>
    <t>8.3.3</t>
  </si>
  <si>
    <t>8.3.4</t>
  </si>
  <si>
    <t>8.3.5</t>
  </si>
  <si>
    <t>Transporte interno de materiales</t>
  </si>
  <si>
    <t>CONSTRUCCIÓN MUROS DE GAVIONES PARA PROTECCIÓN TALUD</t>
  </si>
  <si>
    <t xml:space="preserve">Bote de material con camión D=5 km (incluye carguío y esparcimiento en botadero) </t>
  </si>
  <si>
    <t>Relleno compactado  detrás muro  c/compactador mecánico en capas de 0.20m, incluye suministro de material Dist.=15Km.(sujeto a la aprobación de la supervisión)</t>
  </si>
  <si>
    <t>Muros de Gaviones (según diseño)</t>
  </si>
  <si>
    <t>Colchoneta de Gaviones e=0.50 m  (según diseño)</t>
  </si>
  <si>
    <t>Geotextil Mactex (suministro y colocación)</t>
  </si>
  <si>
    <t>TRABAJOS EN EXTERIOR</t>
  </si>
  <si>
    <t xml:space="preserve">PAVIMENTO </t>
  </si>
  <si>
    <t>Suministro material  granular  para base y su base, dist=15Km (sujeto a la aprobación de la supervisión)</t>
  </si>
  <si>
    <t>Colocación, extendido y compactación de material para base y sub-base con equipos</t>
  </si>
  <si>
    <t>M³c</t>
  </si>
  <si>
    <t xml:space="preserve">Terminacion de superficie </t>
  </si>
  <si>
    <t>Imprimación sencilla</t>
  </si>
  <si>
    <t>Suministro y Colocación Carpeta  Asfáltica 2" (incluye Riego de Adherencia)</t>
  </si>
  <si>
    <r>
      <t>Km/M</t>
    </r>
    <r>
      <rPr>
        <sz val="10"/>
        <rFont val="Calibri"/>
        <family val="2"/>
      </rPr>
      <t>³</t>
    </r>
  </si>
  <si>
    <t>DRENAJE PLUVIAL</t>
  </si>
  <si>
    <t>Imbornal 2 parillas (según diseño)</t>
  </si>
  <si>
    <t>MISCELÁNEOS</t>
  </si>
  <si>
    <t>Aceras  e=0.10m Ancho=1.00m</t>
  </si>
  <si>
    <t xml:space="preserve">Parachoques </t>
  </si>
  <si>
    <t>Señalización con Pintura amarilla tráfico en vias y   Parqueos</t>
  </si>
  <si>
    <t>Ornamentación :Palma Enana (10 Ud), Arbusto con flores(10Ud), Flor de Jamaica (10 Ud) (incluye Suminstro,  siembra y 1 mes de mantenimiento)</t>
  </si>
  <si>
    <t xml:space="preserve">Alimentador eléctrico desde el inversor, hasta panel arrancador de electrobomba de servicios, compuesto por: 2 conductor THW No.8 (F), 1 conductor THW No.10 (N) y (T), en tuberia PVC/EMT de .∅ 1", incluye conjunto de soportes y conectores.
</t>
  </si>
  <si>
    <t xml:space="preserve">Alimentador eléctrico desde el inversor  hasta diferencial electrico en casa de cloro, compuesto por: 1 conductor de goma No.10/3, en tuberia EMT/L.T de .∅ 3/4", incluye conjunto de soportes y conectores.
</t>
  </si>
  <si>
    <t>Alimentador eléctrico desde inversor hasta panel electrobombas de inyeccion de cloro, incluye 2 conductores THW No.10, (F, N), 1 conductor THW NO.12 (T), en tubería EMT, L.T de 3/4", incluye conjunto de soportes y accesorios.</t>
  </si>
  <si>
    <t>Conductor eléctrico de cobre No. 4, POWER-FLEX</t>
  </si>
  <si>
    <t>Conductor eléctrico multifibra No. 8</t>
  </si>
  <si>
    <t>Conductor eléctrico multifibra No. 10</t>
  </si>
  <si>
    <t>Paneles solares monocristal de 400w, voltaje maximo 47.90 V y corriente maxima 9.58amp.</t>
  </si>
  <si>
    <t>Inversor solar de capacidad para 3.0 KV, 48VDC/120VAC</t>
  </si>
  <si>
    <t>Baterias Platinium, 12V, 200 AH para almacenamiento de carga, libre de mantenimiento</t>
  </si>
  <si>
    <t>Controlador solar 36/48V, IM, 60 AMPS-36V, 60 AMPS-48V</t>
  </si>
  <si>
    <t>Breaker enclouse 20/2 AMPS</t>
  </si>
  <si>
    <t>Breaker enclouse 25/2 AMPS</t>
  </si>
  <si>
    <t>Mano de Obra Eléctrica</t>
  </si>
  <si>
    <t>Hoyo para postes</t>
  </si>
  <si>
    <t>Instalación de postes</t>
  </si>
  <si>
    <t>Cimentacion de postes</t>
  </si>
  <si>
    <t>INSTALACIÓN ELÉCTRICA EXTERIOR</t>
  </si>
  <si>
    <t>B-12</t>
  </si>
  <si>
    <t>SUB-TOTAL B-12</t>
  </si>
  <si>
    <t>HORMIGÓN ARMADO F'C= 280 kg/cm² INDUSTRIAL EN:</t>
  </si>
  <si>
    <t>Contén (incluye telford)</t>
  </si>
  <si>
    <t>Talud exterior: encache de piedras e=0.15m H=variable</t>
  </si>
  <si>
    <t>HORMIGÓN ARMADO F'C=280 kg/cm² EN:</t>
  </si>
  <si>
    <t>HORMIGÓN DE NIVELACIÓN F'C=100 kg/cm² (e=0.05m)</t>
  </si>
  <si>
    <t xml:space="preserve">REACTOR ANAERÓBICO </t>
  </si>
  <si>
    <t>HORMIGÓN ARMADO INDUSTRIAL F'C=280 kg/cm² EN:</t>
  </si>
  <si>
    <t>HORMIGÓN ARMADO ( F'C=280 kg/cm² ) EN :</t>
  </si>
  <si>
    <t>CARPETA ASFÁLTICA L=31,921.06 M</t>
  </si>
  <si>
    <t>CONSTRUCCIÓN PLANTA DEPURADORA DE 45 LPS</t>
  </si>
  <si>
    <t>Corte y bote  de material no clasificado dist=5km   (inc. esparcimiento en botadero)</t>
  </si>
  <si>
    <t>CONSTRUCCIÓN ALCANTARILLADO SANITARIO EL CÓRBANO, MUNICIPIO SAN JUAN DE LA MAGUANA.</t>
  </si>
  <si>
    <t>SNIP:</t>
  </si>
  <si>
    <r>
      <t xml:space="preserve">Zona: </t>
    </r>
    <r>
      <rPr>
        <b/>
        <sz val="10"/>
        <rFont val="Arial"/>
        <family val="2"/>
      </rPr>
      <t>II</t>
    </r>
  </si>
  <si>
    <t>LISTADO DE PARTIDAS</t>
  </si>
  <si>
    <r>
      <rPr>
        <b/>
        <sz val="10"/>
        <rFont val="Arial"/>
        <family val="2"/>
      </rPr>
      <t>CAMPAMENTO REDES COLECTORAS</t>
    </r>
    <r>
      <rPr>
        <sz val="10"/>
        <rFont val="Arial"/>
        <family val="2"/>
      </rPr>
      <t xml:space="preserve">(Incluye alquiler de casa o solar, baños portatiles y caseta de materiales)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</si>
</sst>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3" formatCode="_(* #,##0.00_);_(* \(#,##0.00\);_(* &quot;-&quot;??_);_(@_)"/>
    <numFmt numFmtId="164" formatCode="_-* #,##0.00\ _€_-;\-* #,##0.00\ _€_-;_-* &quot;-&quot;??\ _€_-;_-@_-"/>
    <numFmt numFmtId="165" formatCode="#,##0.00;[Red]#,##0.00"/>
    <numFmt numFmtId="166" formatCode="_-* #,##0.00_-;\-* #,##0.00_-;_-* &quot;-&quot;??_-;_-@_-"/>
    <numFmt numFmtId="167" formatCode="#."/>
    <numFmt numFmtId="168" formatCode="0_)"/>
    <numFmt numFmtId="169" formatCode="General_)"/>
    <numFmt numFmtId="170" formatCode="_-* #,##0.0000_-;\-* #,##0.0000_-;_-* &quot;-&quot;??_-;_-@_-"/>
    <numFmt numFmtId="171" formatCode="0.0"/>
    <numFmt numFmtId="172" formatCode="#,##0.0;\-#,##0.0"/>
    <numFmt numFmtId="173" formatCode="_-* #,##0\ _€_-;\-* #,##0\ _€_-;_-* &quot;-&quot;\ _€_-;_-@_-"/>
    <numFmt numFmtId="174" formatCode="#.00"/>
    <numFmt numFmtId="175" formatCode="#,##0\ _€;\-#,##0\ _€"/>
    <numFmt numFmtId="176" formatCode="_(* #,##0.00_);_(* \(#,##0.00\);_(* \-??_);_(@_)"/>
    <numFmt numFmtId="177" formatCode="0.000"/>
    <numFmt numFmtId="178" formatCode="#,##0.0_);\(#,##0.0\)"/>
    <numFmt numFmtId="179" formatCode="_(* #,##0.0_);_(* \(#,##0.0\);_(* &quot;-&quot;??_);_(@_)"/>
    <numFmt numFmtId="180" formatCode="#,##0;\-#,##0"/>
    <numFmt numFmtId="181" formatCode="&quot;$&quot;#,##0.00;[Red]\-&quot;$&quot;#,##0.00"/>
    <numFmt numFmtId="182" formatCode="_-* #,##0.0\ _€_-;\-* #,##0.0\ _€_-;_-* &quot;-&quot;??\ _€_-;_-@_-"/>
    <numFmt numFmtId="183" formatCode="#,##0;[Red]#,##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alibri"/>
      <family val="2"/>
    </font>
    <font>
      <sz val="11"/>
      <color indexed="8"/>
      <name val="Calibri"/>
      <family val="2"/>
    </font>
    <font>
      <sz val="12"/>
      <name val="Courier"/>
      <family val="3"/>
    </font>
    <font>
      <sz val="11"/>
      <color rgb="FF000000"/>
      <name val="Calibri"/>
      <family val="2"/>
      <charset val="1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sz val="10"/>
      <color rgb="FFFF0000"/>
      <name val="Calibri"/>
      <family val="2"/>
      <scheme val="minor"/>
    </font>
    <font>
      <sz val="10"/>
      <name val="Courier"/>
    </font>
    <font>
      <b/>
      <sz val="11"/>
      <color theme="1"/>
      <name val="Calibri"/>
      <family val="2"/>
      <scheme val="minor"/>
    </font>
    <font>
      <sz val="10"/>
      <name val="MS Sans Serif"/>
    </font>
    <font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4659260841701"/>
      </left>
      <right style="thin">
        <color theme="0" tint="-0.249977111117893"/>
      </right>
      <top/>
      <bottom/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/>
      <right/>
      <top style="thin">
        <color indexed="64"/>
      </top>
      <bottom/>
      <diagonal/>
    </border>
  </borders>
  <cellStyleXfs count="7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74" fontId="6" fillId="0" borderId="0"/>
    <xf numFmtId="166" fontId="1" fillId="0" borderId="0" applyFont="0" applyFill="0" applyBorder="0" applyAlignment="0" applyProtection="0"/>
    <xf numFmtId="0" fontId="1" fillId="0" borderId="0"/>
    <xf numFmtId="0" fontId="4" fillId="0" borderId="0"/>
    <xf numFmtId="166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0" fontId="5" fillId="0" borderId="0"/>
    <xf numFmtId="39" fontId="9" fillId="0" borderId="0"/>
    <xf numFmtId="176" fontId="10" fillId="0" borderId="0" applyBorder="0" applyProtection="0"/>
    <xf numFmtId="177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39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9" fillId="0" borderId="0"/>
    <xf numFmtId="4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39" fontId="17" fillId="0" borderId="0"/>
    <xf numFmtId="9" fontId="1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39" fontId="9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95">
    <xf numFmtId="0" fontId="0" fillId="0" borderId="0" xfId="0"/>
    <xf numFmtId="165" fontId="1" fillId="2" borderId="1" xfId="10" applyNumberFormat="1" applyFont="1" applyFill="1" applyBorder="1" applyAlignment="1" applyProtection="1">
      <alignment horizontal="right" vertical="top" wrapText="1"/>
      <protection locked="0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26" applyFont="1" applyFill="1" applyBorder="1" applyAlignment="1" applyProtection="1">
      <alignment horizontal="left" vertical="top" wrapText="1"/>
    </xf>
    <xf numFmtId="0" fontId="2" fillId="0" borderId="1" xfId="26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vertical="top" wrapText="1"/>
    </xf>
    <xf numFmtId="4" fontId="1" fillId="0" borderId="1" xfId="0" applyNumberFormat="1" applyFont="1" applyFill="1" applyBorder="1" applyAlignment="1" applyProtection="1">
      <alignment vertical="top"/>
      <protection locked="0"/>
    </xf>
    <xf numFmtId="43" fontId="1" fillId="0" borderId="1" xfId="26" applyNumberFormat="1" applyFont="1" applyFill="1" applyBorder="1" applyAlignment="1" applyProtection="1">
      <alignment vertical="top" wrapText="1"/>
    </xf>
    <xf numFmtId="0" fontId="1" fillId="0" borderId="1" xfId="26" applyFont="1" applyFill="1" applyBorder="1" applyAlignment="1" applyProtection="1">
      <alignment horizontal="center" vertical="top" wrapText="1"/>
    </xf>
    <xf numFmtId="43" fontId="1" fillId="0" borderId="1" xfId="30" applyFont="1" applyFill="1" applyBorder="1" applyAlignment="1" applyProtection="1">
      <alignment vertical="top" wrapText="1"/>
      <protection locked="0"/>
    </xf>
    <xf numFmtId="4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4" fontId="1" fillId="0" borderId="1" xfId="32" applyNumberFormat="1" applyFont="1" applyFill="1" applyBorder="1" applyAlignment="1" applyProtection="1">
      <alignment horizontal="right" vertical="top" wrapText="1"/>
      <protection locked="0"/>
    </xf>
    <xf numFmtId="43" fontId="1" fillId="0" borderId="1" xfId="32" applyFont="1" applyFill="1" applyBorder="1" applyAlignment="1" applyProtection="1">
      <alignment horizontal="center" vertical="top"/>
    </xf>
    <xf numFmtId="39" fontId="1" fillId="0" borderId="1" xfId="0" applyNumberFormat="1" applyFont="1" applyFill="1" applyBorder="1" applyAlignment="1" applyProtection="1">
      <alignment horizontal="center" vertical="top"/>
    </xf>
    <xf numFmtId="43" fontId="1" fillId="0" borderId="1" xfId="32" applyFont="1" applyFill="1" applyBorder="1" applyAlignment="1" applyProtection="1">
      <alignment horizontal="center" vertical="top"/>
      <protection locked="0"/>
    </xf>
    <xf numFmtId="0" fontId="2" fillId="7" borderId="1" xfId="0" applyNumberFormat="1" applyFont="1" applyFill="1" applyBorder="1" applyAlignment="1" applyProtection="1">
      <alignment horizontal="center" vertical="top" wrapText="1"/>
    </xf>
    <xf numFmtId="43" fontId="1" fillId="7" borderId="1" xfId="32" applyFont="1" applyFill="1" applyBorder="1" applyAlignment="1" applyProtection="1">
      <alignment horizontal="center" vertical="top"/>
    </xf>
    <xf numFmtId="39" fontId="1" fillId="7" borderId="1" xfId="0" applyNumberFormat="1" applyFont="1" applyFill="1" applyBorder="1" applyAlignment="1" applyProtection="1">
      <alignment horizontal="center" vertical="top"/>
    </xf>
    <xf numFmtId="43" fontId="1" fillId="7" borderId="1" xfId="32" applyFont="1" applyFill="1" applyBorder="1" applyAlignment="1" applyProtection="1">
      <alignment horizontal="center" vertical="top"/>
      <protection locked="0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43" fontId="1" fillId="0" borderId="1" xfId="30" applyFont="1" applyFill="1" applyBorder="1" applyAlignment="1" applyProtection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left" vertical="top" wrapText="1"/>
    </xf>
    <xf numFmtId="43" fontId="1" fillId="2" borderId="1" xfId="30" applyNumberFormat="1" applyFont="1" applyFill="1" applyBorder="1" applyAlignment="1" applyProtection="1">
      <alignment horizontal="right" vertical="top"/>
    </xf>
    <xf numFmtId="43" fontId="1" fillId="2" borderId="1" xfId="30" applyFont="1" applyFill="1" applyBorder="1" applyAlignment="1" applyProtection="1">
      <alignment horizontal="center" vertical="top"/>
    </xf>
    <xf numFmtId="4" fontId="1" fillId="0" borderId="1" xfId="0" applyNumberFormat="1" applyFont="1" applyBorder="1" applyAlignment="1" applyProtection="1">
      <alignment vertical="top"/>
      <protection locked="0"/>
    </xf>
    <xf numFmtId="0" fontId="2" fillId="7" borderId="6" xfId="0" applyNumberFormat="1" applyFont="1" applyFill="1" applyBorder="1" applyAlignment="1" applyProtection="1">
      <alignment horizontal="center" vertical="top" wrapText="1"/>
    </xf>
    <xf numFmtId="43" fontId="1" fillId="7" borderId="6" xfId="32" applyFont="1" applyFill="1" applyBorder="1" applyAlignment="1" applyProtection="1">
      <alignment horizontal="center" vertical="top"/>
    </xf>
    <xf numFmtId="39" fontId="1" fillId="7" borderId="6" xfId="0" applyNumberFormat="1" applyFont="1" applyFill="1" applyBorder="1" applyAlignment="1" applyProtection="1">
      <alignment horizontal="center" vertical="top"/>
    </xf>
    <xf numFmtId="43" fontId="1" fillId="7" borderId="6" xfId="32" applyFont="1" applyFill="1" applyBorder="1" applyAlignment="1" applyProtection="1">
      <alignment horizontal="center" vertical="top"/>
      <protection locked="0"/>
    </xf>
    <xf numFmtId="180" fontId="1" fillId="2" borderId="7" xfId="3" applyNumberFormat="1" applyFont="1" applyFill="1" applyBorder="1" applyAlignment="1" applyProtection="1">
      <alignment horizontal="right" vertical="top"/>
    </xf>
    <xf numFmtId="0" fontId="2" fillId="8" borderId="1" xfId="0" applyNumberFormat="1" applyFont="1" applyFill="1" applyBorder="1" applyAlignment="1" applyProtection="1">
      <alignment horizontal="center" vertical="top" wrapText="1"/>
    </xf>
    <xf numFmtId="43" fontId="1" fillId="8" borderId="1" xfId="32" applyFont="1" applyFill="1" applyBorder="1" applyAlignment="1" applyProtection="1">
      <alignment horizontal="center" vertical="top"/>
    </xf>
    <xf numFmtId="39" fontId="1" fillId="8" borderId="1" xfId="0" applyNumberFormat="1" applyFont="1" applyFill="1" applyBorder="1" applyAlignment="1" applyProtection="1">
      <alignment horizontal="center" vertical="top"/>
    </xf>
    <xf numFmtId="43" fontId="1" fillId="8" borderId="1" xfId="32" applyFont="1" applyFill="1" applyBorder="1" applyAlignment="1" applyProtection="1">
      <alignment horizontal="center" vertical="top"/>
      <protection locked="0"/>
    </xf>
    <xf numFmtId="172" fontId="1" fillId="2" borderId="12" xfId="3" applyNumberFormat="1" applyFont="1" applyFill="1" applyBorder="1" applyAlignment="1" applyProtection="1">
      <alignment horizontal="right" vertical="top"/>
    </xf>
    <xf numFmtId="180" fontId="2" fillId="2" borderId="12" xfId="3" applyNumberFormat="1" applyFont="1" applyFill="1" applyBorder="1" applyAlignment="1" applyProtection="1">
      <alignment horizontal="right" vertical="top"/>
    </xf>
    <xf numFmtId="180" fontId="1" fillId="2" borderId="12" xfId="3" applyNumberFormat="1" applyFont="1" applyFill="1" applyBorder="1" applyAlignment="1" applyProtection="1">
      <alignment horizontal="right" vertical="top"/>
    </xf>
    <xf numFmtId="165" fontId="2" fillId="2" borderId="1" xfId="10" applyNumberFormat="1" applyFont="1" applyFill="1" applyBorder="1" applyAlignment="1" applyProtection="1">
      <alignment horizontal="right" vertical="top" wrapText="1"/>
      <protection locked="0"/>
    </xf>
    <xf numFmtId="4" fontId="1" fillId="2" borderId="1" xfId="10" applyNumberFormat="1" applyFont="1" applyFill="1" applyBorder="1" applyAlignment="1" applyProtection="1">
      <alignment horizontal="right" vertical="top" wrapText="1"/>
      <protection locked="0"/>
    </xf>
    <xf numFmtId="175" fontId="2" fillId="0" borderId="19" xfId="0" applyNumberFormat="1" applyFont="1" applyFill="1" applyBorder="1" applyAlignment="1" applyProtection="1">
      <alignment horizontal="center" vertical="top" wrapText="1"/>
    </xf>
    <xf numFmtId="171" fontId="1" fillId="8" borderId="19" xfId="0" applyNumberFormat="1" applyFont="1" applyFill="1" applyBorder="1" applyAlignment="1" applyProtection="1">
      <alignment horizontal="right" vertical="top"/>
    </xf>
    <xf numFmtId="43" fontId="1" fillId="0" borderId="1" xfId="34" applyNumberFormat="1" applyFont="1" applyFill="1" applyBorder="1" applyAlignment="1" applyProtection="1">
      <alignment horizontal="right" vertical="top" wrapText="1"/>
    </xf>
    <xf numFmtId="0" fontId="2" fillId="0" borderId="1" xfId="7" applyFont="1" applyFill="1" applyBorder="1" applyAlignment="1" applyProtection="1">
      <alignment vertical="top" wrapText="1"/>
    </xf>
    <xf numFmtId="43" fontId="1" fillId="0" borderId="1" xfId="41" applyNumberFormat="1" applyFont="1" applyFill="1" applyBorder="1" applyAlignment="1" applyProtection="1">
      <alignment vertical="top" wrapText="1"/>
    </xf>
    <xf numFmtId="4" fontId="1" fillId="0" borderId="1" xfId="41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4" fontId="2" fillId="0" borderId="1" xfId="0" applyNumberFormat="1" applyFont="1" applyFill="1" applyBorder="1" applyAlignment="1" applyProtection="1">
      <alignment horizontal="center" vertical="top"/>
    </xf>
    <xf numFmtId="39" fontId="2" fillId="0" borderId="1" xfId="0" applyNumberFormat="1" applyFont="1" applyFill="1" applyBorder="1" applyAlignment="1" applyProtection="1">
      <alignment horizontal="center" vertical="top"/>
    </xf>
    <xf numFmtId="43" fontId="2" fillId="0" borderId="1" xfId="32" applyFont="1" applyFill="1" applyBorder="1" applyAlignment="1" applyProtection="1">
      <alignment horizontal="center" vertical="top"/>
      <protection locked="0"/>
    </xf>
    <xf numFmtId="0" fontId="1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 wrapText="1"/>
    </xf>
    <xf numFmtId="39" fontId="2" fillId="0" borderId="1" xfId="26" applyNumberFormat="1" applyFont="1" applyFill="1" applyBorder="1" applyAlignment="1" applyProtection="1">
      <alignment vertical="top" wrapText="1"/>
    </xf>
    <xf numFmtId="43" fontId="1" fillId="0" borderId="1" xfId="30" applyNumberFormat="1" applyFont="1" applyFill="1" applyBorder="1" applyAlignment="1" applyProtection="1">
      <alignment horizontal="right" vertical="top" wrapText="1"/>
    </xf>
    <xf numFmtId="43" fontId="1" fillId="0" borderId="1" xfId="30" applyFont="1" applyFill="1" applyBorder="1" applyAlignment="1" applyProtection="1">
      <alignment vertical="top" wrapText="1"/>
    </xf>
    <xf numFmtId="0" fontId="2" fillId="0" borderId="1" xfId="26" applyNumberFormat="1" applyFont="1" applyFill="1" applyBorder="1" applyAlignment="1" applyProtection="1">
      <alignment vertical="top" wrapText="1"/>
    </xf>
    <xf numFmtId="0" fontId="1" fillId="0" borderId="1" xfId="26" applyNumberFormat="1" applyFont="1" applyFill="1" applyBorder="1" applyAlignment="1" applyProtection="1">
      <alignment vertical="top" wrapText="1"/>
    </xf>
    <xf numFmtId="0" fontId="1" fillId="0" borderId="1" xfId="26" applyFont="1" applyFill="1" applyBorder="1" applyAlignment="1" applyProtection="1">
      <alignment vertical="top" wrapText="1"/>
    </xf>
    <xf numFmtId="43" fontId="1" fillId="0" borderId="1" xfId="30" applyNumberFormat="1" applyFont="1" applyFill="1" applyBorder="1" applyAlignment="1" applyProtection="1">
      <alignment vertical="top" wrapText="1"/>
    </xf>
    <xf numFmtId="43" fontId="1" fillId="0" borderId="1" xfId="30" applyNumberFormat="1" applyFont="1" applyFill="1" applyBorder="1" applyAlignment="1" applyProtection="1">
      <alignment horizontal="right" vertical="top"/>
    </xf>
    <xf numFmtId="164" fontId="1" fillId="0" borderId="1" xfId="16" applyFont="1" applyFill="1" applyBorder="1" applyAlignment="1" applyProtection="1">
      <alignment horizontal="right" vertical="top" wrapText="1"/>
    </xf>
    <xf numFmtId="39" fontId="2" fillId="0" borderId="1" xfId="36" applyFont="1" applyFill="1" applyBorder="1" applyAlignment="1" applyProtection="1">
      <alignment horizontal="left" vertical="top" wrapText="1"/>
    </xf>
    <xf numFmtId="39" fontId="1" fillId="0" borderId="1" xfId="36" applyFont="1" applyFill="1" applyBorder="1" applyAlignment="1" applyProtection="1">
      <alignment horizontal="left" vertical="top" wrapText="1"/>
    </xf>
    <xf numFmtId="49" fontId="1" fillId="0" borderId="1" xfId="0" applyNumberFormat="1" applyFont="1" applyFill="1" applyBorder="1" applyAlignment="1" applyProtection="1">
      <alignment horizontal="left" vertical="top" wrapText="1"/>
    </xf>
    <xf numFmtId="4" fontId="1" fillId="0" borderId="1" xfId="30" applyNumberFormat="1" applyFont="1" applyFill="1" applyBorder="1" applyAlignment="1" applyProtection="1">
      <alignment horizontal="right" vertical="top" wrapText="1"/>
    </xf>
    <xf numFmtId="39" fontId="1" fillId="0" borderId="1" xfId="7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left" vertical="top" wrapText="1"/>
    </xf>
    <xf numFmtId="0" fontId="1" fillId="0" borderId="19" xfId="30" applyNumberFormat="1" applyFont="1" applyFill="1" applyBorder="1" applyAlignment="1" applyProtection="1">
      <alignment horizontal="right" vertical="top" wrapText="1"/>
    </xf>
    <xf numFmtId="0" fontId="1" fillId="0" borderId="1" xfId="26" applyFont="1" applyFill="1" applyBorder="1" applyAlignment="1" applyProtection="1">
      <alignment horizontal="justify" vertical="top" wrapText="1"/>
    </xf>
    <xf numFmtId="171" fontId="1" fillId="7" borderId="33" xfId="0" applyNumberFormat="1" applyFont="1" applyFill="1" applyBorder="1" applyAlignment="1" applyProtection="1">
      <alignment horizontal="right" vertical="top"/>
    </xf>
    <xf numFmtId="0" fontId="2" fillId="7" borderId="31" xfId="0" applyNumberFormat="1" applyFont="1" applyFill="1" applyBorder="1" applyAlignment="1" applyProtection="1">
      <alignment horizontal="center" vertical="top" wrapText="1"/>
    </xf>
    <xf numFmtId="43" fontId="1" fillId="7" borderId="31" xfId="32" applyFont="1" applyFill="1" applyBorder="1" applyAlignment="1" applyProtection="1">
      <alignment horizontal="center" vertical="top"/>
    </xf>
    <xf numFmtId="39" fontId="1" fillId="7" borderId="31" xfId="0" applyNumberFormat="1" applyFont="1" applyFill="1" applyBorder="1" applyAlignment="1" applyProtection="1">
      <alignment horizontal="center" vertical="top"/>
    </xf>
    <xf numFmtId="43" fontId="1" fillId="7" borderId="31" xfId="32" applyFont="1" applyFill="1" applyBorder="1" applyAlignment="1" applyProtection="1">
      <alignment horizontal="center" vertical="top"/>
      <protection locked="0"/>
    </xf>
    <xf numFmtId="0" fontId="2" fillId="0" borderId="19" xfId="26" applyFont="1" applyFill="1" applyBorder="1" applyAlignment="1" applyProtection="1">
      <alignment horizontal="right" vertical="top" wrapText="1"/>
    </xf>
    <xf numFmtId="3" fontId="2" fillId="0" borderId="19" xfId="26" applyNumberFormat="1" applyFont="1" applyFill="1" applyBorder="1" applyAlignment="1" applyProtection="1">
      <alignment horizontal="right" vertical="top" wrapText="1"/>
    </xf>
    <xf numFmtId="3" fontId="2" fillId="0" borderId="19" xfId="7" applyNumberFormat="1" applyFont="1" applyFill="1" applyBorder="1" applyAlignment="1" applyProtection="1">
      <alignment vertical="top" wrapText="1"/>
    </xf>
    <xf numFmtId="3" fontId="2" fillId="0" borderId="19" xfId="26" applyNumberFormat="1" applyFont="1" applyFill="1" applyBorder="1" applyAlignment="1" applyProtection="1">
      <alignment vertical="top" wrapText="1"/>
    </xf>
    <xf numFmtId="180" fontId="2" fillId="2" borderId="12" xfId="0" applyNumberFormat="1" applyFont="1" applyFill="1" applyBorder="1" applyAlignment="1" applyProtection="1">
      <alignment horizontal="right" vertical="top"/>
    </xf>
    <xf numFmtId="0" fontId="1" fillId="2" borderId="10" xfId="0" applyFont="1" applyFill="1" applyBorder="1" applyAlignment="1" applyProtection="1">
      <alignment vertical="top" wrapText="1"/>
    </xf>
    <xf numFmtId="4" fontId="1" fillId="2" borderId="14" xfId="0" applyNumberFormat="1" applyFont="1" applyFill="1" applyBorder="1" applyAlignment="1" applyProtection="1">
      <alignment vertical="top"/>
    </xf>
    <xf numFmtId="169" fontId="1" fillId="2" borderId="10" xfId="0" applyNumberFormat="1" applyFont="1" applyFill="1" applyBorder="1" applyAlignment="1" applyProtection="1">
      <alignment horizontal="center" vertical="top"/>
    </xf>
    <xf numFmtId="4" fontId="1" fillId="2" borderId="10" xfId="0" applyNumberFormat="1" applyFont="1" applyFill="1" applyBorder="1" applyAlignment="1" applyProtection="1">
      <alignment vertical="top"/>
      <protection locked="0"/>
    </xf>
    <xf numFmtId="0" fontId="1" fillId="2" borderId="1" xfId="7" applyFont="1" applyFill="1" applyBorder="1" applyAlignment="1" applyProtection="1">
      <alignment horizontal="left" vertical="top" wrapText="1"/>
    </xf>
    <xf numFmtId="49" fontId="2" fillId="2" borderId="12" xfId="0" applyNumberFormat="1" applyFont="1" applyFill="1" applyBorder="1" applyAlignment="1" applyProtection="1">
      <alignment horizontal="center" vertical="top"/>
    </xf>
    <xf numFmtId="49" fontId="2" fillId="2" borderId="3" xfId="0" applyNumberFormat="1" applyFont="1" applyFill="1" applyBorder="1" applyAlignment="1" applyProtection="1">
      <alignment horizontal="left" vertical="top" wrapText="1"/>
    </xf>
    <xf numFmtId="43" fontId="1" fillId="2" borderId="11" xfId="30" applyFont="1" applyFill="1" applyBorder="1" applyAlignment="1" applyProtection="1">
      <alignment horizontal="center" vertical="top"/>
    </xf>
    <xf numFmtId="4" fontId="1" fillId="0" borderId="10" xfId="0" applyNumberFormat="1" applyFont="1" applyBorder="1" applyAlignment="1" applyProtection="1">
      <alignment vertical="top"/>
      <protection locked="0"/>
    </xf>
    <xf numFmtId="49" fontId="1" fillId="2" borderId="1" xfId="0" applyNumberFormat="1" applyFont="1" applyFill="1" applyBorder="1" applyAlignment="1" applyProtection="1">
      <alignment horizontal="justify" vertical="top" wrapText="1"/>
    </xf>
    <xf numFmtId="4" fontId="1" fillId="2" borderId="1" xfId="0" applyNumberFormat="1" applyFont="1" applyFill="1" applyBorder="1" applyAlignment="1" applyProtection="1">
      <alignment vertical="top"/>
      <protection locked="0"/>
    </xf>
    <xf numFmtId="39" fontId="1" fillId="2" borderId="1" xfId="0" applyNumberFormat="1" applyFont="1" applyFill="1" applyBorder="1" applyAlignment="1" applyProtection="1">
      <alignment horizontal="center" vertical="top"/>
    </xf>
    <xf numFmtId="0" fontId="1" fillId="0" borderId="38" xfId="0" applyNumberFormat="1" applyFont="1" applyFill="1" applyBorder="1" applyAlignment="1" applyProtection="1">
      <alignment horizontal="left" vertical="top" wrapText="1"/>
    </xf>
    <xf numFmtId="39" fontId="1" fillId="0" borderId="1" xfId="26" applyNumberFormat="1" applyFont="1" applyFill="1" applyBorder="1" applyAlignment="1" applyProtection="1">
      <alignment vertical="top" wrapText="1"/>
    </xf>
    <xf numFmtId="175" fontId="1" fillId="0" borderId="19" xfId="0" applyNumberFormat="1" applyFont="1" applyFill="1" applyBorder="1" applyAlignment="1" applyProtection="1">
      <alignment horizontal="right" vertical="top" wrapText="1"/>
    </xf>
    <xf numFmtId="1" fontId="2" fillId="0" borderId="19" xfId="0" applyNumberFormat="1" applyFont="1" applyFill="1" applyBorder="1" applyAlignment="1" applyProtection="1">
      <alignment horizontal="right" vertical="top"/>
    </xf>
    <xf numFmtId="171" fontId="1" fillId="0" borderId="19" xfId="0" applyNumberFormat="1" applyFont="1" applyFill="1" applyBorder="1" applyAlignment="1" applyProtection="1">
      <alignment horizontal="right" vertical="top"/>
    </xf>
    <xf numFmtId="2" fontId="2" fillId="0" borderId="19" xfId="0" applyNumberFormat="1" applyFont="1" applyFill="1" applyBorder="1" applyAlignment="1" applyProtection="1">
      <alignment horizontal="right" vertical="top"/>
    </xf>
    <xf numFmtId="171" fontId="2" fillId="0" borderId="19" xfId="0" applyNumberFormat="1" applyFont="1" applyFill="1" applyBorder="1" applyAlignment="1" applyProtection="1">
      <alignment horizontal="right" vertical="top"/>
    </xf>
    <xf numFmtId="171" fontId="1" fillId="7" borderId="19" xfId="0" applyNumberFormat="1" applyFont="1" applyFill="1" applyBorder="1" applyAlignment="1" applyProtection="1">
      <alignment horizontal="right" vertical="top"/>
    </xf>
    <xf numFmtId="171" fontId="2" fillId="0" borderId="19" xfId="0" applyNumberFormat="1" applyFont="1" applyFill="1" applyBorder="1" applyAlignment="1" applyProtection="1">
      <alignment horizontal="center" vertical="top"/>
    </xf>
    <xf numFmtId="0" fontId="2" fillId="0" borderId="19" xfId="30" applyNumberFormat="1" applyFont="1" applyFill="1" applyBorder="1" applyAlignment="1" applyProtection="1">
      <alignment horizontal="right" vertical="top" wrapText="1"/>
    </xf>
    <xf numFmtId="2" fontId="1" fillId="0" borderId="19" xfId="30" applyNumberFormat="1" applyFont="1" applyFill="1" applyBorder="1" applyAlignment="1" applyProtection="1">
      <alignment horizontal="right" vertical="top" wrapText="1"/>
    </xf>
    <xf numFmtId="2" fontId="1" fillId="0" borderId="19" xfId="0" applyNumberFormat="1" applyFont="1" applyFill="1" applyBorder="1" applyAlignment="1" applyProtection="1">
      <alignment horizontal="right" vertical="top"/>
    </xf>
    <xf numFmtId="37" fontId="2" fillId="0" borderId="19" xfId="30" applyNumberFormat="1" applyFont="1" applyFill="1" applyBorder="1" applyAlignment="1" applyProtection="1">
      <alignment horizontal="right" vertical="top" wrapText="1"/>
    </xf>
    <xf numFmtId="179" fontId="1" fillId="6" borderId="19" xfId="11" applyNumberFormat="1" applyFont="1" applyFill="1" applyBorder="1" applyAlignment="1" applyProtection="1">
      <alignment horizontal="right" vertical="top"/>
    </xf>
    <xf numFmtId="49" fontId="1" fillId="2" borderId="19" xfId="0" applyNumberFormat="1" applyFont="1" applyFill="1" applyBorder="1" applyAlignment="1" applyProtection="1">
      <alignment horizontal="right" vertical="top"/>
    </xf>
    <xf numFmtId="49" fontId="2" fillId="2" borderId="19" xfId="0" applyNumberFormat="1" applyFont="1" applyFill="1" applyBorder="1" applyAlignment="1" applyProtection="1">
      <alignment horizontal="center" vertical="top"/>
    </xf>
    <xf numFmtId="49" fontId="2" fillId="2" borderId="19" xfId="0" applyNumberFormat="1" applyFont="1" applyFill="1" applyBorder="1" applyAlignment="1" applyProtection="1">
      <alignment horizontal="right" vertical="top"/>
    </xf>
    <xf numFmtId="171" fontId="1" fillId="7" borderId="30" xfId="0" applyNumberFormat="1" applyFont="1" applyFill="1" applyBorder="1" applyAlignment="1" applyProtection="1">
      <alignment horizontal="right" vertical="top"/>
    </xf>
    <xf numFmtId="171" fontId="1" fillId="0" borderId="30" xfId="0" applyNumberFormat="1" applyFont="1" applyFill="1" applyBorder="1" applyAlignment="1" applyProtection="1">
      <alignment horizontal="right" vertical="top"/>
    </xf>
    <xf numFmtId="0" fontId="1" fillId="0" borderId="31" xfId="0" applyNumberFormat="1" applyFont="1" applyFill="1" applyBorder="1" applyAlignment="1" applyProtection="1">
      <alignment horizontal="left" vertical="top" wrapText="1"/>
    </xf>
    <xf numFmtId="39" fontId="1" fillId="0" borderId="31" xfId="0" applyNumberFormat="1" applyFont="1" applyFill="1" applyBorder="1" applyAlignment="1" applyProtection="1">
      <alignment horizontal="center" vertical="top"/>
    </xf>
    <xf numFmtId="171" fontId="2" fillId="0" borderId="30" xfId="0" applyNumberFormat="1" applyFont="1" applyFill="1" applyBorder="1" applyAlignment="1" applyProtection="1">
      <alignment horizontal="right" vertical="top"/>
    </xf>
    <xf numFmtId="4" fontId="1" fillId="0" borderId="31" xfId="0" applyNumberFormat="1" applyFont="1" applyFill="1" applyBorder="1" applyAlignment="1" applyProtection="1">
      <alignment vertical="top"/>
      <protection locked="0"/>
    </xf>
    <xf numFmtId="172" fontId="1" fillId="2" borderId="18" xfId="3" applyNumberFormat="1" applyFont="1" applyFill="1" applyBorder="1" applyAlignment="1" applyProtection="1">
      <alignment horizontal="right" vertical="top"/>
    </xf>
    <xf numFmtId="4" fontId="1" fillId="2" borderId="31" xfId="10" applyNumberFormat="1" applyFont="1" applyFill="1" applyBorder="1" applyAlignment="1" applyProtection="1">
      <alignment horizontal="right" vertical="top" wrapText="1"/>
      <protection locked="0"/>
    </xf>
    <xf numFmtId="0" fontId="1" fillId="2" borderId="0" xfId="0" applyNumberFormat="1" applyFont="1" applyFill="1" applyBorder="1" applyAlignment="1" applyProtection="1">
      <alignment vertical="top"/>
    </xf>
    <xf numFmtId="4" fontId="11" fillId="2" borderId="0" xfId="0" applyNumberFormat="1" applyFont="1" applyFill="1" applyBorder="1" applyAlignment="1" applyProtection="1">
      <alignment vertical="top"/>
    </xf>
    <xf numFmtId="0" fontId="11" fillId="2" borderId="0" xfId="0" applyFont="1" applyFill="1" applyBorder="1" applyAlignment="1" applyProtection="1">
      <alignment vertical="top"/>
    </xf>
    <xf numFmtId="0" fontId="2" fillId="2" borderId="0" xfId="3" applyFont="1" applyFill="1" applyBorder="1" applyAlignment="1" applyProtection="1">
      <alignment horizontal="center" vertical="top"/>
    </xf>
    <xf numFmtId="4" fontId="2" fillId="2" borderId="0" xfId="3" applyNumberFormat="1" applyFont="1" applyFill="1" applyBorder="1" applyAlignment="1" applyProtection="1">
      <alignment horizontal="center" vertical="top"/>
    </xf>
    <xf numFmtId="0" fontId="1" fillId="2" borderId="0" xfId="3" quotePrefix="1" applyFont="1" applyFill="1" applyBorder="1" applyAlignment="1" applyProtection="1">
      <alignment vertical="top" wrapText="1"/>
    </xf>
    <xf numFmtId="0" fontId="1" fillId="2" borderId="0" xfId="3" quotePrefix="1" applyFont="1" applyFill="1" applyBorder="1" applyAlignment="1" applyProtection="1">
      <alignment horizontal="left" vertical="top"/>
    </xf>
    <xf numFmtId="0" fontId="1" fillId="2" borderId="0" xfId="3" applyFont="1" applyFill="1" applyBorder="1" applyAlignment="1" applyProtection="1">
      <alignment vertical="top"/>
    </xf>
    <xf numFmtId="4" fontId="1" fillId="2" borderId="0" xfId="3" applyNumberFormat="1" applyFont="1" applyFill="1" applyBorder="1" applyAlignment="1" applyProtection="1">
      <alignment vertical="top"/>
    </xf>
    <xf numFmtId="4" fontId="1" fillId="2" borderId="0" xfId="3" applyNumberFormat="1" applyFont="1" applyFill="1" applyBorder="1" applyAlignment="1" applyProtection="1">
      <alignment horizontal="center" vertical="top"/>
    </xf>
    <xf numFmtId="4" fontId="1" fillId="2" borderId="0" xfId="2" quotePrefix="1" applyNumberFormat="1" applyFont="1" applyFill="1" applyBorder="1" applyAlignment="1" applyProtection="1">
      <alignment horizontal="left" vertical="top"/>
    </xf>
    <xf numFmtId="4" fontId="2" fillId="2" borderId="0" xfId="3" applyNumberFormat="1" applyFont="1" applyFill="1" applyBorder="1" applyAlignment="1" applyProtection="1">
      <alignment vertical="top"/>
    </xf>
    <xf numFmtId="0" fontId="2" fillId="2" borderId="0" xfId="3" applyFont="1" applyFill="1" applyBorder="1" applyAlignment="1" applyProtection="1">
      <alignment horizontal="left" vertical="top"/>
    </xf>
    <xf numFmtId="0" fontId="2" fillId="4" borderId="23" xfId="3" applyFont="1" applyFill="1" applyBorder="1" applyAlignment="1" applyProtection="1">
      <alignment horizontal="center" vertical="top"/>
    </xf>
    <xf numFmtId="0" fontId="2" fillId="4" borderId="24" xfId="3" applyFont="1" applyFill="1" applyBorder="1" applyAlignment="1" applyProtection="1">
      <alignment horizontal="center" vertical="top"/>
    </xf>
    <xf numFmtId="4" fontId="2" fillId="4" borderId="24" xfId="3" applyNumberFormat="1" applyFont="1" applyFill="1" applyBorder="1" applyAlignment="1" applyProtection="1">
      <alignment horizontal="center" vertical="top"/>
    </xf>
    <xf numFmtId="4" fontId="2" fillId="4" borderId="24" xfId="2" applyNumberFormat="1" applyFont="1" applyFill="1" applyBorder="1" applyAlignment="1" applyProtection="1">
      <alignment horizontal="center" vertical="top"/>
    </xf>
    <xf numFmtId="0" fontId="2" fillId="2" borderId="19" xfId="0" applyFont="1" applyFill="1" applyBorder="1" applyAlignment="1" applyProtection="1">
      <alignment horizontal="center" vertical="top"/>
    </xf>
    <xf numFmtId="0" fontId="2" fillId="2" borderId="1" xfId="3" applyFont="1" applyFill="1" applyBorder="1" applyAlignment="1" applyProtection="1">
      <alignment horizontal="left" vertical="top" wrapText="1"/>
    </xf>
    <xf numFmtId="4" fontId="1" fillId="2" borderId="1" xfId="0" applyNumberFormat="1" applyFont="1" applyFill="1" applyBorder="1" applyAlignment="1" applyProtection="1">
      <alignment horizontal="left" vertical="top"/>
    </xf>
    <xf numFmtId="9" fontId="13" fillId="2" borderId="1" xfId="3" applyNumberFormat="1" applyFont="1" applyFill="1" applyBorder="1" applyAlignment="1" applyProtection="1">
      <alignment horizontal="left" vertical="top" wrapText="1"/>
    </xf>
    <xf numFmtId="0" fontId="2" fillId="2" borderId="19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top"/>
    </xf>
    <xf numFmtId="4" fontId="1" fillId="0" borderId="1" xfId="0" applyNumberFormat="1" applyFont="1" applyFill="1" applyBorder="1" applyAlignment="1" applyProtection="1">
      <alignment vertical="top"/>
    </xf>
    <xf numFmtId="4" fontId="1" fillId="2" borderId="1" xfId="0" applyNumberFormat="1" applyFont="1" applyFill="1" applyBorder="1" applyAlignment="1" applyProtection="1">
      <alignment horizontal="center" vertical="top"/>
    </xf>
    <xf numFmtId="4" fontId="1" fillId="2" borderId="1" xfId="0" applyNumberFormat="1" applyFont="1" applyFill="1" applyBorder="1" applyAlignment="1" applyProtection="1">
      <alignment vertical="top"/>
    </xf>
    <xf numFmtId="0" fontId="1" fillId="2" borderId="19" xfId="0" applyFont="1" applyFill="1" applyBorder="1" applyAlignment="1" applyProtection="1">
      <alignment vertical="top"/>
    </xf>
    <xf numFmtId="0" fontId="1" fillId="2" borderId="1" xfId="3" applyFont="1" applyFill="1" applyBorder="1" applyAlignment="1" applyProtection="1">
      <alignment vertical="top"/>
    </xf>
    <xf numFmtId="4" fontId="2" fillId="2" borderId="1" xfId="0" applyNumberFormat="1" applyFont="1" applyFill="1" applyBorder="1" applyAlignment="1" applyProtection="1">
      <alignment vertical="top" wrapText="1"/>
    </xf>
    <xf numFmtId="4" fontId="2" fillId="2" borderId="1" xfId="0" applyNumberFormat="1" applyFont="1" applyFill="1" applyBorder="1" applyAlignment="1" applyProtection="1">
      <alignment vertical="top"/>
    </xf>
    <xf numFmtId="4" fontId="2" fillId="2" borderId="1" xfId="0" applyNumberFormat="1" applyFont="1" applyFill="1" applyBorder="1" applyAlignment="1" applyProtection="1">
      <alignment horizontal="center" vertical="top"/>
    </xf>
    <xf numFmtId="4" fontId="12" fillId="3" borderId="0" xfId="0" applyNumberFormat="1" applyFont="1" applyFill="1" applyBorder="1" applyAlignment="1" applyProtection="1">
      <alignment vertical="top"/>
    </xf>
    <xf numFmtId="0" fontId="1" fillId="2" borderId="1" xfId="0" applyFont="1" applyFill="1" applyBorder="1" applyAlignment="1" applyProtection="1">
      <alignment horizontal="justify" vertical="top" wrapText="1"/>
    </xf>
    <xf numFmtId="0" fontId="2" fillId="2" borderId="1" xfId="3" applyFont="1" applyFill="1" applyBorder="1" applyAlignment="1" applyProtection="1">
      <alignment vertical="top"/>
    </xf>
    <xf numFmtId="0" fontId="1" fillId="2" borderId="1" xfId="0" applyFont="1" applyFill="1" applyBorder="1" applyAlignment="1" applyProtection="1">
      <alignment vertical="top" wrapText="1"/>
    </xf>
    <xf numFmtId="0" fontId="1" fillId="2" borderId="1" xfId="0" applyFont="1" applyFill="1" applyBorder="1" applyAlignment="1" applyProtection="1">
      <alignment vertical="top"/>
    </xf>
    <xf numFmtId="0" fontId="1" fillId="2" borderId="1" xfId="26" applyFont="1" applyFill="1" applyBorder="1" applyAlignment="1" applyProtection="1">
      <alignment horizontal="justify" vertical="top" wrapText="1"/>
    </xf>
    <xf numFmtId="0" fontId="16" fillId="2" borderId="0" xfId="0" applyFont="1" applyFill="1" applyBorder="1" applyAlignment="1" applyProtection="1">
      <alignment vertical="top"/>
    </xf>
    <xf numFmtId="0" fontId="1" fillId="2" borderId="1" xfId="26" applyFont="1" applyFill="1" applyBorder="1" applyAlignment="1" applyProtection="1">
      <alignment vertical="top" wrapText="1"/>
    </xf>
    <xf numFmtId="0" fontId="2" fillId="2" borderId="1" xfId="26" applyFont="1" applyFill="1" applyBorder="1" applyAlignment="1" applyProtection="1">
      <alignment horizontal="justify" vertical="top" wrapText="1"/>
    </xf>
    <xf numFmtId="0" fontId="2" fillId="2" borderId="1" xfId="3" applyFont="1" applyFill="1" applyBorder="1" applyAlignment="1" applyProtection="1">
      <alignment horizontal="justify" vertical="top" wrapText="1"/>
    </xf>
    <xf numFmtId="0" fontId="2" fillId="2" borderId="1" xfId="0" applyFont="1" applyFill="1" applyBorder="1" applyAlignment="1" applyProtection="1">
      <alignment horizontal="justify" vertical="top" wrapText="1"/>
    </xf>
    <xf numFmtId="0" fontId="1" fillId="2" borderId="30" xfId="0" applyFont="1" applyFill="1" applyBorder="1" applyAlignment="1" applyProtection="1">
      <alignment vertical="top"/>
    </xf>
    <xf numFmtId="0" fontId="1" fillId="2" borderId="31" xfId="0" applyFont="1" applyFill="1" applyBorder="1" applyAlignment="1" applyProtection="1">
      <alignment vertical="top"/>
    </xf>
    <xf numFmtId="4" fontId="1" fillId="2" borderId="31" xfId="0" applyNumberFormat="1" applyFont="1" applyFill="1" applyBorder="1" applyAlignment="1" applyProtection="1">
      <alignment vertical="top"/>
    </xf>
    <xf numFmtId="4" fontId="1" fillId="2" borderId="31" xfId="0" applyNumberFormat="1" applyFont="1" applyFill="1" applyBorder="1" applyAlignment="1" applyProtection="1">
      <alignment horizontal="center" vertical="top"/>
    </xf>
    <xf numFmtId="0" fontId="16" fillId="3" borderId="0" xfId="0" applyFont="1" applyFill="1" applyBorder="1" applyAlignment="1" applyProtection="1">
      <alignment vertical="top"/>
    </xf>
    <xf numFmtId="0" fontId="2" fillId="2" borderId="19" xfId="0" applyFont="1" applyFill="1" applyBorder="1" applyAlignment="1" applyProtection="1">
      <alignment horizontal="right" vertical="top"/>
    </xf>
    <xf numFmtId="0" fontId="2" fillId="2" borderId="19" xfId="12" applyNumberFormat="1" applyFont="1" applyFill="1" applyBorder="1" applyAlignment="1" applyProtection="1">
      <alignment horizontal="right" vertical="top"/>
    </xf>
    <xf numFmtId="0" fontId="2" fillId="2" borderId="1" xfId="12" applyFont="1" applyFill="1" applyBorder="1" applyAlignment="1" applyProtection="1">
      <alignment vertical="top" wrapText="1"/>
    </xf>
    <xf numFmtId="4" fontId="1" fillId="2" borderId="1" xfId="12" applyNumberFormat="1" applyFont="1" applyFill="1" applyBorder="1" applyAlignment="1" applyProtection="1">
      <alignment vertical="top"/>
    </xf>
    <xf numFmtId="4" fontId="1" fillId="2" borderId="1" xfId="12" applyNumberFormat="1" applyFont="1" applyFill="1" applyBorder="1" applyAlignment="1" applyProtection="1">
      <alignment horizontal="center" vertical="top"/>
    </xf>
    <xf numFmtId="172" fontId="1" fillId="2" borderId="19" xfId="0" applyNumberFormat="1" applyFont="1" applyFill="1" applyBorder="1" applyAlignment="1" applyProtection="1">
      <alignment horizontal="right" vertical="top"/>
    </xf>
    <xf numFmtId="0" fontId="1" fillId="2" borderId="1" xfId="0" applyNumberFormat="1" applyFont="1" applyFill="1" applyBorder="1" applyAlignment="1" applyProtection="1">
      <alignment vertical="top" wrapText="1"/>
    </xf>
    <xf numFmtId="4" fontId="1" fillId="2" borderId="1" xfId="0" applyNumberFormat="1" applyFont="1" applyFill="1" applyBorder="1" applyAlignment="1" applyProtection="1">
      <alignment horizontal="right" vertical="top"/>
    </xf>
    <xf numFmtId="172" fontId="2" fillId="2" borderId="19" xfId="0" applyNumberFormat="1" applyFont="1" applyFill="1" applyBorder="1" applyAlignment="1" applyProtection="1">
      <alignment horizontal="right" vertical="top"/>
    </xf>
    <xf numFmtId="0" fontId="2" fillId="2" borderId="1" xfId="0" applyNumberFormat="1" applyFont="1" applyFill="1" applyBorder="1" applyAlignment="1" applyProtection="1">
      <alignment vertical="top" wrapText="1"/>
    </xf>
    <xf numFmtId="4" fontId="2" fillId="2" borderId="1" xfId="0" applyNumberFormat="1" applyFont="1" applyFill="1" applyBorder="1" applyAlignment="1" applyProtection="1">
      <alignment horizontal="right" vertical="top"/>
    </xf>
    <xf numFmtId="0" fontId="1" fillId="4" borderId="19" xfId="0" applyFont="1" applyFill="1" applyBorder="1" applyAlignment="1" applyProtection="1">
      <alignment vertical="top"/>
    </xf>
    <xf numFmtId="0" fontId="2" fillId="4" borderId="1" xfId="0" applyFont="1" applyFill="1" applyBorder="1" applyAlignment="1" applyProtection="1">
      <alignment horizontal="center" vertical="top"/>
    </xf>
    <xf numFmtId="4" fontId="1" fillId="4" borderId="1" xfId="0" applyNumberFormat="1" applyFont="1" applyFill="1" applyBorder="1" applyAlignment="1" applyProtection="1">
      <alignment vertical="top"/>
    </xf>
    <xf numFmtId="4" fontId="1" fillId="4" borderId="1" xfId="0" applyNumberFormat="1" applyFont="1" applyFill="1" applyBorder="1" applyAlignment="1" applyProtection="1">
      <alignment horizontal="center" vertical="top"/>
    </xf>
    <xf numFmtId="0" fontId="11" fillId="4" borderId="0" xfId="0" applyFont="1" applyFill="1" applyBorder="1" applyAlignment="1" applyProtection="1">
      <alignment vertical="top"/>
    </xf>
    <xf numFmtId="43" fontId="1" fillId="0" borderId="0" xfId="32" applyFont="1" applyBorder="1" applyAlignment="1" applyProtection="1">
      <alignment vertical="top"/>
    </xf>
    <xf numFmtId="0" fontId="1" fillId="0" borderId="0" xfId="0" applyFont="1" applyBorder="1" applyAlignment="1" applyProtection="1">
      <alignment vertical="top"/>
    </xf>
    <xf numFmtId="180" fontId="1" fillId="2" borderId="19" xfId="0" applyNumberFormat="1" applyFont="1" applyFill="1" applyBorder="1" applyAlignment="1" applyProtection="1">
      <alignment horizontal="right" vertical="top"/>
    </xf>
    <xf numFmtId="0" fontId="11" fillId="2" borderId="1" xfId="0" applyFont="1" applyFill="1" applyBorder="1" applyAlignment="1" applyProtection="1">
      <alignment vertical="top"/>
    </xf>
    <xf numFmtId="0" fontId="1" fillId="2" borderId="1" xfId="0" applyFont="1" applyFill="1" applyBorder="1" applyAlignment="1" applyProtection="1">
      <alignment horizontal="center" vertical="top"/>
    </xf>
    <xf numFmtId="0" fontId="1" fillId="2" borderId="0" xfId="0" applyFont="1" applyFill="1" applyBorder="1" applyAlignment="1" applyProtection="1">
      <alignment vertical="top"/>
    </xf>
    <xf numFmtId="0" fontId="1" fillId="2" borderId="19" xfId="0" applyFont="1" applyFill="1" applyBorder="1" applyAlignment="1" applyProtection="1">
      <alignment horizontal="right" vertical="top"/>
    </xf>
    <xf numFmtId="4" fontId="1" fillId="2" borderId="1" xfId="10" applyNumberFormat="1" applyFont="1" applyFill="1" applyBorder="1" applyAlignment="1" applyProtection="1">
      <alignment horizontal="right" vertical="top" wrapText="1"/>
    </xf>
    <xf numFmtId="4" fontId="1" fillId="0" borderId="1" xfId="0" applyNumberFormat="1" applyFont="1" applyFill="1" applyBorder="1" applyAlignment="1" applyProtection="1">
      <alignment horizontal="center" vertical="top"/>
    </xf>
    <xf numFmtId="4" fontId="14" fillId="2" borderId="0" xfId="0" applyNumberFormat="1" applyFont="1" applyFill="1" applyBorder="1" applyAlignment="1" applyProtection="1">
      <alignment vertical="top"/>
    </xf>
    <xf numFmtId="0" fontId="14" fillId="2" borderId="0" xfId="0" applyFont="1" applyFill="1" applyBorder="1" applyAlignment="1" applyProtection="1">
      <alignment vertical="top"/>
    </xf>
    <xf numFmtId="4" fontId="1" fillId="0" borderId="0" xfId="0" applyNumberFormat="1" applyFont="1" applyBorder="1" applyAlignment="1" applyProtection="1">
      <alignment vertical="top"/>
    </xf>
    <xf numFmtId="43" fontId="1" fillId="2" borderId="0" xfId="32" applyFont="1" applyFill="1" applyBorder="1" applyAlignment="1" applyProtection="1">
      <alignment vertical="top"/>
    </xf>
    <xf numFmtId="4" fontId="1" fillId="2" borderId="0" xfId="0" applyNumberFormat="1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vertical="top"/>
    </xf>
    <xf numFmtId="165" fontId="1" fillId="0" borderId="1" xfId="0" applyNumberFormat="1" applyFont="1" applyFill="1" applyBorder="1" applyAlignment="1" applyProtection="1">
      <alignment vertical="top"/>
    </xf>
    <xf numFmtId="43" fontId="1" fillId="0" borderId="0" xfId="32" applyFont="1" applyFill="1" applyBorder="1" applyAlignment="1" applyProtection="1">
      <alignment vertical="top"/>
    </xf>
    <xf numFmtId="165" fontId="1" fillId="0" borderId="31" xfId="0" applyNumberFormat="1" applyFont="1" applyFill="1" applyBorder="1" applyAlignment="1" applyProtection="1">
      <alignment vertical="top"/>
    </xf>
    <xf numFmtId="165" fontId="1" fillId="0" borderId="0" xfId="0" applyNumberFormat="1" applyFont="1" applyFill="1" applyBorder="1" applyAlignment="1" applyProtection="1">
      <alignment vertical="top"/>
    </xf>
    <xf numFmtId="43" fontId="1" fillId="0" borderId="0" xfId="0" applyNumberFormat="1" applyFont="1" applyFill="1" applyBorder="1" applyAlignment="1" applyProtection="1">
      <alignment vertical="top"/>
    </xf>
    <xf numFmtId="0" fontId="1" fillId="0" borderId="19" xfId="0" applyFont="1" applyFill="1" applyBorder="1" applyAlignment="1" applyProtection="1">
      <alignment horizontal="right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4" fontId="1" fillId="0" borderId="1" xfId="0" applyNumberFormat="1" applyFont="1" applyFill="1" applyBorder="1" applyAlignment="1" applyProtection="1">
      <alignment vertical="top" wrapText="1"/>
    </xf>
    <xf numFmtId="4" fontId="1" fillId="0" borderId="1" xfId="0" applyNumberFormat="1" applyFont="1" applyFill="1" applyBorder="1" applyAlignment="1" applyProtection="1">
      <alignment horizontal="center" vertical="top" wrapText="1"/>
    </xf>
    <xf numFmtId="4" fontId="1" fillId="0" borderId="1" xfId="8" applyNumberFormat="1" applyFont="1" applyFill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horizontal="right" vertical="top"/>
    </xf>
    <xf numFmtId="4" fontId="1" fillId="0" borderId="31" xfId="8" applyNumberFormat="1" applyFont="1" applyFill="1" applyBorder="1" applyAlignment="1" applyProtection="1">
      <alignment vertical="top" wrapText="1"/>
    </xf>
    <xf numFmtId="43" fontId="2" fillId="0" borderId="0" xfId="32" applyFont="1" applyFill="1" applyBorder="1" applyAlignment="1" applyProtection="1">
      <alignment vertical="top"/>
    </xf>
    <xf numFmtId="0" fontId="1" fillId="0" borderId="1" xfId="35" applyNumberFormat="1" applyFont="1" applyFill="1" applyBorder="1" applyAlignment="1" applyProtection="1">
      <alignment vertical="top" wrapText="1"/>
    </xf>
    <xf numFmtId="165" fontId="1" fillId="0" borderId="1" xfId="26" applyNumberFormat="1" applyFont="1" applyFill="1" applyBorder="1" applyAlignment="1" applyProtection="1">
      <alignment vertical="top"/>
    </xf>
    <xf numFmtId="1" fontId="2" fillId="0" borderId="19" xfId="26" applyNumberFormat="1" applyFont="1" applyFill="1" applyBorder="1" applyAlignment="1" applyProtection="1">
      <alignment horizontal="right" vertical="top"/>
    </xf>
    <xf numFmtId="0" fontId="2" fillId="0" borderId="1" xfId="26" applyFont="1" applyFill="1" applyBorder="1" applyAlignment="1" applyProtection="1">
      <alignment vertical="top"/>
    </xf>
    <xf numFmtId="165" fontId="2" fillId="0" borderId="1" xfId="26" applyNumberFormat="1" applyFont="1" applyFill="1" applyBorder="1" applyAlignment="1" applyProtection="1">
      <alignment horizontal="center" vertical="top"/>
    </xf>
    <xf numFmtId="171" fontId="1" fillId="0" borderId="19" xfId="26" applyNumberFormat="1" applyFont="1" applyFill="1" applyBorder="1" applyAlignment="1" applyProtection="1">
      <alignment horizontal="right" vertical="top" wrapText="1"/>
    </xf>
    <xf numFmtId="165" fontId="1" fillId="0" borderId="1" xfId="26" applyNumberFormat="1" applyFont="1" applyFill="1" applyBorder="1" applyAlignment="1" applyProtection="1">
      <alignment horizontal="center" vertical="top"/>
    </xf>
    <xf numFmtId="0" fontId="1" fillId="0" borderId="19" xfId="26" applyFont="1" applyFill="1" applyBorder="1" applyAlignment="1" applyProtection="1">
      <alignment horizontal="right" vertical="top" wrapText="1"/>
    </xf>
    <xf numFmtId="171" fontId="1" fillId="0" borderId="19" xfId="26" applyNumberFormat="1" applyFont="1" applyFill="1" applyBorder="1" applyAlignment="1" applyProtection="1">
      <alignment horizontal="right" vertical="top"/>
    </xf>
    <xf numFmtId="171" fontId="2" fillId="0" borderId="19" xfId="26" applyNumberFormat="1" applyFont="1" applyFill="1" applyBorder="1" applyAlignment="1" applyProtection="1">
      <alignment horizontal="right" vertical="top"/>
    </xf>
    <xf numFmtId="165" fontId="2" fillId="0" borderId="1" xfId="26" applyNumberFormat="1" applyFont="1" applyFill="1" applyBorder="1" applyAlignment="1" applyProtection="1">
      <alignment vertical="top"/>
    </xf>
    <xf numFmtId="0" fontId="1" fillId="0" borderId="1" xfId="26" applyFont="1" applyFill="1" applyBorder="1" applyAlignment="1" applyProtection="1">
      <alignment vertical="top"/>
    </xf>
    <xf numFmtId="0" fontId="2" fillId="0" borderId="1" xfId="26" quotePrefix="1" applyFont="1" applyFill="1" applyBorder="1" applyAlignment="1" applyProtection="1">
      <alignment horizontal="left" vertical="top"/>
    </xf>
    <xf numFmtId="0" fontId="2" fillId="0" borderId="1" xfId="26" quotePrefix="1" applyFont="1" applyFill="1" applyBorder="1" applyAlignment="1" applyProtection="1">
      <alignment horizontal="left" vertical="top" wrapText="1"/>
    </xf>
    <xf numFmtId="171" fontId="1" fillId="0" borderId="30" xfId="26" applyNumberFormat="1" applyFont="1" applyFill="1" applyBorder="1" applyAlignment="1" applyProtection="1">
      <alignment horizontal="right" vertical="top"/>
    </xf>
    <xf numFmtId="0" fontId="1" fillId="0" borderId="31" xfId="26" applyFont="1" applyFill="1" applyBorder="1" applyAlignment="1" applyProtection="1">
      <alignment vertical="top"/>
    </xf>
    <xf numFmtId="165" fontId="1" fillId="0" borderId="31" xfId="26" applyNumberFormat="1" applyFont="1" applyFill="1" applyBorder="1" applyAlignment="1" applyProtection="1">
      <alignment vertical="top"/>
    </xf>
    <xf numFmtId="165" fontId="1" fillId="0" borderId="31" xfId="26" applyNumberFormat="1" applyFont="1" applyFill="1" applyBorder="1" applyAlignment="1" applyProtection="1">
      <alignment horizontal="center" vertical="top"/>
    </xf>
    <xf numFmtId="171" fontId="1" fillId="0" borderId="7" xfId="26" applyNumberFormat="1" applyFont="1" applyFill="1" applyBorder="1" applyAlignment="1" applyProtection="1">
      <alignment horizontal="right" vertical="top"/>
    </xf>
    <xf numFmtId="0" fontId="2" fillId="0" borderId="7" xfId="0" applyFont="1" applyBorder="1" applyAlignment="1" applyProtection="1">
      <alignment vertical="top"/>
    </xf>
    <xf numFmtId="165" fontId="1" fillId="0" borderId="0" xfId="0" applyNumberFormat="1" applyFont="1" applyBorder="1" applyAlignment="1" applyProtection="1">
      <alignment vertical="top"/>
    </xf>
    <xf numFmtId="165" fontId="1" fillId="2" borderId="1" xfId="0" applyNumberFormat="1" applyFont="1" applyFill="1" applyBorder="1" applyAlignment="1" applyProtection="1">
      <alignment vertical="top"/>
    </xf>
    <xf numFmtId="43" fontId="1" fillId="2" borderId="1" xfId="30" applyFont="1" applyFill="1" applyBorder="1" applyAlignment="1" applyProtection="1">
      <alignment horizontal="center" vertical="top" wrapText="1"/>
    </xf>
    <xf numFmtId="0" fontId="2" fillId="0" borderId="19" xfId="0" applyFont="1" applyFill="1" applyBorder="1" applyAlignment="1" applyProtection="1">
      <alignment horizontal="right" vertical="top"/>
    </xf>
    <xf numFmtId="0" fontId="2" fillId="0" borderId="1" xfId="0" applyFont="1" applyFill="1" applyBorder="1" applyAlignment="1" applyProtection="1">
      <alignment vertical="top"/>
    </xf>
    <xf numFmtId="0" fontId="1" fillId="0" borderId="19" xfId="0" applyFont="1" applyFill="1" applyBorder="1" applyAlignment="1" applyProtection="1">
      <alignment horizontal="right" vertical="top"/>
    </xf>
    <xf numFmtId="0" fontId="1" fillId="0" borderId="1" xfId="0" applyFont="1" applyFill="1" applyBorder="1" applyAlignment="1" applyProtection="1">
      <alignment vertical="top"/>
    </xf>
    <xf numFmtId="165" fontId="1" fillId="0" borderId="1" xfId="0" applyNumberFormat="1" applyFont="1" applyFill="1" applyBorder="1" applyAlignment="1" applyProtection="1">
      <alignment horizontal="center" vertical="top"/>
    </xf>
    <xf numFmtId="0" fontId="1" fillId="0" borderId="1" xfId="19" applyFont="1" applyFill="1" applyBorder="1" applyAlignment="1" applyProtection="1">
      <alignment vertical="top" wrapText="1"/>
    </xf>
    <xf numFmtId="165" fontId="1" fillId="0" borderId="1" xfId="0" applyNumberFormat="1" applyFont="1" applyFill="1" applyBorder="1" applyAlignment="1" applyProtection="1">
      <alignment horizontal="center" vertical="top" wrapText="1"/>
    </xf>
    <xf numFmtId="164" fontId="1" fillId="0" borderId="1" xfId="16" applyFont="1" applyFill="1" applyBorder="1" applyAlignment="1" applyProtection="1">
      <alignment horizontal="center" vertical="top" wrapText="1"/>
    </xf>
    <xf numFmtId="37" fontId="2" fillId="0" borderId="19" xfId="0" applyNumberFormat="1" applyFont="1" applyFill="1" applyBorder="1" applyAlignment="1" applyProtection="1">
      <alignment horizontal="right" vertical="top"/>
    </xf>
    <xf numFmtId="176" fontId="1" fillId="0" borderId="1" xfId="37" applyFont="1" applyFill="1" applyBorder="1" applyAlignment="1" applyProtection="1">
      <alignment horizontal="center" vertical="top"/>
    </xf>
    <xf numFmtId="0" fontId="1" fillId="0" borderId="1" xfId="0" applyFont="1" applyFill="1" applyBorder="1" applyAlignment="1" applyProtection="1">
      <alignment horizontal="center" vertical="top"/>
    </xf>
    <xf numFmtId="182" fontId="1" fillId="0" borderId="19" xfId="16" applyNumberFormat="1" applyFont="1" applyFill="1" applyBorder="1" applyAlignment="1" applyProtection="1">
      <alignment horizontal="right" vertical="top" wrapText="1"/>
    </xf>
    <xf numFmtId="165" fontId="1" fillId="0" borderId="1" xfId="38" applyNumberFormat="1" applyFont="1" applyFill="1" applyBorder="1" applyAlignment="1" applyProtection="1">
      <alignment vertical="top"/>
    </xf>
    <xf numFmtId="178" fontId="2" fillId="2" borderId="19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left" vertical="top"/>
    </xf>
    <xf numFmtId="2" fontId="1" fillId="2" borderId="1" xfId="0" applyNumberFormat="1" applyFont="1" applyFill="1" applyBorder="1" applyAlignment="1" applyProtection="1">
      <alignment vertical="top" wrapText="1"/>
    </xf>
    <xf numFmtId="0" fontId="2" fillId="2" borderId="19" xfId="22" applyFont="1" applyFill="1" applyBorder="1" applyAlignment="1" applyProtection="1">
      <alignment horizontal="center" vertical="top" wrapText="1"/>
    </xf>
    <xf numFmtId="0" fontId="2" fillId="2" borderId="1" xfId="22" applyFont="1" applyFill="1" applyBorder="1" applyAlignment="1" applyProtection="1">
      <alignment horizontal="left" vertical="top" wrapText="1"/>
    </xf>
    <xf numFmtId="4" fontId="1" fillId="2" borderId="1" xfId="37" applyNumberFormat="1" applyFont="1" applyFill="1" applyBorder="1" applyAlignment="1" applyProtection="1">
      <alignment vertical="top"/>
    </xf>
    <xf numFmtId="176" fontId="1" fillId="2" borderId="1" xfId="37" applyFont="1" applyFill="1" applyBorder="1" applyAlignment="1" applyProtection="1">
      <alignment horizontal="center" vertical="top"/>
    </xf>
    <xf numFmtId="1" fontId="1" fillId="0" borderId="19" xfId="22" applyNumberFormat="1" applyFont="1" applyFill="1" applyBorder="1" applyAlignment="1" applyProtection="1">
      <alignment vertical="top"/>
    </xf>
    <xf numFmtId="0" fontId="1" fillId="0" borderId="1" xfId="22" applyFont="1" applyFill="1" applyBorder="1" applyAlignment="1" applyProtection="1">
      <alignment vertical="top"/>
    </xf>
    <xf numFmtId="165" fontId="1" fillId="0" borderId="1" xfId="22" applyNumberFormat="1" applyFont="1" applyFill="1" applyBorder="1" applyAlignment="1" applyProtection="1">
      <alignment vertical="top"/>
    </xf>
    <xf numFmtId="165" fontId="1" fillId="0" borderId="1" xfId="22" applyNumberFormat="1" applyFont="1" applyFill="1" applyBorder="1" applyAlignment="1" applyProtection="1">
      <alignment horizontal="center" vertical="top"/>
    </xf>
    <xf numFmtId="1" fontId="2" fillId="0" borderId="19" xfId="22" applyNumberFormat="1" applyFont="1" applyFill="1" applyBorder="1" applyAlignment="1" applyProtection="1">
      <alignment horizontal="right" vertical="top"/>
    </xf>
    <xf numFmtId="0" fontId="2" fillId="0" borderId="1" xfId="22" applyFont="1" applyFill="1" applyBorder="1" applyAlignment="1" applyProtection="1">
      <alignment vertical="top"/>
    </xf>
    <xf numFmtId="171" fontId="2" fillId="0" borderId="19" xfId="22" applyNumberFormat="1" applyFont="1" applyFill="1" applyBorder="1" applyAlignment="1" applyProtection="1">
      <alignment vertical="top"/>
    </xf>
    <xf numFmtId="0" fontId="2" fillId="0" borderId="1" xfId="22" applyFont="1" applyFill="1" applyBorder="1" applyAlignment="1" applyProtection="1">
      <alignment vertical="top" wrapText="1"/>
    </xf>
    <xf numFmtId="171" fontId="1" fillId="0" borderId="19" xfId="22" applyNumberFormat="1" applyFont="1" applyFill="1" applyBorder="1" applyAlignment="1" applyProtection="1">
      <alignment vertical="top"/>
    </xf>
    <xf numFmtId="4" fontId="1" fillId="0" borderId="1" xfId="22" applyNumberFormat="1" applyFont="1" applyFill="1" applyBorder="1" applyAlignment="1" applyProtection="1">
      <alignment horizontal="justify" vertical="top" wrapText="1"/>
    </xf>
    <xf numFmtId="4" fontId="1" fillId="0" borderId="1" xfId="22" applyNumberFormat="1" applyFont="1" applyFill="1" applyBorder="1" applyAlignment="1" applyProtection="1">
      <alignment vertical="top" wrapText="1"/>
    </xf>
    <xf numFmtId="0" fontId="1" fillId="0" borderId="1" xfId="22" applyFont="1" applyFill="1" applyBorder="1" applyAlignment="1" applyProtection="1">
      <alignment horizontal="left" vertical="top" wrapText="1"/>
    </xf>
    <xf numFmtId="2" fontId="1" fillId="0" borderId="19" xfId="22" applyNumberFormat="1" applyFont="1" applyFill="1" applyBorder="1" applyAlignment="1" applyProtection="1">
      <alignment vertical="top"/>
    </xf>
    <xf numFmtId="1" fontId="1" fillId="0" borderId="19" xfId="22" applyNumberFormat="1" applyFont="1" applyFill="1" applyBorder="1" applyAlignment="1" applyProtection="1">
      <alignment horizontal="right" vertical="top"/>
    </xf>
    <xf numFmtId="171" fontId="2" fillId="0" borderId="19" xfId="22" applyNumberFormat="1" applyFont="1" applyFill="1" applyBorder="1" applyAlignment="1" applyProtection="1">
      <alignment horizontal="right" vertical="top"/>
    </xf>
    <xf numFmtId="171" fontId="1" fillId="0" borderId="19" xfId="22" applyNumberFormat="1" applyFont="1" applyFill="1" applyBorder="1" applyAlignment="1" applyProtection="1">
      <alignment horizontal="right" vertical="top"/>
    </xf>
    <xf numFmtId="165" fontId="1" fillId="0" borderId="1" xfId="39" applyNumberFormat="1" applyFont="1" applyFill="1" applyBorder="1" applyAlignment="1" applyProtection="1">
      <alignment vertical="top"/>
    </xf>
    <xf numFmtId="165" fontId="1" fillId="0" borderId="1" xfId="39" applyNumberFormat="1" applyFont="1" applyFill="1" applyBorder="1" applyAlignment="1" applyProtection="1">
      <alignment horizontal="center" vertical="top"/>
    </xf>
    <xf numFmtId="165" fontId="1" fillId="0" borderId="1" xfId="39" applyNumberFormat="1" applyFont="1" applyFill="1" applyBorder="1" applyAlignment="1" applyProtection="1">
      <alignment vertical="top" wrapText="1"/>
    </xf>
    <xf numFmtId="171" fontId="1" fillId="0" borderId="30" xfId="22" applyNumberFormat="1" applyFont="1" applyFill="1" applyBorder="1" applyAlignment="1" applyProtection="1">
      <alignment horizontal="right" vertical="top"/>
    </xf>
    <xf numFmtId="0" fontId="1" fillId="0" borderId="31" xfId="22" applyFont="1" applyFill="1" applyBorder="1" applyAlignment="1" applyProtection="1">
      <alignment vertical="top"/>
    </xf>
    <xf numFmtId="165" fontId="1" fillId="0" borderId="31" xfId="22" applyNumberFormat="1" applyFont="1" applyFill="1" applyBorder="1" applyAlignment="1" applyProtection="1">
      <alignment vertical="top"/>
    </xf>
    <xf numFmtId="165" fontId="1" fillId="0" borderId="31" xfId="22" applyNumberFormat="1" applyFont="1" applyFill="1" applyBorder="1" applyAlignment="1" applyProtection="1">
      <alignment horizontal="center" vertical="top"/>
    </xf>
    <xf numFmtId="0" fontId="1" fillId="0" borderId="1" xfId="0" applyFont="1" applyFill="1" applyBorder="1" applyAlignment="1" applyProtection="1">
      <alignment horizontal="justify" vertical="top" wrapText="1"/>
    </xf>
    <xf numFmtId="2" fontId="1" fillId="0" borderId="19" xfId="22" applyNumberFormat="1" applyFont="1" applyFill="1" applyBorder="1" applyAlignment="1" applyProtection="1">
      <alignment horizontal="right" vertical="top"/>
    </xf>
    <xf numFmtId="2" fontId="2" fillId="0" borderId="19" xfId="22" applyNumberFormat="1" applyFont="1" applyFill="1" applyBorder="1" applyAlignment="1" applyProtection="1">
      <alignment horizontal="right" vertical="top"/>
    </xf>
    <xf numFmtId="178" fontId="1" fillId="0" borderId="19" xfId="0" applyNumberFormat="1" applyFont="1" applyFill="1" applyBorder="1" applyAlignment="1" applyProtection="1">
      <alignment horizontal="right" vertical="top" wrapText="1"/>
    </xf>
    <xf numFmtId="0" fontId="1" fillId="0" borderId="1" xfId="22" applyFont="1" applyFill="1" applyBorder="1" applyAlignment="1" applyProtection="1">
      <alignment vertical="top" wrapText="1"/>
    </xf>
    <xf numFmtId="1" fontId="2" fillId="0" borderId="19" xfId="39" applyNumberFormat="1" applyFont="1" applyFill="1" applyBorder="1" applyAlignment="1" applyProtection="1">
      <alignment horizontal="right" vertical="top"/>
    </xf>
    <xf numFmtId="0" fontId="2" fillId="0" borderId="1" xfId="39" applyFont="1" applyFill="1" applyBorder="1" applyAlignment="1" applyProtection="1">
      <alignment vertical="top"/>
    </xf>
    <xf numFmtId="171" fontId="1" fillId="0" borderId="19" xfId="39" applyNumberFormat="1" applyFont="1" applyFill="1" applyBorder="1" applyAlignment="1" applyProtection="1">
      <alignment horizontal="right" vertical="top"/>
    </xf>
    <xf numFmtId="0" fontId="1" fillId="0" borderId="1" xfId="39" applyFont="1" applyFill="1" applyBorder="1" applyAlignment="1" applyProtection="1">
      <alignment vertical="top"/>
    </xf>
    <xf numFmtId="0" fontId="2" fillId="0" borderId="19" xfId="22" applyFont="1" applyFill="1" applyBorder="1" applyAlignment="1" applyProtection="1">
      <alignment horizontal="right" vertical="top" wrapText="1"/>
    </xf>
    <xf numFmtId="0" fontId="2" fillId="0" borderId="1" xfId="22" applyFont="1" applyFill="1" applyBorder="1" applyAlignment="1" applyProtection="1">
      <alignment horizontal="left" vertical="top" wrapText="1"/>
    </xf>
    <xf numFmtId="4" fontId="1" fillId="0" borderId="1" xfId="37" applyNumberFormat="1" applyFont="1" applyFill="1" applyBorder="1" applyAlignment="1" applyProtection="1">
      <alignment vertical="top"/>
    </xf>
    <xf numFmtId="43" fontId="1" fillId="0" borderId="0" xfId="32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vertical="top" wrapText="1"/>
    </xf>
    <xf numFmtId="43" fontId="1" fillId="2" borderId="0" xfId="32" applyFont="1" applyFill="1" applyBorder="1" applyAlignment="1" applyProtection="1">
      <alignment vertical="top" wrapText="1"/>
    </xf>
    <xf numFmtId="0" fontId="1" fillId="2" borderId="0" xfId="0" applyFont="1" applyFill="1" applyBorder="1" applyAlignment="1" applyProtection="1">
      <alignment vertical="top" wrapText="1"/>
    </xf>
    <xf numFmtId="39" fontId="2" fillId="2" borderId="1" xfId="32" applyNumberFormat="1" applyFont="1" applyFill="1" applyBorder="1" applyAlignment="1" applyProtection="1">
      <alignment horizontal="right" vertical="top" wrapText="1"/>
    </xf>
    <xf numFmtId="43" fontId="2" fillId="2" borderId="1" xfId="30" applyFont="1" applyFill="1" applyBorder="1" applyAlignment="1" applyProtection="1">
      <alignment horizontal="center" vertical="top" wrapText="1"/>
    </xf>
    <xf numFmtId="39" fontId="2" fillId="0" borderId="1" xfId="32" applyNumberFormat="1" applyFont="1" applyFill="1" applyBorder="1" applyAlignment="1" applyProtection="1">
      <alignment horizontal="right" vertical="top" wrapText="1"/>
    </xf>
    <xf numFmtId="43" fontId="2" fillId="0" borderId="1" xfId="30" applyFont="1" applyFill="1" applyBorder="1" applyAlignment="1" applyProtection="1">
      <alignment horizontal="center" vertical="top" wrapText="1"/>
    </xf>
    <xf numFmtId="4" fontId="1" fillId="0" borderId="1" xfId="0" applyNumberFormat="1" applyFont="1" applyFill="1" applyBorder="1" applyAlignment="1" applyProtection="1">
      <alignment horizontal="right" vertical="top"/>
    </xf>
    <xf numFmtId="4" fontId="1" fillId="0" borderId="1" xfId="43" applyNumberFormat="1" applyFont="1" applyFill="1" applyBorder="1" applyAlignment="1" applyProtection="1">
      <alignment vertical="top"/>
    </xf>
    <xf numFmtId="171" fontId="1" fillId="2" borderId="19" xfId="0" applyNumberFormat="1" applyFont="1" applyFill="1" applyBorder="1" applyAlignment="1" applyProtection="1">
      <alignment horizontal="right" vertical="top"/>
    </xf>
    <xf numFmtId="2" fontId="1" fillId="0" borderId="19" xfId="0" applyNumberFormat="1" applyFont="1" applyFill="1" applyBorder="1" applyAlignment="1" applyProtection="1">
      <alignment vertical="top"/>
    </xf>
    <xf numFmtId="1" fontId="2" fillId="0" borderId="19" xfId="0" applyNumberFormat="1" applyFont="1" applyFill="1" applyBorder="1" applyAlignment="1" applyProtection="1">
      <alignment vertical="top"/>
    </xf>
    <xf numFmtId="171" fontId="1" fillId="0" borderId="19" xfId="0" applyNumberFormat="1" applyFont="1" applyFill="1" applyBorder="1" applyAlignment="1" applyProtection="1">
      <alignment vertical="top"/>
    </xf>
    <xf numFmtId="4" fontId="1" fillId="0" borderId="1" xfId="10" applyNumberFormat="1" applyFont="1" applyFill="1" applyBorder="1" applyAlignment="1" applyProtection="1">
      <alignment horizontal="right" vertical="top" wrapText="1"/>
    </xf>
    <xf numFmtId="171" fontId="1" fillId="0" borderId="30" xfId="0" applyNumberFormat="1" applyFont="1" applyFill="1" applyBorder="1" applyAlignment="1" applyProtection="1">
      <alignment vertical="top"/>
    </xf>
    <xf numFmtId="0" fontId="1" fillId="0" borderId="31" xfId="0" applyFont="1" applyFill="1" applyBorder="1" applyAlignment="1" applyProtection="1">
      <alignment vertical="top"/>
    </xf>
    <xf numFmtId="4" fontId="1" fillId="0" borderId="31" xfId="10" applyNumberFormat="1" applyFont="1" applyFill="1" applyBorder="1" applyAlignment="1" applyProtection="1">
      <alignment horizontal="right" vertical="top" wrapText="1"/>
    </xf>
    <xf numFmtId="0" fontId="1" fillId="0" borderId="31" xfId="0" applyFont="1" applyFill="1" applyBorder="1" applyAlignment="1" applyProtection="1">
      <alignment horizontal="center" vertical="top"/>
    </xf>
    <xf numFmtId="0" fontId="2" fillId="6" borderId="1" xfId="0" applyFont="1" applyFill="1" applyBorder="1" applyAlignment="1" applyProtection="1">
      <alignment horizontal="center" vertical="top" wrapText="1"/>
    </xf>
    <xf numFmtId="39" fontId="1" fillId="6" borderId="1" xfId="32" applyNumberFormat="1" applyFont="1" applyFill="1" applyBorder="1" applyAlignment="1" applyProtection="1">
      <alignment horizontal="right" vertical="top" wrapText="1"/>
    </xf>
    <xf numFmtId="0" fontId="1" fillId="6" borderId="1" xfId="10" applyNumberFormat="1" applyFont="1" applyFill="1" applyBorder="1" applyAlignment="1" applyProtection="1">
      <alignment horizontal="center" vertical="top"/>
    </xf>
    <xf numFmtId="0" fontId="2" fillId="2" borderId="1" xfId="3" applyFont="1" applyFill="1" applyBorder="1" applyAlignment="1" applyProtection="1">
      <alignment vertical="top" wrapText="1"/>
    </xf>
    <xf numFmtId="178" fontId="2" fillId="2" borderId="19" xfId="0" applyNumberFormat="1" applyFont="1" applyFill="1" applyBorder="1" applyAlignment="1" applyProtection="1">
      <alignment horizontal="right" vertical="top" wrapText="1"/>
    </xf>
    <xf numFmtId="4" fontId="1" fillId="2" borderId="10" xfId="3" applyNumberFormat="1" applyFont="1" applyFill="1" applyBorder="1" applyAlignment="1" applyProtection="1">
      <alignment vertical="top"/>
    </xf>
    <xf numFmtId="169" fontId="1" fillId="2" borderId="10" xfId="3" applyNumberFormat="1" applyFont="1" applyFill="1" applyBorder="1" applyAlignment="1" applyProtection="1">
      <alignment horizontal="center" vertical="top"/>
    </xf>
    <xf numFmtId="0" fontId="2" fillId="0" borderId="19" xfId="0" applyFont="1" applyFill="1" applyBorder="1" applyAlignment="1" applyProtection="1">
      <alignment vertical="top"/>
    </xf>
    <xf numFmtId="0" fontId="2" fillId="0" borderId="1" xfId="3" applyFont="1" applyFill="1" applyBorder="1" applyAlignment="1" applyProtection="1">
      <alignment vertical="top"/>
    </xf>
    <xf numFmtId="0" fontId="1" fillId="0" borderId="19" xfId="0" applyFont="1" applyFill="1" applyBorder="1" applyAlignment="1" applyProtection="1">
      <alignment vertical="top"/>
    </xf>
    <xf numFmtId="43" fontId="12" fillId="3" borderId="0" xfId="32" applyFont="1" applyFill="1" applyBorder="1" applyAlignment="1" applyProtection="1">
      <alignment vertical="top" wrapText="1"/>
    </xf>
    <xf numFmtId="0" fontId="1" fillId="2" borderId="14" xfId="0" applyFont="1" applyFill="1" applyBorder="1" applyAlignment="1" applyProtection="1">
      <alignment vertical="top" wrapText="1"/>
    </xf>
    <xf numFmtId="4" fontId="1" fillId="2" borderId="14" xfId="3" applyNumberFormat="1" applyFont="1" applyFill="1" applyBorder="1" applyAlignment="1" applyProtection="1">
      <alignment vertical="top"/>
    </xf>
    <xf numFmtId="169" fontId="1" fillId="2" borderId="14" xfId="3" applyNumberFormat="1" applyFont="1" applyFill="1" applyBorder="1" applyAlignment="1" applyProtection="1">
      <alignment horizontal="center" vertical="top"/>
    </xf>
    <xf numFmtId="0" fontId="1" fillId="2" borderId="16" xfId="0" applyFont="1" applyFill="1" applyBorder="1" applyAlignment="1" applyProtection="1">
      <alignment vertical="top" wrapText="1"/>
    </xf>
    <xf numFmtId="4" fontId="1" fillId="2" borderId="16" xfId="3" applyNumberFormat="1" applyFont="1" applyFill="1" applyBorder="1" applyAlignment="1" applyProtection="1">
      <alignment vertical="top"/>
    </xf>
    <xf numFmtId="169" fontId="1" fillId="2" borderId="16" xfId="3" applyNumberFormat="1" applyFont="1" applyFill="1" applyBorder="1" applyAlignment="1" applyProtection="1">
      <alignment horizontal="center" vertical="top"/>
    </xf>
    <xf numFmtId="0" fontId="2" fillId="2" borderId="1" xfId="3" applyFont="1" applyFill="1" applyBorder="1" applyAlignment="1" applyProtection="1">
      <alignment horizontal="left" vertical="top"/>
    </xf>
    <xf numFmtId="3" fontId="2" fillId="2" borderId="36" xfId="0" applyNumberFormat="1" applyFont="1" applyFill="1" applyBorder="1" applyAlignment="1" applyProtection="1">
      <alignment horizontal="right" vertical="top" wrapText="1"/>
    </xf>
    <xf numFmtId="0" fontId="2" fillId="2" borderId="0" xfId="74" applyFont="1" applyFill="1" applyBorder="1" applyAlignment="1" applyProtection="1">
      <alignment vertical="top"/>
    </xf>
    <xf numFmtId="0" fontId="1" fillId="2" borderId="35" xfId="0" applyFont="1" applyFill="1" applyBorder="1" applyAlignment="1" applyProtection="1">
      <alignment horizontal="center" vertical="top"/>
    </xf>
    <xf numFmtId="0" fontId="1" fillId="2" borderId="0" xfId="0" applyFont="1" applyFill="1" applyBorder="1" applyAlignment="1" applyProtection="1">
      <alignment horizontal="center" vertical="top"/>
    </xf>
    <xf numFmtId="0" fontId="2" fillId="2" borderId="0" xfId="0" applyFont="1" applyFill="1" applyBorder="1" applyAlignment="1" applyProtection="1">
      <alignment vertical="top"/>
    </xf>
    <xf numFmtId="171" fontId="1" fillId="2" borderId="36" xfId="0" applyNumberFormat="1" applyFont="1" applyFill="1" applyBorder="1" applyAlignment="1" applyProtection="1">
      <alignment horizontal="right" vertical="top"/>
    </xf>
    <xf numFmtId="0" fontId="1" fillId="2" borderId="0" xfId="59" applyFont="1" applyFill="1" applyBorder="1" applyAlignment="1" applyProtection="1">
      <alignment vertical="top"/>
    </xf>
    <xf numFmtId="4" fontId="1" fillId="2" borderId="35" xfId="0" applyNumberFormat="1" applyFont="1" applyFill="1" applyBorder="1" applyAlignment="1" applyProtection="1">
      <alignment vertical="top"/>
    </xf>
    <xf numFmtId="4" fontId="2" fillId="2" borderId="0" xfId="0" applyNumberFormat="1" applyFont="1" applyFill="1" applyBorder="1" applyAlignment="1" applyProtection="1">
      <alignment vertical="top"/>
    </xf>
    <xf numFmtId="0" fontId="1" fillId="2" borderId="35" xfId="59" applyFont="1" applyFill="1" applyBorder="1" applyAlignment="1" applyProtection="1">
      <alignment vertical="top"/>
    </xf>
    <xf numFmtId="0" fontId="1" fillId="2" borderId="0" xfId="59" applyFont="1" applyFill="1" applyBorder="1" applyAlignment="1" applyProtection="1">
      <alignment vertical="top" wrapText="1"/>
    </xf>
    <xf numFmtId="2" fontId="1" fillId="2" borderId="36" xfId="0" applyNumberFormat="1" applyFont="1" applyFill="1" applyBorder="1" applyAlignment="1" applyProtection="1">
      <alignment horizontal="right" vertical="top"/>
    </xf>
    <xf numFmtId="171" fontId="2" fillId="2" borderId="19" xfId="0" applyNumberFormat="1" applyFont="1" applyFill="1" applyBorder="1" applyAlignment="1" applyProtection="1">
      <alignment horizontal="right" vertical="top" wrapText="1"/>
    </xf>
    <xf numFmtId="0" fontId="2" fillId="2" borderId="1" xfId="0" applyFont="1" applyFill="1" applyBorder="1" applyAlignment="1" applyProtection="1">
      <alignment horizontal="left" vertical="top" wrapText="1"/>
    </xf>
    <xf numFmtId="4" fontId="1" fillId="2" borderId="1" xfId="0" applyNumberFormat="1" applyFont="1" applyFill="1" applyBorder="1" applyAlignment="1" applyProtection="1">
      <alignment vertical="top" wrapText="1"/>
    </xf>
    <xf numFmtId="4" fontId="1" fillId="2" borderId="1" xfId="0" applyNumberFormat="1" applyFont="1" applyFill="1" applyBorder="1" applyAlignment="1" applyProtection="1">
      <alignment horizontal="center" vertical="top" wrapText="1"/>
    </xf>
    <xf numFmtId="4" fontId="1" fillId="2" borderId="1" xfId="8" applyNumberFormat="1" applyFont="1" applyFill="1" applyBorder="1" applyAlignment="1" applyProtection="1">
      <alignment vertical="top" wrapText="1"/>
    </xf>
    <xf numFmtId="171" fontId="1" fillId="2" borderId="19" xfId="0" applyNumberFormat="1" applyFont="1" applyFill="1" applyBorder="1" applyAlignment="1" applyProtection="1">
      <alignment horizontal="right"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1" fontId="2" fillId="2" borderId="19" xfId="0" applyNumberFormat="1" applyFont="1" applyFill="1" applyBorder="1" applyAlignment="1" applyProtection="1">
      <alignment horizontal="right" vertical="top" wrapText="1"/>
    </xf>
    <xf numFmtId="0" fontId="2" fillId="2" borderId="11" xfId="19" applyNumberFormat="1" applyFont="1" applyFill="1" applyBorder="1" applyAlignment="1" applyProtection="1">
      <alignment horizontal="left" vertical="top" wrapText="1"/>
    </xf>
    <xf numFmtId="39" fontId="1" fillId="2" borderId="10" xfId="19" applyNumberFormat="1" applyFont="1" applyFill="1" applyBorder="1" applyAlignment="1" applyProtection="1">
      <alignment vertical="top"/>
    </xf>
    <xf numFmtId="0" fontId="1" fillId="2" borderId="10" xfId="19" applyNumberFormat="1" applyFont="1" applyFill="1" applyBorder="1" applyAlignment="1" applyProtection="1">
      <alignment horizontal="center" vertical="top" wrapText="1"/>
    </xf>
    <xf numFmtId="37" fontId="1" fillId="2" borderId="12" xfId="0" applyNumberFormat="1" applyFont="1" applyFill="1" applyBorder="1" applyAlignment="1" applyProtection="1">
      <alignment horizontal="right" vertical="top"/>
    </xf>
    <xf numFmtId="4" fontId="1" fillId="2" borderId="10" xfId="0" applyNumberFormat="1" applyFont="1" applyFill="1" applyBorder="1" applyAlignment="1" applyProtection="1">
      <alignment vertical="top" wrapText="1"/>
    </xf>
    <xf numFmtId="0" fontId="11" fillId="2" borderId="12" xfId="0" applyFont="1" applyFill="1" applyBorder="1" applyAlignment="1" applyProtection="1">
      <alignment vertical="top"/>
    </xf>
    <xf numFmtId="0" fontId="17" fillId="2" borderId="10" xfId="0" applyFont="1" applyFill="1" applyBorder="1" applyAlignment="1" applyProtection="1">
      <alignment vertical="top" wrapText="1"/>
    </xf>
    <xf numFmtId="0" fontId="11" fillId="2" borderId="10" xfId="0" applyFont="1" applyFill="1" applyBorder="1" applyAlignment="1" applyProtection="1">
      <alignment vertical="top"/>
    </xf>
    <xf numFmtId="1" fontId="2" fillId="2" borderId="12" xfId="0" applyNumberFormat="1" applyFont="1" applyFill="1" applyBorder="1" applyAlignment="1" applyProtection="1">
      <alignment horizontal="right" vertical="top" wrapText="1"/>
    </xf>
    <xf numFmtId="0" fontId="2" fillId="2" borderId="10" xfId="0" applyFont="1" applyFill="1" applyBorder="1" applyAlignment="1" applyProtection="1">
      <alignment horizontal="left" vertical="top" wrapText="1"/>
    </xf>
    <xf numFmtId="4" fontId="1" fillId="2" borderId="10" xfId="0" applyNumberFormat="1" applyFont="1" applyFill="1" applyBorder="1" applyAlignment="1" applyProtection="1">
      <alignment horizontal="center" vertical="top" wrapText="1"/>
    </xf>
    <xf numFmtId="171" fontId="1" fillId="2" borderId="12" xfId="0" applyNumberFormat="1" applyFont="1" applyFill="1" applyBorder="1" applyAlignment="1" applyProtection="1">
      <alignment horizontal="right" vertical="top" wrapText="1"/>
    </xf>
    <xf numFmtId="0" fontId="1" fillId="2" borderId="10" xfId="0" applyFont="1" applyFill="1" applyBorder="1" applyAlignment="1" applyProtection="1">
      <alignment horizontal="left" vertical="top" wrapText="1"/>
    </xf>
    <xf numFmtId="0" fontId="2" fillId="2" borderId="10" xfId="0" applyFont="1" applyFill="1" applyBorder="1" applyAlignment="1" applyProtection="1">
      <alignment vertical="top" wrapText="1"/>
    </xf>
    <xf numFmtId="169" fontId="1" fillId="2" borderId="0" xfId="3" applyNumberFormat="1" applyFont="1" applyFill="1" applyBorder="1" applyAlignment="1" applyProtection="1">
      <alignment horizontal="center" vertical="top"/>
    </xf>
    <xf numFmtId="0" fontId="1" fillId="2" borderId="10" xfId="0" applyFont="1" applyFill="1" applyBorder="1" applyAlignment="1" applyProtection="1">
      <alignment horizontal="justify" vertical="top" wrapText="1"/>
    </xf>
    <xf numFmtId="0" fontId="2" fillId="2" borderId="14" xfId="0" applyFont="1" applyFill="1" applyBorder="1" applyAlignment="1" applyProtection="1">
      <alignment vertical="top" wrapText="1"/>
    </xf>
    <xf numFmtId="43" fontId="1" fillId="2" borderId="0" xfId="0" applyNumberFormat="1" applyFont="1" applyFill="1" applyBorder="1" applyAlignment="1" applyProtection="1">
      <alignment vertical="top"/>
    </xf>
    <xf numFmtId="43" fontId="2" fillId="2" borderId="0" xfId="32" applyFont="1" applyFill="1" applyBorder="1" applyAlignment="1" applyProtection="1">
      <alignment horizontal="center" vertical="top"/>
    </xf>
    <xf numFmtId="0" fontId="2" fillId="2" borderId="19" xfId="3" applyFont="1" applyFill="1" applyBorder="1" applyAlignment="1" applyProtection="1">
      <alignment horizontal="right" vertical="top"/>
    </xf>
    <xf numFmtId="0" fontId="2" fillId="2" borderId="1" xfId="19" applyNumberFormat="1" applyFont="1" applyFill="1" applyBorder="1" applyAlignment="1" applyProtection="1">
      <alignment horizontal="left" vertical="top" wrapText="1"/>
    </xf>
    <xf numFmtId="4" fontId="2" fillId="2" borderId="11" xfId="3" applyNumberFormat="1" applyFont="1" applyFill="1" applyBorder="1" applyAlignment="1" applyProtection="1">
      <alignment horizontal="center" vertical="top"/>
    </xf>
    <xf numFmtId="4" fontId="1" fillId="2" borderId="1" xfId="10" applyNumberFormat="1" applyFont="1" applyFill="1" applyBorder="1" applyAlignment="1" applyProtection="1">
      <alignment vertical="top" wrapText="1"/>
    </xf>
    <xf numFmtId="1" fontId="2" fillId="2" borderId="12" xfId="0" applyNumberFormat="1" applyFont="1" applyFill="1" applyBorder="1" applyAlignment="1" applyProtection="1">
      <alignment horizontal="right" vertical="top"/>
    </xf>
    <xf numFmtId="0" fontId="2" fillId="2" borderId="3" xfId="0" applyFont="1" applyFill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horizontal="center" vertical="top"/>
    </xf>
    <xf numFmtId="4" fontId="1" fillId="2" borderId="0" xfId="10" applyNumberFormat="1" applyFont="1" applyFill="1" applyBorder="1" applyAlignment="1" applyProtection="1">
      <alignment horizontal="right" vertical="top" wrapText="1"/>
    </xf>
    <xf numFmtId="164" fontId="1" fillId="2" borderId="0" xfId="10" applyNumberFormat="1" applyFont="1" applyFill="1" applyBorder="1" applyAlignment="1" applyProtection="1">
      <alignment vertical="top" wrapText="1"/>
    </xf>
    <xf numFmtId="0" fontId="12" fillId="2" borderId="0" xfId="31" applyFont="1" applyFill="1" applyBorder="1" applyAlignment="1" applyProtection="1">
      <alignment vertical="top" wrapText="1"/>
    </xf>
    <xf numFmtId="0" fontId="1" fillId="2" borderId="0" xfId="31" applyFont="1" applyFill="1" applyBorder="1" applyAlignment="1" applyProtection="1">
      <alignment vertical="top" wrapText="1"/>
    </xf>
    <xf numFmtId="1" fontId="1" fillId="2" borderId="12" xfId="0" applyNumberFormat="1" applyFont="1" applyFill="1" applyBorder="1" applyAlignment="1" applyProtection="1">
      <alignment horizontal="right" vertical="top"/>
    </xf>
    <xf numFmtId="0" fontId="1" fillId="2" borderId="3" xfId="0" applyFont="1" applyFill="1" applyBorder="1" applyAlignment="1" applyProtection="1">
      <alignment vertical="top" wrapText="1"/>
    </xf>
    <xf numFmtId="1" fontId="1" fillId="2" borderId="19" xfId="0" applyNumberFormat="1" applyFont="1" applyFill="1" applyBorder="1" applyAlignment="1" applyProtection="1">
      <alignment horizontal="right" vertical="top"/>
    </xf>
    <xf numFmtId="0" fontId="1" fillId="2" borderId="3" xfId="0" applyFont="1" applyFill="1" applyBorder="1" applyAlignment="1" applyProtection="1">
      <alignment horizontal="left" vertical="top" wrapText="1"/>
    </xf>
    <xf numFmtId="0" fontId="13" fillId="2" borderId="19" xfId="0" applyFont="1" applyFill="1" applyBorder="1" applyAlignment="1" applyProtection="1">
      <alignment horizontal="right" vertical="top"/>
    </xf>
    <xf numFmtId="49" fontId="12" fillId="2" borderId="1" xfId="0" applyNumberFormat="1" applyFont="1" applyFill="1" applyBorder="1" applyAlignment="1" applyProtection="1">
      <alignment horizontal="justify" vertical="top" wrapText="1"/>
    </xf>
    <xf numFmtId="4" fontId="12" fillId="2" borderId="1" xfId="10" applyNumberFormat="1" applyFont="1" applyFill="1" applyBorder="1" applyAlignment="1" applyProtection="1">
      <alignment horizontal="right" vertical="top" wrapText="1"/>
    </xf>
    <xf numFmtId="0" fontId="12" fillId="2" borderId="1" xfId="0" applyFont="1" applyFill="1" applyBorder="1" applyAlignment="1" applyProtection="1">
      <alignment horizontal="center" vertical="top"/>
    </xf>
    <xf numFmtId="0" fontId="12" fillId="2" borderId="0" xfId="0" applyFont="1" applyFill="1" applyBorder="1" applyAlignment="1" applyProtection="1">
      <alignment vertical="top"/>
    </xf>
    <xf numFmtId="1" fontId="2" fillId="2" borderId="19" xfId="0" applyNumberFormat="1" applyFont="1" applyFill="1" applyBorder="1" applyAlignment="1" applyProtection="1">
      <alignment horizontal="right" vertical="top"/>
    </xf>
    <xf numFmtId="169" fontId="1" fillId="2" borderId="19" xfId="31" applyNumberFormat="1" applyFont="1" applyFill="1" applyBorder="1" applyAlignment="1" applyProtection="1">
      <alignment horizontal="right" vertical="top" wrapText="1"/>
    </xf>
    <xf numFmtId="0" fontId="1" fillId="2" borderId="1" xfId="0" quotePrefix="1" applyFont="1" applyFill="1" applyBorder="1" applyAlignment="1" applyProtection="1">
      <alignment horizontal="left" vertical="top"/>
    </xf>
    <xf numFmtId="4" fontId="1" fillId="2" borderId="1" xfId="45" applyNumberFormat="1" applyFont="1" applyFill="1" applyBorder="1" applyAlignment="1" applyProtection="1">
      <alignment vertical="top" wrapText="1"/>
    </xf>
    <xf numFmtId="0" fontId="1" fillId="2" borderId="1" xfId="35" applyNumberFormat="1" applyFont="1" applyFill="1" applyBorder="1" applyAlignment="1" applyProtection="1">
      <alignment horizontal="center" vertical="top" wrapText="1"/>
    </xf>
    <xf numFmtId="4" fontId="1" fillId="9" borderId="0" xfId="10" applyNumberFormat="1" applyFont="1" applyFill="1" applyBorder="1" applyAlignment="1" applyProtection="1">
      <alignment horizontal="right" vertical="top" wrapText="1"/>
    </xf>
    <xf numFmtId="169" fontId="1" fillId="2" borderId="12" xfId="31" applyNumberFormat="1" applyFont="1" applyFill="1" applyBorder="1" applyAlignment="1" applyProtection="1">
      <alignment horizontal="right" vertical="top" wrapText="1"/>
    </xf>
    <xf numFmtId="4" fontId="1" fillId="2" borderId="14" xfId="10" applyNumberFormat="1" applyFont="1" applyFill="1" applyBorder="1" applyAlignment="1" applyProtection="1">
      <alignment vertical="top" wrapText="1"/>
    </xf>
    <xf numFmtId="0" fontId="1" fillId="2" borderId="10" xfId="0" applyFont="1" applyFill="1" applyBorder="1" applyAlignment="1" applyProtection="1">
      <alignment horizontal="center" vertical="top"/>
    </xf>
    <xf numFmtId="169" fontId="1" fillId="2" borderId="30" xfId="31" applyNumberFormat="1" applyFont="1" applyFill="1" applyBorder="1" applyAlignment="1" applyProtection="1">
      <alignment horizontal="right" vertical="top" wrapText="1"/>
    </xf>
    <xf numFmtId="0" fontId="1" fillId="2" borderId="31" xfId="0" applyFont="1" applyFill="1" applyBorder="1" applyAlignment="1" applyProtection="1">
      <alignment horizontal="left" vertical="top" wrapText="1"/>
    </xf>
    <xf numFmtId="4" fontId="1" fillId="2" borderId="31" xfId="10" applyNumberFormat="1" applyFont="1" applyFill="1" applyBorder="1" applyAlignment="1" applyProtection="1">
      <alignment vertical="top" wrapText="1"/>
    </xf>
    <xf numFmtId="3" fontId="2" fillId="2" borderId="12" xfId="0" applyNumberFormat="1" applyFont="1" applyFill="1" applyBorder="1" applyAlignment="1" applyProtection="1">
      <alignment horizontal="right" vertical="top" wrapText="1"/>
    </xf>
    <xf numFmtId="0" fontId="2" fillId="2" borderId="0" xfId="40" applyFont="1" applyFill="1" applyBorder="1" applyAlignment="1" applyProtection="1">
      <alignment vertical="top" wrapText="1"/>
    </xf>
    <xf numFmtId="4" fontId="12" fillId="2" borderId="35" xfId="30" applyNumberFormat="1" applyFont="1" applyFill="1" applyBorder="1" applyAlignment="1" applyProtection="1">
      <alignment vertical="top"/>
    </xf>
    <xf numFmtId="4" fontId="12" fillId="2" borderId="10" xfId="30" applyNumberFormat="1" applyFont="1" applyFill="1" applyBorder="1" applyAlignment="1" applyProtection="1">
      <alignment horizontal="center" vertical="top"/>
    </xf>
    <xf numFmtId="0" fontId="1" fillId="2" borderId="35" xfId="0" applyFont="1" applyFill="1" applyBorder="1" applyAlignment="1" applyProtection="1">
      <alignment vertical="top" wrapText="1"/>
    </xf>
    <xf numFmtId="0" fontId="1" fillId="2" borderId="35" xfId="0" applyFont="1" applyFill="1" applyBorder="1" applyAlignment="1" applyProtection="1">
      <alignment horizontal="justify" vertical="top" wrapText="1"/>
    </xf>
    <xf numFmtId="0" fontId="1" fillId="2" borderId="35" xfId="0" applyFont="1" applyFill="1" applyBorder="1" applyAlignment="1" applyProtection="1">
      <alignment vertical="top"/>
    </xf>
    <xf numFmtId="0" fontId="14" fillId="6" borderId="18" xfId="0" applyFont="1" applyFill="1" applyBorder="1" applyAlignment="1" applyProtection="1">
      <alignment vertical="top"/>
    </xf>
    <xf numFmtId="0" fontId="2" fillId="6" borderId="16" xfId="0" applyFont="1" applyFill="1" applyBorder="1" applyAlignment="1" applyProtection="1">
      <alignment horizontal="center" vertical="top"/>
    </xf>
    <xf numFmtId="0" fontId="14" fillId="6" borderId="16" xfId="0" applyFont="1" applyFill="1" applyBorder="1" applyAlignment="1" applyProtection="1">
      <alignment vertical="top"/>
    </xf>
    <xf numFmtId="0" fontId="14" fillId="6" borderId="17" xfId="0" applyFont="1" applyFill="1" applyBorder="1" applyAlignment="1" applyProtection="1">
      <alignment vertical="top"/>
    </xf>
    <xf numFmtId="0" fontId="14" fillId="6" borderId="0" xfId="0" applyFont="1" applyFill="1" applyBorder="1" applyAlignment="1" applyProtection="1">
      <alignment vertical="top"/>
    </xf>
    <xf numFmtId="0" fontId="2" fillId="6" borderId="0" xfId="0" applyFont="1" applyFill="1" applyBorder="1" applyAlignment="1" applyProtection="1">
      <alignment vertical="top" wrapText="1"/>
    </xf>
    <xf numFmtId="0" fontId="2" fillId="2" borderId="19" xfId="3" applyFont="1" applyFill="1" applyBorder="1" applyAlignment="1" applyProtection="1">
      <alignment horizontal="center" vertical="top"/>
    </xf>
    <xf numFmtId="4" fontId="2" fillId="2" borderId="1" xfId="3" applyNumberFormat="1" applyFont="1" applyFill="1" applyBorder="1" applyAlignment="1" applyProtection="1">
      <alignment horizontal="center" vertical="top"/>
    </xf>
    <xf numFmtId="183" fontId="2" fillId="2" borderId="19" xfId="0" applyNumberFormat="1" applyFont="1" applyFill="1" applyBorder="1" applyAlignment="1" applyProtection="1">
      <alignment horizontal="right" vertical="top"/>
    </xf>
    <xf numFmtId="165" fontId="2" fillId="2" borderId="1" xfId="0" applyNumberFormat="1" applyFont="1" applyFill="1" applyBorder="1" applyAlignment="1" applyProtection="1">
      <alignment vertical="top"/>
    </xf>
    <xf numFmtId="165" fontId="1" fillId="2" borderId="1" xfId="0" applyNumberFormat="1" applyFont="1" applyFill="1" applyBorder="1" applyAlignment="1" applyProtection="1">
      <alignment horizontal="center" vertical="top"/>
    </xf>
    <xf numFmtId="0" fontId="1" fillId="2" borderId="19" xfId="0" applyFont="1" applyFill="1" applyBorder="1" applyAlignment="1" applyProtection="1">
      <alignment horizontal="right" vertical="top" wrapText="1"/>
    </xf>
    <xf numFmtId="1" fontId="1" fillId="2" borderId="19" xfId="0" applyNumberFormat="1" applyFont="1" applyFill="1" applyBorder="1" applyAlignment="1" applyProtection="1">
      <alignment horizontal="right" vertical="top" wrapText="1"/>
    </xf>
    <xf numFmtId="1" fontId="12" fillId="2" borderId="19" xfId="0" applyNumberFormat="1" applyFont="1" applyFill="1" applyBorder="1" applyAlignment="1" applyProtection="1">
      <alignment horizontal="right" vertical="top" wrapText="1"/>
    </xf>
    <xf numFmtId="0" fontId="12" fillId="2" borderId="1" xfId="0" applyFont="1" applyFill="1" applyBorder="1" applyAlignment="1" applyProtection="1">
      <alignment horizontal="left" vertical="top" wrapText="1"/>
    </xf>
    <xf numFmtId="4" fontId="12" fillId="2" borderId="1" xfId="0" applyNumberFormat="1" applyFont="1" applyFill="1" applyBorder="1" applyAlignment="1" applyProtection="1">
      <alignment vertical="top" wrapText="1"/>
    </xf>
    <xf numFmtId="4" fontId="12" fillId="2" borderId="1" xfId="0" applyNumberFormat="1" applyFont="1" applyFill="1" applyBorder="1" applyAlignment="1" applyProtection="1">
      <alignment horizontal="center" vertical="top" wrapText="1"/>
    </xf>
    <xf numFmtId="0" fontId="14" fillId="2" borderId="1" xfId="0" applyFont="1" applyFill="1" applyBorder="1" applyAlignment="1" applyProtection="1">
      <alignment vertical="top"/>
    </xf>
    <xf numFmtId="165" fontId="12" fillId="2" borderId="19" xfId="0" applyNumberFormat="1" applyFont="1" applyFill="1" applyBorder="1" applyAlignment="1" applyProtection="1">
      <alignment horizontal="right" vertical="top"/>
    </xf>
    <xf numFmtId="165" fontId="12" fillId="2" borderId="1" xfId="0" applyNumberFormat="1" applyFont="1" applyFill="1" applyBorder="1" applyAlignment="1" applyProtection="1">
      <alignment vertical="top"/>
    </xf>
    <xf numFmtId="165" fontId="12" fillId="2" borderId="1" xfId="0" applyNumberFormat="1" applyFont="1" applyFill="1" applyBorder="1" applyAlignment="1" applyProtection="1">
      <alignment horizontal="center" vertical="top"/>
    </xf>
    <xf numFmtId="0" fontId="2" fillId="2" borderId="19" xfId="0" applyFont="1" applyFill="1" applyBorder="1" applyAlignment="1" applyProtection="1">
      <alignment horizontal="right"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165" fontId="2" fillId="2" borderId="1" xfId="0" applyNumberFormat="1" applyFont="1" applyFill="1" applyBorder="1" applyAlignment="1" applyProtection="1">
      <alignment vertical="top" wrapText="1"/>
    </xf>
    <xf numFmtId="0" fontId="1" fillId="2" borderId="30" xfId="0" applyFont="1" applyFill="1" applyBorder="1" applyAlignment="1" applyProtection="1">
      <alignment horizontal="right" vertical="top" wrapText="1"/>
    </xf>
    <xf numFmtId="0" fontId="1" fillId="2" borderId="31" xfId="0" applyFont="1" applyFill="1" applyBorder="1" applyAlignment="1" applyProtection="1">
      <alignment vertical="top" wrapText="1"/>
    </xf>
    <xf numFmtId="165" fontId="1" fillId="2" borderId="31" xfId="0" applyNumberFormat="1" applyFont="1" applyFill="1" applyBorder="1" applyAlignment="1" applyProtection="1">
      <alignment vertical="top"/>
    </xf>
    <xf numFmtId="165" fontId="1" fillId="2" borderId="31" xfId="0" applyNumberFormat="1" applyFont="1" applyFill="1" applyBorder="1" applyAlignment="1" applyProtection="1">
      <alignment horizontal="center" vertical="top"/>
    </xf>
    <xf numFmtId="2" fontId="1" fillId="2" borderId="19" xfId="0" applyNumberFormat="1" applyFont="1" applyFill="1" applyBorder="1" applyAlignment="1" applyProtection="1">
      <alignment horizontal="right" vertical="top" wrapText="1"/>
    </xf>
    <xf numFmtId="4" fontId="2" fillId="2" borderId="1" xfId="0" applyNumberFormat="1" applyFont="1" applyFill="1" applyBorder="1" applyAlignment="1" applyProtection="1">
      <alignment horizontal="center" vertical="top" wrapText="1"/>
    </xf>
    <xf numFmtId="4" fontId="1" fillId="3" borderId="0" xfId="0" applyNumberFormat="1" applyFont="1" applyFill="1" applyBorder="1" applyAlignment="1" applyProtection="1">
      <alignment vertical="top" wrapText="1"/>
    </xf>
    <xf numFmtId="1" fontId="12" fillId="2" borderId="30" xfId="0" applyNumberFormat="1" applyFont="1" applyFill="1" applyBorder="1" applyAlignment="1" applyProtection="1">
      <alignment horizontal="right" vertical="top" wrapText="1"/>
    </xf>
    <xf numFmtId="0" fontId="12" fillId="2" borderId="31" xfId="0" applyFont="1" applyFill="1" applyBorder="1" applyAlignment="1" applyProtection="1">
      <alignment horizontal="left" vertical="top" wrapText="1"/>
    </xf>
    <xf numFmtId="4" fontId="12" fillId="2" borderId="31" xfId="0" applyNumberFormat="1" applyFont="1" applyFill="1" applyBorder="1" applyAlignment="1" applyProtection="1">
      <alignment vertical="top" wrapText="1"/>
    </xf>
    <xf numFmtId="4" fontId="12" fillId="2" borderId="31" xfId="0" applyNumberFormat="1" applyFont="1" applyFill="1" applyBorder="1" applyAlignment="1" applyProtection="1">
      <alignment horizontal="center" vertical="top" wrapText="1"/>
    </xf>
    <xf numFmtId="0" fontId="1" fillId="2" borderId="12" xfId="3" applyFont="1" applyFill="1" applyBorder="1" applyAlignment="1" applyProtection="1">
      <alignment vertical="top" wrapText="1"/>
    </xf>
    <xf numFmtId="0" fontId="1" fillId="2" borderId="10" xfId="3" applyFont="1" applyFill="1" applyBorder="1" applyAlignment="1" applyProtection="1">
      <alignment horizontal="left" vertical="top" wrapText="1"/>
    </xf>
    <xf numFmtId="4" fontId="1" fillId="2" borderId="14" xfId="3" applyNumberFormat="1" applyFont="1" applyFill="1" applyBorder="1" applyAlignment="1" applyProtection="1">
      <alignment vertical="top" wrapText="1"/>
    </xf>
    <xf numFmtId="165" fontId="1" fillId="2" borderId="14" xfId="3" applyNumberFormat="1" applyFont="1" applyFill="1" applyBorder="1" applyAlignment="1" applyProtection="1">
      <alignment horizontal="center" vertical="top" wrapText="1"/>
    </xf>
    <xf numFmtId="0" fontId="2" fillId="2" borderId="1" xfId="3" applyFont="1" applyFill="1" applyBorder="1" applyAlignment="1" applyProtection="1">
      <alignment horizontal="center" vertical="top"/>
    </xf>
    <xf numFmtId="0" fontId="1" fillId="2" borderId="19" xfId="3" applyFont="1" applyFill="1" applyBorder="1" applyAlignment="1" applyProtection="1">
      <alignment horizontal="right" vertical="top"/>
    </xf>
    <xf numFmtId="0" fontId="1" fillId="2" borderId="1" xfId="3" applyFont="1" applyFill="1" applyBorder="1" applyAlignment="1" applyProtection="1">
      <alignment horizontal="left" vertical="top"/>
    </xf>
    <xf numFmtId="4" fontId="1" fillId="2" borderId="11" xfId="0" applyNumberFormat="1" applyFont="1" applyFill="1" applyBorder="1" applyAlignment="1" applyProtection="1">
      <alignment vertical="top" wrapText="1"/>
    </xf>
    <xf numFmtId="0" fontId="1" fillId="2" borderId="0" xfId="19" applyNumberFormat="1" applyFont="1" applyFill="1" applyBorder="1" applyAlignment="1" applyProtection="1">
      <alignment horizontal="center" vertical="top" wrapText="1"/>
    </xf>
    <xf numFmtId="0" fontId="1" fillId="2" borderId="13" xfId="19" applyNumberFormat="1" applyFont="1" applyFill="1" applyBorder="1" applyAlignment="1" applyProtection="1">
      <alignment horizontal="center" vertical="top" wrapText="1"/>
    </xf>
    <xf numFmtId="0" fontId="1" fillId="0" borderId="1" xfId="19" applyNumberFormat="1" applyFont="1" applyFill="1" applyBorder="1" applyAlignment="1" applyProtection="1">
      <alignment horizontal="left" vertical="top" wrapText="1"/>
    </xf>
    <xf numFmtId="0" fontId="1" fillId="2" borderId="1" xfId="19" applyNumberFormat="1" applyFont="1" applyFill="1" applyBorder="1" applyAlignment="1" applyProtection="1">
      <alignment horizontal="center" vertical="top" wrapText="1"/>
    </xf>
    <xf numFmtId="4" fontId="2" fillId="4" borderId="0" xfId="0" applyNumberFormat="1" applyFont="1" applyFill="1" applyBorder="1" applyAlignment="1" applyProtection="1">
      <alignment vertical="top"/>
    </xf>
    <xf numFmtId="0" fontId="2" fillId="5" borderId="26" xfId="0" applyFont="1" applyFill="1" applyBorder="1" applyAlignment="1" applyProtection="1">
      <alignment vertical="top"/>
    </xf>
    <xf numFmtId="0" fontId="2" fillId="5" borderId="27" xfId="0" applyFont="1" applyFill="1" applyBorder="1" applyAlignment="1" applyProtection="1">
      <alignment horizontal="center" vertical="top"/>
    </xf>
    <xf numFmtId="4" fontId="2" fillId="5" borderId="27" xfId="0" applyNumberFormat="1" applyFont="1" applyFill="1" applyBorder="1" applyAlignment="1" applyProtection="1">
      <alignment vertical="top"/>
    </xf>
    <xf numFmtId="4" fontId="2" fillId="5" borderId="28" xfId="0" applyNumberFormat="1" applyFont="1" applyFill="1" applyBorder="1" applyAlignment="1" applyProtection="1">
      <alignment horizontal="center" vertical="top"/>
    </xf>
    <xf numFmtId="4" fontId="2" fillId="5" borderId="0" xfId="0" applyNumberFormat="1" applyFont="1" applyFill="1" applyBorder="1" applyAlignment="1" applyProtection="1">
      <alignment vertical="top"/>
    </xf>
    <xf numFmtId="4" fontId="16" fillId="2" borderId="0" xfId="0" applyNumberFormat="1" applyFont="1" applyFill="1" applyBorder="1" applyAlignment="1" applyProtection="1">
      <alignment vertical="top"/>
    </xf>
    <xf numFmtId="4" fontId="1" fillId="2" borderId="4" xfId="0" applyNumberFormat="1" applyFont="1" applyFill="1" applyBorder="1" applyAlignment="1" applyProtection="1">
      <alignment horizontal="center" vertical="top"/>
    </xf>
    <xf numFmtId="0" fontId="2" fillId="2" borderId="1" xfId="0" applyFont="1" applyFill="1" applyBorder="1" applyAlignment="1" applyProtection="1">
      <alignment horizontal="right" vertical="top"/>
    </xf>
    <xf numFmtId="0" fontId="1" fillId="2" borderId="1" xfId="0" applyFont="1" applyFill="1" applyBorder="1" applyAlignment="1" applyProtection="1">
      <alignment horizontal="right" vertical="top"/>
    </xf>
    <xf numFmtId="10" fontId="1" fillId="2" borderId="1" xfId="7" applyNumberFormat="1" applyFont="1" applyFill="1" applyBorder="1" applyAlignment="1" applyProtection="1">
      <alignment vertical="top"/>
    </xf>
    <xf numFmtId="171" fontId="1" fillId="2" borderId="1" xfId="7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 applyProtection="1">
      <alignment horizontal="right" vertical="top" wrapText="1"/>
    </xf>
    <xf numFmtId="4" fontId="1" fillId="2" borderId="1" xfId="7" applyNumberFormat="1" applyFont="1" applyFill="1" applyBorder="1" applyAlignment="1" applyProtection="1">
      <alignment vertical="top"/>
    </xf>
    <xf numFmtId="0" fontId="2" fillId="5" borderId="21" xfId="0" applyFont="1" applyFill="1" applyBorder="1" applyAlignment="1" applyProtection="1">
      <alignment vertical="top"/>
    </xf>
    <xf numFmtId="0" fontId="2" fillId="5" borderId="5" xfId="0" applyFont="1" applyFill="1" applyBorder="1" applyAlignment="1" applyProtection="1">
      <alignment horizontal="right" vertical="top"/>
    </xf>
    <xf numFmtId="4" fontId="2" fillId="5" borderId="5" xfId="0" applyNumberFormat="1" applyFont="1" applyFill="1" applyBorder="1" applyAlignment="1" applyProtection="1">
      <alignment vertical="top"/>
    </xf>
    <xf numFmtId="4" fontId="2" fillId="5" borderId="5" xfId="0" applyNumberFormat="1" applyFont="1" applyFill="1" applyBorder="1" applyAlignment="1" applyProtection="1">
      <alignment horizontal="center" vertical="top"/>
    </xf>
    <xf numFmtId="0" fontId="2" fillId="2" borderId="39" xfId="0" applyFont="1" applyFill="1" applyBorder="1" applyAlignment="1" applyProtection="1">
      <alignment vertical="top"/>
    </xf>
    <xf numFmtId="4" fontId="2" fillId="2" borderId="39" xfId="0" applyNumberFormat="1" applyFont="1" applyFill="1" applyBorder="1" applyAlignment="1" applyProtection="1">
      <alignment vertical="top"/>
    </xf>
    <xf numFmtId="4" fontId="1" fillId="2" borderId="0" xfId="0" applyNumberFormat="1" applyFont="1" applyFill="1" applyBorder="1" applyAlignment="1" applyProtection="1">
      <alignment horizontal="center" vertical="top"/>
    </xf>
    <xf numFmtId="0" fontId="11" fillId="2" borderId="0" xfId="0" applyFont="1" applyFill="1" applyAlignment="1" applyProtection="1">
      <alignment vertical="top"/>
    </xf>
    <xf numFmtId="166" fontId="1" fillId="2" borderId="0" xfId="6" applyFont="1" applyFill="1" applyBorder="1" applyAlignment="1" applyProtection="1">
      <alignment vertical="top"/>
    </xf>
    <xf numFmtId="4" fontId="1" fillId="2" borderId="0" xfId="6" applyNumberFormat="1" applyFont="1" applyFill="1" applyBorder="1" applyAlignment="1" applyProtection="1">
      <alignment vertical="top"/>
    </xf>
    <xf numFmtId="166" fontId="1" fillId="2" borderId="0" xfId="6" applyFont="1" applyFill="1" applyBorder="1" applyAlignment="1" applyProtection="1">
      <alignment horizontal="right" vertical="top"/>
    </xf>
    <xf numFmtId="166" fontId="1" fillId="2" borderId="0" xfId="6" applyFont="1" applyFill="1" applyBorder="1" applyAlignment="1" applyProtection="1">
      <alignment horizontal="center" vertical="top"/>
    </xf>
    <xf numFmtId="4" fontId="1" fillId="2" borderId="0" xfId="6" applyNumberFormat="1" applyFont="1" applyFill="1" applyBorder="1" applyAlignment="1" applyProtection="1">
      <alignment horizontal="center" vertical="top"/>
    </xf>
    <xf numFmtId="166" fontId="2" fillId="2" borderId="0" xfId="6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left" vertical="top"/>
    </xf>
    <xf numFmtId="4" fontId="1" fillId="2" borderId="0" xfId="0" applyNumberFormat="1" applyFont="1" applyFill="1" applyBorder="1" applyAlignment="1" applyProtection="1">
      <alignment horizontal="right" vertical="top" wrapText="1"/>
    </xf>
    <xf numFmtId="4" fontId="2" fillId="2" borderId="0" xfId="0" applyNumberFormat="1" applyFont="1" applyFill="1" applyBorder="1" applyAlignment="1" applyProtection="1">
      <alignment horizontal="right" vertical="top" wrapText="1"/>
    </xf>
    <xf numFmtId="0" fontId="1" fillId="2" borderId="0" xfId="0" applyFont="1" applyFill="1" applyBorder="1" applyAlignment="1" applyProtection="1">
      <alignment horizontal="right" vertical="top" wrapText="1"/>
    </xf>
    <xf numFmtId="4" fontId="1" fillId="2" borderId="0" xfId="0" applyNumberFormat="1" applyFont="1" applyFill="1" applyAlignment="1" applyProtection="1">
      <alignment vertical="top"/>
    </xf>
    <xf numFmtId="4" fontId="1" fillId="2" borderId="0" xfId="0" applyNumberFormat="1" applyFont="1" applyFill="1" applyAlignment="1" applyProtection="1">
      <alignment horizontal="center" vertical="top"/>
    </xf>
    <xf numFmtId="0" fontId="1" fillId="2" borderId="0" xfId="0" quotePrefix="1" applyFont="1" applyFill="1" applyBorder="1" applyAlignment="1" applyProtection="1">
      <alignment horizontal="left" vertical="top"/>
    </xf>
    <xf numFmtId="4" fontId="1" fillId="2" borderId="0" xfId="0" quotePrefix="1" applyNumberFormat="1" applyFont="1" applyFill="1" applyBorder="1" applyAlignment="1" applyProtection="1">
      <alignment horizontal="left" vertical="top"/>
    </xf>
    <xf numFmtId="4" fontId="1" fillId="2" borderId="0" xfId="6" applyNumberFormat="1" applyFont="1" applyFill="1" applyBorder="1" applyAlignment="1" applyProtection="1">
      <alignment horizontal="right" vertical="top"/>
    </xf>
    <xf numFmtId="4" fontId="11" fillId="2" borderId="0" xfId="0" applyNumberFormat="1" applyFont="1" applyFill="1" applyAlignment="1" applyProtection="1">
      <alignment vertical="top"/>
    </xf>
    <xf numFmtId="166" fontId="1" fillId="2" borderId="0" xfId="6" applyFont="1" applyFill="1" applyBorder="1" applyAlignment="1" applyProtection="1">
      <alignment horizontal="left" vertical="top"/>
    </xf>
    <xf numFmtId="0" fontId="1" fillId="2" borderId="0" xfId="0" applyFont="1" applyFill="1" applyAlignment="1" applyProtection="1">
      <alignment vertical="top"/>
    </xf>
    <xf numFmtId="4" fontId="2" fillId="2" borderId="1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4" fontId="1" fillId="2" borderId="31" xfId="0" applyNumberFormat="1" applyFont="1" applyFill="1" applyBorder="1" applyAlignment="1" applyProtection="1">
      <alignment vertical="top"/>
      <protection locked="0"/>
    </xf>
    <xf numFmtId="43" fontId="1" fillId="2" borderId="1" xfId="8" applyFont="1" applyFill="1" applyBorder="1" applyAlignment="1" applyProtection="1">
      <alignment vertical="top"/>
      <protection locked="0"/>
    </xf>
    <xf numFmtId="4" fontId="1" fillId="4" borderId="1" xfId="0" applyNumberFormat="1" applyFont="1" applyFill="1" applyBorder="1" applyAlignment="1" applyProtection="1">
      <alignment vertical="top"/>
      <protection locked="0"/>
    </xf>
    <xf numFmtId="165" fontId="1" fillId="0" borderId="1" xfId="26" applyNumberFormat="1" applyFont="1" applyFill="1" applyBorder="1" applyAlignment="1" applyProtection="1">
      <alignment vertical="top"/>
      <protection locked="0"/>
    </xf>
    <xf numFmtId="165" fontId="2" fillId="0" borderId="1" xfId="26" applyNumberFormat="1" applyFont="1" applyFill="1" applyBorder="1" applyAlignment="1" applyProtection="1">
      <alignment vertical="top"/>
      <protection locked="0"/>
    </xf>
    <xf numFmtId="165" fontId="1" fillId="0" borderId="31" xfId="26" applyNumberFormat="1" applyFont="1" applyFill="1" applyBorder="1" applyAlignment="1" applyProtection="1">
      <alignment vertical="top"/>
      <protection locked="0"/>
    </xf>
    <xf numFmtId="165" fontId="1" fillId="2" borderId="1" xfId="0" applyNumberFormat="1" applyFont="1" applyFill="1" applyBorder="1" applyAlignment="1" applyProtection="1">
      <alignment vertical="top"/>
      <protection locked="0"/>
    </xf>
    <xf numFmtId="165" fontId="1" fillId="0" borderId="1" xfId="0" applyNumberFormat="1" applyFont="1" applyFill="1" applyBorder="1" applyAlignment="1" applyProtection="1">
      <alignment vertical="top"/>
      <protection locked="0"/>
    </xf>
    <xf numFmtId="164" fontId="1" fillId="0" borderId="1" xfId="16" applyFont="1" applyFill="1" applyBorder="1" applyAlignment="1" applyProtection="1">
      <alignment horizontal="right" vertical="top" wrapText="1"/>
      <protection locked="0"/>
    </xf>
    <xf numFmtId="2" fontId="1" fillId="2" borderId="1" xfId="16" applyNumberFormat="1" applyFont="1" applyFill="1" applyBorder="1" applyAlignment="1" applyProtection="1">
      <alignment vertical="top" wrapText="1"/>
      <protection locked="0"/>
    </xf>
    <xf numFmtId="4" fontId="1" fillId="2" borderId="1" xfId="37" applyNumberFormat="1" applyFont="1" applyFill="1" applyBorder="1" applyAlignment="1" applyProtection="1">
      <alignment vertical="top"/>
      <protection locked="0"/>
    </xf>
    <xf numFmtId="165" fontId="1" fillId="0" borderId="1" xfId="22" applyNumberFormat="1" applyFont="1" applyFill="1" applyBorder="1" applyAlignment="1" applyProtection="1">
      <alignment vertical="top"/>
      <protection locked="0"/>
    </xf>
    <xf numFmtId="4" fontId="1" fillId="0" borderId="1" xfId="22" applyNumberFormat="1" applyFont="1" applyFill="1" applyBorder="1" applyAlignment="1" applyProtection="1">
      <alignment vertical="top" wrapText="1"/>
      <protection locked="0"/>
    </xf>
    <xf numFmtId="165" fontId="1" fillId="0" borderId="1" xfId="39" applyNumberFormat="1" applyFont="1" applyFill="1" applyBorder="1" applyAlignment="1" applyProtection="1">
      <alignment vertical="top" wrapText="1"/>
      <protection locked="0"/>
    </xf>
    <xf numFmtId="2" fontId="1" fillId="0" borderId="1" xfId="32" applyNumberFormat="1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vertical="top"/>
      <protection locked="0"/>
    </xf>
    <xf numFmtId="165" fontId="1" fillId="0" borderId="1" xfId="39" applyNumberFormat="1" applyFont="1" applyFill="1" applyBorder="1" applyAlignment="1" applyProtection="1">
      <alignment vertical="top"/>
      <protection locked="0"/>
    </xf>
    <xf numFmtId="4" fontId="1" fillId="0" borderId="1" xfId="0" applyNumberFormat="1" applyFont="1" applyFill="1" applyBorder="1" applyAlignment="1" applyProtection="1">
      <alignment vertical="top" wrapText="1"/>
      <protection locked="0"/>
    </xf>
    <xf numFmtId="165" fontId="1" fillId="0" borderId="31" xfId="22" applyNumberFormat="1" applyFont="1" applyFill="1" applyBorder="1" applyAlignment="1" applyProtection="1">
      <alignment vertical="top"/>
      <protection locked="0"/>
    </xf>
    <xf numFmtId="4" fontId="1" fillId="0" borderId="1" xfId="37" applyNumberFormat="1" applyFont="1" applyFill="1" applyBorder="1" applyAlignment="1" applyProtection="1">
      <alignment vertical="top"/>
      <protection locked="0"/>
    </xf>
    <xf numFmtId="4" fontId="2" fillId="2" borderId="1" xfId="42" applyNumberFormat="1" applyFont="1" applyFill="1" applyBorder="1" applyAlignment="1" applyProtection="1">
      <alignment horizontal="right" vertical="top" wrapText="1"/>
      <protection locked="0"/>
    </xf>
    <xf numFmtId="4" fontId="2" fillId="0" borderId="1" xfId="42" applyNumberFormat="1" applyFont="1" applyFill="1" applyBorder="1" applyAlignment="1" applyProtection="1">
      <alignment horizontal="right" vertical="top" wrapText="1"/>
      <protection locked="0"/>
    </xf>
    <xf numFmtId="43" fontId="1" fillId="0" borderId="1" xfId="0" applyNumberFormat="1" applyFont="1" applyFill="1" applyBorder="1" applyAlignment="1" applyProtection="1">
      <alignment horizontal="right" vertical="top" wrapText="1"/>
      <protection locked="0"/>
    </xf>
    <xf numFmtId="43" fontId="1" fillId="2" borderId="1" xfId="0" applyNumberFormat="1" applyFont="1" applyFill="1" applyBorder="1" applyAlignment="1" applyProtection="1">
      <alignment horizontal="right" vertical="top" wrapText="1"/>
      <protection locked="0"/>
    </xf>
    <xf numFmtId="4" fontId="1" fillId="6" borderId="1" xfId="10" applyNumberFormat="1" applyFont="1" applyFill="1" applyBorder="1" applyAlignment="1" applyProtection="1">
      <alignment horizontal="right" vertical="top" wrapText="1"/>
      <protection locked="0"/>
    </xf>
    <xf numFmtId="4" fontId="1" fillId="2" borderId="1" xfId="0" applyNumberFormat="1" applyFont="1" applyFill="1" applyBorder="1" applyAlignment="1" applyProtection="1">
      <alignment horizontal="left" vertical="top"/>
      <protection locked="0"/>
    </xf>
    <xf numFmtId="4" fontId="1" fillId="2" borderId="16" xfId="0" applyNumberFormat="1" applyFont="1" applyFill="1" applyBorder="1" applyAlignment="1" applyProtection="1">
      <alignment vertical="top"/>
      <protection locked="0"/>
    </xf>
    <xf numFmtId="0" fontId="1" fillId="2" borderId="35" xfId="0" applyFont="1" applyFill="1" applyBorder="1" applyAlignment="1" applyProtection="1">
      <alignment horizontal="center" vertical="top"/>
      <protection locked="0"/>
    </xf>
    <xf numFmtId="4" fontId="1" fillId="2" borderId="35" xfId="0" applyNumberFormat="1" applyFont="1" applyFill="1" applyBorder="1" applyAlignment="1" applyProtection="1">
      <alignment vertical="top"/>
      <protection locked="0"/>
    </xf>
    <xf numFmtId="4" fontId="1" fillId="2" borderId="1" xfId="8" applyNumberFormat="1" applyFont="1" applyFill="1" applyBorder="1" applyAlignment="1" applyProtection="1">
      <alignment vertical="top" wrapText="1"/>
      <protection locked="0"/>
    </xf>
    <xf numFmtId="4" fontId="1" fillId="2" borderId="3" xfId="8" applyNumberFormat="1" applyFont="1" applyFill="1" applyBorder="1" applyAlignment="1" applyProtection="1">
      <alignment vertical="top" wrapText="1"/>
      <protection locked="0"/>
    </xf>
    <xf numFmtId="4" fontId="1" fillId="2" borderId="10" xfId="8" applyNumberFormat="1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/>
      <protection locked="0"/>
    </xf>
    <xf numFmtId="4" fontId="1" fillId="2" borderId="14" xfId="0" applyNumberFormat="1" applyFont="1" applyFill="1" applyBorder="1" applyAlignment="1" applyProtection="1">
      <alignment vertical="top"/>
      <protection locked="0"/>
    </xf>
    <xf numFmtId="4" fontId="2" fillId="2" borderId="14" xfId="2" applyNumberFormat="1" applyFont="1" applyFill="1" applyBorder="1" applyAlignment="1" applyProtection="1">
      <alignment horizontal="center" vertical="top"/>
      <protection locked="0"/>
    </xf>
    <xf numFmtId="4" fontId="1" fillId="2" borderId="11" xfId="0" applyNumberFormat="1" applyFont="1" applyFill="1" applyBorder="1" applyAlignment="1" applyProtection="1">
      <alignment vertical="top"/>
      <protection locked="0"/>
    </xf>
    <xf numFmtId="4" fontId="12" fillId="2" borderId="1" xfId="0" applyNumberFormat="1" applyFont="1" applyFill="1" applyBorder="1" applyAlignment="1" applyProtection="1">
      <alignment vertical="top"/>
      <protection locked="0"/>
    </xf>
    <xf numFmtId="4" fontId="12" fillId="2" borderId="14" xfId="30" applyNumberFormat="1" applyFont="1" applyFill="1" applyBorder="1" applyAlignment="1" applyProtection="1">
      <alignment vertical="top"/>
      <protection locked="0"/>
    </xf>
    <xf numFmtId="4" fontId="1" fillId="2" borderId="1" xfId="45" applyNumberFormat="1" applyFont="1" applyFill="1" applyBorder="1" applyAlignment="1" applyProtection="1">
      <alignment vertical="top"/>
      <protection locked="0"/>
    </xf>
    <xf numFmtId="0" fontId="14" fillId="6" borderId="16" xfId="0" applyFont="1" applyFill="1" applyBorder="1" applyAlignment="1" applyProtection="1">
      <alignment vertical="top"/>
      <protection locked="0"/>
    </xf>
    <xf numFmtId="4" fontId="2" fillId="2" borderId="1" xfId="2" applyNumberFormat="1" applyFont="1" applyFill="1" applyBorder="1" applyAlignment="1" applyProtection="1">
      <alignment horizontal="center" vertical="top"/>
      <protection locked="0"/>
    </xf>
    <xf numFmtId="4" fontId="12" fillId="2" borderId="1" xfId="8" applyNumberFormat="1" applyFont="1" applyFill="1" applyBorder="1" applyAlignment="1" applyProtection="1">
      <alignment vertical="top" wrapText="1"/>
      <protection locked="0"/>
    </xf>
    <xf numFmtId="165" fontId="12" fillId="2" borderId="1" xfId="0" applyNumberFormat="1" applyFont="1" applyFill="1" applyBorder="1" applyAlignment="1" applyProtection="1">
      <alignment horizontal="center" vertical="top"/>
      <protection locked="0"/>
    </xf>
    <xf numFmtId="165" fontId="1" fillId="2" borderId="31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4" fontId="12" fillId="2" borderId="31" xfId="8" applyNumberFormat="1" applyFont="1" applyFill="1" applyBorder="1" applyAlignment="1" applyProtection="1">
      <alignment vertical="top" wrapText="1"/>
      <protection locked="0"/>
    </xf>
    <xf numFmtId="4" fontId="1" fillId="2" borderId="14" xfId="3" applyNumberFormat="1" applyFont="1" applyFill="1" applyBorder="1" applyAlignment="1" applyProtection="1">
      <alignment vertical="top" wrapText="1"/>
      <protection locked="0"/>
    </xf>
    <xf numFmtId="4" fontId="1" fillId="2" borderId="14" xfId="8" applyNumberFormat="1" applyFont="1" applyFill="1" applyBorder="1" applyAlignment="1" applyProtection="1">
      <alignment vertical="top" wrapText="1"/>
      <protection locked="0"/>
    </xf>
    <xf numFmtId="4" fontId="2" fillId="5" borderId="27" xfId="0" applyNumberFormat="1" applyFont="1" applyFill="1" applyBorder="1" applyAlignment="1" applyProtection="1">
      <alignment vertical="top"/>
      <protection locked="0"/>
    </xf>
    <xf numFmtId="4" fontId="1" fillId="2" borderId="3" xfId="0" applyNumberFormat="1" applyFont="1" applyFill="1" applyBorder="1" applyAlignment="1" applyProtection="1">
      <alignment vertical="top"/>
      <protection locked="0"/>
    </xf>
    <xf numFmtId="4" fontId="2" fillId="4" borderId="25" xfId="3" applyNumberFormat="1" applyFont="1" applyFill="1" applyBorder="1" applyAlignment="1" applyProtection="1">
      <alignment horizontal="center" vertical="top"/>
    </xf>
    <xf numFmtId="4" fontId="1" fillId="2" borderId="20" xfId="0" applyNumberFormat="1" applyFont="1" applyFill="1" applyBorder="1" applyAlignment="1" applyProtection="1">
      <alignment horizontal="left" vertical="top"/>
    </xf>
    <xf numFmtId="4" fontId="1" fillId="2" borderId="20" xfId="0" applyNumberFormat="1" applyFont="1" applyFill="1" applyBorder="1" applyAlignment="1" applyProtection="1">
      <alignment vertical="top"/>
    </xf>
    <xf numFmtId="4" fontId="1" fillId="2" borderId="32" xfId="0" applyNumberFormat="1" applyFont="1" applyFill="1" applyBorder="1" applyAlignment="1" applyProtection="1">
      <alignment vertical="top"/>
    </xf>
    <xf numFmtId="4" fontId="1" fillId="2" borderId="20" xfId="12" applyNumberFormat="1" applyFont="1" applyFill="1" applyBorder="1" applyAlignment="1" applyProtection="1">
      <alignment vertical="top"/>
    </xf>
    <xf numFmtId="4" fontId="1" fillId="2" borderId="20" xfId="11" applyNumberFormat="1" applyFont="1" applyFill="1" applyBorder="1" applyAlignment="1" applyProtection="1">
      <alignment vertical="top"/>
    </xf>
    <xf numFmtId="4" fontId="2" fillId="4" borderId="20" xfId="0" applyNumberFormat="1" applyFont="1" applyFill="1" applyBorder="1" applyAlignment="1" applyProtection="1">
      <alignment vertical="top"/>
    </xf>
    <xf numFmtId="4" fontId="1" fillId="0" borderId="20" xfId="32" applyNumberFormat="1" applyFont="1" applyFill="1" applyBorder="1" applyAlignment="1" applyProtection="1">
      <alignment horizontal="right" vertical="top" wrapText="1"/>
    </xf>
    <xf numFmtId="4" fontId="2" fillId="6" borderId="34" xfId="0" applyNumberFormat="1" applyFont="1" applyFill="1" applyBorder="1" applyAlignment="1" applyProtection="1">
      <alignment horizontal="right" vertical="top" wrapText="1"/>
    </xf>
    <xf numFmtId="4" fontId="2" fillId="2" borderId="20" xfId="0" applyNumberFormat="1" applyFont="1" applyFill="1" applyBorder="1" applyAlignment="1" applyProtection="1">
      <alignment horizontal="right" vertical="top" wrapText="1"/>
    </xf>
    <xf numFmtId="4" fontId="2" fillId="0" borderId="20" xfId="32" applyNumberFormat="1" applyFont="1" applyFill="1" applyBorder="1" applyAlignment="1" applyProtection="1">
      <alignment horizontal="center" vertical="top"/>
    </xf>
    <xf numFmtId="4" fontId="2" fillId="6" borderId="20" xfId="0" applyNumberFormat="1" applyFont="1" applyFill="1" applyBorder="1" applyAlignment="1" applyProtection="1">
      <alignment horizontal="right" vertical="top" wrapText="1"/>
    </xf>
    <xf numFmtId="4" fontId="2" fillId="0" borderId="20" xfId="0" applyNumberFormat="1" applyFont="1" applyFill="1" applyBorder="1" applyAlignment="1" applyProtection="1">
      <alignment horizontal="right" vertical="top" wrapText="1"/>
    </xf>
    <xf numFmtId="4" fontId="1" fillId="2" borderId="20" xfId="71" applyNumberFormat="1" applyFont="1" applyFill="1" applyBorder="1" applyAlignment="1" applyProtection="1">
      <alignment horizontal="right" vertical="top"/>
    </xf>
    <xf numFmtId="4" fontId="1" fillId="0" borderId="20" xfId="71" applyNumberFormat="1" applyFont="1" applyFill="1" applyBorder="1" applyAlignment="1" applyProtection="1">
      <alignment horizontal="right" vertical="top"/>
    </xf>
    <xf numFmtId="4" fontId="2" fillId="6" borderId="32" xfId="0" applyNumberFormat="1" applyFont="1" applyFill="1" applyBorder="1" applyAlignment="1" applyProtection="1">
      <alignment horizontal="right" vertical="top" wrapText="1"/>
    </xf>
    <xf numFmtId="4" fontId="1" fillId="0" borderId="20" xfId="0" applyNumberFormat="1" applyFont="1" applyFill="1" applyBorder="1" applyAlignment="1" applyProtection="1">
      <alignment horizontal="right" vertical="top" wrapText="1"/>
    </xf>
    <xf numFmtId="4" fontId="2" fillId="6" borderId="20" xfId="10" applyNumberFormat="1" applyFont="1" applyFill="1" applyBorder="1" applyAlignment="1" applyProtection="1">
      <alignment horizontal="right" vertical="top" wrapText="1"/>
    </xf>
    <xf numFmtId="4" fontId="1" fillId="2" borderId="2" xfId="0" applyNumberFormat="1" applyFont="1" applyFill="1" applyBorder="1" applyAlignment="1" applyProtection="1">
      <alignment horizontal="right" vertical="top"/>
    </xf>
    <xf numFmtId="4" fontId="1" fillId="0" borderId="20" xfId="0" applyNumberFormat="1" applyFont="1" applyFill="1" applyBorder="1" applyAlignment="1" applyProtection="1">
      <alignment vertical="top"/>
    </xf>
    <xf numFmtId="4" fontId="1" fillId="0" borderId="20" xfId="41" applyNumberFormat="1" applyFont="1" applyFill="1" applyBorder="1" applyAlignment="1" applyProtection="1">
      <alignment vertical="top" wrapText="1"/>
    </xf>
    <xf numFmtId="4" fontId="1" fillId="2" borderId="29" xfId="0" applyNumberFormat="1" applyFont="1" applyFill="1" applyBorder="1" applyAlignment="1" applyProtection="1">
      <alignment horizontal="right" vertical="top"/>
    </xf>
    <xf numFmtId="4" fontId="1" fillId="2" borderId="8" xfId="0" applyNumberFormat="1" applyFont="1" applyFill="1" applyBorder="1" applyAlignment="1" applyProtection="1">
      <alignment horizontal="right" vertical="top"/>
    </xf>
    <xf numFmtId="4" fontId="2" fillId="2" borderId="2" xfId="0" applyNumberFormat="1" applyFont="1" applyFill="1" applyBorder="1" applyAlignment="1" applyProtection="1">
      <alignment horizontal="right" vertical="top"/>
    </xf>
    <xf numFmtId="4" fontId="1" fillId="2" borderId="37" xfId="0" applyNumberFormat="1" applyFont="1" applyFill="1" applyBorder="1" applyAlignment="1" applyProtection="1">
      <alignment vertical="top"/>
    </xf>
    <xf numFmtId="4" fontId="1" fillId="2" borderId="2" xfId="8" applyNumberFormat="1" applyFont="1" applyFill="1" applyBorder="1" applyAlignment="1" applyProtection="1">
      <alignment vertical="top"/>
    </xf>
    <xf numFmtId="4" fontId="1" fillId="2" borderId="2" xfId="0" applyNumberFormat="1" applyFont="1" applyFill="1" applyBorder="1" applyAlignment="1" applyProtection="1">
      <alignment vertical="top"/>
    </xf>
    <xf numFmtId="4" fontId="1" fillId="2" borderId="2" xfId="73" applyNumberFormat="1" applyFont="1" applyFill="1" applyBorder="1" applyAlignment="1" applyProtection="1">
      <alignment vertical="top"/>
    </xf>
    <xf numFmtId="4" fontId="2" fillId="2" borderId="2" xfId="3" applyNumberFormat="1" applyFont="1" applyFill="1" applyBorder="1" applyAlignment="1" applyProtection="1">
      <alignment horizontal="center" vertical="top"/>
    </xf>
    <xf numFmtId="4" fontId="2" fillId="0" borderId="2" xfId="0" applyNumberFormat="1" applyFont="1" applyFill="1" applyBorder="1" applyAlignment="1" applyProtection="1">
      <alignment horizontal="right" vertical="top" wrapText="1"/>
    </xf>
    <xf numFmtId="4" fontId="12" fillId="2" borderId="20" xfId="0" applyNumberFormat="1" applyFont="1" applyFill="1" applyBorder="1" applyAlignment="1" applyProtection="1">
      <alignment vertical="top"/>
    </xf>
    <xf numFmtId="4" fontId="1" fillId="2" borderId="20" xfId="35" applyNumberFormat="1" applyFont="1" applyFill="1" applyBorder="1" applyAlignment="1" applyProtection="1">
      <alignment horizontal="right" vertical="top" wrapText="1"/>
    </xf>
    <xf numFmtId="4" fontId="12" fillId="2" borderId="2" xfId="30" applyNumberFormat="1" applyFont="1" applyFill="1" applyBorder="1" applyAlignment="1" applyProtection="1">
      <alignment vertical="top"/>
    </xf>
    <xf numFmtId="4" fontId="2" fillId="6" borderId="8" xfId="0" applyNumberFormat="1" applyFont="1" applyFill="1" applyBorder="1" applyAlignment="1" applyProtection="1">
      <alignment vertical="top"/>
    </xf>
    <xf numFmtId="4" fontId="2" fillId="2" borderId="20" xfId="3" applyNumberFormat="1" applyFont="1" applyFill="1" applyBorder="1" applyAlignment="1" applyProtection="1">
      <alignment horizontal="center" vertical="top"/>
    </xf>
    <xf numFmtId="4" fontId="1" fillId="2" borderId="20" xfId="8" applyNumberFormat="1" applyFont="1" applyFill="1" applyBorder="1" applyAlignment="1" applyProtection="1">
      <alignment vertical="top"/>
    </xf>
    <xf numFmtId="4" fontId="12" fillId="2" borderId="20" xfId="8" applyNumberFormat="1" applyFont="1" applyFill="1" applyBorder="1" applyAlignment="1" applyProtection="1">
      <alignment vertical="top"/>
    </xf>
    <xf numFmtId="4" fontId="1" fillId="2" borderId="32" xfId="8" applyNumberFormat="1" applyFont="1" applyFill="1" applyBorder="1" applyAlignment="1" applyProtection="1">
      <alignment vertical="top"/>
    </xf>
    <xf numFmtId="4" fontId="1" fillId="2" borderId="20" xfId="8" applyNumberFormat="1" applyFont="1" applyFill="1" applyBorder="1" applyAlignment="1" applyProtection="1">
      <alignment vertical="top" wrapText="1"/>
    </xf>
    <xf numFmtId="4" fontId="12" fillId="2" borderId="32" xfId="0" applyNumberFormat="1" applyFont="1" applyFill="1" applyBorder="1" applyAlignment="1" applyProtection="1">
      <alignment vertical="top"/>
    </xf>
    <xf numFmtId="4" fontId="1" fillId="2" borderId="2" xfId="3" applyNumberFormat="1" applyFont="1" applyFill="1" applyBorder="1" applyAlignment="1" applyProtection="1">
      <alignment vertical="top" wrapText="1"/>
    </xf>
    <xf numFmtId="4" fontId="2" fillId="5" borderId="15" xfId="0" applyNumberFormat="1" applyFont="1" applyFill="1" applyBorder="1" applyAlignment="1" applyProtection="1">
      <alignment vertical="top"/>
    </xf>
    <xf numFmtId="4" fontId="2" fillId="2" borderId="20" xfId="0" applyNumberFormat="1" applyFont="1" applyFill="1" applyBorder="1" applyAlignment="1" applyProtection="1">
      <alignment vertical="top"/>
    </xf>
    <xf numFmtId="4" fontId="2" fillId="5" borderId="22" xfId="0" applyNumberFormat="1" applyFont="1" applyFill="1" applyBorder="1" applyAlignment="1" applyProtection="1">
      <alignment vertical="top"/>
    </xf>
    <xf numFmtId="0" fontId="2" fillId="2" borderId="9" xfId="3" applyFont="1" applyFill="1" applyBorder="1" applyAlignment="1" applyProtection="1">
      <alignment horizontal="center" vertical="top" wrapText="1"/>
    </xf>
    <xf numFmtId="0" fontId="18" fillId="0" borderId="9" xfId="0" applyFont="1" applyBorder="1" applyAlignment="1" applyProtection="1">
      <alignment horizontal="center" vertical="top" wrapText="1"/>
    </xf>
    <xf numFmtId="0" fontId="2" fillId="2" borderId="0" xfId="3" applyFont="1" applyFill="1" applyBorder="1" applyAlignment="1" applyProtection="1">
      <alignment horizontal="center" vertical="top"/>
    </xf>
    <xf numFmtId="0" fontId="2" fillId="2" borderId="0" xfId="3" quotePrefix="1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/>
    </xf>
    <xf numFmtId="166" fontId="2" fillId="2" borderId="0" xfId="6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left" vertical="top"/>
    </xf>
    <xf numFmtId="0" fontId="2" fillId="2" borderId="0" xfId="0" quotePrefix="1" applyFont="1" applyFill="1" applyBorder="1" applyAlignment="1" applyProtection="1">
      <alignment horizontal="left" vertical="top"/>
    </xf>
    <xf numFmtId="166" fontId="1" fillId="2" borderId="0" xfId="6" applyFont="1" applyFill="1" applyBorder="1" applyAlignment="1" applyProtection="1">
      <alignment horizontal="left" vertical="top"/>
    </xf>
  </cellXfs>
  <cellStyles count="75">
    <cellStyle name="Comma 3 2" xfId="14"/>
    <cellStyle name="Comma_ANALISIS EL PUERTO" xfId="47"/>
    <cellStyle name="Millares" xfId="32" builtinId="3"/>
    <cellStyle name="Millares 10 2" xfId="13"/>
    <cellStyle name="Millares 10 2 2" xfId="25"/>
    <cellStyle name="Millares 10 2 2 2" xfId="45"/>
    <cellStyle name="Millares 10 2 2 2 2" xfId="30"/>
    <cellStyle name="Millares 10 3 2" xfId="41"/>
    <cellStyle name="Millares 11" xfId="16"/>
    <cellStyle name="Millares 15 2" xfId="27"/>
    <cellStyle name="Millares 17" xfId="72"/>
    <cellStyle name="Millares 2" xfId="54"/>
    <cellStyle name="Millares 2 2" xfId="48"/>
    <cellStyle name="Millares 2 2 2" xfId="37"/>
    <cellStyle name="Millares 2 2 2 2" xfId="8"/>
    <cellStyle name="Millares 2 2 2 4" xfId="67"/>
    <cellStyle name="Millares 2 8" xfId="43"/>
    <cellStyle name="Millares 3 2" xfId="38"/>
    <cellStyle name="Millares 3 3" xfId="21"/>
    <cellStyle name="Millares 3 3 7" xfId="42"/>
    <cellStyle name="Millares 3_111-12 ac neyba zona alta" xfId="18"/>
    <cellStyle name="Millares 4" xfId="49"/>
    <cellStyle name="Millares 4 2 2" xfId="11"/>
    <cellStyle name="Millares 4 2 2 2 3" xfId="29"/>
    <cellStyle name="Millares 5 2 2" xfId="23"/>
    <cellStyle name="Millares 5 3" xfId="10"/>
    <cellStyle name="Millares 5 3 2" xfId="34"/>
    <cellStyle name="Millares 6 2" xfId="70"/>
    <cellStyle name="Millares 6 2 3" xfId="68"/>
    <cellStyle name="Millares 7 2" xfId="2"/>
    <cellStyle name="Millares 7 2 2" xfId="6"/>
    <cellStyle name="Millares 8" xfId="5"/>
    <cellStyle name="Millares 9" xfId="4"/>
    <cellStyle name="Millares_PRES 059-09 REHABIL. PLANTA DE TRATAMIENTO DE 80 LPS RAPIDA, AC. HATO DEL YAQUE" xfId="73"/>
    <cellStyle name="Moneda 2" xfId="46"/>
    <cellStyle name="Moneda 3" xfId="55"/>
    <cellStyle name="Moneda 3 2 2" xfId="28"/>
    <cellStyle name="Normal" xfId="0" builtinId="0"/>
    <cellStyle name="Normal 10" xfId="3"/>
    <cellStyle name="Normal 10 2" xfId="9"/>
    <cellStyle name="Normal 10 2 2" xfId="26"/>
    <cellStyle name="Normal 13 2" xfId="50"/>
    <cellStyle name="Normal 2" xfId="57"/>
    <cellStyle name="Normal 2 10 2" xfId="40"/>
    <cellStyle name="Normal 2 2" xfId="60"/>
    <cellStyle name="Normal 2 2 2" xfId="1"/>
    <cellStyle name="Normal 2 2 2 2" xfId="24"/>
    <cellStyle name="Normal 2 3" xfId="7"/>
    <cellStyle name="Normal 2 3 2" xfId="22"/>
    <cellStyle name="Normal 2 3 2 2" xfId="39"/>
    <cellStyle name="Normal 20 2" xfId="51"/>
    <cellStyle name="Normal 3" xfId="59"/>
    <cellStyle name="Normal 30" xfId="52"/>
    <cellStyle name="Normal 34" xfId="66"/>
    <cellStyle name="Normal 4" xfId="62"/>
    <cellStyle name="Normal 4 3" xfId="65"/>
    <cellStyle name="Normal 5" xfId="33"/>
    <cellStyle name="Normal 5 2" xfId="64"/>
    <cellStyle name="Normal 6" xfId="53"/>
    <cellStyle name="Normal 6 2 2 2" xfId="31"/>
    <cellStyle name="Normal 7" xfId="69"/>
    <cellStyle name="Normal 7 2" xfId="44"/>
    <cellStyle name="Normal 71" xfId="20"/>
    <cellStyle name="Normal 9" xfId="17"/>
    <cellStyle name="Normal 9 2" xfId="35"/>
    <cellStyle name="Normal 9 3" xfId="19"/>
    <cellStyle name="Normal 9 4" xfId="15"/>
    <cellStyle name="Normal_Hoja1" xfId="71"/>
    <cellStyle name="Normal_PRES 059-09 REHABIL. PLANTA DE TRATAMIENTO DE 80 LPS RAPIDA, AC. HATO DEL YAQUE" xfId="74"/>
    <cellStyle name="Normal_Presupuesto" xfId="36"/>
    <cellStyle name="Normal_Presupuesto Terminaciones Edificio Mantenimiento Nave I " xfId="12"/>
    <cellStyle name="Percent 2" xfId="58"/>
    <cellStyle name="Percent 3" xfId="61"/>
    <cellStyle name="Percent 4" xfId="63"/>
    <cellStyle name="Porcentaje 2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calcChain" Target="calcChain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styles" Target="styles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72501B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os%20Compartidos%20Evaluacion%20y%20Costo\MEYVER\ANALISIS%20DE%20COSTOS%20SIMO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Presupuesto%20y%20medicion%20final2\Villa%20BPB%2024%20hab%20modiF.%20sistema%20fontaneria4%20separado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Libro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sto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os%20Compartidos%20Evaluacion%20y%20Costo\MIGUEL\PRESUPUESTOS\2021\ZONA%20II\Azua\Planta%20Potabilizadora%20Villarpando%20Revisa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Users\Luis%20Calderon\Documents\Trabajos\ANALISISDECOSTOS\BASE%20DE%20DATOS%20ANALISIS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ona.montas\AppData\Local\Microsoft\Windows\Temporary%20Internet%20Files\Content.Outlook\2H869UQ5\FORMATO%20INAPA\BARRIO+MARIA+TRINIDAD+SANCHEZ%20(2)-INAPA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DCE232\PROYECTO%20AQN-WC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G.A.1(07junio2005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costo%205ta\DOCUME~1\FARNAU~1.INA\CONFIG~1\Temp\DOCUMENTOS%20ALMONTE\Analisis%20de%20Precios,%207ma%20Edicion,%202010,%20enero\2010%2011%20Ene%20tx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CITACION%20VILLAS%20TIPO%20PRESIDENCIAL%20BISONO\Villa%20%20Presidencial4,5,6%20BISONO-ultimo%20DEFINITIVO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Presupuesto%20Colina%20ben\ACACIA%20ben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ica\New%20Folder\PRESUPUESTO%20PM2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Cubicaciones\Cubicacion%20No.%203\Cubicacion%20Villa%20BPB%2024%20Hab2%20Villa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RESUPUbahia%20principe%20modificado2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ohanny.mercedes/Downloads/SIMO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  <sheetName val="MOJornal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Precio_de_Vigas4"/>
      <sheetName val="Hss_10&quot;_x_3&quot;_x__125&quot;4"/>
      <sheetName val="C_5&quot;_x_10&quot;_x_2_mm4"/>
      <sheetName val="C_2&quot;_x_10&quot;_x_2mm4"/>
      <sheetName val="ANALISIS_STO_DGO4"/>
      <sheetName val="Precio_de_Vigas5"/>
      <sheetName val="Hss_10&quot;_x_3&quot;_x__125&quot;5"/>
      <sheetName val="C_5&quot;_x_10&quot;_x_2_mm5"/>
      <sheetName val="C_2&quot;_x_10&quot;_x_2mm5"/>
      <sheetName val="ANALISIS_STO_DGO5"/>
      <sheetName val="a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  <sheetName val="caseta_de_planta_(2)1"/>
      <sheetName val="cisterna_1"/>
      <sheetName val="caseta_de_planta1"/>
      <sheetName val="Relacion_de_proyecto1"/>
      <sheetName val="Análisis_de_Precios1"/>
      <sheetName val="analisis"/>
      <sheetName val="MO"/>
      <sheetName val="MATERIALES_LISTADO"/>
      <sheetName val="M_O_"/>
      <sheetName val="M_O_1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 detallado"/>
      <sheetName val="PRECIOS"/>
      <sheetName val="MATERIALES"/>
      <sheetName val="OBRAMANO"/>
      <sheetName val="EQUIPOS"/>
      <sheetName val="caseta_de_planta_(2)4"/>
      <sheetName val="cisterna_4"/>
      <sheetName val="caseta_de_planta4"/>
      <sheetName val="Relacion_de_proyecto4"/>
      <sheetName val="Análisis_de_Precios4"/>
      <sheetName val="M_O_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"/>
      <sheetName val="analisis_detallado1"/>
      <sheetName val="analisis_detallado2"/>
      <sheetName val="analisis_detallado3"/>
      <sheetName val="analisis_detallado4"/>
      <sheetName val="analisis_detallado5"/>
      <sheetName val="analisis trabajos generales"/>
      <sheetName val="V.Tierras A"/>
      <sheetName val="listado equipos a utilizar"/>
      <sheetName val="M.O y Rendimientos"/>
      <sheetName val="Col.Amarre"/>
      <sheetName val="Escalera"/>
      <sheetName val="Muros"/>
      <sheetName val="presup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7">
          <cell r="C7" t="str">
            <v>Cant.</v>
          </cell>
        </row>
      </sheetData>
      <sheetData sheetId="16"/>
      <sheetData sheetId="17">
        <row r="7">
          <cell r="C7" t="str">
            <v>Cant.</v>
          </cell>
        </row>
      </sheetData>
      <sheetData sheetId="18">
        <row r="7">
          <cell r="C7" t="str">
            <v>Cant.</v>
          </cell>
        </row>
      </sheetData>
      <sheetData sheetId="19"/>
      <sheetData sheetId="20" refreshError="1"/>
      <sheetData sheetId="21" refreshError="1"/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/>
      <sheetData sheetId="28" refreshError="1"/>
      <sheetData sheetId="29" refreshError="1"/>
      <sheetData sheetId="30"/>
      <sheetData sheetId="31">
        <row r="7">
          <cell r="C7" t="str">
            <v>Cant.</v>
          </cell>
        </row>
      </sheetData>
      <sheetData sheetId="32"/>
      <sheetData sheetId="33"/>
      <sheetData sheetId="34">
        <row r="7">
          <cell r="C7" t="str">
            <v>Cant.</v>
          </cell>
        </row>
      </sheetData>
      <sheetData sheetId="35">
        <row r="7">
          <cell r="C7" t="str">
            <v>Cant.</v>
          </cell>
        </row>
      </sheetData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>
        <row r="7">
          <cell r="C7" t="str">
            <v>Cant.</v>
          </cell>
        </row>
      </sheetData>
      <sheetData sheetId="41">
        <row r="7">
          <cell r="C7" t="str">
            <v>Cant.</v>
          </cell>
        </row>
      </sheetData>
      <sheetData sheetId="42"/>
      <sheetData sheetId="43">
        <row r="7">
          <cell r="C7" t="str">
            <v>Cant.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>
        <row r="7">
          <cell r="C7" t="str">
            <v>Cant.</v>
          </cell>
        </row>
      </sheetData>
      <sheetData sheetId="52">
        <row r="7">
          <cell r="C7" t="str">
            <v>Cant.</v>
          </cell>
        </row>
      </sheetData>
      <sheetData sheetId="53"/>
      <sheetData sheetId="54"/>
      <sheetData sheetId="55"/>
      <sheetData sheetId="56"/>
      <sheetData sheetId="57">
        <row r="7">
          <cell r="C7" t="str">
            <v>Cant.</v>
          </cell>
        </row>
      </sheetData>
      <sheetData sheetId="58">
        <row r="7">
          <cell r="C7" t="str">
            <v>Cant.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7">
          <cell r="C7" t="str">
            <v>Cant.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Ana"/>
      <sheetName val="Ins"/>
      <sheetName val="Ins 2"/>
      <sheetName val="med.mov.de tierras"/>
      <sheetName val="Analisis"/>
      <sheetName val="presup_"/>
      <sheetName val="presup_1"/>
      <sheetName val="presup_2"/>
      <sheetName val="presup_3"/>
      <sheetName val="Analisis Detallado"/>
      <sheetName val="Copia de Analisis"/>
      <sheetName val="presup_4"/>
      <sheetName val="presup_5"/>
      <sheetName val="anal term"/>
      <sheetName val="Mat"/>
      <sheetName val="Jornal"/>
      <sheetName val="M.O.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2"/>
      <sheetName val="Boletín"/>
      <sheetName val="Km-Serv"/>
      <sheetName val="RESUMEN "/>
      <sheetName val="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  <sheetName val="APU definitivos 01"/>
      <sheetName val="Sheet1"/>
      <sheetName val="Registro 1 x 1"/>
      <sheetName val="Sheet2"/>
      <sheetName val="Sheet3"/>
      <sheetName val="APU PRESENT"/>
      <sheetName val="APU PRESENT Rev Reun 24 Feb"/>
      <sheetName val="PRESUP DEFINITIVO 1"/>
      <sheetName val="PRESUP DEFINITIVO 2"/>
      <sheetName val="APU definitivos 2"/>
      <sheetName val="ADICIONALES"/>
      <sheetName val="INST COND PA48N"/>
      <sheetName val="LLEVAR AL EJE PA48N"/>
      <sheetName val="REINSTALAR PA48N"/>
      <sheetName val="DESINSTALAR PA48N"/>
      <sheetName val="PRESUP. GENERAL OBRA"/>
      <sheetName val="PRESUP. DISCONSA"/>
      <sheetName val="CUBI 12"/>
      <sheetName val="RESUM CUBI 12"/>
      <sheetName val="Hoja2"/>
      <sheetName val="PRESUP ADENDA 1"/>
      <sheetName val="APU AC URB B"/>
      <sheetName val="APU AC UBR B II"/>
      <sheetName val="APU DREN B1"/>
      <sheetName val="FEB08"/>
      <sheetName val="RESUMEN 1ra REVISION"/>
      <sheetName val="Escalones y Topes"/>
      <sheetName val="PRESUP X ESCALONES"/>
      <sheetName val="PRESUP X MODULO"/>
      <sheetName val="APU PRESENTACION"/>
      <sheetName val="PRESUP BASE OB COMP LOTE B-B1"/>
      <sheetName val="PRESUP DESGLOSADOS"/>
      <sheetName val="APU ADAPTADOS"/>
      <sheetName val="APU definitivos 01may08"/>
      <sheetName val="APU Registros"/>
      <sheetName val="Cálculo de Cant"/>
      <sheetName val="VOLUMENES"/>
      <sheetName val="Mediciones B.A."/>
      <sheetName val="COMP. 1+072 @ 1+707"/>
      <sheetName val="PRESUP. 1+072 @ 1+707 BERICO"/>
      <sheetName val="PRESUP. 1+072 @ 1+707 presentac"/>
      <sheetName val="Analisis Imbornal Marlon"/>
      <sheetName val="Ins2"/>
      <sheetName val="PRESUP. LOTE B-B1"/>
      <sheetName val="PRESUP DRENAJE PLUVIAL"/>
      <sheetName val="PRESUP OB COMP LOTE B-OCT09"/>
      <sheetName val="PRESUP OB COMP LOTE B-B1 JUL09"/>
      <sheetName val="APU SIST VIAL"/>
      <sheetName val="APU ACERAS CONTENES"/>
      <sheetName val="CASETA BASURA"/>
      <sheetName val="APU ARREGLO Y CONFORMACION"/>
      <sheetName val="APU"/>
      <sheetName val="APU ASF Y OTROS"/>
      <sheetName val="Reasfalt 1¨"/>
      <sheetName val="computos"/>
      <sheetName val="Ana.Unit."/>
      <sheetName val="Cantidades"/>
      <sheetName val="Mediciones"/>
      <sheetName val="Comparacion Presup"/>
      <sheetName val="Presupuesto Base"/>
      <sheetName val="Observaciones"/>
      <sheetName val="Mort y Concretos"/>
      <sheetName val="a.p.u. ORIG"/>
      <sheetName val="Comparación Presupuestos"/>
      <sheetName val="Comparación Presupuest (04-09)"/>
      <sheetName val="Presupuesto Tawil"/>
      <sheetName val="Presupuesto Ejecut"/>
      <sheetName val="Mediciones Ejecutar"/>
      <sheetName val="Mediciones Ejecutar (2)"/>
      <sheetName val="APU 2DA REV"/>
      <sheetName val="Mediciones 05-09 Jair"/>
      <sheetName val="Nuevo Presupuesto Tauil "/>
      <sheetName val="Presupuesto con Nvos Ptecios"/>
      <sheetName val="APU3 3oct"/>
      <sheetName val="Presupuesto con Precio 3ra Rev"/>
      <sheetName val="Calculos"/>
      <sheetName val="PRESUP. 1+072 @ 1+707"/>
      <sheetName val="INSU"/>
      <sheetName val="HORM_&amp;_MORT"/>
      <sheetName val="MUROS"/>
      <sheetName val="TERMINACION"/>
      <sheetName val="ANAL"/>
      <sheetName val="MEMO"/>
      <sheetName val="COF"/>
      <sheetName val="SEPAR"/>
      <sheetName val="25x25"/>
      <sheetName val="25x40"/>
      <sheetName val="CUB 1. CODOCON"/>
      <sheetName val="PA56N (B.A.)"/>
      <sheetName val="HORM_MOR"/>
      <sheetName val="TERMI"/>
      <sheetName val="PRES_PLUVIAL"/>
      <sheetName val="PRES_SANITARIA"/>
      <sheetName val="MEMORIA"/>
      <sheetName val="PRESUP GRAL EL INDIO"/>
      <sheetName val="CUBI I"/>
      <sheetName val="SOPORTE CUBI I"/>
      <sheetName val="Relacion Botes Cubi1"/>
      <sheetName val="CUBI II"/>
      <sheetName val="SOPORTE CUBI II"/>
      <sheetName val="Relacion Suministro Cubi1"/>
      <sheetName val="Relacion Botes Cubi2"/>
      <sheetName val="Analisis Costo Gaviones"/>
      <sheetName val="CUBI III"/>
      <sheetName val="SOPORTE CUBI III"/>
      <sheetName val="Relacion Botes Cubi3"/>
      <sheetName val="CUBI IV"/>
      <sheetName val="SOPORTE CUBI IV"/>
      <sheetName val="Relacion Botes Cubi4"/>
      <sheetName val="CUBI V"/>
      <sheetName val="SOPORTE CUBI V"/>
      <sheetName val="Relacion Botes Cubi 5"/>
      <sheetName val="CUBI VI"/>
      <sheetName val="SOPORTE CUBI VI"/>
      <sheetName val="Relacion Botes Cubi 6"/>
      <sheetName val="CUBI VII"/>
      <sheetName val="SOPORTE CUBI VII"/>
      <sheetName val="Relacion Botes Cubi 7"/>
      <sheetName val="Medic El Indio 1+049 a 1+48"/>
      <sheetName val="CUBI VIII"/>
      <sheetName val="SOPORTE CUBI VIII"/>
      <sheetName val="Relacion Botes Cubi 8"/>
      <sheetName val="Relacion Gastos Adic"/>
      <sheetName val="CUBI 9"/>
      <sheetName val="SOPORTE CUBI 9"/>
      <sheetName val="Relacion Botes Cubi 9"/>
      <sheetName val="CUBI 10"/>
      <sheetName val="SOPORTE CUBI 10"/>
      <sheetName val="Relacion Botes Cubi 10"/>
      <sheetName val="CUBI 11"/>
      <sheetName val="SOPORTE CUBI 11"/>
      <sheetName val="Botes Cubi 11"/>
      <sheetName val="APU definitivos AGOSTO 08"/>
      <sheetName val="APU definitivos Sept-Oct 08"/>
      <sheetName val="Analisis Cabezal Ptas Acog"/>
      <sheetName val="Inst Tinacos"/>
      <sheetName val="M_O_"/>
      <sheetName val="APU FEB - MAR 09"/>
      <sheetName val="Cub 02 DESSAU "/>
      <sheetName val="Soporte Cubi 02"/>
      <sheetName val="Soporte Cubi 02 Adicional"/>
      <sheetName val="APU ADICIONAL"/>
      <sheetName val="Vol. sumistro base (2)"/>
      <sheetName val="Resumen"/>
      <sheetName val="GENERALES"/>
      <sheetName val="VIALIDAD ACCESO A TERMINAL"/>
      <sheetName val="AREA EXTERIOR Y PARQUEOS"/>
      <sheetName val="EDIFICIO COUNTERS"/>
      <sheetName val="MEZZANINE"/>
      <sheetName val="MODULO DE BAÑOS PASAJEROS"/>
      <sheetName val="MODULO DE OFICINA"/>
      <sheetName val="PASARELA TRONCO"/>
      <sheetName val="AMPLIACION EDIFIFIO MIGRACION"/>
      <sheetName val="INST. SANITARIAS "/>
      <sheetName val="INST. ELECTRICAS"/>
      <sheetName val="CLIMATIZACION"/>
      <sheetName val="ANALISIS PARTIDAS"/>
      <sheetName val="ANALISIS AUXILIARES"/>
      <sheetName val="LISTADO DE INSUMOS"/>
      <sheetName val="RES"/>
      <sheetName val="PISC"/>
      <sheetName val="ESTACION BOMBEO"/>
      <sheetName val="DS"/>
      <sheetName val="AP"/>
      <sheetName val="PRE"/>
      <sheetName val="REMODELACION"/>
      <sheetName val="AMPLIACION"/>
      <sheetName val="ELECTROMECANICA"/>
      <sheetName val="PROG. Y FLUJO DE CADA"/>
      <sheetName val="anal. electrico"/>
      <sheetName val="Analisis Ptas. Madera"/>
      <sheetName val="Mano de Obra"/>
      <sheetName val="PRESUPUESTO CIVIL"/>
      <sheetName val="RESUMEN PI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>
        <row r="4">
          <cell r="C4">
            <v>3118.8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3">
          <cell r="I13">
            <v>5208.2</v>
          </cell>
        </row>
      </sheetData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>
        <row r="11">
          <cell r="C11">
            <v>268</v>
          </cell>
        </row>
      </sheetData>
      <sheetData sheetId="22"/>
      <sheetData sheetId="23"/>
      <sheetData sheetId="24">
        <row r="39">
          <cell r="G39">
            <v>37.200000000000003</v>
          </cell>
        </row>
      </sheetData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11">
          <cell r="F11">
            <v>397.73</v>
          </cell>
        </row>
      </sheetData>
      <sheetData sheetId="49" refreshError="1"/>
      <sheetData sheetId="50">
        <row r="11">
          <cell r="F11">
            <v>397.73</v>
          </cell>
        </row>
      </sheetData>
      <sheetData sheetId="51">
        <row r="3">
          <cell r="D3">
            <v>2506.585</v>
          </cell>
        </row>
      </sheetData>
      <sheetData sheetId="52" refreshError="1"/>
      <sheetData sheetId="53" refreshError="1"/>
      <sheetData sheetId="54" refreshError="1"/>
      <sheetData sheetId="55">
        <row r="3">
          <cell r="D3">
            <v>2506.585</v>
          </cell>
        </row>
      </sheetData>
      <sheetData sheetId="56"/>
      <sheetData sheetId="57"/>
      <sheetData sheetId="58"/>
      <sheetData sheetId="59">
        <row r="4">
          <cell r="C4">
            <v>352.8</v>
          </cell>
        </row>
      </sheetData>
      <sheetData sheetId="60"/>
      <sheetData sheetId="61"/>
      <sheetData sheetId="62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11">
          <cell r="I11">
            <v>1863.7719999999999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1">
          <cell r="I11">
            <v>1863.7719999999999</v>
          </cell>
        </row>
      </sheetData>
      <sheetData sheetId="88">
        <row r="4">
          <cell r="C4">
            <v>3118.8</v>
          </cell>
        </row>
      </sheetData>
      <sheetData sheetId="89">
        <row r="11">
          <cell r="I11">
            <v>1863.7719999999999</v>
          </cell>
        </row>
      </sheetData>
      <sheetData sheetId="90">
        <row r="4">
          <cell r="C4">
            <v>3118.8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>
        <row r="13">
          <cell r="I13">
            <v>5208.2</v>
          </cell>
        </row>
      </sheetData>
      <sheetData sheetId="179" refreshError="1"/>
      <sheetData sheetId="180"/>
      <sheetData sheetId="181" refreshError="1"/>
      <sheetData sheetId="182" refreshError="1"/>
      <sheetData sheetId="183" refreshError="1"/>
      <sheetData sheetId="184"/>
      <sheetData sheetId="185"/>
      <sheetData sheetId="186" refreshError="1"/>
      <sheetData sheetId="187" refreshError="1"/>
      <sheetData sheetId="188" refreshError="1"/>
      <sheetData sheetId="189">
        <row r="11">
          <cell r="I11">
            <v>1863.7719999999999</v>
          </cell>
        </row>
      </sheetData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 refreshError="1"/>
      <sheetData sheetId="201" refreshError="1"/>
      <sheetData sheetId="202" refreshError="1"/>
      <sheetData sheetId="203" refreshError="1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>
        <row r="2">
          <cell r="CT2">
            <v>0.1555871762580722</v>
          </cell>
        </row>
      </sheetData>
      <sheetData sheetId="217"/>
      <sheetData sheetId="218"/>
      <sheetData sheetId="219"/>
      <sheetData sheetId="220"/>
      <sheetData sheetId="221">
        <row r="788">
          <cell r="E788">
            <v>5744.97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  <sheetName val="Resumen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Detalle_Acero4"/>
      <sheetName val="O_M__y_Salarios4"/>
      <sheetName val="Trabajos_Generales4"/>
      <sheetName val="COSTO_INDIRECTO4"/>
      <sheetName val="OPERADORES_EQUIPOS4"/>
      <sheetName val="HORM__Y_MORTEROS_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Detalle_Acero5"/>
      <sheetName val="O_M__y_Salarios5"/>
      <sheetName val="Trabajos_Generales5"/>
      <sheetName val="COSTO_INDIRECTO5"/>
      <sheetName val="OPERADORES_EQUIPOS5"/>
      <sheetName val="HORM__Y_MORTEROS_5"/>
      <sheetName val="caseta de planta"/>
      <sheetName val="materiales_(2)1"/>
      <sheetName val="V_Tierras_A2"/>
      <sheetName val="materiales_(2)2"/>
      <sheetName val="V_Tierras_A3"/>
      <sheetName val="materiales_(2)3"/>
      <sheetName val="insumo"/>
      <sheetName val="mezcla"/>
      <sheetName val="V_Tierras_A4"/>
      <sheetName val="materiales_(2)4"/>
      <sheetName val="V_Tierras_A5"/>
      <sheetName val="materiales_(2)5"/>
      <sheetName val="Desembolso de Caja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7792.2050656250012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>
        <row r="201">
          <cell r="F201">
            <v>7792.2050656250012</v>
          </cell>
        </row>
      </sheetData>
      <sheetData sheetId="48">
        <row r="201">
          <cell r="F201">
            <v>7792.2050656250012</v>
          </cell>
        </row>
      </sheetData>
      <sheetData sheetId="49">
        <row r="201">
          <cell r="F201">
            <v>7792.2050656250012</v>
          </cell>
        </row>
      </sheetData>
      <sheetData sheetId="50">
        <row r="201">
          <cell r="F201">
            <v>7792.2050656250012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>
        <row r="201">
          <cell r="F201">
            <v>7792.2050656250003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>
        <row r="201">
          <cell r="F201">
            <v>7792.2050656250012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201">
          <cell r="F201">
            <v>7792.2050656250012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201">
          <cell r="F201">
            <v>7792.2050656250012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  <sheetName val="Insumos"/>
      <sheetName val="Análisis de Precios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caseta de planta"/>
      <sheetName val="Ana. blocks y termin."/>
      <sheetName val="Costos Mano de Obra"/>
      <sheetName val="Insumos materiales"/>
      <sheetName val="Ana. Horm mexc mort"/>
      <sheetName val="#¡REF"/>
      <sheetName val="V.Tierras 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  <sheetName val="MANO DE OBRA (2)"/>
      <sheetName val="Mano de Obra"/>
      <sheetName val="MOVIMIENTO DE TIERRA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OBRAMANO"/>
      <sheetName val="EQUIPOS"/>
      <sheetName val="Precio"/>
      <sheetName val="R.A.U."/>
      <sheetName val="Insumos"/>
      <sheetName val="M.O."/>
      <sheetName val="insumo"/>
      <sheetName val="mezcla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  <sheetName val="Sheet4"/>
      <sheetName val="Sheet5"/>
      <sheetName val="análisis de precios"/>
      <sheetName val="caseta de planta"/>
      <sheetName val="M.O y Rendimientos"/>
      <sheetName val="analprecvi"/>
      <sheetName val="GONZALO"/>
      <sheetName val="TRACTOR_D9T4"/>
      <sheetName val="TRACTOR_D8T_4"/>
      <sheetName val="TRACTOR_D6R4"/>
      <sheetName val="PALA_950G4"/>
      <sheetName val="Motoniveladora_140H4"/>
      <sheetName val="Compactador_CS533E4"/>
      <sheetName val="Excavadora_Cat__325C4"/>
      <sheetName val="Resumen_Precio_Equipos4"/>
      <sheetName val="Comparacion_precios_unitarios4"/>
      <sheetName val="Detalle_Partidas4"/>
      <sheetName val="Observaciones_4"/>
      <sheetName val="P_U__Samana4"/>
      <sheetName val="Listado_Equipos_Propios4"/>
      <sheetName val="O_M__y_Salarios4"/>
      <sheetName val="Posesion_Camion4"/>
      <sheetName val="Posesion_Camion_Empirico_OK4"/>
      <sheetName val="Posesion_RM_250_Julio4"/>
      <sheetName val="TRACTOR_D7H4"/>
      <sheetName val="PALA_950E4"/>
      <sheetName val="GRADER_12G4"/>
      <sheetName val="Modelo_de_P_U_4"/>
      <sheetName val="Costo_Horario_D9N4"/>
      <sheetName val="Determinación_de_Rendimientos4"/>
      <sheetName val="Determinación_de_Rendimient_(24"/>
      <sheetName val="Determinación_de_Rendimient_(34"/>
      <sheetName val="P_U__Excavación_Roca_con_Rippe4"/>
      <sheetName val="ANALISIS_HORMIGON_ARMADO4"/>
      <sheetName val="LISTA_DE_MATERIALES4"/>
      <sheetName val="Insumos_materiales4"/>
      <sheetName val="Costos_Mano_de_Obra4"/>
      <sheetName val="Ana__Horm_mexc_mort4"/>
      <sheetName val="TRACTOR_D9T5"/>
      <sheetName val="TRACTOR_D8T_5"/>
      <sheetName val="TRACTOR_D6R5"/>
      <sheetName val="PALA_950G5"/>
      <sheetName val="Motoniveladora_140H5"/>
      <sheetName val="Compactador_CS533E5"/>
      <sheetName val="Excavadora_Cat__325C5"/>
      <sheetName val="Resumen_Precio_Equipos5"/>
      <sheetName val="Comparacion_precios_unitarios5"/>
      <sheetName val="Detalle_Partidas5"/>
      <sheetName val="Observaciones_5"/>
      <sheetName val="P_U__Samana5"/>
      <sheetName val="Listado_Equipos_Propios5"/>
      <sheetName val="O_M__y_Salarios5"/>
      <sheetName val="Posesion_Camion5"/>
      <sheetName val="Posesion_Camion_Empirico_OK5"/>
      <sheetName val="Posesion_RM_250_Julio5"/>
      <sheetName val="TRACTOR_D7H5"/>
      <sheetName val="PALA_950E5"/>
      <sheetName val="GRADER_12G5"/>
      <sheetName val="Modelo_de_P_U_5"/>
      <sheetName val="Costo_Horario_D9N5"/>
      <sheetName val="Determinación_de_Rendimientos5"/>
      <sheetName val="Determinación_de_Rendimient_(25"/>
      <sheetName val="Determinación_de_Rendimient_(35"/>
      <sheetName val="P_U__Excavación_Roca_con_Rippe5"/>
      <sheetName val="ANALISIS_HORMIGON_ARMADO5"/>
      <sheetName val="LISTA_DE_MATERIALES5"/>
      <sheetName val="Insumos_materiales5"/>
      <sheetName val="Costos_Mano_de_Obra5"/>
      <sheetName val="Ana__Horm_mexc_mort5"/>
      <sheetName val="análisis"/>
      <sheetName val="a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3">
          <cell r="I13">
            <v>5208.2</v>
          </cell>
        </row>
      </sheetData>
      <sheetData sheetId="29">
        <row r="13">
          <cell r="I13">
            <v>5208.2</v>
          </cell>
        </row>
      </sheetData>
      <sheetData sheetId="30">
        <row r="13">
          <cell r="I13">
            <v>5208.2</v>
          </cell>
        </row>
      </sheetData>
      <sheetData sheetId="31">
        <row r="13">
          <cell r="I13">
            <v>5208.2</v>
          </cell>
        </row>
      </sheetData>
      <sheetData sheetId="32">
        <row r="13">
          <cell r="I13">
            <v>5208.2</v>
          </cell>
        </row>
      </sheetData>
      <sheetData sheetId="33">
        <row r="13">
          <cell r="I13">
            <v>5208.2</v>
          </cell>
        </row>
      </sheetData>
      <sheetData sheetId="34">
        <row r="13">
          <cell r="I13">
            <v>5208.2</v>
          </cell>
        </row>
      </sheetData>
      <sheetData sheetId="35">
        <row r="13">
          <cell r="I13">
            <v>5208.2</v>
          </cell>
        </row>
      </sheetData>
      <sheetData sheetId="36">
        <row r="13">
          <cell r="I13">
            <v>5208.2</v>
          </cell>
        </row>
      </sheetData>
      <sheetData sheetId="37">
        <row r="13">
          <cell r="I13">
            <v>5208.2</v>
          </cell>
        </row>
      </sheetData>
      <sheetData sheetId="38">
        <row r="13">
          <cell r="I13">
            <v>5208.2</v>
          </cell>
        </row>
      </sheetData>
      <sheetData sheetId="39">
        <row r="13">
          <cell r="I13">
            <v>5208.2</v>
          </cell>
        </row>
      </sheetData>
      <sheetData sheetId="40">
        <row r="13">
          <cell r="I13">
            <v>5208.2</v>
          </cell>
        </row>
      </sheetData>
      <sheetData sheetId="41">
        <row r="13">
          <cell r="I13">
            <v>5208.2</v>
          </cell>
        </row>
      </sheetData>
      <sheetData sheetId="42">
        <row r="13">
          <cell r="I13">
            <v>5208.2</v>
          </cell>
        </row>
      </sheetData>
      <sheetData sheetId="43">
        <row r="13">
          <cell r="I13">
            <v>5208.2</v>
          </cell>
        </row>
      </sheetData>
      <sheetData sheetId="44">
        <row r="13">
          <cell r="I13">
            <v>5208.2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>
        <row r="13">
          <cell r="I13">
            <v>5208.2</v>
          </cell>
        </row>
      </sheetData>
      <sheetData sheetId="73">
        <row r="13">
          <cell r="I13">
            <v>5208.2</v>
          </cell>
        </row>
      </sheetData>
      <sheetData sheetId="74">
        <row r="13">
          <cell r="I13">
            <v>5208.2</v>
          </cell>
        </row>
      </sheetData>
      <sheetData sheetId="75">
        <row r="13">
          <cell r="I13">
            <v>5208.2</v>
          </cell>
        </row>
      </sheetData>
      <sheetData sheetId="76">
        <row r="13">
          <cell r="I13">
            <v>5208.2</v>
          </cell>
        </row>
      </sheetData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>
        <row r="13">
          <cell r="I13">
            <v>5208.2</v>
          </cell>
        </row>
      </sheetData>
      <sheetData sheetId="84">
        <row r="13">
          <cell r="I13">
            <v>5208.2</v>
          </cell>
        </row>
      </sheetData>
      <sheetData sheetId="85">
        <row r="13">
          <cell r="I13">
            <v>5208.2</v>
          </cell>
        </row>
      </sheetData>
      <sheetData sheetId="86">
        <row r="13">
          <cell r="I13">
            <v>5208.2</v>
          </cell>
        </row>
      </sheetData>
      <sheetData sheetId="87">
        <row r="13">
          <cell r="I13">
            <v>5208.2</v>
          </cell>
        </row>
      </sheetData>
      <sheetData sheetId="88">
        <row r="13">
          <cell r="I13">
            <v>5208.2</v>
          </cell>
        </row>
      </sheetData>
      <sheetData sheetId="89">
        <row r="13">
          <cell r="I13">
            <v>5208.2</v>
          </cell>
        </row>
      </sheetData>
      <sheetData sheetId="90">
        <row r="13">
          <cell r="I13">
            <v>5208.2</v>
          </cell>
        </row>
      </sheetData>
      <sheetData sheetId="91">
        <row r="13">
          <cell r="I13">
            <v>5208.2</v>
          </cell>
        </row>
      </sheetData>
      <sheetData sheetId="92">
        <row r="13">
          <cell r="I13">
            <v>5208.2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13">
          <cell r="I13">
            <v>5208.2</v>
          </cell>
        </row>
      </sheetData>
      <sheetData sheetId="104">
        <row r="13">
          <cell r="I13">
            <v>5208.2</v>
          </cell>
        </row>
      </sheetData>
      <sheetData sheetId="105">
        <row r="13">
          <cell r="I13">
            <v>5208.2</v>
          </cell>
        </row>
      </sheetData>
      <sheetData sheetId="106">
        <row r="13">
          <cell r="I13">
            <v>5208.2</v>
          </cell>
        </row>
      </sheetData>
      <sheetData sheetId="107">
        <row r="13">
          <cell r="I13">
            <v>5208.2</v>
          </cell>
        </row>
      </sheetData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>
        <row r="13">
          <cell r="I13">
            <v>5208.2</v>
          </cell>
        </row>
      </sheetData>
      <sheetData sheetId="122">
        <row r="13">
          <cell r="I13">
            <v>5208.2</v>
          </cell>
        </row>
      </sheetData>
      <sheetData sheetId="123">
        <row r="13">
          <cell r="I13">
            <v>5208.2</v>
          </cell>
        </row>
      </sheetData>
      <sheetData sheetId="124">
        <row r="13">
          <cell r="I13">
            <v>5208.2</v>
          </cell>
        </row>
      </sheetData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13">
          <cell r="I13">
            <v>5208.2</v>
          </cell>
        </row>
      </sheetData>
      <sheetData sheetId="135">
        <row r="13">
          <cell r="I13">
            <v>5208.2</v>
          </cell>
        </row>
      </sheetData>
      <sheetData sheetId="136">
        <row r="13">
          <cell r="I13">
            <v>5208.2</v>
          </cell>
        </row>
      </sheetData>
      <sheetData sheetId="137">
        <row r="13">
          <cell r="I13">
            <v>5208.2</v>
          </cell>
        </row>
      </sheetData>
      <sheetData sheetId="138">
        <row r="13">
          <cell r="I13">
            <v>5208.2</v>
          </cell>
        </row>
      </sheetData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>
        <row r="13">
          <cell r="I13">
            <v>5208.2</v>
          </cell>
        </row>
      </sheetData>
      <sheetData sheetId="153">
        <row r="13">
          <cell r="I13">
            <v>5208.2</v>
          </cell>
        </row>
      </sheetData>
      <sheetData sheetId="154">
        <row r="13">
          <cell r="I13">
            <v>5208.2</v>
          </cell>
        </row>
      </sheetData>
      <sheetData sheetId="155">
        <row r="13">
          <cell r="I13">
            <v>5208.2</v>
          </cell>
        </row>
      </sheetData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>
        <row r="13">
          <cell r="I13">
            <v>5208.2</v>
          </cell>
        </row>
      </sheetData>
      <sheetData sheetId="177">
        <row r="13">
          <cell r="I13">
            <v>5208.2</v>
          </cell>
        </row>
      </sheetData>
      <sheetData sheetId="178">
        <row r="13">
          <cell r="I13">
            <v>5208.2</v>
          </cell>
        </row>
      </sheetData>
      <sheetData sheetId="179">
        <row r="13">
          <cell r="I13">
            <v>5208.2</v>
          </cell>
        </row>
      </sheetData>
      <sheetData sheetId="180">
        <row r="13">
          <cell r="I13">
            <v>5208.2</v>
          </cell>
        </row>
      </sheetData>
      <sheetData sheetId="181">
        <row r="13">
          <cell r="I13">
            <v>5208.2</v>
          </cell>
        </row>
      </sheetData>
      <sheetData sheetId="182">
        <row r="13">
          <cell r="I13">
            <v>5208.2</v>
          </cell>
        </row>
      </sheetData>
      <sheetData sheetId="183">
        <row r="13">
          <cell r="I13">
            <v>5208.2</v>
          </cell>
        </row>
      </sheetData>
      <sheetData sheetId="184">
        <row r="13">
          <cell r="I13">
            <v>5208.2</v>
          </cell>
        </row>
      </sheetData>
      <sheetData sheetId="185">
        <row r="13">
          <cell r="I13">
            <v>5208.2</v>
          </cell>
        </row>
      </sheetData>
      <sheetData sheetId="186">
        <row r="13">
          <cell r="I13">
            <v>5208.2</v>
          </cell>
        </row>
      </sheetData>
      <sheetData sheetId="187">
        <row r="13">
          <cell r="I13">
            <v>5208.2</v>
          </cell>
        </row>
      </sheetData>
      <sheetData sheetId="188">
        <row r="13">
          <cell r="I13">
            <v>5208.2</v>
          </cell>
        </row>
      </sheetData>
      <sheetData sheetId="189">
        <row r="13">
          <cell r="I13">
            <v>5208.2</v>
          </cell>
        </row>
      </sheetData>
      <sheetData sheetId="190">
        <row r="13">
          <cell r="I13">
            <v>5208.2</v>
          </cell>
        </row>
      </sheetData>
      <sheetData sheetId="191">
        <row r="13">
          <cell r="I13">
            <v>5208.2</v>
          </cell>
        </row>
      </sheetData>
      <sheetData sheetId="192">
        <row r="13">
          <cell r="I13">
            <v>5208.2</v>
          </cell>
        </row>
      </sheetData>
      <sheetData sheetId="193">
        <row r="13">
          <cell r="I13">
            <v>5208.2</v>
          </cell>
        </row>
      </sheetData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>
        <row r="13">
          <cell r="I13">
            <v>5208.2</v>
          </cell>
        </row>
      </sheetData>
      <sheetData sheetId="208">
        <row r="13">
          <cell r="I13">
            <v>5208.2</v>
          </cell>
        </row>
      </sheetData>
      <sheetData sheetId="209">
        <row r="13">
          <cell r="I13">
            <v>5208.2</v>
          </cell>
        </row>
      </sheetData>
      <sheetData sheetId="210">
        <row r="13">
          <cell r="I13">
            <v>5208.2</v>
          </cell>
        </row>
      </sheetData>
      <sheetData sheetId="211">
        <row r="13">
          <cell r="I13">
            <v>5208.2</v>
          </cell>
        </row>
      </sheetData>
      <sheetData sheetId="212">
        <row r="13">
          <cell r="I13">
            <v>5208.2</v>
          </cell>
        </row>
      </sheetData>
      <sheetData sheetId="213">
        <row r="13">
          <cell r="I13">
            <v>5208.2</v>
          </cell>
        </row>
      </sheetData>
      <sheetData sheetId="214">
        <row r="13">
          <cell r="I13">
            <v>5208.2</v>
          </cell>
        </row>
      </sheetData>
      <sheetData sheetId="215">
        <row r="13">
          <cell r="I13">
            <v>5208.2</v>
          </cell>
        </row>
      </sheetData>
      <sheetData sheetId="216">
        <row r="13">
          <cell r="I13">
            <v>5208.2</v>
          </cell>
        </row>
      </sheetData>
      <sheetData sheetId="217">
        <row r="13">
          <cell r="I13">
            <v>5208.2</v>
          </cell>
        </row>
      </sheetData>
      <sheetData sheetId="218">
        <row r="13">
          <cell r="I13">
            <v>5208.2</v>
          </cell>
        </row>
      </sheetData>
      <sheetData sheetId="219">
        <row r="13">
          <cell r="I13">
            <v>5208.2</v>
          </cell>
        </row>
      </sheetData>
      <sheetData sheetId="220">
        <row r="13">
          <cell r="I13">
            <v>5208.2</v>
          </cell>
        </row>
      </sheetData>
      <sheetData sheetId="221">
        <row r="13">
          <cell r="I13">
            <v>5208.2</v>
          </cell>
        </row>
      </sheetData>
      <sheetData sheetId="222">
        <row r="13">
          <cell r="I13">
            <v>5208.2</v>
          </cell>
        </row>
      </sheetData>
      <sheetData sheetId="223">
        <row r="13">
          <cell r="I13">
            <v>5208.2</v>
          </cell>
        </row>
      </sheetData>
      <sheetData sheetId="224">
        <row r="13">
          <cell r="I13">
            <v>5208.2</v>
          </cell>
        </row>
      </sheetData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>
        <row r="13">
          <cell r="I13">
            <v>5208.2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  <sheetName val="Materiales"/>
      <sheetName val="ANALISIS HORMIGON ARMADO"/>
      <sheetName val="LISTA DE MATERIALES"/>
      <sheetName val="An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>
        <row r="49">
          <cell r="D49">
            <v>150</v>
          </cell>
        </row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DAS VIEJAS"/>
      <sheetName val="ACUEDUCTO"/>
      <sheetName val="quimicos"/>
      <sheetName val="LPU"/>
      <sheetName val="MOV. TIERRA ALC."/>
      <sheetName val="Especificaciones Técnicas"/>
      <sheetName val="Pre Villar Pando Limpio (2)"/>
      <sheetName val="Pre Villar Pando Limpio (3)"/>
      <sheetName val="Pre Villar Pando Limpio"/>
      <sheetName val="Pre Villar Pando"/>
      <sheetName val="ANALISIS PLANTA"/>
      <sheetName val="Volumetría"/>
      <sheetName val="BbQuantityLink"/>
      <sheetName val="Hoja10"/>
      <sheetName val="Hoja8"/>
      <sheetName val="ANALISIS PTAP-Elec"/>
      <sheetName val="Cal. VERJA"/>
      <sheetName val="ANALISIS PTAP VP"/>
      <sheetName val="Analic. Alim.VP"/>
      <sheetName val="Analic. Estruc.VP"/>
      <sheetName val="MT TUBERIAS"/>
      <sheetName val="Analisis Definitivo"/>
      <sheetName val="ANALISIS PTAP"/>
      <sheetName val="ANALISIS General"/>
      <sheetName val="Hoja4"/>
      <sheetName val="Analic. Estruc."/>
      <sheetName val="Analic. Alim."/>
      <sheetName val="CASA QUIMICO"/>
      <sheetName val="MT-A"/>
      <sheetName val="MT-H"/>
      <sheetName val="MT-C"/>
      <sheetName val="MT-G"/>
      <sheetName val="MT-F"/>
      <sheetName val="Hoja7"/>
      <sheetName val="Hoja5"/>
      <sheetName val="SDAN"/>
      <sheetName val="CASETA CLORACION"/>
      <sheetName val="Hoja6"/>
      <sheetName val="VOLUMENES Y AREAS"/>
      <sheetName val="Partes Planta"/>
      <sheetName val="Hoja3"/>
      <sheetName val="Hoja2"/>
      <sheetName val="ANALISIS DEPOSITO"/>
      <sheetName val="Hoja1"/>
      <sheetName val="Carcamo de Bombeo 30m3"/>
      <sheetName val="ANALISIS "/>
      <sheetName val="Hoja11"/>
      <sheetName val="Hoja9"/>
      <sheetName val="PARA PREGUNT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F13">
            <v>3</v>
          </cell>
        </row>
        <row r="32">
          <cell r="F32">
            <v>183.4</v>
          </cell>
        </row>
        <row r="772">
          <cell r="F772">
            <v>1229.5999999999999</v>
          </cell>
        </row>
        <row r="835">
          <cell r="F835">
            <v>2200</v>
          </cell>
        </row>
        <row r="1484">
          <cell r="G1484">
            <v>8284.66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m.o."/>
      <sheetName val="Ana. blocks y termin."/>
      <sheetName val="Costos Mano de Obra"/>
      <sheetName val="Insumos materiales"/>
      <sheetName val="Ana. Horm mexc mort"/>
      <sheetName val="m_o_"/>
      <sheetName val="m_o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m_o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m_o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m_o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m_o_5"/>
      <sheetName val="HORM__Y_MORTEROS_"/>
      <sheetName val="anal_term1"/>
      <sheetName val="HORM__Y_MORTEROS_1"/>
      <sheetName val="anal_term2"/>
      <sheetName val="HORM__Y_MORTEROS_2"/>
      <sheetName val="anal_term3"/>
      <sheetName val="HORM__Y_MORTEROS_3"/>
      <sheetName val="anal_term4"/>
      <sheetName val="HORM__Y_MORTEROS_4"/>
      <sheetName val="anal_term5"/>
      <sheetName val="HORM__Y_MORTEROS_5"/>
      <sheetName val="Osiades Est."/>
      <sheetName val="Analisis RELLENO"/>
      <sheetName val="Precios"/>
      <sheetName val="presup"/>
      <sheetName val="INSUMOS"/>
      <sheetName val="ana-sanit."/>
      <sheetName val="Ana"/>
      <sheetName val="analisis h-a "/>
      <sheetName val="Pu-Sanit."/>
      <sheetName val="Jornal"/>
      <sheetName val="listado equipos a utilizar"/>
      <sheetName val="electrico"/>
      <sheetName val="Anal. horm."/>
      <sheetName val="Mat"/>
      <sheetName val="Mano de Obra"/>
      <sheetName val="Volumenes"/>
      <sheetName val="Lista d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Analisis BC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>
        <row r="9">
          <cell r="C9">
            <v>1525</v>
          </cell>
        </row>
      </sheetData>
      <sheetData sheetId="22"/>
      <sheetData sheetId="23">
        <row r="9">
          <cell r="C9">
            <v>1525</v>
          </cell>
        </row>
      </sheetData>
      <sheetData sheetId="24"/>
      <sheetData sheetId="25"/>
      <sheetData sheetId="26"/>
      <sheetData sheetId="27"/>
      <sheetData sheetId="28">
        <row r="9">
          <cell r="C9">
            <v>1525</v>
          </cell>
        </row>
      </sheetData>
      <sheetData sheetId="29">
        <row r="9">
          <cell r="C9">
            <v>1525</v>
          </cell>
        </row>
      </sheetData>
      <sheetData sheetId="30">
        <row r="9">
          <cell r="C9">
            <v>1525</v>
          </cell>
        </row>
      </sheetData>
      <sheetData sheetId="31"/>
      <sheetData sheetId="32"/>
      <sheetData sheetId="33"/>
      <sheetData sheetId="34"/>
      <sheetData sheetId="35"/>
      <sheetData sheetId="36">
        <row r="9">
          <cell r="C9">
            <v>1525</v>
          </cell>
        </row>
      </sheetData>
      <sheetData sheetId="37">
        <row r="9">
          <cell r="C9">
            <v>1525</v>
          </cell>
        </row>
      </sheetData>
      <sheetData sheetId="38"/>
      <sheetData sheetId="39"/>
      <sheetData sheetId="40">
        <row r="9">
          <cell r="C9">
            <v>1525</v>
          </cell>
        </row>
      </sheetData>
      <sheetData sheetId="41"/>
      <sheetData sheetId="42"/>
      <sheetData sheetId="43"/>
      <sheetData sheetId="44"/>
      <sheetData sheetId="45">
        <row r="9">
          <cell r="C9">
            <v>1525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  <sheetName val="ANA"/>
      <sheetName val="ELECTRICO"/>
      <sheetName val="Análisis de Preci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  <sheetName val="ANALISIS_STO_DGO"/>
      <sheetName val="ANALISIS_STO_DG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>
        <row r="8">
          <cell r="D8">
            <v>0.5</v>
          </cell>
        </row>
      </sheetData>
      <sheetData sheetId="34">
        <row r="8">
          <cell r="D8">
            <v>0.5</v>
          </cell>
        </row>
      </sheetData>
      <sheetData sheetId="35">
        <row r="8">
          <cell r="D8">
            <v>0.5</v>
          </cell>
        </row>
      </sheetData>
      <sheetData sheetId="36">
        <row r="8">
          <cell r="D8">
            <v>0.5</v>
          </cell>
        </row>
      </sheetData>
      <sheetData sheetId="37">
        <row r="8">
          <cell r="D8">
            <v>0.5</v>
          </cell>
        </row>
      </sheetData>
      <sheetData sheetId="38"/>
      <sheetData sheetId="39">
        <row r="8">
          <cell r="D8">
            <v>0.5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  <sheetName val="Materiales"/>
      <sheetName val="Detalle Acer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  <sheetName val="Desembolso de Caj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  <sheetName val="Analisis"/>
      <sheetName val="Osiades Est."/>
      <sheetName val="Analisis RELLENO"/>
      <sheetName val="Ins"/>
      <sheetName val="M.O."/>
      <sheetName val="Ins 2"/>
      <sheetName val="EQUIPOS"/>
      <sheetName val="MO"/>
    </sheetNames>
    <sheetDataSet>
      <sheetData sheetId="0" refreshError="1">
        <row r="4">
          <cell r="F4">
            <v>1</v>
          </cell>
        </row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RESUPUESTO"/>
      <sheetName val="Sheet4"/>
      <sheetName val="Sheet5"/>
      <sheetName val="análisis de precios"/>
      <sheetName val="caseta de planta"/>
      <sheetName val="analisis de costo"/>
      <sheetName val="Mano Obra"/>
      <sheetName val="anal term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11">
          <cell r="B11">
            <v>0</v>
          </cell>
        </row>
      </sheetData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11">
          <cell r="B11">
            <v>0</v>
          </cell>
        </row>
      </sheetData>
      <sheetData sheetId="80">
        <row r="11">
          <cell r="B11">
            <v>0</v>
          </cell>
        </row>
      </sheetData>
      <sheetData sheetId="81">
        <row r="11">
          <cell r="B11">
            <v>0</v>
          </cell>
        </row>
      </sheetData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INSU"/>
      <sheetName val="MO"/>
      <sheetName val="Personalizar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Ana__blocks_y_termin_"/>
      <sheetName val="Costos_Mano_de_Obra"/>
      <sheetName val="Insumos_materiales"/>
      <sheetName val="Ana__Horm_mexc_mort"/>
      <sheetName val="Análisis_de_Precios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  <sheetName val="Mov. Tierra"/>
      <sheetName val="Partidas def."/>
      <sheetName val="Mem de Calculo"/>
      <sheetName val="ANALISIS  DE PARTIDAS"/>
      <sheetName val="Contratista"/>
      <sheetName val="Contratista 2"/>
      <sheetName val="a"/>
      <sheetName val="Col_Carga4"/>
      <sheetName val="Col_Carga_(2)4"/>
      <sheetName val="Col_Amarre4"/>
      <sheetName val="Col_Amarre_(2)4"/>
      <sheetName val="Vga_Carga4"/>
      <sheetName val="Vga_Carga_(2)4"/>
      <sheetName val="Vga_Amarre4"/>
      <sheetName val="Vga_Amarre_(2)4"/>
      <sheetName val="Losa_Entrep_4"/>
      <sheetName val="Losa_Entrep__(2)4"/>
      <sheetName val="M_O_4"/>
      <sheetName val="Ana__blocks_y_termin_4"/>
      <sheetName val="Costos_Mano_de_Obra4"/>
      <sheetName val="Insumos_materiales4"/>
      <sheetName val="Ana__Horm_mexc_mort4"/>
      <sheetName val="Análisis_de_Precios4"/>
      <sheetName val="Col_Carga5"/>
      <sheetName val="Col_Carga_(2)5"/>
      <sheetName val="Col_Amarre5"/>
      <sheetName val="Col_Amarre_(2)5"/>
      <sheetName val="Vga_Carga5"/>
      <sheetName val="Vga_Carga_(2)5"/>
      <sheetName val="Vga_Amarre5"/>
      <sheetName val="Vga_Amarre_(2)5"/>
      <sheetName val="Losa_Entrep_5"/>
      <sheetName val="Losa_Entrep__(2)5"/>
      <sheetName val="M_O_5"/>
      <sheetName val="Ana__blocks_y_termin_5"/>
      <sheetName val="Costos_Mano_de_Obra5"/>
      <sheetName val="Insumos_materiales5"/>
      <sheetName val="Ana__Horm_mexc_mort5"/>
      <sheetName val="Análisis_de_Precios5"/>
      <sheetName val="listado equipos a utiliz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>
        <row r="9">
          <cell r="J9">
            <v>0</v>
          </cell>
        </row>
      </sheetData>
      <sheetData sheetId="38"/>
      <sheetData sheetId="39">
        <row r="9">
          <cell r="J9">
            <v>0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>
        <row r="9">
          <cell r="J9">
            <v>0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>
        <row r="16">
          <cell r="D16" t="str">
            <v>Pie</v>
          </cell>
        </row>
      </sheetData>
      <sheetData sheetId="95">
        <row r="19">
          <cell r="B19" t="str">
            <v>Alimentador THHN #12 Fase</v>
          </cell>
        </row>
      </sheetData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insumo"/>
      <sheetName val="exteriores"/>
      <sheetName val="Obra de Mano"/>
      <sheetName val="mov. tierra"/>
      <sheetName val="Análisis de Precios"/>
      <sheetName val="Sheet4"/>
      <sheetName val="Sheet5"/>
      <sheetName val="caseta de planta"/>
      <sheetName val="Prec_4"/>
      <sheetName val="Ana_term4"/>
      <sheetName val="PRESUP_4"/>
      <sheetName val="Prec_5"/>
      <sheetName val="Ana_term5"/>
      <sheetName val="PRESUP_5"/>
      <sheetName val="V_Tierras_A"/>
      <sheetName val="V_Tierras_A1"/>
      <sheetName val="V_Tierras_A2"/>
      <sheetName val="V_Tierras_A3"/>
      <sheetName val="Análisis"/>
      <sheetName val="Analisis Unitarios"/>
      <sheetName val="Cargas Sociales"/>
      <sheetName val="Datos a Project"/>
      <sheetName val="Tarifas de Alquiler de Equipo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2">
          <cell r="C32">
            <v>157</v>
          </cell>
        </row>
      </sheetData>
      <sheetData sheetId="37"/>
      <sheetData sheetId="38"/>
      <sheetData sheetId="39">
        <row r="32">
          <cell r="C32">
            <v>157</v>
          </cell>
        </row>
      </sheetData>
      <sheetData sheetId="40">
        <row r="32">
          <cell r="C32">
            <v>157</v>
          </cell>
        </row>
      </sheetData>
      <sheetData sheetId="41"/>
      <sheetData sheetId="42">
        <row r="32">
          <cell r="C32">
            <v>157</v>
          </cell>
        </row>
      </sheetData>
      <sheetData sheetId="43">
        <row r="32">
          <cell r="C32">
            <v>157</v>
          </cell>
        </row>
      </sheetData>
      <sheetData sheetId="44"/>
      <sheetData sheetId="45">
        <row r="32">
          <cell r="C32">
            <v>157</v>
          </cell>
        </row>
      </sheetData>
      <sheetData sheetId="46">
        <row r="32">
          <cell r="C32">
            <v>157</v>
          </cell>
        </row>
      </sheetData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>
        <row r="32">
          <cell r="C32">
            <v>157</v>
          </cell>
        </row>
      </sheetData>
      <sheetData sheetId="57"/>
      <sheetData sheetId="58"/>
      <sheetData sheetId="59">
        <row r="32">
          <cell r="C32">
            <v>157</v>
          </cell>
        </row>
      </sheetData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  <sheetName val="Ana"/>
      <sheetName val="materiales"/>
      <sheetName val="Soportes_Grales_Controles_de_O4"/>
      <sheetName val="Cotz_4"/>
      <sheetName val="Indirectos_(2)4"/>
      <sheetName val="Indirectos_Ejec_4"/>
      <sheetName val="Pres-Ejec_4"/>
      <sheetName val="Pedido_Unit_4"/>
      <sheetName val="Pedido_Masivo_4"/>
      <sheetName val="Soporte_Pedido_Unit_4"/>
      <sheetName val="Soporte_Pedido_Masivo_4"/>
      <sheetName val="Partidas_No_Contempladas4"/>
      <sheetName val="Col_Amarre4"/>
      <sheetName val="Soportes_Grales_Controles_de_O5"/>
      <sheetName val="Cotz_5"/>
      <sheetName val="Indirectos_(2)5"/>
      <sheetName val="Indirectos_Ejec_5"/>
      <sheetName val="Pres-Ejec_5"/>
      <sheetName val="Pedido_Unit_5"/>
      <sheetName val="Pedido_Masivo_5"/>
      <sheetName val="Soporte_Pedido_Unit_5"/>
      <sheetName val="Soporte_Pedido_Masivo_5"/>
      <sheetName val="Partidas_No_Contempladas5"/>
      <sheetName val="Col_Amarre5"/>
      <sheetName val="Insumos"/>
      <sheetName val="Análisis de Precios"/>
      <sheetName val="MANT.TRANSI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Insumos"/>
      <sheetName val="Análisis de Precios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  <sheetName val="Rendimientos OM"/>
      <sheetName val="Ana. blocks y termin."/>
      <sheetName val="Costos Mano de Obra"/>
      <sheetName val="Insumos materiales"/>
      <sheetName val="Ana. Horm mexc mort"/>
      <sheetName val="Analisis_albañileria4"/>
      <sheetName val="Analisis_Electrico4"/>
      <sheetName val="qqLosa1_4"/>
      <sheetName val="Cotz_4"/>
      <sheetName val="Col_Amarre4"/>
      <sheetName val="Analisis_albañileria5"/>
      <sheetName val="Analisis_Electrico5"/>
      <sheetName val="qqLosa1_5"/>
      <sheetName val="Cotz_5"/>
      <sheetName val="Col_Amarre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EST N. DE OVANDO CENTRAL (MOD. "/>
      <sheetName val="ANALISIS HORMIGON ARMADO"/>
      <sheetName val="LISTA DE MATERIALES"/>
      <sheetName val="M.O."/>
      <sheetName val="Ins"/>
      <sheetName val="Ins 2"/>
      <sheetName val="m.t C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  <sheetName val="datos_project4"/>
      <sheetName val="PRESUPUESTO_pañetado4"/>
      <sheetName val="PRESUPUESTO_violinado4"/>
      <sheetName val="Analisis_Unit__4"/>
      <sheetName val="Datos_Para_Project4"/>
      <sheetName val="Cargas_Sociales4"/>
      <sheetName val="Tarifas_de_Alquiler_de_Equipo4"/>
      <sheetName val="PRE_Desvio_Alcant___Potable4"/>
      <sheetName val="Insumos_materiales4"/>
      <sheetName val="Costos_Mano_de_Obra4"/>
      <sheetName val="Ana__Horm_mexc_mort4"/>
      <sheetName val="EST_N__DE_OVANDO_CENTRAL_(MOD_4"/>
      <sheetName val="análisis_de_costo_edificios4"/>
      <sheetName val="datos_project5"/>
      <sheetName val="PRESUPUESTO_pañetado5"/>
      <sheetName val="PRESUPUESTO_violinado5"/>
      <sheetName val="Analisis_Unit__5"/>
      <sheetName val="Datos_Para_Project5"/>
      <sheetName val="Cargas_Sociales5"/>
      <sheetName val="Tarifas_de_Alquiler_de_Equipo5"/>
      <sheetName val="PRE_Desvio_Alcant___Potable5"/>
      <sheetName val="Insumos_materiales5"/>
      <sheetName val="Costos_Mano_de_Obra5"/>
      <sheetName val="Ana__Horm_mexc_mort5"/>
      <sheetName val="EST_N__DE_OVANDO_CENTRAL_(MOD_5"/>
      <sheetName val="análisis_de_costo_edificios5"/>
      <sheetName val="listado equipos a utilizar"/>
      <sheetName val="Ana. blocks y termin.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>
        <row r="3">
          <cell r="G3">
            <v>212.68726395300044</v>
          </cell>
        </row>
      </sheetData>
      <sheetData sheetId="23">
        <row r="3">
          <cell r="G3">
            <v>212.68726395300044</v>
          </cell>
        </row>
      </sheetData>
      <sheetData sheetId="24">
        <row r="3">
          <cell r="G3">
            <v>212.68726395300044</v>
          </cell>
        </row>
      </sheetData>
      <sheetData sheetId="25">
        <row r="3">
          <cell r="G3">
            <v>212.68726395300044</v>
          </cell>
        </row>
      </sheetData>
      <sheetData sheetId="26"/>
      <sheetData sheetId="27" refreshError="1"/>
      <sheetData sheetId="28"/>
      <sheetData sheetId="29"/>
      <sheetData sheetId="30"/>
      <sheetData sheetId="31"/>
      <sheetData sheetId="32"/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>
        <row r="3">
          <cell r="G3">
            <v>212.68726395300044</v>
          </cell>
        </row>
      </sheetData>
      <sheetData sheetId="36">
        <row r="3">
          <cell r="G3">
            <v>212.68726395300044</v>
          </cell>
        </row>
      </sheetData>
      <sheetData sheetId="37">
        <row r="3">
          <cell r="G3">
            <v>212.68726395300044</v>
          </cell>
        </row>
      </sheetData>
      <sheetData sheetId="38">
        <row r="3">
          <cell r="G3">
            <v>212.68726395300044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>
        <row r="3">
          <cell r="G3">
            <v>212.68726395300044</v>
          </cell>
        </row>
      </sheetData>
      <sheetData sheetId="49">
        <row r="3">
          <cell r="G3">
            <v>212.68726395300044</v>
          </cell>
        </row>
      </sheetData>
      <sheetData sheetId="50">
        <row r="3">
          <cell r="G3">
            <v>212.68726395300044</v>
          </cell>
        </row>
      </sheetData>
      <sheetData sheetId="51">
        <row r="3">
          <cell r="G3">
            <v>212.68726395300044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>
        <row r="3">
          <cell r="G3">
            <v>212.68726395300044</v>
          </cell>
        </row>
      </sheetData>
      <sheetData sheetId="62">
        <row r="3">
          <cell r="G3">
            <v>212.68726395300044</v>
          </cell>
        </row>
      </sheetData>
      <sheetData sheetId="63">
        <row r="3">
          <cell r="G3">
            <v>212.68726395300044</v>
          </cell>
        </row>
      </sheetData>
      <sheetData sheetId="64">
        <row r="3">
          <cell r="G3">
            <v>212.68726395300044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>
        <row r="3">
          <cell r="G3">
            <v>212.68726395300044</v>
          </cell>
        </row>
      </sheetData>
      <sheetData sheetId="73">
        <row r="3">
          <cell r="G3">
            <v>212.68726395300044</v>
          </cell>
        </row>
      </sheetData>
      <sheetData sheetId="74">
        <row r="3">
          <cell r="G3">
            <v>212.68726395300044</v>
          </cell>
        </row>
      </sheetData>
      <sheetData sheetId="75">
        <row r="3">
          <cell r="G3">
            <v>212.68726395300044</v>
          </cell>
        </row>
      </sheetData>
      <sheetData sheetId="76">
        <row r="3">
          <cell r="G3">
            <v>212.68726395300044</v>
          </cell>
        </row>
      </sheetData>
      <sheetData sheetId="77">
        <row r="3">
          <cell r="G3">
            <v>212.68726395300044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>
        <row r="3">
          <cell r="G3">
            <v>212.68726395300044</v>
          </cell>
        </row>
      </sheetData>
      <sheetData sheetId="86">
        <row r="3">
          <cell r="G3">
            <v>212.68726395300044</v>
          </cell>
        </row>
      </sheetData>
      <sheetData sheetId="87">
        <row r="3">
          <cell r="G3">
            <v>212.68726395300044</v>
          </cell>
        </row>
      </sheetData>
      <sheetData sheetId="88">
        <row r="3">
          <cell r="G3">
            <v>212.68726395300044</v>
          </cell>
        </row>
      </sheetData>
      <sheetData sheetId="89">
        <row r="3">
          <cell r="G3">
            <v>212.68726395300044</v>
          </cell>
        </row>
      </sheetData>
      <sheetData sheetId="90">
        <row r="3">
          <cell r="G3">
            <v>212.68726395300044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Cargas Sociales"/>
      <sheetName val="Programa_de_Trabajo"/>
      <sheetName val="Uso_de_Equipo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  <sheetName val="Precio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analisis_sto_dgo1"/>
      <sheetName val="analisis_sto_dgo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Resumen Precio Equipos"/>
      <sheetName val="Insumos"/>
      <sheetName val="Análisis de Precios"/>
      <sheetName val="analisis"/>
      <sheetName val="Sheet4"/>
      <sheetName val="Sheet5"/>
      <sheetName val="analisis_sto_dgo2"/>
      <sheetName val="EST_N__DE_OVANDO_CENTRAL_(MOD__"/>
      <sheetName val="MANO DE OBRA Y TARIFAS"/>
      <sheetName val="Pasarela de L=60.00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 refreshError="1"/>
      <sheetData sheetId="16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627">
          <cell r="E627">
            <v>521.90770500000008</v>
          </cell>
        </row>
        <row r="660">
          <cell r="E660">
            <v>6.72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  <sheetName val="Ana.precios un"/>
      <sheetName val="Factura (813)"/>
      <sheetName val="Analisis"/>
      <sheetName val="Insumos materiales"/>
      <sheetName val="Costos Mano de Obra"/>
      <sheetName val="Ana. Horm mexc mort"/>
      <sheetName val="Análisis"/>
      <sheetName val="Resumen Precio Equipos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>
        <row r="60">
          <cell r="E60">
            <v>519.29974515533274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  <sheetName val="MATERIALES"/>
      <sheetName val="OBRAMANO"/>
      <sheetName val="EQUIPOS"/>
      <sheetName val="M.O y Rendimientos"/>
      <sheetName val="Col.Amarre"/>
      <sheetName val="Escalera"/>
      <sheetName val="Muros"/>
      <sheetName val="analisis trabajos generales"/>
      <sheetName val="presup"/>
      <sheetName val="V.Tierras A"/>
      <sheetName val="listado equipos a utilizar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Resumen Precio Equipos"/>
      <sheetName val="o.m. y salarios"/>
      <sheetName val="a"/>
      <sheetName val="anal term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>
        <row r="7">
          <cell r="C7" t="str">
            <v>Cant.</v>
          </cell>
        </row>
      </sheetData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>
        <row r="7">
          <cell r="C7" t="str">
            <v>Cant.</v>
          </cell>
        </row>
      </sheetData>
      <sheetData sheetId="28" refreshError="1"/>
      <sheetData sheetId="29" refreshError="1"/>
      <sheetData sheetId="30" refreshError="1"/>
      <sheetData sheetId="31"/>
      <sheetData sheetId="32"/>
      <sheetData sheetId="33">
        <row r="7">
          <cell r="C7" t="str">
            <v>Cant.</v>
          </cell>
        </row>
      </sheetData>
      <sheetData sheetId="34">
        <row r="7">
          <cell r="C7" t="str">
            <v>Cant.</v>
          </cell>
        </row>
      </sheetData>
      <sheetData sheetId="35">
        <row r="7">
          <cell r="C7" t="str">
            <v>Cant.</v>
          </cell>
        </row>
      </sheetData>
      <sheetData sheetId="36">
        <row r="7">
          <cell r="C7" t="str">
            <v>Cant.</v>
          </cell>
        </row>
      </sheetData>
      <sheetData sheetId="37">
        <row r="7">
          <cell r="C7" t="str">
            <v>Cant.</v>
          </cell>
        </row>
      </sheetData>
      <sheetData sheetId="38">
        <row r="7">
          <cell r="C7" t="str">
            <v>Cant.</v>
          </cell>
        </row>
      </sheetData>
      <sheetData sheetId="39">
        <row r="7">
          <cell r="C7" t="str">
            <v>Cant.</v>
          </cell>
        </row>
      </sheetData>
      <sheetData sheetId="40">
        <row r="7">
          <cell r="C7" t="str">
            <v>Cant.</v>
          </cell>
        </row>
      </sheetData>
      <sheetData sheetId="41">
        <row r="7">
          <cell r="C7" t="str">
            <v>Cant.</v>
          </cell>
        </row>
      </sheetData>
      <sheetData sheetId="42">
        <row r="7">
          <cell r="C7" t="str">
            <v>Cant.</v>
          </cell>
        </row>
      </sheetData>
      <sheetData sheetId="43">
        <row r="7">
          <cell r="C7" t="str">
            <v>Cant.</v>
          </cell>
        </row>
      </sheetData>
      <sheetData sheetId="44">
        <row r="7">
          <cell r="C7" t="str">
            <v>Cant.</v>
          </cell>
        </row>
      </sheetData>
      <sheetData sheetId="45">
        <row r="7">
          <cell r="C7" t="str">
            <v>Cant.</v>
          </cell>
        </row>
      </sheetData>
      <sheetData sheetId="46">
        <row r="7">
          <cell r="C7" t="str">
            <v>Cant.</v>
          </cell>
        </row>
      </sheetData>
      <sheetData sheetId="47">
        <row r="7">
          <cell r="C7" t="str">
            <v>Cant.</v>
          </cell>
        </row>
      </sheetData>
      <sheetData sheetId="48">
        <row r="7">
          <cell r="C7" t="str">
            <v>Cant.</v>
          </cell>
        </row>
      </sheetData>
      <sheetData sheetId="49" refreshError="1"/>
      <sheetData sheetId="50">
        <row r="6">
          <cell r="C6" t="str">
            <v>CANT.</v>
          </cell>
        </row>
      </sheetData>
      <sheetData sheetId="51">
        <row r="6">
          <cell r="C6" t="str">
            <v>CANT.</v>
          </cell>
        </row>
      </sheetData>
      <sheetData sheetId="52">
        <row r="4">
          <cell r="C4">
            <v>0</v>
          </cell>
        </row>
      </sheetData>
      <sheetData sheetId="53">
        <row r="7">
          <cell r="C7" t="str">
            <v>Cant.</v>
          </cell>
        </row>
      </sheetData>
      <sheetData sheetId="54"/>
      <sheetData sheetId="55"/>
      <sheetData sheetId="56"/>
      <sheetData sheetId="57"/>
      <sheetData sheetId="58">
        <row r="7">
          <cell r="C7" t="str">
            <v>Cant.</v>
          </cell>
        </row>
      </sheetData>
      <sheetData sheetId="59">
        <row r="7">
          <cell r="C7" t="str">
            <v>Cant.</v>
          </cell>
        </row>
      </sheetData>
      <sheetData sheetId="60">
        <row r="7">
          <cell r="C7" t="str">
            <v>Cant.</v>
          </cell>
        </row>
      </sheetData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>
        <row r="1">
          <cell r="E1">
            <v>0</v>
          </cell>
        </row>
      </sheetData>
      <sheetData sheetId="77">
        <row r="6">
          <cell r="C6" t="str">
            <v>CANT.</v>
          </cell>
        </row>
      </sheetData>
      <sheetData sheetId="78"/>
      <sheetData sheetId="79">
        <row r="6">
          <cell r="C6" t="str">
            <v>CANT.</v>
          </cell>
        </row>
      </sheetData>
      <sheetData sheetId="80">
        <row r="6">
          <cell r="C6" t="str">
            <v>CANT.</v>
          </cell>
        </row>
      </sheetData>
      <sheetData sheetId="81">
        <row r="4">
          <cell r="C4">
            <v>0</v>
          </cell>
        </row>
      </sheetData>
      <sheetData sheetId="82"/>
      <sheetData sheetId="83"/>
      <sheetData sheetId="84"/>
      <sheetData sheetId="85" refreshError="1"/>
      <sheetData sheetId="8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  <sheetName val="Pu-Sanit."/>
      <sheetName val="Mat"/>
      <sheetName val="anal term"/>
      <sheetName val="Sheet4"/>
      <sheetName val="Sheet5"/>
      <sheetName val="análisis de precios"/>
      <sheetName val="caseta de planta"/>
      <sheetName val="Mezcla"/>
      <sheetName val="analisis de costo"/>
      <sheetName val="Col.Amarre"/>
      <sheetName val="Escalera"/>
      <sheetName val="Muros"/>
      <sheetName val="Precio"/>
      <sheetName val="CUBICACION"/>
      <sheetName val="MOCuadrilla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0">
          <cell r="C10">
            <v>43335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>
        <row r="212">
          <cell r="H212">
            <v>2563.4295469815961</v>
          </cell>
        </row>
      </sheetData>
      <sheetData sheetId="26">
        <row r="212">
          <cell r="H212">
            <v>2563.4295469815961</v>
          </cell>
        </row>
      </sheetData>
      <sheetData sheetId="27">
        <row r="212">
          <cell r="H212">
            <v>2563.4295469815961</v>
          </cell>
        </row>
      </sheetData>
      <sheetData sheetId="28">
        <row r="212">
          <cell r="H212">
            <v>2563.4295469815961</v>
          </cell>
        </row>
      </sheetData>
      <sheetData sheetId="29">
        <row r="212">
          <cell r="H212">
            <v>2563.4295469815961</v>
          </cell>
        </row>
      </sheetData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>
        <row r="212">
          <cell r="H212">
            <v>2563.4295469815961</v>
          </cell>
        </row>
      </sheetData>
      <sheetData sheetId="38">
        <row r="212">
          <cell r="H212">
            <v>2563.4295469815961</v>
          </cell>
        </row>
      </sheetData>
      <sheetData sheetId="39">
        <row r="212">
          <cell r="H212">
            <v>2563.4295469815961</v>
          </cell>
        </row>
      </sheetData>
      <sheetData sheetId="40"/>
      <sheetData sheetId="41">
        <row r="212">
          <cell r="H212">
            <v>2563.4295469815961</v>
          </cell>
        </row>
      </sheetData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>
        <row r="212">
          <cell r="H212">
            <v>2563.4295469815961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0">
          <cell r="C10">
            <v>43335</v>
          </cell>
        </row>
      </sheetData>
      <sheetData sheetId="69">
        <row r="212">
          <cell r="H212">
            <v>2563.4295469815961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>
        <row r="10">
          <cell r="C10">
            <v>43335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C10">
            <v>43335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  <sheetName val="INS"/>
      <sheetName val="HORM. Y MORTEROS."/>
      <sheetName val="SALARIOS"/>
      <sheetName val="Listado Equipos a utilizar"/>
      <sheetName val="Desembolso de Caja"/>
      <sheetName val="Materiales"/>
      <sheetName val="Analisis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  <sheetName val="Listado Equipos a utiliz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5">
          <cell r="C65">
            <v>3449.4880000000003</v>
          </cell>
        </row>
      </sheetData>
      <sheetData sheetId="28">
        <row r="163">
          <cell r="D163">
            <v>4173.9325396235208</v>
          </cell>
        </row>
      </sheetData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  <sheetData sheetId="3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álisis"/>
      <sheetName val="Ana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ECIOS"/>
      <sheetName val="analisi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</sheetNames>
    <sheetDataSet>
      <sheetData sheetId="0"/>
      <sheetData sheetId="1"/>
      <sheetData sheetId="2"/>
      <sheetData sheetId="3"/>
      <sheetData sheetId="4"/>
      <sheetData sheetId="5">
        <row r="32">
          <cell r="J32">
            <v>120</v>
          </cell>
        </row>
      </sheetData>
      <sheetData sheetId="6">
        <row r="13">
          <cell r="O13">
            <v>50</v>
          </cell>
        </row>
      </sheetData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>
        <row r="32">
          <cell r="J32">
            <v>120</v>
          </cell>
        </row>
      </sheetData>
      <sheetData sheetId="26">
        <row r="13">
          <cell r="O13">
            <v>50</v>
          </cell>
        </row>
      </sheetData>
      <sheetData sheetId="27">
        <row r="13">
          <cell r="O13">
            <v>50</v>
          </cell>
        </row>
      </sheetData>
      <sheetData sheetId="28">
        <row r="13">
          <cell r="O13">
            <v>50</v>
          </cell>
        </row>
      </sheetData>
      <sheetData sheetId="29">
        <row r="13">
          <cell r="O13">
            <v>50</v>
          </cell>
        </row>
      </sheetData>
      <sheetData sheetId="30">
        <row r="13">
          <cell r="O13">
            <v>50</v>
          </cell>
        </row>
      </sheetData>
      <sheetData sheetId="31">
        <row r="32">
          <cell r="J32">
            <v>120</v>
          </cell>
        </row>
      </sheetData>
      <sheetData sheetId="32">
        <row r="6">
          <cell r="D6">
            <v>820.26717298649987</v>
          </cell>
        </row>
      </sheetData>
      <sheetData sheetId="33">
        <row r="6">
          <cell r="D6">
            <v>820.26717298649987</v>
          </cell>
        </row>
      </sheetData>
      <sheetData sheetId="34">
        <row r="6">
          <cell r="D6">
            <v>820.26717298649987</v>
          </cell>
        </row>
      </sheetData>
      <sheetData sheetId="35">
        <row r="6">
          <cell r="D6">
            <v>820.26717298649987</v>
          </cell>
        </row>
      </sheetData>
      <sheetData sheetId="36">
        <row r="6">
          <cell r="D6">
            <v>820.26717298649987</v>
          </cell>
        </row>
      </sheetData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>
        <row r="32">
          <cell r="J32">
            <v>120</v>
          </cell>
        </row>
      </sheetData>
      <sheetData sheetId="47">
        <row r="13">
          <cell r="O13">
            <v>50</v>
          </cell>
        </row>
      </sheetData>
      <sheetData sheetId="48"/>
      <sheetData sheetId="49"/>
      <sheetData sheetId="50"/>
      <sheetData sheetId="51"/>
      <sheetData sheetId="52">
        <row r="70">
          <cell r="D70">
            <v>3526.3227562500001</v>
          </cell>
        </row>
      </sheetData>
      <sheetData sheetId="53">
        <row r="6">
          <cell r="D6">
            <v>820.26717298649987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32">
          <cell r="J32">
            <v>120</v>
          </cell>
        </row>
      </sheetData>
      <sheetData sheetId="64">
        <row r="13">
          <cell r="O13">
            <v>50</v>
          </cell>
        </row>
      </sheetData>
      <sheetData sheetId="65"/>
      <sheetData sheetId="66"/>
      <sheetData sheetId="67"/>
      <sheetData sheetId="68"/>
      <sheetData sheetId="69">
        <row r="70">
          <cell r="D70">
            <v>3526.3227562500001</v>
          </cell>
        </row>
      </sheetData>
      <sheetData sheetId="70">
        <row r="6">
          <cell r="D6">
            <v>820.26717298649987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2">
          <cell r="J32">
            <v>120</v>
          </cell>
        </row>
      </sheetData>
      <sheetData sheetId="81">
        <row r="13">
          <cell r="O13">
            <v>50</v>
          </cell>
        </row>
      </sheetData>
      <sheetData sheetId="82"/>
      <sheetData sheetId="83"/>
      <sheetData sheetId="84"/>
      <sheetData sheetId="85"/>
      <sheetData sheetId="86">
        <row r="70">
          <cell r="D70">
            <v>3526.3227562500001</v>
          </cell>
        </row>
      </sheetData>
      <sheetData sheetId="87">
        <row r="6">
          <cell r="D6">
            <v>820.26717298649987</v>
          </cell>
        </row>
      </sheetData>
      <sheetData sheetId="88"/>
      <sheetData sheetId="8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  <sheetName val="Analisis"/>
      <sheetName val="Análisis"/>
      <sheetName val="Ana.precios un"/>
      <sheetName val="Insumos materiales"/>
      <sheetName val="Costos Mano de Obra"/>
      <sheetName val="Ana. Horm mexc mort"/>
      <sheetName val="Resumen Precio Equipos"/>
    </sheetNames>
    <sheetDataSet>
      <sheetData sheetId="0">
        <row r="30">
          <cell r="L30">
            <v>6.7</v>
          </cell>
        </row>
      </sheetData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>
        <row r="60">
          <cell r="E60">
            <v>519.29974515533274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ano Obra"/>
      <sheetName val="MOJornal"/>
      <sheetName val="Estructura Metalica"/>
      <sheetName val="V.Tierras A"/>
      <sheetName val="PRE Desvio Alcant.  Potable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Mano_Obra"/>
      <sheetName val="Mano_Obra1"/>
      <sheetName val="Mano_Obra2"/>
      <sheetName val="Mano_Obra3"/>
      <sheetName val="Mano_Obra4"/>
      <sheetName val="Mano_Obra5"/>
      <sheetName val="Desembolso de Caja"/>
      <sheetName val="Precio"/>
      <sheetName val="Datos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  <sheetName val="MO"/>
      <sheetName val="PVC"/>
    </sheetNames>
    <sheetDataSet>
      <sheetData sheetId="0">
        <row r="14">
          <cell r="D14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512">
          <cell r="G1512">
            <v>3526.1216021874998</v>
          </cell>
        </row>
      </sheetData>
      <sheetData sheetId="4">
        <row r="391">
          <cell r="F391">
            <v>14781.061545997285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</sheetData>
      <sheetData sheetId="9">
        <row r="14">
          <cell r="D14">
            <v>1240</v>
          </cell>
        </row>
        <row r="1512">
          <cell r="G1512">
            <v>3526.1216021874998</v>
          </cell>
        </row>
      </sheetData>
      <sheetData sheetId="10">
        <row r="391">
          <cell r="F391">
            <v>14781.061545997285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39">
          <cell r="D39">
            <v>4.37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>
        <row r="39">
          <cell r="D39">
            <v>4.37</v>
          </cell>
        </row>
      </sheetData>
      <sheetData sheetId="51">
        <row r="39">
          <cell r="D39">
            <v>4.37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126">
          <cell r="C126">
            <v>55</v>
          </cell>
        </row>
      </sheetData>
      <sheetData sheetId="56">
        <row r="39">
          <cell r="D39">
            <v>4.37</v>
          </cell>
        </row>
      </sheetData>
      <sheetData sheetId="57">
        <row r="126">
          <cell r="C126">
            <v>55</v>
          </cell>
        </row>
      </sheetData>
      <sheetData sheetId="58">
        <row r="39">
          <cell r="D39">
            <v>4.37</v>
          </cell>
        </row>
      </sheetData>
      <sheetData sheetId="59">
        <row r="126">
          <cell r="C126">
            <v>55</v>
          </cell>
        </row>
      </sheetData>
      <sheetData sheetId="60">
        <row r="39">
          <cell r="D39">
            <v>4.37</v>
          </cell>
        </row>
      </sheetData>
      <sheetData sheetId="61"/>
      <sheetData sheetId="62"/>
      <sheetData sheetId="63"/>
      <sheetData sheetId="64"/>
      <sheetData sheetId="65"/>
      <sheetData sheetId="66"/>
      <sheetData sheetId="67" refreshError="1"/>
      <sheetData sheetId="68">
        <row r="1512">
          <cell r="G1512">
            <v>3526.1216021874998</v>
          </cell>
        </row>
      </sheetData>
      <sheetData sheetId="69">
        <row r="391">
          <cell r="F391">
            <v>14781.0615459973</v>
          </cell>
        </row>
      </sheetData>
      <sheetData sheetId="70">
        <row r="1512">
          <cell r="G1512">
            <v>3526.1216021874998</v>
          </cell>
        </row>
      </sheetData>
      <sheetData sheetId="71">
        <row r="391">
          <cell r="F391">
            <v>14781.0615459973</v>
          </cell>
        </row>
      </sheetData>
      <sheetData sheetId="72">
        <row r="126">
          <cell r="C126">
            <v>55</v>
          </cell>
        </row>
      </sheetData>
      <sheetData sheetId="73">
        <row r="39">
          <cell r="D39">
            <v>4.37</v>
          </cell>
        </row>
      </sheetData>
      <sheetData sheetId="74">
        <row r="126">
          <cell r="C126">
            <v>55</v>
          </cell>
        </row>
      </sheetData>
      <sheetData sheetId="75">
        <row r="39">
          <cell r="D39">
            <v>4.37</v>
          </cell>
        </row>
      </sheetData>
      <sheetData sheetId="76">
        <row r="126">
          <cell r="C126">
            <v>55</v>
          </cell>
        </row>
      </sheetData>
      <sheetData sheetId="77">
        <row r="39">
          <cell r="D39">
            <v>4.37</v>
          </cell>
        </row>
      </sheetData>
      <sheetData sheetId="78">
        <row r="126">
          <cell r="C126">
            <v>55</v>
          </cell>
        </row>
      </sheetData>
      <sheetData sheetId="79">
        <row r="39">
          <cell r="D39">
            <v>4.37</v>
          </cell>
        </row>
      </sheetData>
      <sheetData sheetId="80">
        <row r="126">
          <cell r="C126">
            <v>55</v>
          </cell>
        </row>
      </sheetData>
      <sheetData sheetId="81">
        <row r="39">
          <cell r="D39">
            <v>4.37</v>
          </cell>
        </row>
      </sheetData>
      <sheetData sheetId="82">
        <row r="126">
          <cell r="C126">
            <v>55</v>
          </cell>
        </row>
      </sheetData>
      <sheetData sheetId="83">
        <row r="39">
          <cell r="D39">
            <v>4.37</v>
          </cell>
        </row>
      </sheetData>
      <sheetData sheetId="84">
        <row r="126">
          <cell r="C126">
            <v>55</v>
          </cell>
        </row>
      </sheetData>
      <sheetData sheetId="85">
        <row r="39">
          <cell r="D39">
            <v>4.37</v>
          </cell>
        </row>
      </sheetData>
      <sheetData sheetId="86">
        <row r="39">
          <cell r="D39">
            <v>4.37</v>
          </cell>
        </row>
      </sheetData>
      <sheetData sheetId="87">
        <row r="134">
          <cell r="D134">
            <v>550</v>
          </cell>
        </row>
      </sheetData>
      <sheetData sheetId="88">
        <row r="1512">
          <cell r="G1512">
            <v>3526.1216021874998</v>
          </cell>
        </row>
      </sheetData>
      <sheetData sheetId="89">
        <row r="134">
          <cell r="D134">
            <v>550</v>
          </cell>
        </row>
      </sheetData>
      <sheetData sheetId="90">
        <row r="134">
          <cell r="D134">
            <v>550</v>
          </cell>
        </row>
      </sheetData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391">
          <cell r="F391">
            <v>14781.0615459973</v>
          </cell>
        </row>
      </sheetData>
      <sheetData sheetId="105">
        <row r="391">
          <cell r="F391">
            <v>14781.061545997285</v>
          </cell>
        </row>
      </sheetData>
      <sheetData sheetId="106">
        <row r="1512">
          <cell r="G1512">
            <v>3526.1216021874998</v>
          </cell>
        </row>
      </sheetData>
      <sheetData sheetId="107"/>
      <sheetData sheetId="108"/>
      <sheetData sheetId="109"/>
      <sheetData sheetId="110">
        <row r="1512">
          <cell r="G1512">
            <v>3526.1216021874998</v>
          </cell>
        </row>
      </sheetData>
      <sheetData sheetId="111">
        <row r="391">
          <cell r="F391">
            <v>14781.061545997285</v>
          </cell>
        </row>
      </sheetData>
      <sheetData sheetId="112">
        <row r="1512">
          <cell r="G1512">
            <v>3526.1216021874998</v>
          </cell>
        </row>
      </sheetData>
      <sheetData sheetId="113"/>
      <sheetData sheetId="114">
        <row r="126">
          <cell r="C126">
            <v>55</v>
          </cell>
        </row>
      </sheetData>
      <sheetData sheetId="115">
        <row r="39">
          <cell r="D39">
            <v>4.37</v>
          </cell>
        </row>
      </sheetData>
      <sheetData sheetId="116">
        <row r="391">
          <cell r="F391">
            <v>14781.061545997285</v>
          </cell>
        </row>
      </sheetData>
      <sheetData sheetId="117">
        <row r="1512">
          <cell r="G1512">
            <v>3526.1216021874998</v>
          </cell>
        </row>
      </sheetData>
      <sheetData sheetId="118">
        <row r="126">
          <cell r="C126">
            <v>55</v>
          </cell>
        </row>
      </sheetData>
      <sheetData sheetId="119">
        <row r="39">
          <cell r="D39">
            <v>4.37</v>
          </cell>
        </row>
      </sheetData>
      <sheetData sheetId="120">
        <row r="39">
          <cell r="D39">
            <v>4.37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1512">
          <cell r="G1512">
            <v>3526.1216021874998</v>
          </cell>
        </row>
      </sheetData>
      <sheetData sheetId="135"/>
      <sheetData sheetId="136"/>
      <sheetData sheetId="137"/>
      <sheetData sheetId="138">
        <row r="1512">
          <cell r="G1512">
            <v>3526.1216021874998</v>
          </cell>
        </row>
      </sheetData>
      <sheetData sheetId="139">
        <row r="391">
          <cell r="F391">
            <v>14781.061545997285</v>
          </cell>
        </row>
      </sheetData>
      <sheetData sheetId="140">
        <row r="1512">
          <cell r="G1512">
            <v>3526.1216021874998</v>
          </cell>
        </row>
      </sheetData>
      <sheetData sheetId="141"/>
      <sheetData sheetId="142">
        <row r="126">
          <cell r="C126">
            <v>55</v>
          </cell>
        </row>
      </sheetData>
      <sheetData sheetId="143">
        <row r="39">
          <cell r="D39">
            <v>4.37</v>
          </cell>
        </row>
      </sheetData>
      <sheetData sheetId="144">
        <row r="391">
          <cell r="F391">
            <v>14781.061545997285</v>
          </cell>
        </row>
      </sheetData>
      <sheetData sheetId="145">
        <row r="1512">
          <cell r="G1512">
            <v>3526.1216021874998</v>
          </cell>
        </row>
      </sheetData>
      <sheetData sheetId="146">
        <row r="126">
          <cell r="C126">
            <v>55</v>
          </cell>
        </row>
      </sheetData>
      <sheetData sheetId="147">
        <row r="39">
          <cell r="D39">
            <v>4.37</v>
          </cell>
        </row>
      </sheetData>
      <sheetData sheetId="148">
        <row r="39">
          <cell r="D39">
            <v>4.37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1512">
          <cell r="G1512">
            <v>3526.1216021874998</v>
          </cell>
        </row>
      </sheetData>
      <sheetData sheetId="167">
        <row r="1512">
          <cell r="G1512">
            <v>3526.1216021874998</v>
          </cell>
        </row>
      </sheetData>
      <sheetData sheetId="168"/>
      <sheetData sheetId="169"/>
      <sheetData sheetId="170"/>
      <sheetData sheetId="171">
        <row r="391">
          <cell r="F391">
            <v>14781.061545997285</v>
          </cell>
        </row>
      </sheetData>
      <sheetData sheetId="172">
        <row r="391">
          <cell r="F391">
            <v>14781.061545997285</v>
          </cell>
        </row>
      </sheetData>
      <sheetData sheetId="173">
        <row r="1512">
          <cell r="G1512">
            <v>3526.1216021874998</v>
          </cell>
        </row>
      </sheetData>
      <sheetData sheetId="174">
        <row r="126">
          <cell r="C126">
            <v>55</v>
          </cell>
        </row>
      </sheetData>
      <sheetData sheetId="175">
        <row r="39">
          <cell r="D39">
            <v>4.37</v>
          </cell>
        </row>
      </sheetData>
      <sheetData sheetId="176">
        <row r="39">
          <cell r="D39">
            <v>4.37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512">
          <cell r="G1512">
            <v>3526.1216021874998</v>
          </cell>
        </row>
      </sheetData>
      <sheetData sheetId="195">
        <row r="1512">
          <cell r="G1512">
            <v>3526.1216021874998</v>
          </cell>
        </row>
      </sheetData>
      <sheetData sheetId="196"/>
      <sheetData sheetId="197"/>
      <sheetData sheetId="198"/>
      <sheetData sheetId="199">
        <row r="391">
          <cell r="F391">
            <v>14781.061545997285</v>
          </cell>
        </row>
      </sheetData>
      <sheetData sheetId="200">
        <row r="391">
          <cell r="F391">
            <v>14781.061545997285</v>
          </cell>
        </row>
      </sheetData>
      <sheetData sheetId="201">
        <row r="1512">
          <cell r="G1512">
            <v>3526.1216021874998</v>
          </cell>
        </row>
      </sheetData>
      <sheetData sheetId="202">
        <row r="126">
          <cell r="C126">
            <v>55</v>
          </cell>
        </row>
      </sheetData>
      <sheetData sheetId="203">
        <row r="39">
          <cell r="D39">
            <v>4.37</v>
          </cell>
        </row>
      </sheetData>
      <sheetData sheetId="204">
        <row r="39">
          <cell r="D39">
            <v>4.37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.o."/>
      <sheetName val="ins"/>
      <sheetName val="m_o_"/>
      <sheetName val="m_o_1"/>
      <sheetName val="01_000_002"/>
      <sheetName val="02_000_002"/>
      <sheetName val="03_000_002"/>
      <sheetName val="04_000_002"/>
      <sheetName val="05_000_002"/>
      <sheetName val="007_000_002"/>
      <sheetName val="08_000_002"/>
      <sheetName val="09_000_002"/>
      <sheetName val="13_000_002"/>
      <sheetName val="15_000_002"/>
      <sheetName val="16_000_002"/>
      <sheetName val="V_Tierras_A2"/>
      <sheetName val="ANALISIS_SEÑAL2"/>
      <sheetName val="m_o_2"/>
      <sheetName val="01_000_003"/>
      <sheetName val="02_000_003"/>
      <sheetName val="03_000_003"/>
      <sheetName val="04_000_003"/>
      <sheetName val="05_000_003"/>
      <sheetName val="007_000_003"/>
      <sheetName val="08_000_003"/>
      <sheetName val="09_000_003"/>
      <sheetName val="13_000_003"/>
      <sheetName val="15_000_003"/>
      <sheetName val="16_000_003"/>
      <sheetName val="V_Tierras_A3"/>
      <sheetName val="ANALISIS_SEÑAL3"/>
      <sheetName val="m_o_3"/>
      <sheetName val="caseta transformador"/>
      <sheetName val="01_000_004"/>
      <sheetName val="02_000_004"/>
      <sheetName val="03_000_004"/>
      <sheetName val="04_000_004"/>
      <sheetName val="05_000_004"/>
      <sheetName val="007_000_004"/>
      <sheetName val="08_000_004"/>
      <sheetName val="09_000_004"/>
      <sheetName val="13_000_004"/>
      <sheetName val="15_000_004"/>
      <sheetName val="16_000_004"/>
      <sheetName val="V_Tierras_A4"/>
      <sheetName val="ANALISIS_SEÑAL4"/>
      <sheetName val="m_o_4"/>
      <sheetName val="01_000_005"/>
      <sheetName val="02_000_005"/>
      <sheetName val="03_000_005"/>
      <sheetName val="04_000_005"/>
      <sheetName val="05_000_005"/>
      <sheetName val="007_000_005"/>
      <sheetName val="08_000_005"/>
      <sheetName val="09_000_005"/>
      <sheetName val="13_000_005"/>
      <sheetName val="15_000_005"/>
      <sheetName val="16_000_005"/>
      <sheetName val="V_Tierras_A5"/>
      <sheetName val="ANALISIS_SEÑAL5"/>
      <sheetName val="m_o_5"/>
      <sheetName val="qqVgas"/>
      <sheetName val="INSU"/>
      <sheetName val="MO"/>
      <sheetName val="Resumen Precio Equipos"/>
      <sheetName val="o.m. y salarios"/>
      <sheetName val="Sheet4"/>
      <sheetName val="Sheet5"/>
      <sheetName val="análisis de precios"/>
      <sheetName val="caseta de planta"/>
      <sheetName val="Volumenes"/>
      <sheetName val="Anal. horm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O.M. y Salarios"/>
      <sheetName val="Materiales"/>
      <sheetName val="V.Tierras A"/>
      <sheetName val="materiales (2)"/>
      <sheetName val="Datos"/>
      <sheetName val="INSU"/>
      <sheetName val="MO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Trabajos_Generales4"/>
      <sheetName val="Detalle_Acero4"/>
      <sheetName val="COSTO_INDIRECTO4"/>
      <sheetName val="OPERADORES_EQUIPOS4"/>
      <sheetName val="HORM__Y_MORTEROS_4"/>
      <sheetName val="V_Tierras_A4"/>
      <sheetName val="materiales_(2)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V_Tierras_A5"/>
      <sheetName val="materiales_(2)5"/>
      <sheetName val="COSTO_INDIRECTO5"/>
      <sheetName val="OPERADORES_EQUIPOS5"/>
      <sheetName val="Trabajos_Generales5"/>
      <sheetName val="Detalle_Acero5"/>
      <sheetName val="HORM__Y_MORTEROS_5"/>
      <sheetName val="caseta de planta"/>
      <sheetName val="O_M__y_Salarios"/>
      <sheetName val="O_M__y_Salarios1"/>
      <sheetName val="O_M__y_Salarios2"/>
      <sheetName val="O_M__y_Salarios3"/>
      <sheetName val="O_M__y_Salarios4"/>
      <sheetName val="O_M__y_Salarios5"/>
      <sheetName val="insumo"/>
      <sheetName val="mezcla"/>
      <sheetName val="Desembolso de Caja"/>
      <sheetName val="qqVga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>
        <row r="201">
          <cell r="F201">
            <v>7792.2050656250012</v>
          </cell>
        </row>
      </sheetData>
      <sheetData sheetId="20"/>
      <sheetData sheetId="21"/>
      <sheetData sheetId="22"/>
      <sheetData sheetId="23">
        <row r="201">
          <cell r="F201">
            <v>7792.2050656250012</v>
          </cell>
        </row>
      </sheetData>
      <sheetData sheetId="24">
        <row r="201">
          <cell r="F201">
            <v>7792.2050656250012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201">
          <cell r="F201">
            <v>7792.2050656250012</v>
          </cell>
        </row>
      </sheetData>
      <sheetData sheetId="41">
        <row r="201">
          <cell r="F201">
            <v>7792.2050656250012</v>
          </cell>
        </row>
      </sheetData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7792.2050656250012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>
        <row r="201">
          <cell r="F201">
            <v>7792.2050656250003</v>
          </cell>
        </row>
      </sheetData>
      <sheetData sheetId="60">
        <row r="201">
          <cell r="F201">
            <v>7792.2050656250003</v>
          </cell>
        </row>
      </sheetData>
      <sheetData sheetId="61"/>
      <sheetData sheetId="62"/>
      <sheetData sheetId="63"/>
      <sheetData sheetId="64"/>
      <sheetData sheetId="65"/>
      <sheetData sheetId="66"/>
      <sheetData sheetId="67">
        <row r="201">
          <cell r="F201">
            <v>7792.2050656250012</v>
          </cell>
        </row>
      </sheetData>
      <sheetData sheetId="68">
        <row r="201">
          <cell r="F201">
            <v>7792.2050656250012</v>
          </cell>
        </row>
      </sheetData>
      <sheetData sheetId="69">
        <row r="201">
          <cell r="F201">
            <v>7792.2050656250012</v>
          </cell>
        </row>
      </sheetData>
      <sheetData sheetId="70">
        <row r="201">
          <cell r="F201">
            <v>7792.2050656250012</v>
          </cell>
        </row>
      </sheetData>
      <sheetData sheetId="71"/>
      <sheetData sheetId="72"/>
      <sheetData sheetId="73"/>
      <sheetData sheetId="74">
        <row r="201">
          <cell r="F201">
            <v>7792.2050656250012</v>
          </cell>
        </row>
      </sheetData>
      <sheetData sheetId="75">
        <row r="201">
          <cell r="F201">
            <v>7792.2050656250012</v>
          </cell>
        </row>
      </sheetData>
      <sheetData sheetId="76">
        <row r="201">
          <cell r="F201">
            <v>7792.2050656250012</v>
          </cell>
        </row>
      </sheetData>
      <sheetData sheetId="77"/>
      <sheetData sheetId="78"/>
      <sheetData sheetId="79"/>
      <sheetData sheetId="80"/>
      <sheetData sheetId="81">
        <row r="201">
          <cell r="F201">
            <v>7792.2050656250012</v>
          </cell>
        </row>
      </sheetData>
      <sheetData sheetId="82">
        <row r="201">
          <cell r="F201">
            <v>7792.2050656250012</v>
          </cell>
        </row>
      </sheetData>
      <sheetData sheetId="83">
        <row r="201">
          <cell r="F201">
            <v>7792.2050656250012</v>
          </cell>
        </row>
      </sheetData>
      <sheetData sheetId="84">
        <row r="201">
          <cell r="F201">
            <v>7792.2050656250012</v>
          </cell>
        </row>
      </sheetData>
      <sheetData sheetId="85"/>
      <sheetData sheetId="86"/>
      <sheetData sheetId="87"/>
      <sheetData sheetId="88"/>
      <sheetData sheetId="89"/>
      <sheetData sheetId="90">
        <row r="201">
          <cell r="F201">
            <v>7792.2050656250012</v>
          </cell>
        </row>
      </sheetData>
      <sheetData sheetId="91"/>
      <sheetData sheetId="92"/>
      <sheetData sheetId="93"/>
      <sheetData sheetId="94"/>
      <sheetData sheetId="95">
        <row r="201">
          <cell r="F201">
            <v>7792.2050656250012</v>
          </cell>
        </row>
      </sheetData>
      <sheetData sheetId="96">
        <row r="201">
          <cell r="F201">
            <v>7792.2050656250012</v>
          </cell>
        </row>
      </sheetData>
      <sheetData sheetId="97"/>
      <sheetData sheetId="98">
        <row r="201">
          <cell r="F201">
            <v>7792.2050656250012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201">
          <cell r="F201">
            <v>7792.2050656250012</v>
          </cell>
        </row>
      </sheetData>
      <sheetData sheetId="110">
        <row r="201">
          <cell r="F201">
            <v>7792.2050656250012</v>
          </cell>
        </row>
      </sheetData>
      <sheetData sheetId="111"/>
      <sheetData sheetId="112">
        <row r="201">
          <cell r="F201">
            <v>7792.2050656250012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M.O."/>
      <sheetName val="PRESENTACION_(2)"/>
      <sheetName val="PRESUPUESTO_(2)"/>
      <sheetName val="P_U__Const"/>
      <sheetName val="Analisis"/>
      <sheetName val="Insumos (2)"/>
      <sheetName val="Insumos"/>
      <sheetName val="Análisis"/>
      <sheetName val="via"/>
      <sheetName val="med.mov.de tierras2"/>
      <sheetName val="MANO DE OBRA"/>
      <sheetName val="qqVgas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med_mov_de_tierras21"/>
      <sheetName val="med_mov_de_tierras2"/>
      <sheetName val="lis-prec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Volumenes"/>
      <sheetName val="anal term"/>
      <sheetName val="Ana-Sanit."/>
      <sheetName val="Anal. horm."/>
      <sheetName val="UASD"/>
      <sheetName val="Mat"/>
      <sheetName val="Pu-Sanit."/>
      <sheetName val="Desembolso de Caja"/>
      <sheetName val="Col.Amarre"/>
      <sheetName val="Escalera"/>
      <sheetName val="Muros"/>
      <sheetName val="a"/>
      <sheetName val="MO"/>
      <sheetName val="BASICA EL MANI"/>
      <sheetName val="CUBICACION "/>
      <sheetName val="Mano Obra"/>
      <sheetName val="listado"/>
      <sheetName val="listado equipos a utilizar"/>
      <sheetName val="MATERIALES LISTADO"/>
      <sheetName val="capilla"/>
      <sheetName val="med_mov_de_tierras22"/>
      <sheetName val="MANO_DE_OBRA"/>
      <sheetName val="Col_Amar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/>
      <sheetData sheetId="88"/>
      <sheetData sheetId="89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analisis detallado"/>
      <sheetName val="Ins"/>
      <sheetName val="MATERIALES_LISTADO"/>
      <sheetName val="MO"/>
      <sheetName val="M_O_1"/>
      <sheetName val="M_O_"/>
      <sheetName val="presup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7">
          <cell r="C7" t="str">
            <v>Cant.</v>
          </cell>
        </row>
      </sheetData>
      <sheetData sheetId="20" refreshError="1"/>
      <sheetData sheetId="21"/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>
        <row r="1">
          <cell r="E1">
            <v>0</v>
          </cell>
        </row>
      </sheetData>
      <sheetData sheetId="28">
        <row r="1">
          <cell r="E1">
            <v>0</v>
          </cell>
        </row>
      </sheetData>
      <sheetData sheetId="29">
        <row r="1">
          <cell r="E1">
            <v>0</v>
          </cell>
        </row>
      </sheetData>
      <sheetData sheetId="30">
        <row r="1">
          <cell r="E1">
            <v>0</v>
          </cell>
        </row>
      </sheetData>
      <sheetData sheetId="31">
        <row r="6">
          <cell r="E6" t="str">
            <v>P.U. RD$</v>
          </cell>
        </row>
      </sheetData>
      <sheetData sheetId="32">
        <row r="6">
          <cell r="E6" t="str">
            <v>P.U. RD$</v>
          </cell>
        </row>
      </sheetData>
      <sheetData sheetId="33">
        <row r="6">
          <cell r="E6" t="str">
            <v>P.U. RD$</v>
          </cell>
        </row>
      </sheetData>
      <sheetData sheetId="34">
        <row r="6">
          <cell r="E6" t="str">
            <v>P.U. RD$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  <sheetName val="Grupo_V"/>
      <sheetName val="Desembolso_de_Caja"/>
      <sheetName val="Grupo_V1"/>
      <sheetName val="Desembolso_de_Caja1"/>
      <sheetName val="I.HORMIGON"/>
      <sheetName val="qqVgas"/>
      <sheetName val="Rendimientos OM"/>
      <sheetName val="Analisis Unitarios"/>
      <sheetName val="Rndmto"/>
      <sheetName val="volumenes"/>
      <sheetName val="jornal"/>
      <sheetName val="Pu-Sanit."/>
      <sheetName val="pu-elect."/>
      <sheetName val="anal term"/>
      <sheetName val="anal. horm."/>
      <sheetName val="m. o. exc."/>
      <sheetName val="Ana-Sanit."/>
      <sheetName val="ana-elect."/>
      <sheetName val="Mat"/>
      <sheetName val="puertas"/>
      <sheetName val="análisis"/>
      <sheetName val="MANO DE OBRA"/>
      <sheetName val="EST N. DE OVANDO CENTRAL (MOD. "/>
      <sheetName val="PRE Desvio Alcant.  Potable"/>
      <sheetName val="Insumos materiales"/>
      <sheetName val="Costos Mano de Obra"/>
      <sheetName val="Ana. Horm mexc mort"/>
      <sheetName val="MANO DE OBRA (2)"/>
      <sheetName val="MATERIALES LISTAD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  <sheetName val="Analisis Reclamados"/>
      <sheetName val="Ins 2"/>
      <sheetName val="I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  <sheetName val="MANO DE OBR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OBS"/>
      <sheetName val="addenda"/>
      <sheetName val="med_mov_de_tierras2"/>
      <sheetName val="med_superestruc_2"/>
      <sheetName val="analisis_unitarios2"/>
      <sheetName val="MOVIMIENTO_DE_TIERRAS2"/>
      <sheetName val="med_terminacion2"/>
      <sheetName val="RESUMEN_2"/>
      <sheetName val="med_mov_de_tierras3"/>
      <sheetName val="med_superestruc_3"/>
      <sheetName val="analisis_unitarios3"/>
      <sheetName val="MOVIMIENTO_DE_TIERRAS3"/>
      <sheetName val="med_terminacion3"/>
      <sheetName val="RESUMEN_3"/>
      <sheetName val="Analisis"/>
      <sheetName val="med_mov_de_tierras4"/>
      <sheetName val="med_superestruc_4"/>
      <sheetName val="analisis_unitarios4"/>
      <sheetName val="MOVIMIENTO_DE_TIERRAS4"/>
      <sheetName val="med_terminacion4"/>
      <sheetName val="RESUMEN_4"/>
      <sheetName val="med_mov_de_tierras5"/>
      <sheetName val="med_superestruc_5"/>
      <sheetName val="analisis_unitarios5"/>
      <sheetName val="MOVIMIENTO_DE_TIERRAS5"/>
      <sheetName val="med_terminacion5"/>
      <sheetName val="RESUMEN_5"/>
      <sheetName val="peso"/>
      <sheetName val="INS"/>
      <sheetName val="HORM. Y MORTEROS."/>
      <sheetName val="SALARIOS"/>
      <sheetName val="Cargas Sociales"/>
      <sheetName val="Macro1"/>
      <sheetName val="Analisis Unit. "/>
      <sheetName val="M.O Y Rendtos"/>
      <sheetName val="Analisis de Costos"/>
    </sheetNames>
    <sheetDataSet>
      <sheetData sheetId="0">
        <row r="6">
          <cell r="D6">
            <v>0.8</v>
          </cell>
        </row>
      </sheetData>
      <sheetData sheetId="1">
        <row r="6">
          <cell r="D6">
            <v>0.8</v>
          </cell>
        </row>
      </sheetData>
      <sheetData sheetId="2">
        <row r="6">
          <cell r="D6">
            <v>0.8</v>
          </cell>
        </row>
      </sheetData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D6">
            <v>0.8</v>
          </cell>
        </row>
      </sheetData>
      <sheetData sheetId="18">
        <row r="6">
          <cell r="D6">
            <v>0.8</v>
          </cell>
        </row>
      </sheetData>
      <sheetData sheetId="19"/>
      <sheetData sheetId="20" refreshError="1"/>
      <sheetData sheetId="21"/>
      <sheetData sheetId="22"/>
      <sheetData sheetId="23">
        <row r="6">
          <cell r="D6">
            <v>0.8</v>
          </cell>
        </row>
      </sheetData>
      <sheetData sheetId="24">
        <row r="6">
          <cell r="D6">
            <v>0.8</v>
          </cell>
        </row>
      </sheetData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>
        <row r="6">
          <cell r="D6">
            <v>0.8</v>
          </cell>
        </row>
      </sheetData>
      <sheetData sheetId="32"/>
      <sheetData sheetId="33"/>
      <sheetData sheetId="34"/>
      <sheetData sheetId="35"/>
      <sheetData sheetId="36"/>
      <sheetData sheetId="37">
        <row r="6">
          <cell r="D6">
            <v>0.8</v>
          </cell>
        </row>
      </sheetData>
      <sheetData sheetId="38"/>
      <sheetData sheetId="39"/>
      <sheetData sheetId="40"/>
      <sheetData sheetId="41"/>
      <sheetData sheetId="42"/>
      <sheetData sheetId="43" refreshError="1"/>
      <sheetData sheetId="44">
        <row r="6">
          <cell r="D6">
            <v>0.8</v>
          </cell>
        </row>
      </sheetData>
      <sheetData sheetId="45"/>
      <sheetData sheetId="46"/>
      <sheetData sheetId="47"/>
      <sheetData sheetId="48"/>
      <sheetData sheetId="49"/>
      <sheetData sheetId="50">
        <row r="6">
          <cell r="D6">
            <v>0.8</v>
          </cell>
        </row>
      </sheetData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  <sheetName val="addenda"/>
      <sheetName val="CUBICACION "/>
      <sheetName val="A"/>
      <sheetName val="inter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>
        <row r="4">
          <cell r="A4" t="str">
            <v>Id.</v>
          </cell>
        </row>
      </sheetData>
      <sheetData sheetId="33">
        <row r="4">
          <cell r="A4" t="str">
            <v>Id.</v>
          </cell>
        </row>
      </sheetData>
      <sheetData sheetId="34">
        <row r="4">
          <cell r="A4" t="str">
            <v>Id.</v>
          </cell>
        </row>
      </sheetData>
      <sheetData sheetId="35">
        <row r="4">
          <cell r="A4" t="str">
            <v>Id.</v>
          </cell>
        </row>
      </sheetData>
      <sheetData sheetId="36">
        <row r="4">
          <cell r="A4" t="str">
            <v>Id.</v>
          </cell>
        </row>
      </sheetData>
      <sheetData sheetId="37">
        <row r="4">
          <cell r="A4" t="str">
            <v>Id.</v>
          </cell>
        </row>
      </sheetData>
      <sheetData sheetId="38">
        <row r="4">
          <cell r="A4" t="str">
            <v>Id.</v>
          </cell>
        </row>
      </sheetData>
      <sheetData sheetId="39">
        <row r="5">
          <cell r="B5">
            <v>2</v>
          </cell>
        </row>
      </sheetData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4">
          <cell r="A4" t="str">
            <v>Id.</v>
          </cell>
        </row>
      </sheetData>
      <sheetData sheetId="43">
        <row r="4">
          <cell r="A4" t="str">
            <v>Id.</v>
          </cell>
        </row>
      </sheetData>
      <sheetData sheetId="44">
        <row r="4">
          <cell r="A4" t="str">
            <v>Id.</v>
          </cell>
        </row>
      </sheetData>
      <sheetData sheetId="45">
        <row r="4">
          <cell r="A4" t="str">
            <v>Id.</v>
          </cell>
        </row>
      </sheetData>
      <sheetData sheetId="46">
        <row r="4">
          <cell r="A4" t="str">
            <v>Id.</v>
          </cell>
        </row>
      </sheetData>
      <sheetData sheetId="47">
        <row r="4">
          <cell r="A4" t="str">
            <v>Id.</v>
          </cell>
        </row>
      </sheetData>
      <sheetData sheetId="48">
        <row r="4">
          <cell r="A4" t="str">
            <v>Id.</v>
          </cell>
        </row>
      </sheetData>
      <sheetData sheetId="49">
        <row r="4">
          <cell r="A4" t="str">
            <v>Id.</v>
          </cell>
        </row>
      </sheetData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>
        <row r="4">
          <cell r="A4" t="str">
            <v>Id.</v>
          </cell>
        </row>
      </sheetData>
      <sheetData sheetId="53">
        <row r="4">
          <cell r="A4" t="str">
            <v>Id.</v>
          </cell>
        </row>
      </sheetData>
      <sheetData sheetId="54">
        <row r="4">
          <cell r="A4" t="str">
            <v>Id.</v>
          </cell>
        </row>
      </sheetData>
      <sheetData sheetId="55">
        <row r="4">
          <cell r="A4" t="str">
            <v>Id.</v>
          </cell>
        </row>
      </sheetData>
      <sheetData sheetId="56"/>
      <sheetData sheetId="57"/>
      <sheetData sheetId="58">
        <row r="4">
          <cell r="A4" t="str">
            <v>Id.</v>
          </cell>
        </row>
      </sheetData>
      <sheetData sheetId="59"/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>
        <row r="4">
          <cell r="A4" t="str">
            <v>Id.</v>
          </cell>
        </row>
      </sheetData>
      <sheetData sheetId="63">
        <row r="4">
          <cell r="A4" t="str">
            <v>Id.</v>
          </cell>
        </row>
      </sheetData>
      <sheetData sheetId="64">
        <row r="4">
          <cell r="A4" t="str">
            <v>Id.</v>
          </cell>
        </row>
      </sheetData>
      <sheetData sheetId="65">
        <row r="4">
          <cell r="A4" t="str">
            <v>Id.</v>
          </cell>
        </row>
      </sheetData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/>
      <sheetData sheetId="85">
        <row r="4">
          <cell r="A4" t="str">
            <v>Id.</v>
          </cell>
        </row>
      </sheetData>
      <sheetData sheetId="86"/>
      <sheetData sheetId="87"/>
      <sheetData sheetId="88">
        <row r="4">
          <cell r="A4" t="str">
            <v>Id.</v>
          </cell>
        </row>
      </sheetData>
      <sheetData sheetId="89">
        <row r="4">
          <cell r="A4" t="str">
            <v>Id.</v>
          </cell>
        </row>
      </sheetData>
      <sheetData sheetId="90">
        <row r="4">
          <cell r="A4" t="str">
            <v>Id.</v>
          </cell>
        </row>
      </sheetData>
      <sheetData sheetId="91">
        <row r="4">
          <cell r="A4" t="str">
            <v>Id.</v>
          </cell>
        </row>
      </sheetData>
      <sheetData sheetId="92">
        <row r="4">
          <cell r="A4" t="str">
            <v>Id.</v>
          </cell>
        </row>
      </sheetData>
      <sheetData sheetId="93">
        <row r="4">
          <cell r="A4" t="str">
            <v>Id.</v>
          </cell>
        </row>
      </sheetData>
      <sheetData sheetId="94"/>
      <sheetData sheetId="95">
        <row r="4">
          <cell r="A4" t="str">
            <v>Id.</v>
          </cell>
        </row>
      </sheetData>
      <sheetData sheetId="96"/>
      <sheetData sheetId="97"/>
      <sheetData sheetId="98"/>
      <sheetData sheetId="99"/>
      <sheetData sheetId="100">
        <row r="4">
          <cell r="A4" t="str">
            <v>Id.</v>
          </cell>
        </row>
      </sheetData>
      <sheetData sheetId="101"/>
      <sheetData sheetId="102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  <sheetName val="resum.ac "/>
      <sheetName val="Analisis Areas Ext."/>
      <sheetName val="edificio de 4 niveles"/>
      <sheetName val="m.tIERRA"/>
      <sheetName val="H.A Y MUROS"/>
      <sheetName val="TERMIN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11">
          <cell r="D11">
            <v>95</v>
          </cell>
        </row>
        <row r="12">
          <cell r="D12">
            <v>300</v>
          </cell>
        </row>
        <row r="18">
          <cell r="D18">
            <v>38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</sheetData>
      <sheetData sheetId="5" refreshError="1">
        <row r="10">
          <cell r="G10">
            <v>3351.62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  <sheetName val="Pres."/>
      <sheetName val="med.mov.de tierras"/>
      <sheetName val="Hoja1"/>
      <sheetName val="Presupuesto"/>
    </sheetNames>
    <sheetDataSet>
      <sheetData sheetId="0">
        <row r="107">
          <cell r="H107">
            <v>8351734.1800199989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  <sheetName val="Ins_2"/>
      <sheetName val="M_O_"/>
      <sheetName val="Pasarela_de_L=60_00"/>
      <sheetName val="PRE_Desvio_Alcant___Potable"/>
      <sheetName val="Ana_precios_un"/>
      <sheetName val="MANO_DE_OBRA"/>
      <sheetName val="análisis_de_precios"/>
      <sheetName val="caseta_de_planta"/>
      <sheetName val="Los_Ángeles_(Fase_II)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"/>
      <sheetName val="DOBLEZ"/>
      <sheetName val="Indice"/>
    </sheetNames>
    <sheetDataSet>
      <sheetData sheetId="0"/>
      <sheetData sheetId="1">
        <row r="337">
          <cell r="E337">
            <v>271.02</v>
          </cell>
        </row>
        <row r="909">
          <cell r="E909">
            <v>36.1</v>
          </cell>
        </row>
        <row r="917">
          <cell r="E917">
            <v>57.83</v>
          </cell>
        </row>
      </sheetData>
      <sheetData sheetId="2">
        <row r="24">
          <cell r="E24">
            <v>106.29</v>
          </cell>
        </row>
      </sheetData>
      <sheetData sheetId="3"/>
      <sheetData sheetId="4"/>
      <sheetData sheetId="5">
        <row r="31">
          <cell r="D31">
            <v>1977.14</v>
          </cell>
        </row>
        <row r="51">
          <cell r="D51">
            <v>1255.3699999999999</v>
          </cell>
        </row>
        <row r="63">
          <cell r="D63">
            <v>720.78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IY912"/>
  <sheetViews>
    <sheetView showGridLines="0" showZeros="0" tabSelected="1" view="pageBreakPreview" topLeftCell="A844" zoomScale="78" zoomScaleNormal="150" zoomScaleSheetLayoutView="78" workbookViewId="0">
      <selection activeCell="B880" sqref="B880"/>
    </sheetView>
  </sheetViews>
  <sheetFormatPr baseColWidth="10" defaultColWidth="11.44140625" defaultRowHeight="13.8" x14ac:dyDescent="0.3"/>
  <cols>
    <col min="1" max="1" width="7.44140625" style="488" customWidth="1"/>
    <col min="2" max="2" width="57.109375" style="488" customWidth="1"/>
    <col min="3" max="3" width="11.33203125" style="481" customWidth="1"/>
    <col min="4" max="4" width="9" style="482" customWidth="1"/>
    <col min="5" max="5" width="14.109375" style="481" customWidth="1"/>
    <col min="6" max="6" width="16.6640625" style="481" customWidth="1"/>
    <col min="7" max="8" width="17.44140625" style="119" customWidth="1"/>
    <col min="9" max="9" width="12.33203125" style="120" bestFit="1" customWidth="1"/>
    <col min="10" max="10" width="15.33203125" style="120" customWidth="1"/>
    <col min="11" max="11" width="12.109375" style="120" bestFit="1" customWidth="1"/>
    <col min="12" max="12" width="11.88671875" style="120" bestFit="1" customWidth="1"/>
    <col min="13" max="13" width="12.109375" style="120" bestFit="1" customWidth="1"/>
    <col min="14" max="14" width="11.88671875" style="120" bestFit="1" customWidth="1"/>
    <col min="15" max="15" width="11.5546875" style="120" bestFit="1" customWidth="1"/>
    <col min="16" max="16384" width="11.44140625" style="120"/>
  </cols>
  <sheetData>
    <row r="1" spans="1:10" x14ac:dyDescent="0.3">
      <c r="A1" s="588"/>
      <c r="B1" s="588"/>
      <c r="C1" s="588"/>
      <c r="D1" s="588"/>
      <c r="E1" s="588"/>
      <c r="F1" s="588"/>
    </row>
    <row r="2" spans="1:10" x14ac:dyDescent="0.3">
      <c r="A2" s="588"/>
      <c r="B2" s="588"/>
      <c r="C2" s="588"/>
      <c r="D2" s="588"/>
      <c r="E2" s="588"/>
      <c r="F2" s="588"/>
    </row>
    <row r="3" spans="1:10" x14ac:dyDescent="0.3">
      <c r="A3" s="588"/>
      <c r="B3" s="588"/>
      <c r="C3" s="588"/>
      <c r="D3" s="588"/>
      <c r="E3" s="588"/>
      <c r="F3" s="588"/>
    </row>
    <row r="4" spans="1:10" x14ac:dyDescent="0.3">
      <c r="A4" s="588"/>
      <c r="B4" s="588"/>
      <c r="C4" s="588"/>
      <c r="D4" s="588"/>
      <c r="E4" s="588"/>
      <c r="F4" s="588"/>
    </row>
    <row r="5" spans="1:10" x14ac:dyDescent="0.3">
      <c r="A5" s="121"/>
      <c r="B5" s="121"/>
      <c r="C5" s="122"/>
      <c r="D5" s="122"/>
      <c r="E5" s="122"/>
      <c r="F5" s="122"/>
    </row>
    <row r="6" spans="1:10" x14ac:dyDescent="0.3">
      <c r="A6" s="123" t="s">
        <v>70</v>
      </c>
      <c r="B6" s="589" t="s">
        <v>654</v>
      </c>
      <c r="C6" s="589"/>
      <c r="D6" s="589"/>
      <c r="E6" s="589"/>
      <c r="F6" s="589"/>
    </row>
    <row r="7" spans="1:10" ht="14.25" customHeight="1" x14ac:dyDescent="0.3">
      <c r="A7" s="124" t="s">
        <v>232</v>
      </c>
      <c r="B7" s="125"/>
      <c r="C7" s="126"/>
      <c r="D7" s="127"/>
      <c r="E7" s="128" t="s">
        <v>656</v>
      </c>
      <c r="F7" s="129"/>
    </row>
    <row r="8" spans="1:10" x14ac:dyDescent="0.3">
      <c r="A8" s="124" t="s">
        <v>655</v>
      </c>
      <c r="B8" s="130">
        <v>16764</v>
      </c>
      <c r="C8" s="126"/>
      <c r="D8" s="127"/>
      <c r="E8" s="128"/>
      <c r="F8" s="129"/>
    </row>
    <row r="9" spans="1:10" ht="12" customHeight="1" x14ac:dyDescent="0.3">
      <c r="A9" s="586" t="s">
        <v>657</v>
      </c>
      <c r="B9" s="587"/>
      <c r="C9" s="587"/>
      <c r="D9" s="587"/>
      <c r="E9" s="587"/>
      <c r="F9" s="587"/>
    </row>
    <row r="10" spans="1:10" x14ac:dyDescent="0.3">
      <c r="A10" s="131" t="s">
        <v>0</v>
      </c>
      <c r="B10" s="132" t="s">
        <v>47</v>
      </c>
      <c r="C10" s="133" t="s">
        <v>1</v>
      </c>
      <c r="D10" s="133" t="s">
        <v>2</v>
      </c>
      <c r="E10" s="134" t="s">
        <v>73</v>
      </c>
      <c r="F10" s="542" t="s">
        <v>72</v>
      </c>
    </row>
    <row r="11" spans="1:10" x14ac:dyDescent="0.3">
      <c r="A11" s="135"/>
      <c r="B11" s="136"/>
      <c r="C11" s="137"/>
      <c r="D11" s="137"/>
      <c r="E11" s="137"/>
      <c r="F11" s="543"/>
    </row>
    <row r="12" spans="1:10" x14ac:dyDescent="0.3">
      <c r="A12" s="135" t="s">
        <v>55</v>
      </c>
      <c r="B12" s="136" t="s">
        <v>133</v>
      </c>
      <c r="C12" s="137"/>
      <c r="D12" s="137"/>
      <c r="E12" s="137"/>
      <c r="F12" s="543"/>
    </row>
    <row r="13" spans="1:10" x14ac:dyDescent="0.3">
      <c r="A13" s="135"/>
      <c r="B13" s="138"/>
      <c r="C13" s="137"/>
      <c r="D13" s="137"/>
      <c r="E13" s="137"/>
      <c r="F13" s="543"/>
    </row>
    <row r="14" spans="1:10" x14ac:dyDescent="0.3">
      <c r="A14" s="139">
        <v>1</v>
      </c>
      <c r="B14" s="140" t="s">
        <v>71</v>
      </c>
      <c r="C14" s="141">
        <f>39653.49*1.15</f>
        <v>45601.51</v>
      </c>
      <c r="D14" s="142" t="s">
        <v>3</v>
      </c>
      <c r="E14" s="91"/>
      <c r="F14" s="544">
        <f>ROUND(C14*E14,2)</f>
        <v>0</v>
      </c>
      <c r="J14" s="119"/>
    </row>
    <row r="15" spans="1:10" x14ac:dyDescent="0.3">
      <c r="A15" s="144"/>
      <c r="B15" s="145"/>
      <c r="C15" s="143"/>
      <c r="D15" s="142"/>
      <c r="E15" s="91"/>
      <c r="F15" s="544"/>
    </row>
    <row r="16" spans="1:10" x14ac:dyDescent="0.3">
      <c r="A16" s="139">
        <v>2</v>
      </c>
      <c r="B16" s="146" t="s">
        <v>651</v>
      </c>
      <c r="C16" s="147"/>
      <c r="D16" s="148"/>
      <c r="E16" s="489"/>
      <c r="F16" s="544"/>
      <c r="I16" s="119"/>
    </row>
    <row r="17" spans="1:11" x14ac:dyDescent="0.3">
      <c r="A17" s="144">
        <v>2.1</v>
      </c>
      <c r="B17" s="143" t="s">
        <v>85</v>
      </c>
      <c r="C17" s="143">
        <f>31921.06*2</f>
        <v>63842.12</v>
      </c>
      <c r="D17" s="142" t="s">
        <v>3</v>
      </c>
      <c r="E17" s="91"/>
      <c r="F17" s="544">
        <f>ROUND(C17*E17,2)</f>
        <v>0</v>
      </c>
      <c r="I17" s="149"/>
    </row>
    <row r="18" spans="1:11" x14ac:dyDescent="0.3">
      <c r="A18" s="144">
        <v>2.2000000000000002</v>
      </c>
      <c r="B18" s="143" t="s">
        <v>86</v>
      </c>
      <c r="C18" s="143">
        <f>23564.55*1.15</f>
        <v>27099.23</v>
      </c>
      <c r="D18" s="142" t="s">
        <v>50</v>
      </c>
      <c r="E18" s="91"/>
      <c r="F18" s="544">
        <f>ROUND(C18*E18,2)</f>
        <v>0</v>
      </c>
      <c r="J18" s="149"/>
    </row>
    <row r="19" spans="1:11" ht="26.4" x14ac:dyDescent="0.3">
      <c r="A19" s="144">
        <v>2.2999999999999998</v>
      </c>
      <c r="B19" s="150" t="s">
        <v>18</v>
      </c>
      <c r="C19" s="143">
        <f>1590.61*1.05</f>
        <v>1670.14</v>
      </c>
      <c r="D19" s="142" t="s">
        <v>57</v>
      </c>
      <c r="E19" s="91"/>
      <c r="F19" s="544">
        <f>ROUND(C19*E19,2)</f>
        <v>0</v>
      </c>
    </row>
    <row r="20" spans="1:11" x14ac:dyDescent="0.3">
      <c r="A20" s="144"/>
      <c r="B20" s="145"/>
      <c r="C20" s="143"/>
      <c r="D20" s="142"/>
      <c r="E20" s="91"/>
      <c r="F20" s="544"/>
    </row>
    <row r="21" spans="1:11" x14ac:dyDescent="0.3">
      <c r="A21" s="139">
        <v>3</v>
      </c>
      <c r="B21" s="151" t="s">
        <v>4</v>
      </c>
      <c r="C21" s="143"/>
      <c r="D21" s="142"/>
      <c r="E21" s="91"/>
      <c r="F21" s="544"/>
    </row>
    <row r="22" spans="1:11" x14ac:dyDescent="0.3">
      <c r="A22" s="144">
        <v>3.1</v>
      </c>
      <c r="B22" s="152" t="s">
        <v>557</v>
      </c>
      <c r="C22" s="143">
        <f>53189.67*1.1</f>
        <v>58508.639999999999</v>
      </c>
      <c r="D22" s="142" t="s">
        <v>206</v>
      </c>
      <c r="E22" s="91"/>
      <c r="F22" s="544">
        <f t="shared" ref="F22:F27" si="0">ROUND(C22*E22,2)</f>
        <v>0</v>
      </c>
    </row>
    <row r="23" spans="1:11" x14ac:dyDescent="0.3">
      <c r="A23" s="144">
        <v>3.2</v>
      </c>
      <c r="B23" s="153" t="s">
        <v>194</v>
      </c>
      <c r="C23" s="143">
        <f>35288.16*1.1</f>
        <v>38816.980000000003</v>
      </c>
      <c r="D23" s="142" t="s">
        <v>50</v>
      </c>
      <c r="E23" s="91"/>
      <c r="F23" s="544">
        <f t="shared" si="0"/>
        <v>0</v>
      </c>
    </row>
    <row r="24" spans="1:11" x14ac:dyDescent="0.3">
      <c r="A24" s="144">
        <v>3.3</v>
      </c>
      <c r="B24" s="153" t="s">
        <v>74</v>
      </c>
      <c r="C24" s="143">
        <f>3528.82*1.1</f>
        <v>3881.7</v>
      </c>
      <c r="D24" s="142" t="s">
        <v>207</v>
      </c>
      <c r="E24" s="91"/>
      <c r="F24" s="544">
        <f t="shared" si="0"/>
        <v>0</v>
      </c>
      <c r="K24" s="119"/>
    </row>
    <row r="25" spans="1:11" ht="26.4" x14ac:dyDescent="0.3">
      <c r="A25" s="144">
        <v>3.4</v>
      </c>
      <c r="B25" s="150" t="s">
        <v>157</v>
      </c>
      <c r="C25" s="143">
        <f>10913.05*1.1</f>
        <v>12004.36</v>
      </c>
      <c r="D25" s="142" t="s">
        <v>207</v>
      </c>
      <c r="E25" s="91"/>
      <c r="F25" s="544">
        <f t="shared" si="0"/>
        <v>0</v>
      </c>
      <c r="I25" s="119"/>
    </row>
    <row r="26" spans="1:11" ht="15" customHeight="1" x14ac:dyDescent="0.3">
      <c r="A26" s="144">
        <v>3.6</v>
      </c>
      <c r="B26" s="150" t="s">
        <v>17</v>
      </c>
      <c r="C26" s="143">
        <f>45471.03*1.1</f>
        <v>50018.13</v>
      </c>
      <c r="D26" s="142" t="s">
        <v>208</v>
      </c>
      <c r="E26" s="91"/>
      <c r="F26" s="544">
        <f t="shared" si="0"/>
        <v>0</v>
      </c>
    </row>
    <row r="27" spans="1:11" ht="26.4" x14ac:dyDescent="0.3">
      <c r="A27" s="144">
        <v>3.7</v>
      </c>
      <c r="B27" s="150" t="s">
        <v>18</v>
      </c>
      <c r="C27" s="143">
        <f>20175.41*1.1</f>
        <v>22192.95</v>
      </c>
      <c r="D27" s="142" t="s">
        <v>207</v>
      </c>
      <c r="E27" s="91"/>
      <c r="F27" s="544">
        <f t="shared" si="0"/>
        <v>0</v>
      </c>
    </row>
    <row r="28" spans="1:11" x14ac:dyDescent="0.3">
      <c r="A28" s="144"/>
      <c r="B28" s="145"/>
      <c r="C28" s="143"/>
      <c r="D28" s="142"/>
      <c r="E28" s="91"/>
      <c r="F28" s="544"/>
    </row>
    <row r="29" spans="1:11" x14ac:dyDescent="0.3">
      <c r="A29" s="139">
        <v>4</v>
      </c>
      <c r="B29" s="151" t="s">
        <v>39</v>
      </c>
      <c r="C29" s="143"/>
      <c r="D29" s="142"/>
      <c r="E29" s="91"/>
      <c r="F29" s="544"/>
    </row>
    <row r="30" spans="1:11" x14ac:dyDescent="0.3">
      <c r="A30" s="144">
        <f>+A29+0.1</f>
        <v>4.0999999999999996</v>
      </c>
      <c r="B30" s="154" t="s">
        <v>75</v>
      </c>
      <c r="C30" s="143">
        <f>34880.35*1.15</f>
        <v>40112.400000000001</v>
      </c>
      <c r="D30" s="142" t="s">
        <v>3</v>
      </c>
      <c r="E30" s="91"/>
      <c r="F30" s="544">
        <f>ROUND(C30*E30,2)</f>
        <v>0</v>
      </c>
      <c r="K30" s="119"/>
    </row>
    <row r="31" spans="1:11" x14ac:dyDescent="0.3">
      <c r="A31" s="144">
        <f>+A30+0.1</f>
        <v>4.2</v>
      </c>
      <c r="B31" s="154" t="s">
        <v>76</v>
      </c>
      <c r="C31" s="143">
        <f>2403.82*1.15</f>
        <v>2764.39</v>
      </c>
      <c r="D31" s="142" t="s">
        <v>3</v>
      </c>
      <c r="E31" s="91"/>
      <c r="F31" s="544">
        <f>ROUND(C31*E31,2)</f>
        <v>0</v>
      </c>
      <c r="I31" s="155"/>
    </row>
    <row r="32" spans="1:11" x14ac:dyDescent="0.3">
      <c r="A32" s="144">
        <f>+A31+0.1</f>
        <v>4.3</v>
      </c>
      <c r="B32" s="154" t="s">
        <v>77</v>
      </c>
      <c r="C32" s="143">
        <f>2411.77*1.15</f>
        <v>2773.54</v>
      </c>
      <c r="D32" s="142" t="s">
        <v>3</v>
      </c>
      <c r="E32" s="91"/>
      <c r="F32" s="544">
        <f>ROUND(C32*E32,2)</f>
        <v>0</v>
      </c>
      <c r="I32" s="155"/>
    </row>
    <row r="33" spans="1:11" x14ac:dyDescent="0.3">
      <c r="A33" s="144">
        <f>+A32+0.1</f>
        <v>4.4000000000000004</v>
      </c>
      <c r="B33" s="154" t="s">
        <v>572</v>
      </c>
      <c r="C33" s="143">
        <f>1251.63*1.15</f>
        <v>1439.37</v>
      </c>
      <c r="D33" s="142" t="s">
        <v>3</v>
      </c>
      <c r="E33" s="91"/>
      <c r="F33" s="544">
        <f>ROUND(C33*E33,2)</f>
        <v>0</v>
      </c>
      <c r="I33" s="155"/>
    </row>
    <row r="34" spans="1:11" x14ac:dyDescent="0.3">
      <c r="A34" s="144"/>
      <c r="B34" s="152"/>
      <c r="C34" s="143"/>
      <c r="D34" s="142"/>
      <c r="E34" s="91"/>
      <c r="F34" s="544"/>
    </row>
    <row r="35" spans="1:11" x14ac:dyDescent="0.3">
      <c r="A35" s="139">
        <v>5</v>
      </c>
      <c r="B35" s="151" t="s">
        <v>40</v>
      </c>
      <c r="C35" s="143"/>
      <c r="D35" s="142"/>
      <c r="E35" s="91"/>
      <c r="F35" s="544"/>
    </row>
    <row r="36" spans="1:11" x14ac:dyDescent="0.3">
      <c r="A36" s="144">
        <v>5.0999999999999996</v>
      </c>
      <c r="B36" s="156" t="s">
        <v>60</v>
      </c>
      <c r="C36" s="143">
        <f>33864.42*1.15</f>
        <v>38944.080000000002</v>
      </c>
      <c r="D36" s="142" t="s">
        <v>3</v>
      </c>
      <c r="E36" s="91"/>
      <c r="F36" s="544">
        <f>ROUND(C36*E36,2)</f>
        <v>0</v>
      </c>
      <c r="J36" s="119"/>
      <c r="K36" s="119"/>
    </row>
    <row r="37" spans="1:11" x14ac:dyDescent="0.3">
      <c r="A37" s="144">
        <v>5.2</v>
      </c>
      <c r="B37" s="156" t="s">
        <v>61</v>
      </c>
      <c r="C37" s="143">
        <f>2311.37*1.15</f>
        <v>2658.08</v>
      </c>
      <c r="D37" s="142" t="s">
        <v>3</v>
      </c>
      <c r="E37" s="91"/>
      <c r="F37" s="544">
        <f>ROUND(C37*E37,2)</f>
        <v>0</v>
      </c>
    </row>
    <row r="38" spans="1:11" x14ac:dyDescent="0.3">
      <c r="A38" s="144">
        <v>5.3</v>
      </c>
      <c r="B38" s="156" t="s">
        <v>62</v>
      </c>
      <c r="C38" s="143">
        <f>2296.92*1.15</f>
        <v>2641.46</v>
      </c>
      <c r="D38" s="142" t="s">
        <v>3</v>
      </c>
      <c r="E38" s="91"/>
      <c r="F38" s="544">
        <f>ROUND(C38*E38,2)</f>
        <v>0</v>
      </c>
    </row>
    <row r="39" spans="1:11" x14ac:dyDescent="0.3">
      <c r="A39" s="144">
        <f>+A38+0.1</f>
        <v>5.4</v>
      </c>
      <c r="B39" s="154" t="s">
        <v>498</v>
      </c>
      <c r="C39" s="143">
        <f>1180.78*1.15</f>
        <v>1357.9</v>
      </c>
      <c r="D39" s="142" t="s">
        <v>3</v>
      </c>
      <c r="E39" s="91"/>
      <c r="F39" s="544">
        <f>ROUND(C39*E39,2)</f>
        <v>0</v>
      </c>
      <c r="I39" s="155"/>
    </row>
    <row r="40" spans="1:11" x14ac:dyDescent="0.3">
      <c r="A40" s="144"/>
      <c r="B40" s="156"/>
      <c r="C40" s="143"/>
      <c r="D40" s="142"/>
      <c r="E40" s="91"/>
      <c r="F40" s="544"/>
    </row>
    <row r="41" spans="1:11" x14ac:dyDescent="0.3">
      <c r="A41" s="144"/>
      <c r="B41" s="156"/>
      <c r="C41" s="143"/>
      <c r="D41" s="142"/>
      <c r="E41" s="91"/>
      <c r="F41" s="544"/>
    </row>
    <row r="42" spans="1:11" x14ac:dyDescent="0.3">
      <c r="A42" s="139">
        <v>6</v>
      </c>
      <c r="B42" s="157" t="s">
        <v>69</v>
      </c>
      <c r="C42" s="143">
        <f>4894*1.1</f>
        <v>5383.4</v>
      </c>
      <c r="D42" s="142" t="s">
        <v>50</v>
      </c>
      <c r="E42" s="91"/>
      <c r="F42" s="544">
        <f>ROUND(C42*E42,2)</f>
        <v>0</v>
      </c>
    </row>
    <row r="43" spans="1:11" x14ac:dyDescent="0.3">
      <c r="A43" s="144"/>
      <c r="B43" s="156"/>
      <c r="C43" s="143"/>
      <c r="D43" s="142"/>
      <c r="E43" s="91"/>
      <c r="F43" s="544"/>
    </row>
    <row r="44" spans="1:11" ht="28.5" customHeight="1" x14ac:dyDescent="0.3">
      <c r="A44" s="139">
        <v>7</v>
      </c>
      <c r="B44" s="158" t="s">
        <v>48</v>
      </c>
      <c r="C44" s="143"/>
      <c r="D44" s="142"/>
      <c r="E44" s="91"/>
      <c r="F44" s="544"/>
    </row>
    <row r="45" spans="1:11" x14ac:dyDescent="0.3">
      <c r="A45" s="144">
        <f t="shared" ref="A45:A52" si="1">+A44+0.1</f>
        <v>7.1</v>
      </c>
      <c r="B45" s="156" t="s">
        <v>63</v>
      </c>
      <c r="C45" s="143">
        <v>444</v>
      </c>
      <c r="D45" s="142" t="s">
        <v>14</v>
      </c>
      <c r="E45" s="91"/>
      <c r="F45" s="544">
        <f t="shared" ref="F45:F52" si="2">ROUND(C45*E45,2)</f>
        <v>0</v>
      </c>
    </row>
    <row r="46" spans="1:11" x14ac:dyDescent="0.3">
      <c r="A46" s="144">
        <f t="shared" si="1"/>
        <v>7.2</v>
      </c>
      <c r="B46" s="156" t="s">
        <v>68</v>
      </c>
      <c r="C46" s="143">
        <v>152</v>
      </c>
      <c r="D46" s="142" t="s">
        <v>14</v>
      </c>
      <c r="E46" s="91"/>
      <c r="F46" s="544">
        <f t="shared" si="2"/>
        <v>0</v>
      </c>
    </row>
    <row r="47" spans="1:11" x14ac:dyDescent="0.3">
      <c r="A47" s="144">
        <f t="shared" si="1"/>
        <v>7.3</v>
      </c>
      <c r="B47" s="156" t="s">
        <v>64</v>
      </c>
      <c r="C47" s="143">
        <v>50</v>
      </c>
      <c r="D47" s="142" t="s">
        <v>14</v>
      </c>
      <c r="E47" s="91"/>
      <c r="F47" s="544">
        <f t="shared" si="2"/>
        <v>0</v>
      </c>
    </row>
    <row r="48" spans="1:11" x14ac:dyDescent="0.3">
      <c r="A48" s="144">
        <f t="shared" si="1"/>
        <v>7.4</v>
      </c>
      <c r="B48" s="156" t="s">
        <v>65</v>
      </c>
      <c r="C48" s="143">
        <v>20</v>
      </c>
      <c r="D48" s="142" t="s">
        <v>14</v>
      </c>
      <c r="E48" s="91"/>
      <c r="F48" s="544">
        <f t="shared" si="2"/>
        <v>0</v>
      </c>
    </row>
    <row r="49" spans="1:10" x14ac:dyDescent="0.3">
      <c r="A49" s="144">
        <f t="shared" si="1"/>
        <v>7.5</v>
      </c>
      <c r="B49" s="156" t="s">
        <v>66</v>
      </c>
      <c r="C49" s="143">
        <v>12</v>
      </c>
      <c r="D49" s="142" t="s">
        <v>14</v>
      </c>
      <c r="E49" s="91"/>
      <c r="F49" s="544">
        <f t="shared" si="2"/>
        <v>0</v>
      </c>
    </row>
    <row r="50" spans="1:10" x14ac:dyDescent="0.3">
      <c r="A50" s="144">
        <f t="shared" si="1"/>
        <v>7.6</v>
      </c>
      <c r="B50" s="156" t="s">
        <v>67</v>
      </c>
      <c r="C50" s="143">
        <v>8</v>
      </c>
      <c r="D50" s="142" t="s">
        <v>14</v>
      </c>
      <c r="E50" s="91"/>
      <c r="F50" s="544">
        <f t="shared" si="2"/>
        <v>0</v>
      </c>
    </row>
    <row r="51" spans="1:10" x14ac:dyDescent="0.3">
      <c r="A51" s="144">
        <f t="shared" si="1"/>
        <v>7.7</v>
      </c>
      <c r="B51" s="156" t="s">
        <v>155</v>
      </c>
      <c r="C51" s="143">
        <v>2</v>
      </c>
      <c r="D51" s="142" t="s">
        <v>14</v>
      </c>
      <c r="E51" s="91"/>
      <c r="F51" s="544">
        <f t="shared" si="2"/>
        <v>0</v>
      </c>
    </row>
    <row r="52" spans="1:10" x14ac:dyDescent="0.3">
      <c r="A52" s="144">
        <f t="shared" si="1"/>
        <v>7.8</v>
      </c>
      <c r="B52" s="156" t="s">
        <v>156</v>
      </c>
      <c r="C52" s="143">
        <v>1</v>
      </c>
      <c r="D52" s="142" t="s">
        <v>14</v>
      </c>
      <c r="E52" s="91"/>
      <c r="F52" s="544">
        <f t="shared" si="2"/>
        <v>0</v>
      </c>
    </row>
    <row r="53" spans="1:10" x14ac:dyDescent="0.3">
      <c r="A53" s="144"/>
      <c r="B53" s="153"/>
      <c r="C53" s="143"/>
      <c r="D53" s="142"/>
      <c r="E53" s="91"/>
      <c r="F53" s="544"/>
    </row>
    <row r="54" spans="1:10" x14ac:dyDescent="0.3">
      <c r="A54" s="139">
        <v>8</v>
      </c>
      <c r="B54" s="140" t="s">
        <v>51</v>
      </c>
      <c r="C54" s="143"/>
      <c r="D54" s="142"/>
      <c r="E54" s="91"/>
      <c r="F54" s="544"/>
    </row>
    <row r="55" spans="1:10" x14ac:dyDescent="0.3">
      <c r="A55" s="144">
        <v>8.1</v>
      </c>
      <c r="B55" s="152" t="s">
        <v>79</v>
      </c>
      <c r="C55" s="143">
        <v>3850</v>
      </c>
      <c r="D55" s="142" t="s">
        <v>14</v>
      </c>
      <c r="E55" s="91"/>
      <c r="F55" s="544">
        <f>ROUND(C55*E55,2)</f>
        <v>0</v>
      </c>
      <c r="I55" s="155"/>
    </row>
    <row r="56" spans="1:10" x14ac:dyDescent="0.3">
      <c r="A56" s="144">
        <f>+A55+0.1</f>
        <v>8.1999999999999993</v>
      </c>
      <c r="B56" s="152" t="s">
        <v>80</v>
      </c>
      <c r="C56" s="143">
        <v>150</v>
      </c>
      <c r="D56" s="142" t="s">
        <v>14</v>
      </c>
      <c r="E56" s="91"/>
      <c r="F56" s="544">
        <f>ROUND(C56*E56,2)</f>
        <v>0</v>
      </c>
      <c r="I56" s="155"/>
    </row>
    <row r="57" spans="1:10" x14ac:dyDescent="0.3">
      <c r="A57" s="144"/>
      <c r="B57" s="153"/>
      <c r="C57" s="153"/>
      <c r="D57" s="153"/>
      <c r="E57" s="490"/>
      <c r="F57" s="544"/>
    </row>
    <row r="58" spans="1:10" x14ac:dyDescent="0.3">
      <c r="A58" s="139">
        <v>9</v>
      </c>
      <c r="B58" s="159" t="s">
        <v>189</v>
      </c>
      <c r="C58" s="143"/>
      <c r="D58" s="142"/>
      <c r="E58" s="91"/>
      <c r="F58" s="544">
        <f>ROUND(C58*E58,2)</f>
        <v>0</v>
      </c>
      <c r="I58" s="119"/>
      <c r="J58" s="119"/>
    </row>
    <row r="59" spans="1:10" x14ac:dyDescent="0.3">
      <c r="A59" s="144">
        <f>+A58+0.1</f>
        <v>9.1</v>
      </c>
      <c r="B59" s="156" t="s">
        <v>185</v>
      </c>
      <c r="C59" s="143">
        <v>7</v>
      </c>
      <c r="D59" s="142" t="s">
        <v>14</v>
      </c>
      <c r="E59" s="91"/>
      <c r="F59" s="544">
        <f>ROUND(C59*E59,2)</f>
        <v>0</v>
      </c>
    </row>
    <row r="60" spans="1:10" x14ac:dyDescent="0.3">
      <c r="A60" s="144">
        <f>+A59+0.1</f>
        <v>9.1999999999999993</v>
      </c>
      <c r="B60" s="156" t="s">
        <v>186</v>
      </c>
      <c r="C60" s="143">
        <v>16</v>
      </c>
      <c r="D60" s="142" t="s">
        <v>14</v>
      </c>
      <c r="E60" s="91"/>
      <c r="F60" s="544">
        <f>ROUND(C60*E60,2)</f>
        <v>0</v>
      </c>
    </row>
    <row r="61" spans="1:10" x14ac:dyDescent="0.3">
      <c r="A61" s="144">
        <f>+A60+0.1</f>
        <v>9.3000000000000007</v>
      </c>
      <c r="B61" s="156" t="s">
        <v>188</v>
      </c>
      <c r="C61" s="143">
        <v>4</v>
      </c>
      <c r="D61" s="142" t="s">
        <v>14</v>
      </c>
      <c r="E61" s="91"/>
      <c r="F61" s="544">
        <f>ROUND(C61*E61,2)</f>
        <v>0</v>
      </c>
    </row>
    <row r="62" spans="1:10" x14ac:dyDescent="0.3">
      <c r="A62" s="144">
        <f>+A61+0.1</f>
        <v>9.4</v>
      </c>
      <c r="B62" s="156" t="s">
        <v>187</v>
      </c>
      <c r="C62" s="143">
        <v>2</v>
      </c>
      <c r="D62" s="142" t="s">
        <v>14</v>
      </c>
      <c r="E62" s="91"/>
      <c r="F62" s="544">
        <f>ROUND(C62*E62,2)</f>
        <v>0</v>
      </c>
    </row>
    <row r="63" spans="1:10" x14ac:dyDescent="0.3">
      <c r="A63" s="144"/>
      <c r="B63" s="153"/>
      <c r="C63" s="143"/>
      <c r="D63" s="142"/>
      <c r="E63" s="91"/>
      <c r="F63" s="544"/>
    </row>
    <row r="64" spans="1:10" x14ac:dyDescent="0.3">
      <c r="A64" s="139">
        <v>10</v>
      </c>
      <c r="B64" s="140" t="s">
        <v>41</v>
      </c>
      <c r="C64" s="143"/>
      <c r="D64" s="142"/>
      <c r="E64" s="91"/>
      <c r="F64" s="544"/>
    </row>
    <row r="65" spans="1:9" x14ac:dyDescent="0.3">
      <c r="A65" s="144">
        <f>+A64+0.1</f>
        <v>10.1</v>
      </c>
      <c r="B65" s="153" t="s">
        <v>45</v>
      </c>
      <c r="C65" s="143">
        <v>1000</v>
      </c>
      <c r="D65" s="142" t="s">
        <v>3</v>
      </c>
      <c r="E65" s="91"/>
      <c r="F65" s="544">
        <f>ROUND(C65*E65,2)</f>
        <v>0</v>
      </c>
    </row>
    <row r="66" spans="1:9" x14ac:dyDescent="0.3">
      <c r="A66" s="144">
        <f>+A65+0.1</f>
        <v>10.199999999999999</v>
      </c>
      <c r="B66" s="153" t="s">
        <v>78</v>
      </c>
      <c r="C66" s="143">
        <v>1000</v>
      </c>
      <c r="D66" s="142" t="s">
        <v>50</v>
      </c>
      <c r="E66" s="91"/>
      <c r="F66" s="544">
        <f>ROUND(C66*E66,2)</f>
        <v>0</v>
      </c>
    </row>
    <row r="67" spans="1:9" ht="26.4" x14ac:dyDescent="0.3">
      <c r="A67" s="144">
        <f>+A66+0.1</f>
        <v>10.3</v>
      </c>
      <c r="B67" s="150" t="s">
        <v>18</v>
      </c>
      <c r="C67" s="143">
        <f>(+C65*0.35*0.15+C66*0.1)*1.3</f>
        <v>198.25</v>
      </c>
      <c r="D67" s="142" t="s">
        <v>207</v>
      </c>
      <c r="E67" s="91"/>
      <c r="F67" s="544">
        <f>ROUND(C67*E67,2)</f>
        <v>0</v>
      </c>
    </row>
    <row r="68" spans="1:9" x14ac:dyDescent="0.3">
      <c r="A68" s="144"/>
      <c r="B68" s="153"/>
      <c r="C68" s="143"/>
      <c r="D68" s="142"/>
      <c r="E68" s="91"/>
      <c r="F68" s="544"/>
    </row>
    <row r="69" spans="1:9" x14ac:dyDescent="0.3">
      <c r="A69" s="139">
        <v>11</v>
      </c>
      <c r="B69" s="140" t="s">
        <v>42</v>
      </c>
      <c r="C69" s="143"/>
      <c r="D69" s="142"/>
      <c r="E69" s="91"/>
      <c r="F69" s="544"/>
    </row>
    <row r="70" spans="1:9" x14ac:dyDescent="0.3">
      <c r="A70" s="144">
        <v>11.1</v>
      </c>
      <c r="B70" s="153" t="s">
        <v>45</v>
      </c>
      <c r="C70" s="143">
        <v>1000</v>
      </c>
      <c r="D70" s="142" t="s">
        <v>3</v>
      </c>
      <c r="E70" s="91"/>
      <c r="F70" s="544">
        <f>ROUND(C70*E70,2)</f>
        <v>0</v>
      </c>
    </row>
    <row r="71" spans="1:9" x14ac:dyDescent="0.3">
      <c r="A71" s="160">
        <v>11.2</v>
      </c>
      <c r="B71" s="161" t="s">
        <v>78</v>
      </c>
      <c r="C71" s="162">
        <v>1000</v>
      </c>
      <c r="D71" s="163" t="s">
        <v>50</v>
      </c>
      <c r="E71" s="491"/>
      <c r="F71" s="545">
        <f>ROUND(C71*E71,2)</f>
        <v>0</v>
      </c>
    </row>
    <row r="72" spans="1:9" x14ac:dyDescent="0.3">
      <c r="A72" s="144"/>
      <c r="B72" s="153"/>
      <c r="C72" s="143"/>
      <c r="D72" s="142"/>
      <c r="E72" s="91"/>
      <c r="F72" s="544"/>
    </row>
    <row r="73" spans="1:9" ht="66" x14ac:dyDescent="0.3">
      <c r="A73" s="139">
        <v>12</v>
      </c>
      <c r="B73" s="159" t="s">
        <v>196</v>
      </c>
      <c r="C73" s="143">
        <f>+C14</f>
        <v>45601.51</v>
      </c>
      <c r="D73" s="142" t="s">
        <v>3</v>
      </c>
      <c r="E73" s="91"/>
      <c r="F73" s="544">
        <f>ROUND(C73*E73,2)</f>
        <v>0</v>
      </c>
      <c r="I73" s="164"/>
    </row>
    <row r="74" spans="1:9" x14ac:dyDescent="0.3">
      <c r="A74" s="139"/>
      <c r="B74" s="140"/>
      <c r="C74" s="147"/>
      <c r="D74" s="142"/>
      <c r="E74" s="489"/>
      <c r="F74" s="544"/>
    </row>
    <row r="75" spans="1:9" x14ac:dyDescent="0.3">
      <c r="A75" s="139">
        <v>13</v>
      </c>
      <c r="B75" s="140" t="s">
        <v>203</v>
      </c>
      <c r="C75" s="147"/>
      <c r="D75" s="142"/>
      <c r="E75" s="489"/>
      <c r="F75" s="544"/>
    </row>
    <row r="76" spans="1:9" x14ac:dyDescent="0.3">
      <c r="A76" s="144">
        <v>13.1</v>
      </c>
      <c r="B76" s="152" t="s">
        <v>59</v>
      </c>
      <c r="C76" s="143">
        <f>+C18</f>
        <v>27099.23</v>
      </c>
      <c r="D76" s="142" t="s">
        <v>50</v>
      </c>
      <c r="E76" s="91"/>
      <c r="F76" s="544">
        <f>ROUND(C76*E76,2)</f>
        <v>0</v>
      </c>
      <c r="I76" s="149"/>
    </row>
    <row r="77" spans="1:9" ht="26.4" x14ac:dyDescent="0.3">
      <c r="A77" s="144">
        <v>13.2</v>
      </c>
      <c r="B77" s="152" t="s">
        <v>58</v>
      </c>
      <c r="C77" s="143">
        <f>+C76*1.25</f>
        <v>33874.04</v>
      </c>
      <c r="D77" s="142" t="s">
        <v>50</v>
      </c>
      <c r="E77" s="91"/>
      <c r="F77" s="544">
        <f>ROUND(C77*E77,2)</f>
        <v>0</v>
      </c>
    </row>
    <row r="78" spans="1:9" x14ac:dyDescent="0.3">
      <c r="A78" s="144">
        <v>13.3</v>
      </c>
      <c r="B78" s="152" t="s">
        <v>209</v>
      </c>
      <c r="C78" s="143">
        <f>+C77*0.0508*25</f>
        <v>43020.03</v>
      </c>
      <c r="D78" s="142" t="s">
        <v>197</v>
      </c>
      <c r="E78" s="91"/>
      <c r="F78" s="544">
        <f>ROUND(C78*E78,2)</f>
        <v>0</v>
      </c>
    </row>
    <row r="79" spans="1:9" x14ac:dyDescent="0.3">
      <c r="A79" s="144"/>
      <c r="B79" s="153"/>
      <c r="C79" s="147"/>
      <c r="D79" s="148"/>
      <c r="E79" s="489"/>
      <c r="F79" s="544"/>
    </row>
    <row r="80" spans="1:9" x14ac:dyDescent="0.3">
      <c r="A80" s="165">
        <v>14</v>
      </c>
      <c r="B80" s="140" t="s">
        <v>43</v>
      </c>
      <c r="C80" s="143"/>
      <c r="D80" s="142"/>
      <c r="E80" s="91"/>
      <c r="F80" s="544"/>
    </row>
    <row r="81" spans="1:6" x14ac:dyDescent="0.3">
      <c r="A81" s="166">
        <v>14.1</v>
      </c>
      <c r="B81" s="167" t="s">
        <v>13</v>
      </c>
      <c r="C81" s="168"/>
      <c r="D81" s="169"/>
      <c r="E81" s="492"/>
      <c r="F81" s="546"/>
    </row>
    <row r="82" spans="1:6" x14ac:dyDescent="0.3">
      <c r="A82" s="170" t="s">
        <v>216</v>
      </c>
      <c r="B82" s="171" t="s">
        <v>19</v>
      </c>
      <c r="C82" s="172">
        <v>200</v>
      </c>
      <c r="D82" s="142" t="s">
        <v>81</v>
      </c>
      <c r="E82" s="91"/>
      <c r="F82" s="547">
        <f>ROUND(E82*C82,2)</f>
        <v>0</v>
      </c>
    </row>
    <row r="83" spans="1:6" x14ac:dyDescent="0.3">
      <c r="A83" s="144"/>
      <c r="B83" s="153"/>
      <c r="C83" s="143"/>
      <c r="D83" s="142"/>
      <c r="E83" s="91"/>
      <c r="F83" s="544"/>
    </row>
    <row r="84" spans="1:6" x14ac:dyDescent="0.3">
      <c r="A84" s="173">
        <v>14.2</v>
      </c>
      <c r="B84" s="174" t="s">
        <v>44</v>
      </c>
      <c r="C84" s="175"/>
      <c r="D84" s="148"/>
      <c r="E84" s="38"/>
      <c r="F84" s="547"/>
    </row>
    <row r="85" spans="1:6" x14ac:dyDescent="0.3">
      <c r="A85" s="170" t="s">
        <v>217</v>
      </c>
      <c r="B85" s="171" t="s">
        <v>20</v>
      </c>
      <c r="C85" s="172">
        <v>600</v>
      </c>
      <c r="D85" s="142" t="s">
        <v>3</v>
      </c>
      <c r="E85" s="1"/>
      <c r="F85" s="547">
        <f>ROUND(E85*C85,2)</f>
        <v>0</v>
      </c>
    </row>
    <row r="86" spans="1:6" x14ac:dyDescent="0.3">
      <c r="A86" s="170" t="s">
        <v>218</v>
      </c>
      <c r="B86" s="171" t="s">
        <v>21</v>
      </c>
      <c r="C86" s="172">
        <v>500</v>
      </c>
      <c r="D86" s="142" t="s">
        <v>3</v>
      </c>
      <c r="E86" s="1"/>
      <c r="F86" s="547">
        <f>ROUND(E86*C86,2)</f>
        <v>0</v>
      </c>
    </row>
    <row r="87" spans="1:6" x14ac:dyDescent="0.3">
      <c r="A87" s="170" t="s">
        <v>219</v>
      </c>
      <c r="B87" s="171" t="s">
        <v>22</v>
      </c>
      <c r="C87" s="172">
        <v>100</v>
      </c>
      <c r="D87" s="142" t="s">
        <v>3</v>
      </c>
      <c r="E87" s="1"/>
      <c r="F87" s="547">
        <f>ROUND(E87*C87,2)</f>
        <v>0</v>
      </c>
    </row>
    <row r="88" spans="1:6" x14ac:dyDescent="0.3">
      <c r="A88" s="170" t="s">
        <v>220</v>
      </c>
      <c r="B88" s="171" t="s">
        <v>23</v>
      </c>
      <c r="C88" s="172">
        <v>100</v>
      </c>
      <c r="D88" s="142" t="s">
        <v>3</v>
      </c>
      <c r="E88" s="1"/>
      <c r="F88" s="547">
        <f>ROUND(E88*C88,2)</f>
        <v>0</v>
      </c>
    </row>
    <row r="89" spans="1:6" x14ac:dyDescent="0.3">
      <c r="A89" s="170" t="s">
        <v>221</v>
      </c>
      <c r="B89" s="171" t="s">
        <v>24</v>
      </c>
      <c r="C89" s="172">
        <v>100</v>
      </c>
      <c r="D89" s="142" t="s">
        <v>3</v>
      </c>
      <c r="E89" s="1"/>
      <c r="F89" s="547">
        <f>ROUND(E89*C89,2)</f>
        <v>0</v>
      </c>
    </row>
    <row r="90" spans="1:6" x14ac:dyDescent="0.3">
      <c r="A90" s="170"/>
      <c r="B90" s="171"/>
      <c r="C90" s="172"/>
      <c r="D90" s="142"/>
      <c r="E90" s="1"/>
      <c r="F90" s="547"/>
    </row>
    <row r="91" spans="1:6" x14ac:dyDescent="0.3">
      <c r="A91" s="173">
        <v>14.3</v>
      </c>
      <c r="B91" s="174" t="s">
        <v>11</v>
      </c>
      <c r="C91" s="175"/>
      <c r="D91" s="148"/>
      <c r="E91" s="38"/>
      <c r="F91" s="547"/>
    </row>
    <row r="92" spans="1:6" x14ac:dyDescent="0.3">
      <c r="A92" s="170" t="s">
        <v>222</v>
      </c>
      <c r="B92" s="171" t="s">
        <v>83</v>
      </c>
      <c r="C92" s="172">
        <v>600</v>
      </c>
      <c r="D92" s="142" t="s">
        <v>14</v>
      </c>
      <c r="E92" s="1"/>
      <c r="F92" s="547">
        <f>ROUND(E92*C92,2)</f>
        <v>0</v>
      </c>
    </row>
    <row r="93" spans="1:6" x14ac:dyDescent="0.3">
      <c r="A93" s="170" t="s">
        <v>223</v>
      </c>
      <c r="B93" s="171" t="s">
        <v>82</v>
      </c>
      <c r="C93" s="172">
        <v>500</v>
      </c>
      <c r="D93" s="142" t="s">
        <v>14</v>
      </c>
      <c r="E93" s="1"/>
      <c r="F93" s="547">
        <f>ROUND(E93*C93,2)</f>
        <v>0</v>
      </c>
    </row>
    <row r="94" spans="1:6" x14ac:dyDescent="0.3">
      <c r="A94" s="170" t="s">
        <v>224</v>
      </c>
      <c r="B94" s="171" t="s">
        <v>25</v>
      </c>
      <c r="C94" s="172">
        <v>100</v>
      </c>
      <c r="D94" s="142" t="s">
        <v>14</v>
      </c>
      <c r="E94" s="1"/>
      <c r="F94" s="547">
        <f>ROUND(E94*C94,2)</f>
        <v>0</v>
      </c>
    </row>
    <row r="95" spans="1:6" x14ac:dyDescent="0.3">
      <c r="A95" s="170" t="s">
        <v>225</v>
      </c>
      <c r="B95" s="171" t="s">
        <v>26</v>
      </c>
      <c r="C95" s="172">
        <v>100</v>
      </c>
      <c r="D95" s="142" t="s">
        <v>14</v>
      </c>
      <c r="E95" s="1"/>
      <c r="F95" s="547">
        <f>ROUND(E95*C95,2)</f>
        <v>0</v>
      </c>
    </row>
    <row r="96" spans="1:6" x14ac:dyDescent="0.3">
      <c r="A96" s="170" t="s">
        <v>226</v>
      </c>
      <c r="B96" s="171" t="s">
        <v>27</v>
      </c>
      <c r="C96" s="172">
        <v>100</v>
      </c>
      <c r="D96" s="142" t="s">
        <v>14</v>
      </c>
      <c r="E96" s="1"/>
      <c r="F96" s="547">
        <f>ROUND(E96*C96,2)</f>
        <v>0</v>
      </c>
    </row>
    <row r="97" spans="1:259" x14ac:dyDescent="0.3">
      <c r="A97" s="170"/>
      <c r="B97" s="171"/>
      <c r="C97" s="172"/>
      <c r="D97" s="142"/>
      <c r="E97" s="1"/>
      <c r="F97" s="547"/>
    </row>
    <row r="98" spans="1:259" x14ac:dyDescent="0.3">
      <c r="A98" s="173">
        <v>14.4</v>
      </c>
      <c r="B98" s="174" t="s">
        <v>12</v>
      </c>
      <c r="C98" s="175"/>
      <c r="D98" s="148"/>
      <c r="E98" s="38"/>
      <c r="F98" s="547"/>
    </row>
    <row r="99" spans="1:259" x14ac:dyDescent="0.3">
      <c r="A99" s="170" t="s">
        <v>227</v>
      </c>
      <c r="B99" s="171" t="s">
        <v>28</v>
      </c>
      <c r="C99" s="172">
        <v>50</v>
      </c>
      <c r="D99" s="142" t="s">
        <v>49</v>
      </c>
      <c r="E99" s="1"/>
      <c r="F99" s="547">
        <f>ROUND(E99*C99,2)</f>
        <v>0</v>
      </c>
    </row>
    <row r="100" spans="1:259" x14ac:dyDescent="0.3">
      <c r="A100" s="170" t="s">
        <v>228</v>
      </c>
      <c r="B100" s="171" t="s">
        <v>29</v>
      </c>
      <c r="C100" s="172">
        <v>50</v>
      </c>
      <c r="D100" s="142" t="s">
        <v>49</v>
      </c>
      <c r="E100" s="1"/>
      <c r="F100" s="547">
        <f>ROUND(E100*C100,2)</f>
        <v>0</v>
      </c>
    </row>
    <row r="101" spans="1:259" x14ac:dyDescent="0.3">
      <c r="A101" s="170"/>
      <c r="B101" s="171"/>
      <c r="C101" s="172"/>
      <c r="D101" s="142"/>
      <c r="E101" s="1"/>
      <c r="F101" s="547"/>
    </row>
    <row r="102" spans="1:259" ht="26.4" x14ac:dyDescent="0.3">
      <c r="A102" s="139">
        <v>15</v>
      </c>
      <c r="B102" s="150" t="s">
        <v>198</v>
      </c>
      <c r="C102" s="143">
        <f>+C14</f>
        <v>45601.51</v>
      </c>
      <c r="D102" s="142" t="s">
        <v>3</v>
      </c>
      <c r="E102" s="91"/>
      <c r="F102" s="544">
        <f>ROUND(C102*E102,2)</f>
        <v>0</v>
      </c>
    </row>
    <row r="103" spans="1:259" s="180" customFormat="1" x14ac:dyDescent="0.3">
      <c r="A103" s="176"/>
      <c r="B103" s="177" t="s">
        <v>56</v>
      </c>
      <c r="C103" s="178"/>
      <c r="D103" s="179"/>
      <c r="E103" s="493"/>
      <c r="F103" s="548">
        <f>SUM(F14:F102)</f>
        <v>0</v>
      </c>
      <c r="G103" s="119"/>
      <c r="H103" s="119"/>
    </row>
    <row r="104" spans="1:259" x14ac:dyDescent="0.3">
      <c r="A104" s="144"/>
      <c r="B104" s="153"/>
      <c r="C104" s="143"/>
      <c r="D104" s="142"/>
      <c r="E104" s="91"/>
      <c r="F104" s="544"/>
      <c r="I104" s="155"/>
    </row>
    <row r="105" spans="1:259" s="182" customFormat="1" x14ac:dyDescent="0.3">
      <c r="A105" s="40" t="s">
        <v>7</v>
      </c>
      <c r="B105" s="46" t="s">
        <v>652</v>
      </c>
      <c r="C105" s="10"/>
      <c r="D105" s="11"/>
      <c r="E105" s="12"/>
      <c r="F105" s="549"/>
      <c r="G105" s="119"/>
      <c r="H105" s="119"/>
      <c r="I105" s="181"/>
    </row>
    <row r="106" spans="1:259" s="182" customFormat="1" x14ac:dyDescent="0.3">
      <c r="A106" s="40" t="s">
        <v>134</v>
      </c>
      <c r="B106" s="140" t="s">
        <v>148</v>
      </c>
      <c r="C106" s="10"/>
      <c r="D106" s="11"/>
      <c r="E106" s="12"/>
      <c r="F106" s="549"/>
      <c r="G106" s="119"/>
      <c r="H106" s="119"/>
      <c r="I106" s="181"/>
    </row>
    <row r="107" spans="1:259" x14ac:dyDescent="0.3">
      <c r="A107" s="183">
        <v>1</v>
      </c>
      <c r="B107" s="171" t="s">
        <v>485</v>
      </c>
      <c r="C107" s="172">
        <v>2.7</v>
      </c>
      <c r="D107" s="142" t="s">
        <v>486</v>
      </c>
      <c r="E107" s="1"/>
      <c r="F107" s="547">
        <f>+ROUND((E107*C107),2)</f>
        <v>0</v>
      </c>
    </row>
    <row r="108" spans="1:259" x14ac:dyDescent="0.3">
      <c r="A108" s="183">
        <v>2</v>
      </c>
      <c r="B108" s="171" t="s">
        <v>492</v>
      </c>
      <c r="C108" s="172">
        <v>8</v>
      </c>
      <c r="D108" s="142" t="s">
        <v>46</v>
      </c>
      <c r="E108" s="1"/>
      <c r="F108" s="547">
        <f>+ROUND((E108*C108),2)</f>
        <v>0</v>
      </c>
    </row>
    <row r="109" spans="1:259" x14ac:dyDescent="0.3">
      <c r="A109" s="183">
        <v>3</v>
      </c>
      <c r="B109" s="171" t="s">
        <v>487</v>
      </c>
      <c r="C109" s="172">
        <v>1</v>
      </c>
      <c r="D109" s="142" t="s">
        <v>14</v>
      </c>
      <c r="E109" s="1"/>
      <c r="F109" s="547">
        <f>+ROUND((E109*C109),2)</f>
        <v>0</v>
      </c>
    </row>
    <row r="110" spans="1:259" x14ac:dyDescent="0.3">
      <c r="A110" s="183">
        <v>4</v>
      </c>
      <c r="B110" s="171" t="s">
        <v>488</v>
      </c>
      <c r="C110" s="172">
        <v>1</v>
      </c>
      <c r="D110" s="142" t="s">
        <v>14</v>
      </c>
      <c r="E110" s="1"/>
      <c r="F110" s="547">
        <f>+ROUND((E110*C110),2)</f>
        <v>0</v>
      </c>
    </row>
    <row r="111" spans="1:259" x14ac:dyDescent="0.3">
      <c r="A111" s="183"/>
      <c r="B111" s="171"/>
      <c r="C111" s="172"/>
      <c r="D111" s="142"/>
      <c r="E111" s="1"/>
      <c r="F111" s="547"/>
    </row>
    <row r="112" spans="1:259" s="186" customFormat="1" x14ac:dyDescent="0.3">
      <c r="A112" s="139">
        <v>5</v>
      </c>
      <c r="B112" s="46" t="s">
        <v>489</v>
      </c>
      <c r="C112" s="184"/>
      <c r="D112" s="185"/>
      <c r="E112" s="490"/>
      <c r="F112" s="544"/>
      <c r="G112" s="119"/>
      <c r="H112" s="119"/>
      <c r="I112" s="119"/>
      <c r="J112" s="119"/>
      <c r="K112" s="119"/>
      <c r="L112" s="119"/>
      <c r="M112" s="119"/>
      <c r="N112" s="119"/>
      <c r="O112" s="119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20"/>
      <c r="AV112" s="120"/>
      <c r="AW112" s="120"/>
      <c r="AX112" s="120"/>
      <c r="AY112" s="120"/>
      <c r="AZ112" s="120"/>
      <c r="BA112" s="120"/>
      <c r="BB112" s="120"/>
      <c r="BC112" s="120"/>
      <c r="BD112" s="120"/>
      <c r="BE112" s="120"/>
      <c r="BF112" s="120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20"/>
      <c r="BS112" s="120"/>
      <c r="BT112" s="120"/>
      <c r="BU112" s="120"/>
      <c r="BV112" s="120"/>
      <c r="BW112" s="120"/>
      <c r="BX112" s="120"/>
      <c r="BY112" s="120"/>
      <c r="BZ112" s="120"/>
      <c r="CA112" s="120"/>
      <c r="CB112" s="120"/>
      <c r="CC112" s="120"/>
      <c r="CD112" s="120"/>
      <c r="CE112" s="120"/>
      <c r="CF112" s="120"/>
      <c r="CG112" s="120"/>
      <c r="CH112" s="120"/>
      <c r="CI112" s="120"/>
      <c r="CJ112" s="120"/>
      <c r="CK112" s="120"/>
      <c r="CL112" s="120"/>
      <c r="CM112" s="120"/>
      <c r="CN112" s="120"/>
      <c r="CO112" s="120"/>
      <c r="CP112" s="120"/>
      <c r="CQ112" s="120"/>
      <c r="CR112" s="120"/>
      <c r="CS112" s="120"/>
      <c r="CT112" s="120"/>
      <c r="CU112" s="120"/>
      <c r="CV112" s="120"/>
      <c r="CW112" s="120"/>
      <c r="CX112" s="120"/>
      <c r="CY112" s="120"/>
      <c r="CZ112" s="120"/>
      <c r="DA112" s="120"/>
      <c r="DB112" s="120"/>
      <c r="DC112" s="120"/>
      <c r="DD112" s="120"/>
      <c r="DE112" s="120"/>
      <c r="DF112" s="120"/>
      <c r="DG112" s="120"/>
      <c r="DH112" s="120"/>
      <c r="DI112" s="120"/>
      <c r="DJ112" s="120"/>
      <c r="DK112" s="120"/>
      <c r="DL112" s="120"/>
      <c r="DM112" s="120"/>
      <c r="DN112" s="120"/>
      <c r="DO112" s="120"/>
      <c r="DP112" s="120"/>
      <c r="DQ112" s="120"/>
      <c r="DR112" s="120"/>
      <c r="DS112" s="120"/>
      <c r="DT112" s="120"/>
      <c r="DU112" s="120"/>
      <c r="DV112" s="120"/>
      <c r="DW112" s="120"/>
      <c r="DX112" s="120"/>
      <c r="DY112" s="120"/>
      <c r="DZ112" s="120"/>
      <c r="EA112" s="120"/>
      <c r="EB112" s="120"/>
      <c r="EC112" s="120"/>
      <c r="ED112" s="120"/>
      <c r="EE112" s="120"/>
      <c r="EF112" s="120"/>
      <c r="EG112" s="120"/>
      <c r="EH112" s="120"/>
      <c r="EI112" s="120"/>
      <c r="EJ112" s="120"/>
      <c r="EK112" s="120"/>
      <c r="EL112" s="120"/>
      <c r="EM112" s="120"/>
      <c r="EN112" s="120"/>
      <c r="EO112" s="120"/>
      <c r="EP112" s="120"/>
      <c r="EQ112" s="120"/>
      <c r="ER112" s="120"/>
      <c r="ES112" s="120"/>
      <c r="ET112" s="120"/>
      <c r="EU112" s="120"/>
      <c r="EV112" s="120"/>
      <c r="EW112" s="120"/>
      <c r="EX112" s="120"/>
      <c r="EY112" s="120"/>
      <c r="EZ112" s="120"/>
      <c r="FA112" s="120"/>
      <c r="FB112" s="120"/>
      <c r="FC112" s="120"/>
      <c r="FD112" s="120"/>
      <c r="FE112" s="120"/>
      <c r="FF112" s="120"/>
      <c r="FG112" s="120"/>
      <c r="FH112" s="120"/>
      <c r="FI112" s="120"/>
      <c r="FJ112" s="120"/>
      <c r="FK112" s="120"/>
      <c r="FL112" s="120"/>
      <c r="FM112" s="120"/>
      <c r="FN112" s="120"/>
      <c r="FO112" s="120"/>
      <c r="FP112" s="120"/>
      <c r="FQ112" s="120"/>
      <c r="FR112" s="120"/>
      <c r="FS112" s="120"/>
      <c r="FT112" s="120"/>
      <c r="FU112" s="120"/>
      <c r="FV112" s="120"/>
      <c r="FW112" s="120"/>
      <c r="FX112" s="120"/>
      <c r="FY112" s="120"/>
      <c r="FZ112" s="120"/>
      <c r="GA112" s="120"/>
      <c r="GB112" s="120"/>
      <c r="GC112" s="120"/>
      <c r="GD112" s="120"/>
      <c r="GE112" s="120"/>
      <c r="GF112" s="120"/>
      <c r="GG112" s="120"/>
      <c r="GH112" s="120"/>
      <c r="GI112" s="120"/>
      <c r="GJ112" s="120"/>
      <c r="GK112" s="120"/>
      <c r="GL112" s="120"/>
      <c r="GM112" s="120"/>
      <c r="GN112" s="120"/>
      <c r="GO112" s="120"/>
      <c r="GP112" s="120"/>
      <c r="GQ112" s="120"/>
      <c r="GR112" s="120"/>
      <c r="GS112" s="120"/>
      <c r="GT112" s="120"/>
      <c r="GU112" s="120"/>
      <c r="GV112" s="120"/>
      <c r="GW112" s="120"/>
      <c r="GX112" s="120"/>
      <c r="GY112" s="120"/>
      <c r="GZ112" s="120"/>
      <c r="HA112" s="120"/>
      <c r="HB112" s="120"/>
      <c r="HC112" s="120"/>
      <c r="HD112" s="120"/>
      <c r="HE112" s="120"/>
      <c r="HF112" s="120"/>
      <c r="HG112" s="120"/>
      <c r="HH112" s="120"/>
      <c r="HI112" s="120"/>
      <c r="HJ112" s="120"/>
      <c r="HK112" s="120"/>
      <c r="HL112" s="120"/>
      <c r="HM112" s="120"/>
      <c r="HN112" s="120"/>
      <c r="HO112" s="120"/>
      <c r="HP112" s="120"/>
      <c r="HQ112" s="120"/>
      <c r="HR112" s="120"/>
      <c r="HS112" s="120"/>
      <c r="HT112" s="120"/>
      <c r="HU112" s="120"/>
      <c r="HV112" s="120"/>
      <c r="HW112" s="120"/>
      <c r="HX112" s="120"/>
      <c r="HY112" s="120"/>
      <c r="HZ112" s="120"/>
      <c r="IA112" s="120"/>
      <c r="IB112" s="120"/>
      <c r="IC112" s="120"/>
      <c r="ID112" s="120"/>
      <c r="IE112" s="120"/>
      <c r="IF112" s="120"/>
      <c r="IG112" s="120"/>
      <c r="IH112" s="120"/>
      <c r="II112" s="120"/>
      <c r="IJ112" s="120"/>
      <c r="IK112" s="120"/>
      <c r="IL112" s="120"/>
      <c r="IM112" s="120"/>
      <c r="IN112" s="120"/>
      <c r="IO112" s="120"/>
      <c r="IP112" s="120"/>
      <c r="IQ112" s="120"/>
      <c r="IR112" s="120"/>
      <c r="IS112" s="120"/>
      <c r="IT112" s="120"/>
      <c r="IU112" s="120"/>
      <c r="IV112" s="120"/>
      <c r="IW112" s="120"/>
      <c r="IX112" s="120"/>
      <c r="IY112" s="120"/>
    </row>
    <row r="113" spans="1:259" s="186" customFormat="1" ht="14.25" customHeight="1" x14ac:dyDescent="0.3">
      <c r="A113" s="187">
        <v>5.0999999999999996</v>
      </c>
      <c r="B113" s="90" t="s">
        <v>159</v>
      </c>
      <c r="C113" s="188">
        <v>5289</v>
      </c>
      <c r="D113" s="189" t="s">
        <v>90</v>
      </c>
      <c r="E113" s="39"/>
      <c r="F113" s="544">
        <f>+ROUND(C113*E113,2)</f>
        <v>0</v>
      </c>
      <c r="G113" s="119"/>
      <c r="H113" s="119"/>
      <c r="I113" s="119"/>
      <c r="J113" s="119"/>
      <c r="K113" s="119"/>
      <c r="L113" s="119"/>
      <c r="M113" s="119"/>
      <c r="N113" s="119"/>
      <c r="O113" s="119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20"/>
      <c r="AV113" s="120"/>
      <c r="AW113" s="120"/>
      <c r="AX113" s="120"/>
      <c r="AY113" s="120"/>
      <c r="AZ113" s="120"/>
      <c r="BA113" s="120"/>
      <c r="BB113" s="120"/>
      <c r="BC113" s="120"/>
      <c r="BD113" s="120"/>
      <c r="BE113" s="120"/>
      <c r="BF113" s="120"/>
      <c r="BG113" s="120"/>
      <c r="BH113" s="120"/>
      <c r="BI113" s="120"/>
      <c r="BJ113" s="120"/>
      <c r="BK113" s="120"/>
      <c r="BL113" s="120"/>
      <c r="BM113" s="120"/>
      <c r="BN113" s="120"/>
      <c r="BO113" s="120"/>
      <c r="BP113" s="120"/>
      <c r="BQ113" s="120"/>
      <c r="BR113" s="120"/>
      <c r="BS113" s="120"/>
      <c r="BT113" s="120"/>
      <c r="BU113" s="120"/>
      <c r="BV113" s="120"/>
      <c r="BW113" s="120"/>
      <c r="BX113" s="120"/>
      <c r="BY113" s="120"/>
      <c r="BZ113" s="120"/>
      <c r="CA113" s="120"/>
      <c r="CB113" s="120"/>
      <c r="CC113" s="120"/>
      <c r="CD113" s="120"/>
      <c r="CE113" s="120"/>
      <c r="CF113" s="120"/>
      <c r="CG113" s="120"/>
      <c r="CH113" s="120"/>
      <c r="CI113" s="120"/>
      <c r="CJ113" s="120"/>
      <c r="CK113" s="120"/>
      <c r="CL113" s="120"/>
      <c r="CM113" s="120"/>
      <c r="CN113" s="120"/>
      <c r="CO113" s="120"/>
      <c r="CP113" s="120"/>
      <c r="CQ113" s="120"/>
      <c r="CR113" s="120"/>
      <c r="CS113" s="120"/>
      <c r="CT113" s="120"/>
      <c r="CU113" s="120"/>
      <c r="CV113" s="120"/>
      <c r="CW113" s="120"/>
      <c r="CX113" s="120"/>
      <c r="CY113" s="120"/>
      <c r="CZ113" s="120"/>
      <c r="DA113" s="120"/>
      <c r="DB113" s="120"/>
      <c r="DC113" s="120"/>
      <c r="DD113" s="120"/>
      <c r="DE113" s="120"/>
      <c r="DF113" s="120"/>
      <c r="DG113" s="120"/>
      <c r="DH113" s="120"/>
      <c r="DI113" s="120"/>
      <c r="DJ113" s="120"/>
      <c r="DK113" s="120"/>
      <c r="DL113" s="120"/>
      <c r="DM113" s="120"/>
      <c r="DN113" s="120"/>
      <c r="DO113" s="120"/>
      <c r="DP113" s="120"/>
      <c r="DQ113" s="120"/>
      <c r="DR113" s="120"/>
      <c r="DS113" s="120"/>
      <c r="DT113" s="120"/>
      <c r="DU113" s="120"/>
      <c r="DV113" s="120"/>
      <c r="DW113" s="120"/>
      <c r="DX113" s="120"/>
      <c r="DY113" s="120"/>
      <c r="DZ113" s="120"/>
      <c r="EA113" s="120"/>
      <c r="EB113" s="120"/>
      <c r="EC113" s="120"/>
      <c r="ED113" s="120"/>
      <c r="EE113" s="120"/>
      <c r="EF113" s="120"/>
      <c r="EG113" s="120"/>
      <c r="EH113" s="120"/>
      <c r="EI113" s="120"/>
      <c r="EJ113" s="120"/>
      <c r="EK113" s="120"/>
      <c r="EL113" s="120"/>
      <c r="EM113" s="120"/>
      <c r="EN113" s="120"/>
      <c r="EO113" s="120"/>
      <c r="EP113" s="120"/>
      <c r="EQ113" s="120"/>
      <c r="ER113" s="120"/>
      <c r="ES113" s="120"/>
      <c r="ET113" s="120"/>
      <c r="EU113" s="120"/>
      <c r="EV113" s="120"/>
      <c r="EW113" s="120"/>
      <c r="EX113" s="120"/>
      <c r="EY113" s="120"/>
      <c r="EZ113" s="120"/>
      <c r="FA113" s="120"/>
      <c r="FB113" s="120"/>
      <c r="FC113" s="120"/>
      <c r="FD113" s="120"/>
      <c r="FE113" s="120"/>
      <c r="FF113" s="120"/>
      <c r="FG113" s="120"/>
      <c r="FH113" s="120"/>
      <c r="FI113" s="120"/>
      <c r="FJ113" s="120"/>
      <c r="FK113" s="120"/>
      <c r="FL113" s="120"/>
      <c r="FM113" s="120"/>
      <c r="FN113" s="120"/>
      <c r="FO113" s="120"/>
      <c r="FP113" s="120"/>
      <c r="FQ113" s="120"/>
      <c r="FR113" s="120"/>
      <c r="FS113" s="120"/>
      <c r="FT113" s="120"/>
      <c r="FU113" s="120"/>
      <c r="FV113" s="120"/>
      <c r="FW113" s="120"/>
      <c r="FX113" s="120"/>
      <c r="FY113" s="120"/>
      <c r="FZ113" s="120"/>
      <c r="GA113" s="120"/>
      <c r="GB113" s="120"/>
      <c r="GC113" s="120"/>
      <c r="GD113" s="120"/>
      <c r="GE113" s="120"/>
      <c r="GF113" s="120"/>
      <c r="GG113" s="120"/>
      <c r="GH113" s="120"/>
      <c r="GI113" s="120"/>
      <c r="GJ113" s="120"/>
      <c r="GK113" s="120"/>
      <c r="GL113" s="120"/>
      <c r="GM113" s="120"/>
      <c r="GN113" s="120"/>
      <c r="GO113" s="120"/>
      <c r="GP113" s="120"/>
      <c r="GQ113" s="120"/>
      <c r="GR113" s="120"/>
      <c r="GS113" s="120"/>
      <c r="GT113" s="120"/>
      <c r="GU113" s="120"/>
      <c r="GV113" s="120"/>
      <c r="GW113" s="120"/>
      <c r="GX113" s="120"/>
      <c r="GY113" s="120"/>
      <c r="GZ113" s="120"/>
      <c r="HA113" s="120"/>
      <c r="HB113" s="120"/>
      <c r="HC113" s="120"/>
      <c r="HD113" s="120"/>
      <c r="HE113" s="120"/>
      <c r="HF113" s="120"/>
      <c r="HG113" s="120"/>
      <c r="HH113" s="120"/>
      <c r="HI113" s="120"/>
      <c r="HJ113" s="120"/>
      <c r="HK113" s="120"/>
      <c r="HL113" s="120"/>
      <c r="HM113" s="120"/>
      <c r="HN113" s="120"/>
      <c r="HO113" s="120"/>
      <c r="HP113" s="120"/>
      <c r="HQ113" s="120"/>
      <c r="HR113" s="120"/>
      <c r="HS113" s="120"/>
      <c r="HT113" s="120"/>
      <c r="HU113" s="120"/>
      <c r="HV113" s="120"/>
      <c r="HW113" s="120"/>
      <c r="HX113" s="120"/>
      <c r="HY113" s="120"/>
      <c r="HZ113" s="120"/>
      <c r="IA113" s="120"/>
      <c r="IB113" s="120"/>
      <c r="IC113" s="120"/>
      <c r="ID113" s="120"/>
      <c r="IE113" s="120"/>
      <c r="IF113" s="120"/>
      <c r="IG113" s="120"/>
      <c r="IH113" s="120"/>
      <c r="II113" s="120"/>
      <c r="IJ113" s="120"/>
      <c r="IK113" s="120"/>
      <c r="IL113" s="120"/>
      <c r="IM113" s="120"/>
      <c r="IN113" s="120"/>
      <c r="IO113" s="120"/>
      <c r="IP113" s="120"/>
      <c r="IQ113" s="120"/>
      <c r="IR113" s="120"/>
      <c r="IS113" s="120"/>
      <c r="IT113" s="120"/>
      <c r="IU113" s="120"/>
      <c r="IV113" s="120"/>
      <c r="IW113" s="120"/>
      <c r="IX113" s="120"/>
      <c r="IY113" s="120"/>
    </row>
    <row r="114" spans="1:259" s="186" customFormat="1" ht="26.4" x14ac:dyDescent="0.3">
      <c r="A114" s="187">
        <v>5.2</v>
      </c>
      <c r="B114" s="90" t="s">
        <v>158</v>
      </c>
      <c r="C114" s="188">
        <v>6875.7</v>
      </c>
      <c r="D114" s="189" t="s">
        <v>57</v>
      </c>
      <c r="E114" s="39"/>
      <c r="F114" s="544">
        <f>+ROUND((E114*C114),2)</f>
        <v>0</v>
      </c>
      <c r="G114" s="119"/>
      <c r="H114" s="119"/>
      <c r="I114" s="119"/>
      <c r="J114" s="119"/>
      <c r="K114" s="119"/>
      <c r="L114" s="119"/>
      <c r="M114" s="119"/>
      <c r="N114" s="119"/>
      <c r="O114" s="119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20"/>
      <c r="AV114" s="120"/>
      <c r="AW114" s="120"/>
      <c r="AX114" s="120"/>
      <c r="AY114" s="120"/>
      <c r="AZ114" s="120"/>
      <c r="BA114" s="120"/>
      <c r="BB114" s="120"/>
      <c r="BC114" s="120"/>
      <c r="BD114" s="120"/>
      <c r="BE114" s="120"/>
      <c r="BF114" s="120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20"/>
      <c r="BS114" s="120"/>
      <c r="BT114" s="120"/>
      <c r="BU114" s="120"/>
      <c r="BV114" s="120"/>
      <c r="BW114" s="120"/>
      <c r="BX114" s="120"/>
      <c r="BY114" s="120"/>
      <c r="BZ114" s="120"/>
      <c r="CA114" s="120"/>
      <c r="CB114" s="120"/>
      <c r="CC114" s="120"/>
      <c r="CD114" s="120"/>
      <c r="CE114" s="120"/>
      <c r="CF114" s="120"/>
      <c r="CG114" s="120"/>
      <c r="CH114" s="120"/>
      <c r="CI114" s="120"/>
      <c r="CJ114" s="120"/>
      <c r="CK114" s="120"/>
      <c r="CL114" s="120"/>
      <c r="CM114" s="120"/>
      <c r="CN114" s="120"/>
      <c r="CO114" s="120"/>
      <c r="CP114" s="120"/>
      <c r="CQ114" s="120"/>
      <c r="CR114" s="120"/>
      <c r="CS114" s="120"/>
      <c r="CT114" s="120"/>
      <c r="CU114" s="120"/>
      <c r="CV114" s="120"/>
      <c r="CW114" s="120"/>
      <c r="CX114" s="120"/>
      <c r="CY114" s="120"/>
      <c r="CZ114" s="120"/>
      <c r="DA114" s="120"/>
      <c r="DB114" s="120"/>
      <c r="DC114" s="120"/>
      <c r="DD114" s="120"/>
      <c r="DE114" s="120"/>
      <c r="DF114" s="120"/>
      <c r="DG114" s="120"/>
      <c r="DH114" s="120"/>
      <c r="DI114" s="120"/>
      <c r="DJ114" s="120"/>
      <c r="DK114" s="120"/>
      <c r="DL114" s="120"/>
      <c r="DM114" s="120"/>
      <c r="DN114" s="120"/>
      <c r="DO114" s="120"/>
      <c r="DP114" s="120"/>
      <c r="DQ114" s="120"/>
      <c r="DR114" s="120"/>
      <c r="DS114" s="120"/>
      <c r="DT114" s="120"/>
      <c r="DU114" s="120"/>
      <c r="DV114" s="120"/>
      <c r="DW114" s="120"/>
      <c r="DX114" s="120"/>
      <c r="DY114" s="120"/>
      <c r="DZ114" s="120"/>
      <c r="EA114" s="120"/>
      <c r="EB114" s="120"/>
      <c r="EC114" s="120"/>
      <c r="ED114" s="120"/>
      <c r="EE114" s="120"/>
      <c r="EF114" s="120"/>
      <c r="EG114" s="120"/>
      <c r="EH114" s="120"/>
      <c r="EI114" s="120"/>
      <c r="EJ114" s="120"/>
      <c r="EK114" s="120"/>
      <c r="EL114" s="120"/>
      <c r="EM114" s="120"/>
      <c r="EN114" s="120"/>
      <c r="EO114" s="120"/>
      <c r="EP114" s="120"/>
      <c r="EQ114" s="120"/>
      <c r="ER114" s="120"/>
      <c r="ES114" s="120"/>
      <c r="ET114" s="120"/>
      <c r="EU114" s="120"/>
      <c r="EV114" s="120"/>
      <c r="EW114" s="120"/>
      <c r="EX114" s="120"/>
      <c r="EY114" s="120"/>
      <c r="EZ114" s="120"/>
      <c r="FA114" s="120"/>
      <c r="FB114" s="120"/>
      <c r="FC114" s="120"/>
      <c r="FD114" s="120"/>
      <c r="FE114" s="120"/>
      <c r="FF114" s="120"/>
      <c r="FG114" s="120"/>
      <c r="FH114" s="120"/>
      <c r="FI114" s="120"/>
      <c r="FJ114" s="120"/>
      <c r="FK114" s="120"/>
      <c r="FL114" s="120"/>
      <c r="FM114" s="120"/>
      <c r="FN114" s="120"/>
      <c r="FO114" s="120"/>
      <c r="FP114" s="120"/>
      <c r="FQ114" s="120"/>
      <c r="FR114" s="120"/>
      <c r="FS114" s="120"/>
      <c r="FT114" s="120"/>
      <c r="FU114" s="120"/>
      <c r="FV114" s="120"/>
      <c r="FW114" s="120"/>
      <c r="FX114" s="120"/>
      <c r="FY114" s="120"/>
      <c r="FZ114" s="120"/>
      <c r="GA114" s="120"/>
      <c r="GB114" s="120"/>
      <c r="GC114" s="120"/>
      <c r="GD114" s="120"/>
      <c r="GE114" s="120"/>
      <c r="GF114" s="120"/>
      <c r="GG114" s="120"/>
      <c r="GH114" s="120"/>
      <c r="GI114" s="120"/>
      <c r="GJ114" s="120"/>
      <c r="GK114" s="120"/>
      <c r="GL114" s="120"/>
      <c r="GM114" s="120"/>
      <c r="GN114" s="120"/>
      <c r="GO114" s="120"/>
      <c r="GP114" s="120"/>
      <c r="GQ114" s="120"/>
      <c r="GR114" s="120"/>
      <c r="GS114" s="120"/>
      <c r="GT114" s="120"/>
      <c r="GU114" s="120"/>
      <c r="GV114" s="120"/>
      <c r="GW114" s="120"/>
      <c r="GX114" s="120"/>
      <c r="GY114" s="120"/>
      <c r="GZ114" s="120"/>
      <c r="HA114" s="120"/>
      <c r="HB114" s="120"/>
      <c r="HC114" s="120"/>
      <c r="HD114" s="120"/>
      <c r="HE114" s="120"/>
      <c r="HF114" s="120"/>
      <c r="HG114" s="120"/>
      <c r="HH114" s="120"/>
      <c r="HI114" s="120"/>
      <c r="HJ114" s="120"/>
      <c r="HK114" s="120"/>
      <c r="HL114" s="120"/>
      <c r="HM114" s="120"/>
      <c r="HN114" s="120"/>
      <c r="HO114" s="120"/>
      <c r="HP114" s="120"/>
      <c r="HQ114" s="120"/>
      <c r="HR114" s="120"/>
      <c r="HS114" s="120"/>
      <c r="HT114" s="120"/>
      <c r="HU114" s="120"/>
      <c r="HV114" s="120"/>
      <c r="HW114" s="120"/>
      <c r="HX114" s="120"/>
      <c r="HY114" s="120"/>
      <c r="HZ114" s="120"/>
      <c r="IA114" s="120"/>
      <c r="IB114" s="120"/>
      <c r="IC114" s="120"/>
      <c r="ID114" s="120"/>
      <c r="IE114" s="120"/>
      <c r="IF114" s="120"/>
      <c r="IG114" s="120"/>
      <c r="IH114" s="120"/>
      <c r="II114" s="120"/>
      <c r="IJ114" s="120"/>
      <c r="IK114" s="120"/>
      <c r="IL114" s="120"/>
      <c r="IM114" s="120"/>
      <c r="IN114" s="120"/>
      <c r="IO114" s="120"/>
      <c r="IP114" s="120"/>
      <c r="IQ114" s="120"/>
      <c r="IR114" s="120"/>
      <c r="IS114" s="120"/>
      <c r="IT114" s="120"/>
      <c r="IU114" s="120"/>
      <c r="IV114" s="120"/>
      <c r="IW114" s="120"/>
      <c r="IX114" s="120"/>
      <c r="IY114" s="120"/>
    </row>
    <row r="115" spans="1:259" s="186" customFormat="1" ht="7.5" customHeight="1" x14ac:dyDescent="0.3">
      <c r="A115" s="139"/>
      <c r="B115" s="90"/>
      <c r="C115" s="188"/>
      <c r="D115" s="185"/>
      <c r="E115" s="91"/>
      <c r="F115" s="544"/>
      <c r="G115" s="119"/>
      <c r="H115" s="119"/>
      <c r="I115" s="190"/>
      <c r="J115" s="190"/>
      <c r="K115" s="190"/>
      <c r="L115" s="190"/>
      <c r="M115" s="190"/>
      <c r="N115" s="190"/>
      <c r="O115" s="190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  <c r="AR115" s="191"/>
      <c r="AS115" s="191"/>
      <c r="AT115" s="191"/>
      <c r="AU115" s="191"/>
      <c r="AV115" s="191"/>
      <c r="AW115" s="191"/>
      <c r="AX115" s="191"/>
      <c r="AY115" s="191"/>
      <c r="AZ115" s="191"/>
      <c r="BA115" s="191"/>
      <c r="BB115" s="191"/>
      <c r="BC115" s="191"/>
      <c r="BD115" s="191"/>
      <c r="BE115" s="191"/>
      <c r="BF115" s="191"/>
      <c r="BG115" s="191"/>
      <c r="BH115" s="191"/>
      <c r="BI115" s="191"/>
      <c r="BJ115" s="191"/>
      <c r="BK115" s="191"/>
      <c r="BL115" s="191"/>
      <c r="BM115" s="191"/>
      <c r="BN115" s="191"/>
      <c r="BO115" s="191"/>
      <c r="BP115" s="191"/>
      <c r="BQ115" s="191"/>
      <c r="BR115" s="191"/>
      <c r="BS115" s="191"/>
      <c r="BT115" s="191"/>
      <c r="BU115" s="191"/>
      <c r="BV115" s="191"/>
      <c r="BW115" s="191"/>
      <c r="BX115" s="191"/>
      <c r="BY115" s="191"/>
      <c r="BZ115" s="191"/>
      <c r="CA115" s="191"/>
      <c r="CB115" s="191"/>
      <c r="CC115" s="191"/>
      <c r="CD115" s="191"/>
      <c r="CE115" s="191"/>
      <c r="CF115" s="191"/>
      <c r="CG115" s="191"/>
      <c r="CH115" s="191"/>
      <c r="CI115" s="191"/>
      <c r="CJ115" s="191"/>
      <c r="CK115" s="191"/>
      <c r="CL115" s="191"/>
      <c r="CM115" s="191"/>
      <c r="CN115" s="191"/>
      <c r="CO115" s="191"/>
      <c r="CP115" s="191"/>
      <c r="CQ115" s="191"/>
      <c r="CR115" s="191"/>
      <c r="CS115" s="191"/>
      <c r="CT115" s="191"/>
      <c r="CU115" s="191"/>
      <c r="CV115" s="191"/>
      <c r="CW115" s="191"/>
      <c r="CX115" s="191"/>
      <c r="CY115" s="191"/>
      <c r="CZ115" s="191"/>
      <c r="DA115" s="191"/>
      <c r="DB115" s="191"/>
      <c r="DC115" s="191"/>
      <c r="DD115" s="191"/>
      <c r="DE115" s="191"/>
      <c r="DF115" s="191"/>
      <c r="DG115" s="191"/>
      <c r="DH115" s="191"/>
      <c r="DI115" s="191"/>
      <c r="DJ115" s="191"/>
      <c r="DK115" s="191"/>
      <c r="DL115" s="191"/>
      <c r="DM115" s="191"/>
      <c r="DN115" s="191"/>
      <c r="DO115" s="191"/>
      <c r="DP115" s="191"/>
      <c r="DQ115" s="191"/>
      <c r="DR115" s="191"/>
      <c r="DS115" s="191"/>
      <c r="DT115" s="191"/>
      <c r="DU115" s="191"/>
      <c r="DV115" s="191"/>
      <c r="DW115" s="191"/>
      <c r="DX115" s="191"/>
      <c r="DY115" s="191"/>
      <c r="DZ115" s="191"/>
      <c r="EA115" s="191"/>
      <c r="EB115" s="191"/>
      <c r="EC115" s="191"/>
      <c r="ED115" s="191"/>
      <c r="EE115" s="191"/>
      <c r="EF115" s="191"/>
      <c r="EG115" s="191"/>
      <c r="EH115" s="191"/>
      <c r="EI115" s="191"/>
      <c r="EJ115" s="191"/>
      <c r="EK115" s="191"/>
      <c r="EL115" s="191"/>
      <c r="EM115" s="191"/>
      <c r="EN115" s="191"/>
      <c r="EO115" s="191"/>
      <c r="EP115" s="191"/>
      <c r="EQ115" s="191"/>
      <c r="ER115" s="191"/>
      <c r="ES115" s="191"/>
      <c r="ET115" s="191"/>
      <c r="EU115" s="191"/>
      <c r="EV115" s="191"/>
      <c r="EW115" s="191"/>
      <c r="EX115" s="191"/>
      <c r="EY115" s="191"/>
      <c r="EZ115" s="191"/>
      <c r="FA115" s="191"/>
      <c r="FB115" s="191"/>
      <c r="FC115" s="191"/>
      <c r="FD115" s="191"/>
      <c r="FE115" s="191"/>
      <c r="FF115" s="191"/>
      <c r="FG115" s="191"/>
      <c r="FH115" s="191"/>
      <c r="FI115" s="191"/>
      <c r="FJ115" s="191"/>
      <c r="FK115" s="191"/>
      <c r="FL115" s="191"/>
      <c r="FM115" s="191"/>
      <c r="FN115" s="191"/>
      <c r="FO115" s="191"/>
      <c r="FP115" s="191"/>
      <c r="FQ115" s="191"/>
      <c r="FR115" s="191"/>
      <c r="FS115" s="191"/>
      <c r="FT115" s="191"/>
      <c r="FU115" s="191"/>
      <c r="FV115" s="191"/>
      <c r="FW115" s="191"/>
      <c r="FX115" s="191"/>
      <c r="FY115" s="191"/>
      <c r="FZ115" s="191"/>
      <c r="GA115" s="191"/>
      <c r="GB115" s="191"/>
      <c r="GC115" s="191"/>
      <c r="GD115" s="191"/>
      <c r="GE115" s="191"/>
      <c r="GF115" s="191"/>
      <c r="GG115" s="191"/>
      <c r="GH115" s="191"/>
      <c r="GI115" s="191"/>
      <c r="GJ115" s="191"/>
      <c r="GK115" s="191"/>
      <c r="GL115" s="191"/>
      <c r="GM115" s="191"/>
      <c r="GN115" s="191"/>
      <c r="GO115" s="191"/>
      <c r="GP115" s="191"/>
      <c r="GQ115" s="191"/>
      <c r="GR115" s="191"/>
      <c r="GS115" s="191"/>
      <c r="GT115" s="191"/>
      <c r="GU115" s="191"/>
      <c r="GV115" s="191"/>
      <c r="GW115" s="191"/>
      <c r="GX115" s="191"/>
      <c r="GY115" s="191"/>
      <c r="GZ115" s="191"/>
      <c r="HA115" s="191"/>
      <c r="HB115" s="191"/>
      <c r="HC115" s="191"/>
      <c r="HD115" s="191"/>
      <c r="HE115" s="191"/>
      <c r="HF115" s="191"/>
      <c r="HG115" s="191"/>
      <c r="HH115" s="191"/>
      <c r="HI115" s="191"/>
      <c r="HJ115" s="191"/>
      <c r="HK115" s="191"/>
      <c r="HL115" s="191"/>
      <c r="HM115" s="191"/>
      <c r="HN115" s="191"/>
      <c r="HO115" s="191"/>
      <c r="HP115" s="191"/>
      <c r="HQ115" s="191"/>
      <c r="HR115" s="191"/>
      <c r="HS115" s="191"/>
      <c r="HT115" s="191"/>
      <c r="HU115" s="191"/>
      <c r="HV115" s="191"/>
      <c r="HW115" s="191"/>
      <c r="HX115" s="191"/>
      <c r="HY115" s="191"/>
      <c r="HZ115" s="191"/>
      <c r="IA115" s="191"/>
      <c r="IB115" s="191"/>
      <c r="IC115" s="191"/>
      <c r="ID115" s="191"/>
      <c r="IE115" s="191"/>
      <c r="IF115" s="191"/>
      <c r="IG115" s="191"/>
      <c r="IH115" s="191"/>
      <c r="II115" s="191"/>
      <c r="IJ115" s="191"/>
      <c r="IK115" s="191"/>
      <c r="IL115" s="191"/>
      <c r="IM115" s="191"/>
      <c r="IN115" s="191"/>
      <c r="IO115" s="191"/>
      <c r="IP115" s="191"/>
      <c r="IQ115" s="191"/>
      <c r="IR115" s="191"/>
      <c r="IS115" s="191"/>
      <c r="IT115" s="191"/>
      <c r="IU115" s="191"/>
      <c r="IV115" s="191"/>
      <c r="IW115" s="191"/>
      <c r="IX115" s="191"/>
      <c r="IY115" s="191"/>
    </row>
    <row r="116" spans="1:259" s="182" customFormat="1" x14ac:dyDescent="0.3">
      <c r="A116" s="71"/>
      <c r="B116" s="26" t="s">
        <v>135</v>
      </c>
      <c r="C116" s="27"/>
      <c r="D116" s="28"/>
      <c r="E116" s="29"/>
      <c r="F116" s="550">
        <f>SUM(F107:F115)</f>
        <v>0</v>
      </c>
      <c r="G116" s="119"/>
      <c r="H116" s="119"/>
      <c r="I116" s="181"/>
      <c r="K116" s="192"/>
      <c r="L116" s="192"/>
      <c r="M116" s="192"/>
      <c r="N116" s="192"/>
      <c r="O116" s="192"/>
    </row>
    <row r="117" spans="1:259" s="186" customFormat="1" x14ac:dyDescent="0.3">
      <c r="A117" s="41"/>
      <c r="B117" s="31"/>
      <c r="C117" s="32"/>
      <c r="D117" s="33"/>
      <c r="E117" s="34"/>
      <c r="F117" s="551"/>
      <c r="G117" s="119"/>
      <c r="H117" s="119"/>
      <c r="I117" s="193"/>
      <c r="K117" s="194"/>
      <c r="L117" s="194"/>
      <c r="M117" s="194"/>
      <c r="N117" s="194"/>
      <c r="O117" s="194"/>
    </row>
    <row r="118" spans="1:259" s="182" customFormat="1" ht="4.5" customHeight="1" x14ac:dyDescent="0.3">
      <c r="A118" s="95"/>
      <c r="B118" s="5"/>
      <c r="C118" s="10"/>
      <c r="D118" s="11"/>
      <c r="E118" s="12"/>
      <c r="F118" s="549"/>
      <c r="G118" s="119"/>
      <c r="H118" s="119"/>
      <c r="I118" s="181"/>
      <c r="K118" s="192"/>
      <c r="L118" s="192"/>
      <c r="M118" s="192"/>
      <c r="N118" s="192"/>
      <c r="O118" s="192"/>
    </row>
    <row r="119" spans="1:259" s="182" customFormat="1" x14ac:dyDescent="0.3">
      <c r="A119" s="40" t="s">
        <v>136</v>
      </c>
      <c r="B119" s="47" t="s">
        <v>233</v>
      </c>
      <c r="C119" s="10"/>
      <c r="D119" s="11"/>
      <c r="E119" s="12"/>
      <c r="F119" s="549"/>
      <c r="G119" s="119"/>
      <c r="H119" s="119"/>
      <c r="I119" s="181"/>
      <c r="K119" s="192"/>
      <c r="L119" s="192"/>
      <c r="M119" s="192"/>
      <c r="N119" s="192"/>
      <c r="O119" s="192"/>
    </row>
    <row r="120" spans="1:259" s="182" customFormat="1" x14ac:dyDescent="0.3">
      <c r="A120" s="95"/>
      <c r="B120" s="5"/>
      <c r="C120" s="10"/>
      <c r="D120" s="11"/>
      <c r="E120" s="12"/>
      <c r="F120" s="549"/>
      <c r="G120" s="119"/>
      <c r="H120" s="119"/>
      <c r="I120" s="181"/>
      <c r="K120" s="192"/>
      <c r="L120" s="192"/>
      <c r="M120" s="192"/>
      <c r="N120" s="192"/>
      <c r="O120" s="192"/>
    </row>
    <row r="121" spans="1:259" s="182" customFormat="1" x14ac:dyDescent="0.3">
      <c r="A121" s="96">
        <v>1</v>
      </c>
      <c r="B121" s="48" t="s">
        <v>88</v>
      </c>
      <c r="C121" s="49"/>
      <c r="D121" s="50"/>
      <c r="E121" s="51"/>
      <c r="F121" s="552"/>
      <c r="G121" s="119"/>
      <c r="H121" s="119"/>
      <c r="I121" s="181"/>
      <c r="K121" s="192"/>
      <c r="L121" s="192"/>
      <c r="M121" s="192"/>
      <c r="N121" s="192"/>
      <c r="O121" s="192"/>
    </row>
    <row r="122" spans="1:259" s="182" customFormat="1" x14ac:dyDescent="0.3">
      <c r="A122" s="97">
        <v>1.1000000000000001</v>
      </c>
      <c r="B122" s="52" t="s">
        <v>234</v>
      </c>
      <c r="C122" s="13">
        <v>1</v>
      </c>
      <c r="D122" s="14" t="s">
        <v>54</v>
      </c>
      <c r="E122" s="39"/>
      <c r="F122" s="544">
        <f t="shared" ref="F122:F187" si="3">ROUND(C122*E122,2)</f>
        <v>0</v>
      </c>
      <c r="G122" s="119"/>
      <c r="H122" s="119"/>
      <c r="I122" s="181"/>
    </row>
    <row r="123" spans="1:259" s="182" customFormat="1" x14ac:dyDescent="0.3">
      <c r="A123" s="98"/>
      <c r="B123" s="48"/>
      <c r="C123" s="49"/>
      <c r="D123" s="50"/>
      <c r="E123" s="51"/>
      <c r="F123" s="544">
        <f t="shared" si="3"/>
        <v>0</v>
      </c>
      <c r="G123" s="119"/>
      <c r="H123" s="119"/>
      <c r="I123" s="181"/>
    </row>
    <row r="124" spans="1:259" s="195" customFormat="1" x14ac:dyDescent="0.3">
      <c r="A124" s="96">
        <v>2</v>
      </c>
      <c r="B124" s="53" t="s">
        <v>89</v>
      </c>
      <c r="C124" s="49"/>
      <c r="D124" s="50"/>
      <c r="E124" s="51"/>
      <c r="F124" s="544">
        <f t="shared" si="3"/>
        <v>0</v>
      </c>
      <c r="G124" s="119"/>
      <c r="H124" s="119"/>
      <c r="I124" s="181"/>
    </row>
    <row r="125" spans="1:259" s="195" customFormat="1" ht="15.75" customHeight="1" x14ac:dyDescent="0.3">
      <c r="A125" s="97">
        <v>2.1</v>
      </c>
      <c r="B125" s="2" t="s">
        <v>235</v>
      </c>
      <c r="C125" s="196">
        <v>17.920000000000002</v>
      </c>
      <c r="D125" s="14" t="s">
        <v>90</v>
      </c>
      <c r="E125" s="39"/>
      <c r="F125" s="544">
        <f t="shared" si="3"/>
        <v>0</v>
      </c>
      <c r="G125" s="119"/>
      <c r="H125" s="119"/>
      <c r="I125" s="181"/>
      <c r="L125" s="197"/>
      <c r="M125" s="197"/>
      <c r="N125" s="197"/>
      <c r="O125" s="197"/>
    </row>
    <row r="126" spans="1:259" s="195" customFormat="1" ht="26.4" x14ac:dyDescent="0.3">
      <c r="A126" s="97">
        <v>2.2000000000000002</v>
      </c>
      <c r="B126" s="2" t="s">
        <v>558</v>
      </c>
      <c r="C126" s="196">
        <v>2.68</v>
      </c>
      <c r="D126" s="14" t="s">
        <v>57</v>
      </c>
      <c r="E126" s="39"/>
      <c r="F126" s="544">
        <f t="shared" si="3"/>
        <v>0</v>
      </c>
      <c r="G126" s="119"/>
      <c r="H126" s="119"/>
      <c r="I126" s="181"/>
      <c r="L126" s="197"/>
      <c r="M126" s="197"/>
      <c r="N126" s="197"/>
      <c r="O126" s="197"/>
    </row>
    <row r="127" spans="1:259" s="195" customFormat="1" x14ac:dyDescent="0.3">
      <c r="A127" s="97">
        <v>2.2999999999999998</v>
      </c>
      <c r="B127" s="2" t="s">
        <v>236</v>
      </c>
      <c r="C127" s="196">
        <v>7.06</v>
      </c>
      <c r="D127" s="14" t="s">
        <v>91</v>
      </c>
      <c r="E127" s="39"/>
      <c r="F127" s="544">
        <f t="shared" si="3"/>
        <v>0</v>
      </c>
      <c r="G127" s="119"/>
      <c r="H127" s="119"/>
      <c r="I127" s="181"/>
      <c r="L127" s="197"/>
      <c r="M127" s="197"/>
      <c r="N127" s="197"/>
      <c r="O127" s="197"/>
      <c r="P127" s="197"/>
    </row>
    <row r="128" spans="1:259" s="195" customFormat="1" ht="26.4" x14ac:dyDescent="0.3">
      <c r="A128" s="111">
        <v>2.4</v>
      </c>
      <c r="B128" s="112" t="s">
        <v>237</v>
      </c>
      <c r="C128" s="198">
        <v>15.71</v>
      </c>
      <c r="D128" s="113" t="s">
        <v>57</v>
      </c>
      <c r="E128" s="117"/>
      <c r="F128" s="545">
        <f t="shared" si="3"/>
        <v>0</v>
      </c>
      <c r="G128" s="119"/>
      <c r="H128" s="119"/>
      <c r="I128" s="181"/>
      <c r="J128" s="199"/>
      <c r="K128" s="199"/>
      <c r="L128" s="197"/>
      <c r="M128" s="197"/>
      <c r="N128" s="197"/>
      <c r="O128" s="197"/>
      <c r="P128" s="197"/>
    </row>
    <row r="129" spans="1:16" s="195" customFormat="1" ht="6" customHeight="1" x14ac:dyDescent="0.3">
      <c r="A129" s="97"/>
      <c r="B129" s="2"/>
      <c r="C129" s="13"/>
      <c r="D129" s="14"/>
      <c r="E129" s="15"/>
      <c r="F129" s="544">
        <f t="shared" si="3"/>
        <v>0</v>
      </c>
      <c r="G129" s="119"/>
      <c r="H129" s="119"/>
      <c r="I129" s="181"/>
      <c r="P129" s="200"/>
    </row>
    <row r="130" spans="1:16" s="195" customFormat="1" x14ac:dyDescent="0.3">
      <c r="A130" s="96">
        <v>3</v>
      </c>
      <c r="B130" s="53" t="s">
        <v>646</v>
      </c>
      <c r="C130" s="13"/>
      <c r="D130" s="14"/>
      <c r="E130" s="15"/>
      <c r="F130" s="544">
        <f t="shared" si="3"/>
        <v>0</v>
      </c>
      <c r="G130" s="119"/>
      <c r="H130" s="119"/>
      <c r="I130" s="181"/>
    </row>
    <row r="131" spans="1:16" s="195" customFormat="1" x14ac:dyDescent="0.3">
      <c r="A131" s="201">
        <v>3.1</v>
      </c>
      <c r="B131" s="202" t="s">
        <v>238</v>
      </c>
      <c r="C131" s="203">
        <v>1.65</v>
      </c>
      <c r="D131" s="204" t="s">
        <v>92</v>
      </c>
      <c r="E131" s="39"/>
      <c r="F131" s="544">
        <f t="shared" si="3"/>
        <v>0</v>
      </c>
      <c r="G131" s="119"/>
      <c r="H131" s="119"/>
      <c r="I131" s="181"/>
      <c r="M131" s="197"/>
      <c r="N131" s="197"/>
    </row>
    <row r="132" spans="1:16" s="195" customFormat="1" x14ac:dyDescent="0.3">
      <c r="A132" s="201">
        <v>3.2</v>
      </c>
      <c r="B132" s="202" t="s">
        <v>239</v>
      </c>
      <c r="C132" s="203">
        <v>2.44</v>
      </c>
      <c r="D132" s="204" t="s">
        <v>92</v>
      </c>
      <c r="E132" s="39"/>
      <c r="F132" s="544">
        <f t="shared" si="3"/>
        <v>0</v>
      </c>
      <c r="G132" s="119"/>
      <c r="H132" s="119"/>
      <c r="I132" s="181"/>
      <c r="M132" s="197"/>
      <c r="N132" s="197"/>
    </row>
    <row r="133" spans="1:16" s="195" customFormat="1" x14ac:dyDescent="0.3">
      <c r="A133" s="201">
        <v>3.3</v>
      </c>
      <c r="B133" s="202" t="s">
        <v>240</v>
      </c>
      <c r="C133" s="203">
        <v>5.84</v>
      </c>
      <c r="D133" s="204" t="s">
        <v>92</v>
      </c>
      <c r="E133" s="39"/>
      <c r="F133" s="544">
        <f t="shared" si="3"/>
        <v>0</v>
      </c>
      <c r="G133" s="119"/>
      <c r="H133" s="119"/>
      <c r="I133" s="181"/>
    </row>
    <row r="134" spans="1:16" s="195" customFormat="1" x14ac:dyDescent="0.3">
      <c r="A134" s="201">
        <v>3.4</v>
      </c>
      <c r="B134" s="202" t="s">
        <v>241</v>
      </c>
      <c r="C134" s="203">
        <v>3.78</v>
      </c>
      <c r="D134" s="204" t="s">
        <v>92</v>
      </c>
      <c r="E134" s="39"/>
      <c r="F134" s="544">
        <f t="shared" si="3"/>
        <v>0</v>
      </c>
      <c r="G134" s="119"/>
      <c r="H134" s="119"/>
      <c r="I134" s="181"/>
    </row>
    <row r="135" spans="1:16" s="195" customFormat="1" x14ac:dyDescent="0.3">
      <c r="A135" s="201">
        <v>3.5</v>
      </c>
      <c r="B135" s="202" t="s">
        <v>242</v>
      </c>
      <c r="C135" s="203">
        <v>0.21</v>
      </c>
      <c r="D135" s="204" t="s">
        <v>92</v>
      </c>
      <c r="E135" s="39"/>
      <c r="F135" s="544">
        <f t="shared" si="3"/>
        <v>0</v>
      </c>
      <c r="G135" s="119"/>
      <c r="H135" s="119"/>
      <c r="I135" s="181"/>
    </row>
    <row r="136" spans="1:16" s="195" customFormat="1" x14ac:dyDescent="0.3">
      <c r="A136" s="201">
        <v>3.6</v>
      </c>
      <c r="B136" s="202" t="s">
        <v>243</v>
      </c>
      <c r="C136" s="203">
        <v>0.59</v>
      </c>
      <c r="D136" s="204" t="s">
        <v>92</v>
      </c>
      <c r="E136" s="39"/>
      <c r="F136" s="544">
        <f t="shared" si="3"/>
        <v>0</v>
      </c>
      <c r="G136" s="119"/>
      <c r="H136" s="119"/>
      <c r="I136" s="181"/>
    </row>
    <row r="137" spans="1:16" s="195" customFormat="1" x14ac:dyDescent="0.3">
      <c r="A137" s="201">
        <v>3.7</v>
      </c>
      <c r="B137" s="202" t="s">
        <v>244</v>
      </c>
      <c r="C137" s="203">
        <v>1.35</v>
      </c>
      <c r="D137" s="204" t="s">
        <v>92</v>
      </c>
      <c r="E137" s="39"/>
      <c r="F137" s="544">
        <f t="shared" si="3"/>
        <v>0</v>
      </c>
      <c r="G137" s="119"/>
      <c r="H137" s="119"/>
      <c r="I137" s="181"/>
    </row>
    <row r="138" spans="1:16" s="195" customFormat="1" ht="8.25" customHeight="1" x14ac:dyDescent="0.3">
      <c r="A138" s="97"/>
      <c r="B138" s="2"/>
      <c r="C138" s="13"/>
      <c r="D138" s="14"/>
      <c r="E138" s="39"/>
      <c r="F138" s="544">
        <f t="shared" si="3"/>
        <v>0</v>
      </c>
      <c r="G138" s="119"/>
      <c r="H138" s="119"/>
      <c r="I138" s="181"/>
    </row>
    <row r="139" spans="1:16" s="195" customFormat="1" x14ac:dyDescent="0.3">
      <c r="A139" s="96">
        <v>4</v>
      </c>
      <c r="B139" s="53" t="s">
        <v>647</v>
      </c>
      <c r="C139" s="203">
        <v>0.69</v>
      </c>
      <c r="D139" s="204" t="s">
        <v>92</v>
      </c>
      <c r="E139" s="39"/>
      <c r="F139" s="544">
        <f t="shared" si="3"/>
        <v>0</v>
      </c>
      <c r="G139" s="119"/>
      <c r="H139" s="119"/>
      <c r="I139" s="181"/>
    </row>
    <row r="140" spans="1:16" s="195" customFormat="1" ht="7.5" customHeight="1" x14ac:dyDescent="0.3">
      <c r="A140" s="96"/>
      <c r="B140" s="53"/>
      <c r="C140" s="203"/>
      <c r="D140" s="204"/>
      <c r="E140" s="39"/>
      <c r="F140" s="544"/>
      <c r="G140" s="119"/>
      <c r="H140" s="119"/>
      <c r="I140" s="181"/>
    </row>
    <row r="141" spans="1:16" s="195" customFormat="1" x14ac:dyDescent="0.3">
      <c r="A141" s="96">
        <v>5</v>
      </c>
      <c r="B141" s="53" t="s">
        <v>212</v>
      </c>
      <c r="C141" s="13"/>
      <c r="D141" s="14"/>
      <c r="E141" s="39"/>
      <c r="F141" s="544">
        <f t="shared" si="3"/>
        <v>0</v>
      </c>
      <c r="G141" s="119"/>
      <c r="H141" s="119"/>
      <c r="I141" s="181"/>
    </row>
    <row r="142" spans="1:16" s="195" customFormat="1" x14ac:dyDescent="0.3">
      <c r="A142" s="201">
        <v>5.0999999999999996</v>
      </c>
      <c r="B142" s="2" t="s">
        <v>93</v>
      </c>
      <c r="C142" s="203">
        <v>29.7</v>
      </c>
      <c r="D142" s="14" t="s">
        <v>94</v>
      </c>
      <c r="E142" s="39"/>
      <c r="F142" s="544">
        <f t="shared" si="3"/>
        <v>0</v>
      </c>
      <c r="G142" s="119"/>
      <c r="H142" s="119"/>
      <c r="I142" s="181"/>
    </row>
    <row r="143" spans="1:16" s="195" customFormat="1" x14ac:dyDescent="0.3">
      <c r="A143" s="201">
        <v>5.2</v>
      </c>
      <c r="B143" s="2" t="s">
        <v>95</v>
      </c>
      <c r="C143" s="203">
        <v>28.25</v>
      </c>
      <c r="D143" s="14" t="s">
        <v>94</v>
      </c>
      <c r="E143" s="39"/>
      <c r="F143" s="544">
        <f t="shared" si="3"/>
        <v>0</v>
      </c>
      <c r="G143" s="119"/>
      <c r="H143" s="119"/>
      <c r="I143" s="181"/>
    </row>
    <row r="144" spans="1:16" s="195" customFormat="1" x14ac:dyDescent="0.3">
      <c r="A144" s="201">
        <v>5.3</v>
      </c>
      <c r="B144" s="2" t="s">
        <v>96</v>
      </c>
      <c r="C144" s="203">
        <v>21.39</v>
      </c>
      <c r="D144" s="14" t="s">
        <v>94</v>
      </c>
      <c r="E144" s="39"/>
      <c r="F144" s="544">
        <f t="shared" si="3"/>
        <v>0</v>
      </c>
      <c r="G144" s="119"/>
      <c r="H144" s="119"/>
      <c r="I144" s="181"/>
    </row>
    <row r="145" spans="1:16" s="195" customFormat="1" x14ac:dyDescent="0.3">
      <c r="A145" s="201">
        <v>5.4</v>
      </c>
      <c r="B145" s="2" t="s">
        <v>97</v>
      </c>
      <c r="C145" s="203">
        <v>41.2</v>
      </c>
      <c r="D145" s="14" t="s">
        <v>3</v>
      </c>
      <c r="E145" s="39"/>
      <c r="F145" s="544">
        <f t="shared" si="3"/>
        <v>0</v>
      </c>
      <c r="G145" s="119"/>
      <c r="H145" s="119"/>
      <c r="I145" s="181"/>
    </row>
    <row r="146" spans="1:16" s="195" customFormat="1" x14ac:dyDescent="0.3">
      <c r="A146" s="97"/>
      <c r="B146" s="2"/>
      <c r="C146" s="203"/>
      <c r="D146" s="14"/>
      <c r="E146" s="39"/>
      <c r="F146" s="544">
        <f t="shared" si="3"/>
        <v>0</v>
      </c>
      <c r="G146" s="119"/>
      <c r="H146" s="119"/>
      <c r="I146" s="181"/>
    </row>
    <row r="147" spans="1:16" s="195" customFormat="1" ht="39.6" x14ac:dyDescent="0.3">
      <c r="A147" s="96">
        <v>6</v>
      </c>
      <c r="B147" s="2" t="s">
        <v>245</v>
      </c>
      <c r="C147" s="205">
        <v>15.28</v>
      </c>
      <c r="D147" s="14" t="s">
        <v>3</v>
      </c>
      <c r="E147" s="39"/>
      <c r="F147" s="544">
        <f t="shared" si="3"/>
        <v>0</v>
      </c>
      <c r="G147" s="119"/>
      <c r="H147" s="119"/>
      <c r="I147" s="181"/>
    </row>
    <row r="148" spans="1:16" s="195" customFormat="1" x14ac:dyDescent="0.3">
      <c r="A148" s="97"/>
      <c r="B148" s="2"/>
      <c r="C148" s="13"/>
      <c r="D148" s="14"/>
      <c r="E148" s="39"/>
      <c r="F148" s="544">
        <f t="shared" si="3"/>
        <v>0</v>
      </c>
      <c r="G148" s="119"/>
      <c r="H148" s="119"/>
      <c r="I148" s="181"/>
    </row>
    <row r="149" spans="1:16" s="195" customFormat="1" ht="39.6" x14ac:dyDescent="0.3">
      <c r="A149" s="96">
        <v>7</v>
      </c>
      <c r="B149" s="53" t="s">
        <v>246</v>
      </c>
      <c r="C149" s="13"/>
      <c r="D149" s="14"/>
      <c r="E149" s="39"/>
      <c r="F149" s="544">
        <f t="shared" si="3"/>
        <v>0</v>
      </c>
      <c r="G149" s="119"/>
      <c r="H149" s="119"/>
      <c r="I149" s="181"/>
    </row>
    <row r="150" spans="1:16" s="195" customFormat="1" ht="26.4" x14ac:dyDescent="0.3">
      <c r="A150" s="97">
        <v>7.1</v>
      </c>
      <c r="B150" s="2" t="s">
        <v>247</v>
      </c>
      <c r="C150" s="13">
        <v>114.78</v>
      </c>
      <c r="D150" s="14" t="s">
        <v>3</v>
      </c>
      <c r="E150" s="39"/>
      <c r="F150" s="544">
        <f t="shared" si="3"/>
        <v>0</v>
      </c>
      <c r="G150" s="119"/>
      <c r="H150" s="119"/>
      <c r="I150" s="181"/>
      <c r="K150" s="200"/>
    </row>
    <row r="151" spans="1:16" s="195" customFormat="1" x14ac:dyDescent="0.3">
      <c r="A151" s="97">
        <v>7.2</v>
      </c>
      <c r="B151" s="2" t="s">
        <v>248</v>
      </c>
      <c r="C151" s="205">
        <v>3.5</v>
      </c>
      <c r="D151" s="14" t="s">
        <v>3</v>
      </c>
      <c r="E151" s="39"/>
      <c r="F151" s="544">
        <f t="shared" si="3"/>
        <v>0</v>
      </c>
      <c r="G151" s="119"/>
      <c r="H151" s="119"/>
      <c r="I151" s="181"/>
    </row>
    <row r="152" spans="1:16" s="195" customFormat="1" ht="26.4" x14ac:dyDescent="0.3">
      <c r="A152" s="97">
        <v>7.3</v>
      </c>
      <c r="B152" s="2" t="s">
        <v>249</v>
      </c>
      <c r="C152" s="13">
        <v>1</v>
      </c>
      <c r="D152" s="14" t="s">
        <v>14</v>
      </c>
      <c r="E152" s="6"/>
      <c r="F152" s="544">
        <f t="shared" si="3"/>
        <v>0</v>
      </c>
      <c r="G152" s="119"/>
      <c r="H152" s="119"/>
      <c r="I152" s="181"/>
    </row>
    <row r="153" spans="1:16" s="195" customFormat="1" x14ac:dyDescent="0.3">
      <c r="A153" s="97">
        <v>7.4</v>
      </c>
      <c r="B153" s="2" t="s">
        <v>250</v>
      </c>
      <c r="C153" s="13">
        <v>1</v>
      </c>
      <c r="D153" s="14" t="s">
        <v>14</v>
      </c>
      <c r="E153" s="6"/>
      <c r="F153" s="544">
        <f t="shared" si="3"/>
        <v>0</v>
      </c>
      <c r="G153" s="119"/>
      <c r="H153" s="119"/>
      <c r="I153" s="181"/>
    </row>
    <row r="154" spans="1:16" s="195" customFormat="1" x14ac:dyDescent="0.3">
      <c r="A154" s="97">
        <v>7.5</v>
      </c>
      <c r="B154" s="2" t="s">
        <v>251</v>
      </c>
      <c r="C154" s="13">
        <v>1</v>
      </c>
      <c r="D154" s="14" t="s">
        <v>14</v>
      </c>
      <c r="E154" s="6"/>
      <c r="F154" s="544">
        <f t="shared" si="3"/>
        <v>0</v>
      </c>
      <c r="G154" s="119"/>
      <c r="H154" s="119"/>
      <c r="I154" s="181"/>
    </row>
    <row r="155" spans="1:16" s="195" customFormat="1" x14ac:dyDescent="0.3">
      <c r="A155" s="97">
        <v>7.6</v>
      </c>
      <c r="B155" s="2" t="s">
        <v>252</v>
      </c>
      <c r="C155" s="13">
        <v>2</v>
      </c>
      <c r="D155" s="14" t="s">
        <v>14</v>
      </c>
      <c r="E155" s="6"/>
      <c r="F155" s="544">
        <f t="shared" si="3"/>
        <v>0</v>
      </c>
      <c r="G155" s="119"/>
      <c r="H155" s="119"/>
      <c r="I155" s="181"/>
    </row>
    <row r="156" spans="1:16" s="195" customFormat="1" x14ac:dyDescent="0.3">
      <c r="A156" s="97">
        <v>7.7</v>
      </c>
      <c r="B156" s="2" t="s">
        <v>253</v>
      </c>
      <c r="C156" s="13">
        <v>1</v>
      </c>
      <c r="D156" s="14" t="s">
        <v>254</v>
      </c>
      <c r="E156" s="6"/>
      <c r="F156" s="544">
        <f t="shared" si="3"/>
        <v>0</v>
      </c>
      <c r="G156" s="119"/>
      <c r="H156" s="119"/>
      <c r="I156" s="181"/>
    </row>
    <row r="157" spans="1:16" s="195" customFormat="1" x14ac:dyDescent="0.3">
      <c r="A157" s="97">
        <v>7.8</v>
      </c>
      <c r="B157" s="2" t="s">
        <v>255</v>
      </c>
      <c r="C157" s="13">
        <v>1</v>
      </c>
      <c r="D157" s="14" t="s">
        <v>254</v>
      </c>
      <c r="E157" s="6"/>
      <c r="F157" s="544">
        <f t="shared" si="3"/>
        <v>0</v>
      </c>
      <c r="G157" s="119"/>
      <c r="H157" s="119"/>
      <c r="I157" s="181"/>
    </row>
    <row r="158" spans="1:16" s="195" customFormat="1" x14ac:dyDescent="0.3">
      <c r="A158" s="97"/>
      <c r="B158" s="2"/>
      <c r="C158" s="13"/>
      <c r="D158" s="14"/>
      <c r="E158" s="6"/>
      <c r="F158" s="544">
        <f t="shared" si="3"/>
        <v>0</v>
      </c>
      <c r="G158" s="119"/>
      <c r="H158" s="119"/>
      <c r="I158" s="181"/>
    </row>
    <row r="159" spans="1:16" s="195" customFormat="1" x14ac:dyDescent="0.3">
      <c r="A159" s="96">
        <v>8</v>
      </c>
      <c r="B159" s="53" t="s">
        <v>98</v>
      </c>
      <c r="C159" s="13"/>
      <c r="D159" s="14"/>
      <c r="E159" s="6"/>
      <c r="F159" s="544">
        <f t="shared" si="3"/>
        <v>0</v>
      </c>
      <c r="G159" s="119"/>
      <c r="H159" s="119"/>
      <c r="I159" s="181"/>
      <c r="P159" s="197"/>
    </row>
    <row r="160" spans="1:16" s="195" customFormat="1" x14ac:dyDescent="0.3">
      <c r="A160" s="97">
        <v>8.1</v>
      </c>
      <c r="B160" s="2" t="s">
        <v>256</v>
      </c>
      <c r="C160" s="205">
        <v>10.68</v>
      </c>
      <c r="D160" s="14" t="s">
        <v>3</v>
      </c>
      <c r="E160" s="6"/>
      <c r="F160" s="544">
        <f t="shared" si="3"/>
        <v>0</v>
      </c>
      <c r="G160" s="119"/>
      <c r="H160" s="119"/>
      <c r="I160" s="181"/>
      <c r="L160" s="200"/>
      <c r="M160" s="200"/>
      <c r="O160" s="200"/>
    </row>
    <row r="161" spans="1:13" s="195" customFormat="1" ht="26.4" x14ac:dyDescent="0.3">
      <c r="A161" s="97">
        <v>8.1999999999999993</v>
      </c>
      <c r="B161" s="2" t="s">
        <v>257</v>
      </c>
      <c r="C161" s="205">
        <v>3</v>
      </c>
      <c r="D161" s="14" t="s">
        <v>3</v>
      </c>
      <c r="E161" s="6"/>
      <c r="F161" s="544">
        <f t="shared" si="3"/>
        <v>0</v>
      </c>
      <c r="G161" s="119"/>
      <c r="H161" s="119"/>
      <c r="I161" s="181"/>
      <c r="L161" s="200"/>
      <c r="M161" s="200"/>
    </row>
    <row r="162" spans="1:13" s="195" customFormat="1" ht="26.4" x14ac:dyDescent="0.3">
      <c r="A162" s="97">
        <v>8.3000000000000007</v>
      </c>
      <c r="B162" s="2" t="s">
        <v>258</v>
      </c>
      <c r="C162" s="205">
        <v>2.7</v>
      </c>
      <c r="D162" s="14" t="s">
        <v>3</v>
      </c>
      <c r="E162" s="6"/>
      <c r="F162" s="544">
        <f t="shared" si="3"/>
        <v>0</v>
      </c>
      <c r="G162" s="119"/>
      <c r="H162" s="119"/>
      <c r="I162" s="181"/>
      <c r="L162" s="197"/>
      <c r="M162" s="197"/>
    </row>
    <row r="163" spans="1:13" s="195" customFormat="1" ht="26.4" x14ac:dyDescent="0.3">
      <c r="A163" s="97">
        <v>8.4</v>
      </c>
      <c r="B163" s="2" t="s">
        <v>259</v>
      </c>
      <c r="C163" s="205">
        <v>2</v>
      </c>
      <c r="D163" s="14" t="s">
        <v>14</v>
      </c>
      <c r="E163" s="6"/>
      <c r="F163" s="544">
        <f t="shared" si="3"/>
        <v>0</v>
      </c>
      <c r="G163" s="119"/>
      <c r="H163" s="119"/>
      <c r="I163" s="181"/>
      <c r="J163" s="200"/>
      <c r="K163" s="200"/>
      <c r="L163" s="197"/>
      <c r="M163" s="200"/>
    </row>
    <row r="164" spans="1:13" s="195" customFormat="1" x14ac:dyDescent="0.3">
      <c r="A164" s="97"/>
      <c r="B164" s="2"/>
      <c r="C164" s="13"/>
      <c r="D164" s="14"/>
      <c r="E164" s="6"/>
      <c r="F164" s="544">
        <f t="shared" si="3"/>
        <v>0</v>
      </c>
      <c r="G164" s="119"/>
      <c r="H164" s="119"/>
      <c r="I164" s="181"/>
    </row>
    <row r="165" spans="1:13" s="195" customFormat="1" x14ac:dyDescent="0.3">
      <c r="A165" s="96">
        <v>9</v>
      </c>
      <c r="B165" s="53" t="s">
        <v>260</v>
      </c>
      <c r="C165" s="13"/>
      <c r="D165" s="14"/>
      <c r="E165" s="6"/>
      <c r="F165" s="544">
        <f t="shared" si="3"/>
        <v>0</v>
      </c>
      <c r="G165" s="119"/>
      <c r="H165" s="119"/>
      <c r="I165" s="181"/>
    </row>
    <row r="166" spans="1:13" s="195" customFormat="1" x14ac:dyDescent="0.3">
      <c r="A166" s="99">
        <v>9.1</v>
      </c>
      <c r="B166" s="53" t="s">
        <v>89</v>
      </c>
      <c r="C166" s="13"/>
      <c r="D166" s="14"/>
      <c r="E166" s="6"/>
      <c r="F166" s="544">
        <f t="shared" si="3"/>
        <v>0</v>
      </c>
      <c r="G166" s="119"/>
      <c r="H166" s="119"/>
      <c r="I166" s="181"/>
    </row>
    <row r="167" spans="1:13" s="195" customFormat="1" ht="15" customHeight="1" x14ac:dyDescent="0.3">
      <c r="A167" s="97" t="s">
        <v>229</v>
      </c>
      <c r="B167" s="2" t="s">
        <v>235</v>
      </c>
      <c r="C167" s="196">
        <v>7.23</v>
      </c>
      <c r="D167" s="14" t="s">
        <v>90</v>
      </c>
      <c r="E167" s="6"/>
      <c r="F167" s="544">
        <f t="shared" si="3"/>
        <v>0</v>
      </c>
      <c r="G167" s="119"/>
      <c r="H167" s="119"/>
      <c r="I167" s="181"/>
    </row>
    <row r="168" spans="1:13" s="195" customFormat="1" ht="26.4" x14ac:dyDescent="0.3">
      <c r="A168" s="97" t="s">
        <v>230</v>
      </c>
      <c r="B168" s="2" t="s">
        <v>558</v>
      </c>
      <c r="C168" s="196">
        <v>1.18</v>
      </c>
      <c r="D168" s="14" t="s">
        <v>57</v>
      </c>
      <c r="E168" s="6"/>
      <c r="F168" s="544">
        <f t="shared" si="3"/>
        <v>0</v>
      </c>
      <c r="G168" s="119"/>
      <c r="H168" s="119"/>
      <c r="I168" s="181"/>
    </row>
    <row r="169" spans="1:13" s="195" customFormat="1" x14ac:dyDescent="0.3">
      <c r="A169" s="97" t="s">
        <v>231</v>
      </c>
      <c r="B169" s="2" t="s">
        <v>236</v>
      </c>
      <c r="C169" s="196">
        <v>3.12</v>
      </c>
      <c r="D169" s="14" t="s">
        <v>91</v>
      </c>
      <c r="E169" s="6"/>
      <c r="F169" s="544">
        <f t="shared" si="3"/>
        <v>0</v>
      </c>
      <c r="G169" s="119"/>
      <c r="H169" s="119"/>
      <c r="I169" s="181"/>
    </row>
    <row r="170" spans="1:13" s="195" customFormat="1" ht="26.4" x14ac:dyDescent="0.3">
      <c r="A170" s="97" t="s">
        <v>261</v>
      </c>
      <c r="B170" s="2" t="s">
        <v>237</v>
      </c>
      <c r="C170" s="196">
        <v>6.11</v>
      </c>
      <c r="D170" s="14" t="s">
        <v>57</v>
      </c>
      <c r="E170" s="6"/>
      <c r="F170" s="544">
        <f t="shared" si="3"/>
        <v>0</v>
      </c>
      <c r="G170" s="119"/>
      <c r="H170" s="119"/>
      <c r="I170" s="181"/>
    </row>
    <row r="171" spans="1:13" s="195" customFormat="1" x14ac:dyDescent="0.3">
      <c r="A171" s="97"/>
      <c r="B171" s="2"/>
      <c r="C171" s="13"/>
      <c r="D171" s="14"/>
      <c r="E171" s="6"/>
      <c r="F171" s="544">
        <f t="shared" si="3"/>
        <v>0</v>
      </c>
      <c r="G171" s="119"/>
      <c r="H171" s="119"/>
      <c r="I171" s="181"/>
    </row>
    <row r="172" spans="1:13" s="195" customFormat="1" x14ac:dyDescent="0.3">
      <c r="A172" s="99">
        <v>9.1999999999999993</v>
      </c>
      <c r="B172" s="53" t="s">
        <v>646</v>
      </c>
      <c r="C172" s="13"/>
      <c r="D172" s="14"/>
      <c r="E172" s="6"/>
      <c r="F172" s="544">
        <f t="shared" si="3"/>
        <v>0</v>
      </c>
      <c r="G172" s="119"/>
      <c r="H172" s="119"/>
      <c r="I172" s="181"/>
    </row>
    <row r="173" spans="1:13" s="195" customFormat="1" x14ac:dyDescent="0.3">
      <c r="A173" s="97" t="s">
        <v>262</v>
      </c>
      <c r="B173" s="2" t="s">
        <v>263</v>
      </c>
      <c r="C173" s="13">
        <v>0.98</v>
      </c>
      <c r="D173" s="204" t="s">
        <v>92</v>
      </c>
      <c r="E173" s="6"/>
      <c r="F173" s="544">
        <f t="shared" si="3"/>
        <v>0</v>
      </c>
      <c r="G173" s="119"/>
      <c r="H173" s="119"/>
      <c r="I173" s="181"/>
    </row>
    <row r="174" spans="1:13" s="195" customFormat="1" x14ac:dyDescent="0.3">
      <c r="A174" s="97" t="s">
        <v>264</v>
      </c>
      <c r="B174" s="202" t="s">
        <v>241</v>
      </c>
      <c r="C174" s="13">
        <v>1.79</v>
      </c>
      <c r="D174" s="204" t="s">
        <v>92</v>
      </c>
      <c r="E174" s="6"/>
      <c r="F174" s="544">
        <f t="shared" si="3"/>
        <v>0</v>
      </c>
      <c r="G174" s="119"/>
      <c r="H174" s="119"/>
      <c r="I174" s="181"/>
    </row>
    <row r="175" spans="1:13" s="195" customFormat="1" x14ac:dyDescent="0.3">
      <c r="A175" s="97"/>
      <c r="B175" s="2"/>
      <c r="C175" s="13"/>
      <c r="D175" s="14"/>
      <c r="E175" s="6"/>
      <c r="F175" s="544">
        <f t="shared" si="3"/>
        <v>0</v>
      </c>
      <c r="G175" s="119"/>
      <c r="H175" s="119"/>
      <c r="I175" s="181"/>
    </row>
    <row r="176" spans="1:13" s="195" customFormat="1" x14ac:dyDescent="0.3">
      <c r="A176" s="99">
        <v>9.3000000000000007</v>
      </c>
      <c r="B176" s="53" t="s">
        <v>647</v>
      </c>
      <c r="C176" s="203">
        <v>0.2</v>
      </c>
      <c r="D176" s="204" t="s">
        <v>92</v>
      </c>
      <c r="E176" s="6"/>
      <c r="F176" s="544">
        <f t="shared" si="3"/>
        <v>0</v>
      </c>
      <c r="G176" s="119"/>
      <c r="H176" s="119"/>
      <c r="I176" s="181"/>
    </row>
    <row r="177" spans="1:18" s="195" customFormat="1" x14ac:dyDescent="0.3">
      <c r="A177" s="99">
        <v>9.4</v>
      </c>
      <c r="B177" s="53" t="s">
        <v>212</v>
      </c>
      <c r="C177" s="13"/>
      <c r="D177" s="14"/>
      <c r="E177" s="6"/>
      <c r="F177" s="544">
        <f t="shared" si="3"/>
        <v>0</v>
      </c>
      <c r="G177" s="119"/>
      <c r="H177" s="119"/>
      <c r="I177" s="181"/>
    </row>
    <row r="178" spans="1:18" s="195" customFormat="1" x14ac:dyDescent="0.3">
      <c r="A178" s="201" t="s">
        <v>265</v>
      </c>
      <c r="B178" s="2" t="s">
        <v>93</v>
      </c>
      <c r="C178" s="203">
        <v>7.68</v>
      </c>
      <c r="D178" s="14" t="s">
        <v>94</v>
      </c>
      <c r="E178" s="6"/>
      <c r="F178" s="544">
        <f t="shared" si="3"/>
        <v>0</v>
      </c>
      <c r="G178" s="119"/>
      <c r="H178" s="119"/>
      <c r="I178" s="181"/>
      <c r="P178" s="206"/>
    </row>
    <row r="179" spans="1:18" s="195" customFormat="1" x14ac:dyDescent="0.3">
      <c r="A179" s="201" t="s">
        <v>266</v>
      </c>
      <c r="B179" s="2" t="s">
        <v>96</v>
      </c>
      <c r="C179" s="203">
        <v>1.35</v>
      </c>
      <c r="D179" s="14" t="s">
        <v>94</v>
      </c>
      <c r="E179" s="6"/>
      <c r="F179" s="544">
        <f t="shared" si="3"/>
        <v>0</v>
      </c>
      <c r="G179" s="119"/>
      <c r="H179" s="119"/>
      <c r="I179" s="181"/>
    </row>
    <row r="180" spans="1:18" s="195" customFormat="1" x14ac:dyDescent="0.3">
      <c r="A180" s="201" t="s">
        <v>267</v>
      </c>
      <c r="B180" s="2" t="s">
        <v>97</v>
      </c>
      <c r="C180" s="203">
        <v>7.2</v>
      </c>
      <c r="D180" s="14" t="s">
        <v>3</v>
      </c>
      <c r="E180" s="6"/>
      <c r="F180" s="544">
        <f t="shared" si="3"/>
        <v>0</v>
      </c>
      <c r="G180" s="119"/>
      <c r="H180" s="119"/>
      <c r="I180" s="181"/>
    </row>
    <row r="181" spans="1:18" s="195" customFormat="1" x14ac:dyDescent="0.3">
      <c r="A181" s="97"/>
      <c r="B181" s="2"/>
      <c r="C181" s="203"/>
      <c r="D181" s="14"/>
      <c r="E181" s="15"/>
      <c r="F181" s="544">
        <f t="shared" si="3"/>
        <v>0</v>
      </c>
      <c r="G181" s="119"/>
      <c r="H181" s="119"/>
      <c r="I181" s="181"/>
    </row>
    <row r="182" spans="1:18" s="195" customFormat="1" ht="39.6" x14ac:dyDescent="0.3">
      <c r="A182" s="114">
        <v>9.5</v>
      </c>
      <c r="B182" s="112" t="s">
        <v>245</v>
      </c>
      <c r="C182" s="207">
        <v>4.8</v>
      </c>
      <c r="D182" s="113" t="s">
        <v>3</v>
      </c>
      <c r="E182" s="115"/>
      <c r="F182" s="545">
        <f t="shared" si="3"/>
        <v>0</v>
      </c>
      <c r="G182" s="119"/>
      <c r="H182" s="119"/>
      <c r="I182" s="181"/>
      <c r="N182" s="197"/>
      <c r="O182" s="197"/>
      <c r="Q182" s="197"/>
      <c r="R182" s="197"/>
    </row>
    <row r="183" spans="1:18" s="195" customFormat="1" x14ac:dyDescent="0.3">
      <c r="A183" s="97"/>
      <c r="B183" s="2"/>
      <c r="C183" s="13"/>
      <c r="D183" s="14"/>
      <c r="E183" s="15"/>
      <c r="F183" s="544">
        <f t="shared" si="3"/>
        <v>0</v>
      </c>
      <c r="G183" s="119"/>
      <c r="H183" s="119"/>
      <c r="I183" s="181"/>
      <c r="N183" s="197"/>
      <c r="O183" s="208"/>
    </row>
    <row r="184" spans="1:18" s="195" customFormat="1" x14ac:dyDescent="0.3">
      <c r="A184" s="99">
        <v>9.6</v>
      </c>
      <c r="B184" s="53" t="s">
        <v>98</v>
      </c>
      <c r="C184" s="13"/>
      <c r="D184" s="14"/>
      <c r="E184" s="15"/>
      <c r="F184" s="544">
        <f t="shared" si="3"/>
        <v>0</v>
      </c>
      <c r="G184" s="119"/>
      <c r="H184" s="119"/>
      <c r="I184" s="181"/>
      <c r="N184" s="197"/>
      <c r="O184" s="197"/>
    </row>
    <row r="185" spans="1:18" s="195" customFormat="1" ht="26.4" x14ac:dyDescent="0.3">
      <c r="A185" s="97" t="s">
        <v>268</v>
      </c>
      <c r="B185" s="2" t="s">
        <v>269</v>
      </c>
      <c r="C185" s="13">
        <v>2.08</v>
      </c>
      <c r="D185" s="14" t="s">
        <v>3</v>
      </c>
      <c r="E185" s="6"/>
      <c r="F185" s="544">
        <f t="shared" si="3"/>
        <v>0</v>
      </c>
      <c r="G185" s="119"/>
      <c r="H185" s="119"/>
      <c r="I185" s="181"/>
      <c r="N185" s="197"/>
      <c r="O185" s="197"/>
      <c r="Q185" s="200"/>
    </row>
    <row r="186" spans="1:18" s="195" customFormat="1" ht="41.25" customHeight="1" x14ac:dyDescent="0.3">
      <c r="A186" s="97" t="s">
        <v>270</v>
      </c>
      <c r="B186" s="2" t="s">
        <v>271</v>
      </c>
      <c r="C186" s="205">
        <v>1</v>
      </c>
      <c r="D186" s="14" t="s">
        <v>14</v>
      </c>
      <c r="E186" s="6"/>
      <c r="F186" s="544">
        <f t="shared" si="3"/>
        <v>0</v>
      </c>
      <c r="G186" s="119"/>
      <c r="H186" s="119"/>
      <c r="I186" s="181"/>
      <c r="N186" s="197"/>
      <c r="O186" s="197"/>
    </row>
    <row r="187" spans="1:18" s="195" customFormat="1" ht="26.4" x14ac:dyDescent="0.3">
      <c r="A187" s="97" t="s">
        <v>272</v>
      </c>
      <c r="B187" s="2" t="s">
        <v>273</v>
      </c>
      <c r="C187" s="205">
        <v>1</v>
      </c>
      <c r="D187" s="14" t="s">
        <v>14</v>
      </c>
      <c r="E187" s="6"/>
      <c r="F187" s="544">
        <f t="shared" si="3"/>
        <v>0</v>
      </c>
      <c r="G187" s="119"/>
      <c r="H187" s="119"/>
      <c r="I187" s="181"/>
    </row>
    <row r="188" spans="1:18" s="195" customFormat="1" ht="26.4" x14ac:dyDescent="0.3">
      <c r="A188" s="97" t="s">
        <v>274</v>
      </c>
      <c r="B188" s="2" t="s">
        <v>275</v>
      </c>
      <c r="C188" s="205">
        <v>1</v>
      </c>
      <c r="D188" s="14" t="s">
        <v>14</v>
      </c>
      <c r="E188" s="6"/>
      <c r="F188" s="544">
        <f t="shared" ref="F188:F189" si="4">ROUND(C188*E188,2)</f>
        <v>0</v>
      </c>
      <c r="G188" s="119"/>
      <c r="H188" s="119"/>
      <c r="I188" s="181"/>
      <c r="M188" s="197"/>
      <c r="N188" s="197"/>
    </row>
    <row r="189" spans="1:18" s="195" customFormat="1" ht="26.4" x14ac:dyDescent="0.3">
      <c r="A189" s="97" t="s">
        <v>276</v>
      </c>
      <c r="B189" s="2" t="s">
        <v>277</v>
      </c>
      <c r="C189" s="13">
        <v>1.2</v>
      </c>
      <c r="D189" s="14" t="s">
        <v>3</v>
      </c>
      <c r="E189" s="6"/>
      <c r="F189" s="544">
        <f t="shared" si="4"/>
        <v>0</v>
      </c>
      <c r="G189" s="119"/>
      <c r="H189" s="119"/>
      <c r="I189" s="181"/>
      <c r="M189" s="197"/>
      <c r="N189" s="197"/>
    </row>
    <row r="190" spans="1:18" s="182" customFormat="1" x14ac:dyDescent="0.3">
      <c r="A190" s="100"/>
      <c r="B190" s="16" t="s">
        <v>140</v>
      </c>
      <c r="C190" s="17"/>
      <c r="D190" s="18"/>
      <c r="E190" s="19"/>
      <c r="F190" s="553">
        <f>SUM(F122:F189)</f>
        <v>0</v>
      </c>
      <c r="G190" s="119"/>
      <c r="H190" s="119"/>
      <c r="I190" s="181"/>
    </row>
    <row r="191" spans="1:18" s="182" customFormat="1" x14ac:dyDescent="0.3">
      <c r="A191" s="97"/>
      <c r="B191" s="20"/>
      <c r="C191" s="13"/>
      <c r="D191" s="14"/>
      <c r="E191" s="15"/>
      <c r="F191" s="554"/>
      <c r="G191" s="119"/>
      <c r="H191" s="119"/>
      <c r="I191" s="181"/>
    </row>
    <row r="192" spans="1:18" s="182" customFormat="1" x14ac:dyDescent="0.3">
      <c r="A192" s="101" t="s">
        <v>137</v>
      </c>
      <c r="B192" s="53" t="s">
        <v>648</v>
      </c>
      <c r="C192" s="13"/>
      <c r="D192" s="14"/>
      <c r="E192" s="15"/>
      <c r="F192" s="554"/>
      <c r="G192" s="119"/>
      <c r="H192" s="119"/>
      <c r="I192" s="181"/>
    </row>
    <row r="193" spans="1:9" s="182" customFormat="1" x14ac:dyDescent="0.3">
      <c r="A193" s="97"/>
      <c r="B193" s="20"/>
      <c r="C193" s="13"/>
      <c r="D193" s="14"/>
      <c r="E193" s="15"/>
      <c r="F193" s="554"/>
      <c r="G193" s="119"/>
      <c r="H193" s="119"/>
      <c r="I193" s="181"/>
    </row>
    <row r="194" spans="1:9" s="182" customFormat="1" x14ac:dyDescent="0.3">
      <c r="A194" s="102">
        <v>1</v>
      </c>
      <c r="B194" s="54" t="s">
        <v>89</v>
      </c>
      <c r="C194" s="55"/>
      <c r="D194" s="56"/>
      <c r="E194" s="9"/>
      <c r="F194" s="554"/>
      <c r="G194" s="119"/>
      <c r="H194" s="119"/>
    </row>
    <row r="195" spans="1:9" s="182" customFormat="1" x14ac:dyDescent="0.3">
      <c r="A195" s="97">
        <v>1.1000000000000001</v>
      </c>
      <c r="B195" s="52" t="s">
        <v>234</v>
      </c>
      <c r="C195" s="13">
        <v>2</v>
      </c>
      <c r="D195" s="14" t="s">
        <v>54</v>
      </c>
      <c r="E195" s="6"/>
      <c r="F195" s="544">
        <f t="shared" ref="F195:F247" si="5">ROUND(C195*E195,2)</f>
        <v>0</v>
      </c>
      <c r="G195" s="119"/>
      <c r="H195" s="119"/>
      <c r="I195" s="181"/>
    </row>
    <row r="196" spans="1:9" s="182" customFormat="1" ht="12" customHeight="1" x14ac:dyDescent="0.3">
      <c r="A196" s="69">
        <v>1.2</v>
      </c>
      <c r="B196" s="2" t="s">
        <v>235</v>
      </c>
      <c r="C196" s="55">
        <v>2090.3200000000002</v>
      </c>
      <c r="D196" s="21" t="s">
        <v>92</v>
      </c>
      <c r="E196" s="6"/>
      <c r="F196" s="544">
        <f t="shared" si="5"/>
        <v>0</v>
      </c>
      <c r="G196" s="119"/>
      <c r="H196" s="119"/>
    </row>
    <row r="197" spans="1:9" s="182" customFormat="1" ht="26.4" x14ac:dyDescent="0.3">
      <c r="A197" s="97">
        <v>1.3</v>
      </c>
      <c r="B197" s="5" t="s">
        <v>278</v>
      </c>
      <c r="C197" s="55">
        <v>434.25</v>
      </c>
      <c r="D197" s="21" t="s">
        <v>92</v>
      </c>
      <c r="E197" s="6"/>
      <c r="F197" s="544">
        <f t="shared" si="5"/>
        <v>0</v>
      </c>
      <c r="G197" s="119"/>
      <c r="H197" s="119"/>
    </row>
    <row r="198" spans="1:9" s="182" customFormat="1" ht="26.4" x14ac:dyDescent="0.3">
      <c r="A198" s="69">
        <v>1.4</v>
      </c>
      <c r="B198" s="5" t="s">
        <v>237</v>
      </c>
      <c r="C198" s="55">
        <v>2070.09</v>
      </c>
      <c r="D198" s="21" t="s">
        <v>92</v>
      </c>
      <c r="E198" s="6"/>
      <c r="F198" s="544">
        <f t="shared" si="5"/>
        <v>0</v>
      </c>
      <c r="G198" s="119"/>
      <c r="H198" s="119"/>
    </row>
    <row r="199" spans="1:9" s="182" customFormat="1" x14ac:dyDescent="0.3">
      <c r="A199" s="69"/>
      <c r="B199" s="94"/>
      <c r="C199" s="55"/>
      <c r="D199" s="21"/>
      <c r="E199" s="9"/>
      <c r="F199" s="544">
        <f t="shared" si="5"/>
        <v>0</v>
      </c>
      <c r="G199" s="119"/>
      <c r="H199" s="119"/>
    </row>
    <row r="200" spans="1:9" s="182" customFormat="1" x14ac:dyDescent="0.3">
      <c r="A200" s="102">
        <v>2</v>
      </c>
      <c r="B200" s="57" t="s">
        <v>649</v>
      </c>
      <c r="C200" s="55"/>
      <c r="D200" s="21"/>
      <c r="E200" s="9"/>
      <c r="F200" s="544">
        <f t="shared" si="5"/>
        <v>0</v>
      </c>
      <c r="G200" s="119"/>
      <c r="H200" s="119"/>
    </row>
    <row r="201" spans="1:9" s="182" customFormat="1" x14ac:dyDescent="0.3">
      <c r="A201" s="69">
        <v>2.1</v>
      </c>
      <c r="B201" s="58" t="s">
        <v>279</v>
      </c>
      <c r="C201" s="55">
        <v>15.85</v>
      </c>
      <c r="D201" s="21" t="s">
        <v>92</v>
      </c>
      <c r="E201" s="6"/>
      <c r="F201" s="544">
        <f t="shared" si="5"/>
        <v>0</v>
      </c>
      <c r="G201" s="119"/>
      <c r="H201" s="119"/>
    </row>
    <row r="202" spans="1:9" s="182" customFormat="1" x14ac:dyDescent="0.3">
      <c r="A202" s="69">
        <v>2.2000000000000002</v>
      </c>
      <c r="B202" s="58" t="s">
        <v>280</v>
      </c>
      <c r="C202" s="55">
        <v>126.82</v>
      </c>
      <c r="D202" s="21" t="s">
        <v>92</v>
      </c>
      <c r="E202" s="6"/>
      <c r="F202" s="544">
        <f t="shared" si="5"/>
        <v>0</v>
      </c>
      <c r="G202" s="119"/>
      <c r="H202" s="119"/>
    </row>
    <row r="203" spans="1:9" s="182" customFormat="1" x14ac:dyDescent="0.3">
      <c r="A203" s="69">
        <v>2.2999999999999998</v>
      </c>
      <c r="B203" s="58" t="s">
        <v>281</v>
      </c>
      <c r="C203" s="55">
        <v>9.26</v>
      </c>
      <c r="D203" s="21" t="s">
        <v>92</v>
      </c>
      <c r="E203" s="6"/>
      <c r="F203" s="544">
        <f t="shared" si="5"/>
        <v>0</v>
      </c>
      <c r="G203" s="119"/>
      <c r="H203" s="119"/>
    </row>
    <row r="204" spans="1:9" s="182" customFormat="1" x14ac:dyDescent="0.3">
      <c r="A204" s="69">
        <v>2.4</v>
      </c>
      <c r="B204" s="58" t="s">
        <v>282</v>
      </c>
      <c r="C204" s="55">
        <v>3.45</v>
      </c>
      <c r="D204" s="21" t="s">
        <v>92</v>
      </c>
      <c r="E204" s="6"/>
      <c r="F204" s="544">
        <f t="shared" si="5"/>
        <v>0</v>
      </c>
      <c r="G204" s="119"/>
      <c r="H204" s="119"/>
    </row>
    <row r="205" spans="1:9" s="182" customFormat="1" x14ac:dyDescent="0.3">
      <c r="A205" s="69">
        <v>2.5</v>
      </c>
      <c r="B205" s="58" t="s">
        <v>283</v>
      </c>
      <c r="C205" s="55">
        <v>4.38</v>
      </c>
      <c r="D205" s="21" t="s">
        <v>92</v>
      </c>
      <c r="E205" s="6"/>
      <c r="F205" s="544">
        <f t="shared" si="5"/>
        <v>0</v>
      </c>
      <c r="G205" s="119"/>
      <c r="H205" s="119"/>
    </row>
    <row r="206" spans="1:9" s="182" customFormat="1" x14ac:dyDescent="0.3">
      <c r="A206" s="69">
        <v>2.6</v>
      </c>
      <c r="B206" s="58" t="s">
        <v>284</v>
      </c>
      <c r="C206" s="55">
        <v>1.49</v>
      </c>
      <c r="D206" s="21" t="s">
        <v>92</v>
      </c>
      <c r="E206" s="6"/>
      <c r="F206" s="544">
        <f t="shared" si="5"/>
        <v>0</v>
      </c>
      <c r="G206" s="119"/>
      <c r="H206" s="119"/>
    </row>
    <row r="207" spans="1:9" s="182" customFormat="1" x14ac:dyDescent="0.3">
      <c r="A207" s="69">
        <v>2.7</v>
      </c>
      <c r="B207" s="58" t="s">
        <v>285</v>
      </c>
      <c r="C207" s="55">
        <v>24.67</v>
      </c>
      <c r="D207" s="21" t="s">
        <v>92</v>
      </c>
      <c r="E207" s="6"/>
      <c r="F207" s="544">
        <f t="shared" si="5"/>
        <v>0</v>
      </c>
      <c r="G207" s="119"/>
      <c r="H207" s="119"/>
    </row>
    <row r="208" spans="1:9" s="182" customFormat="1" x14ac:dyDescent="0.3">
      <c r="A208" s="69">
        <v>2.8</v>
      </c>
      <c r="B208" s="58" t="s">
        <v>286</v>
      </c>
      <c r="C208" s="55">
        <v>18.53</v>
      </c>
      <c r="D208" s="21" t="s">
        <v>92</v>
      </c>
      <c r="E208" s="6"/>
      <c r="F208" s="544">
        <f t="shared" si="5"/>
        <v>0</v>
      </c>
      <c r="G208" s="119"/>
      <c r="H208" s="119"/>
    </row>
    <row r="209" spans="1:8" s="182" customFormat="1" x14ac:dyDescent="0.3">
      <c r="A209" s="69">
        <v>2.9</v>
      </c>
      <c r="B209" s="58" t="s">
        <v>287</v>
      </c>
      <c r="C209" s="55">
        <v>24.09</v>
      </c>
      <c r="D209" s="21" t="s">
        <v>92</v>
      </c>
      <c r="E209" s="6"/>
      <c r="F209" s="544">
        <f t="shared" si="5"/>
        <v>0</v>
      </c>
      <c r="G209" s="119"/>
      <c r="H209" s="119"/>
    </row>
    <row r="210" spans="1:8" s="182" customFormat="1" x14ac:dyDescent="0.3">
      <c r="A210" s="103">
        <v>2.1</v>
      </c>
      <c r="B210" s="58" t="s">
        <v>288</v>
      </c>
      <c r="C210" s="55">
        <v>142.30000000000001</v>
      </c>
      <c r="D210" s="21" t="s">
        <v>92</v>
      </c>
      <c r="E210" s="6"/>
      <c r="F210" s="544">
        <f>ROUND(C210*E210,2)</f>
        <v>0</v>
      </c>
      <c r="G210" s="119"/>
      <c r="H210" s="119"/>
    </row>
    <row r="211" spans="1:8" s="182" customFormat="1" x14ac:dyDescent="0.3">
      <c r="A211" s="103">
        <v>2.11</v>
      </c>
      <c r="B211" s="58" t="s">
        <v>289</v>
      </c>
      <c r="C211" s="55">
        <v>0.85</v>
      </c>
      <c r="D211" s="21" t="s">
        <v>92</v>
      </c>
      <c r="E211" s="6"/>
      <c r="F211" s="544">
        <f t="shared" si="5"/>
        <v>0</v>
      </c>
      <c r="G211" s="119"/>
      <c r="H211" s="119"/>
    </row>
    <row r="212" spans="1:8" s="182" customFormat="1" x14ac:dyDescent="0.3">
      <c r="A212" s="103">
        <v>2.12</v>
      </c>
      <c r="B212" s="58" t="s">
        <v>290</v>
      </c>
      <c r="C212" s="55">
        <v>0.15</v>
      </c>
      <c r="D212" s="21" t="s">
        <v>92</v>
      </c>
      <c r="E212" s="6"/>
      <c r="F212" s="544">
        <f t="shared" si="5"/>
        <v>0</v>
      </c>
      <c r="G212" s="119"/>
      <c r="H212" s="119"/>
    </row>
    <row r="213" spans="1:8" s="182" customFormat="1" ht="14.25" customHeight="1" x14ac:dyDescent="0.3">
      <c r="A213" s="103">
        <v>2.13</v>
      </c>
      <c r="B213" s="58" t="s">
        <v>291</v>
      </c>
      <c r="C213" s="55">
        <v>0.93</v>
      </c>
      <c r="D213" s="21" t="s">
        <v>92</v>
      </c>
      <c r="E213" s="6"/>
      <c r="F213" s="544">
        <f t="shared" si="5"/>
        <v>0</v>
      </c>
      <c r="G213" s="119"/>
      <c r="H213" s="119"/>
    </row>
    <row r="214" spans="1:8" s="182" customFormat="1" x14ac:dyDescent="0.3">
      <c r="A214" s="103">
        <v>2.14</v>
      </c>
      <c r="B214" s="58" t="s">
        <v>292</v>
      </c>
      <c r="C214" s="55">
        <v>0.1</v>
      </c>
      <c r="D214" s="21" t="s">
        <v>92</v>
      </c>
      <c r="E214" s="6"/>
      <c r="F214" s="544">
        <f t="shared" si="5"/>
        <v>0</v>
      </c>
      <c r="G214" s="119"/>
      <c r="H214" s="119"/>
    </row>
    <row r="215" spans="1:8" s="182" customFormat="1" x14ac:dyDescent="0.3">
      <c r="A215" s="103">
        <v>2.15</v>
      </c>
      <c r="B215" s="59" t="s">
        <v>293</v>
      </c>
      <c r="C215" s="55">
        <v>0.35</v>
      </c>
      <c r="D215" s="21" t="s">
        <v>14</v>
      </c>
      <c r="E215" s="6"/>
      <c r="F215" s="544">
        <f t="shared" si="5"/>
        <v>0</v>
      </c>
      <c r="G215" s="119"/>
      <c r="H215" s="119"/>
    </row>
    <row r="216" spans="1:8" s="182" customFormat="1" x14ac:dyDescent="0.3">
      <c r="A216" s="69"/>
      <c r="B216" s="59"/>
      <c r="C216" s="60"/>
      <c r="D216" s="21"/>
      <c r="E216" s="6"/>
      <c r="F216" s="544">
        <f t="shared" si="5"/>
        <v>0</v>
      </c>
      <c r="G216" s="119"/>
      <c r="H216" s="119"/>
    </row>
    <row r="217" spans="1:8" s="182" customFormat="1" ht="39.6" x14ac:dyDescent="0.3">
      <c r="A217" s="96">
        <v>3</v>
      </c>
      <c r="B217" s="2" t="s">
        <v>245</v>
      </c>
      <c r="C217" s="205">
        <v>77</v>
      </c>
      <c r="D217" s="14" t="s">
        <v>3</v>
      </c>
      <c r="E217" s="15"/>
      <c r="F217" s="544">
        <f t="shared" si="5"/>
        <v>0</v>
      </c>
      <c r="G217" s="119"/>
      <c r="H217" s="119"/>
    </row>
    <row r="218" spans="1:8" s="182" customFormat="1" x14ac:dyDescent="0.3">
      <c r="A218" s="69"/>
      <c r="B218" s="59"/>
      <c r="C218" s="60"/>
      <c r="D218" s="21"/>
      <c r="E218" s="9"/>
      <c r="F218" s="544">
        <f t="shared" si="5"/>
        <v>0</v>
      </c>
      <c r="G218" s="119"/>
      <c r="H218" s="119"/>
    </row>
    <row r="219" spans="1:8" s="182" customFormat="1" x14ac:dyDescent="0.3">
      <c r="A219" s="102">
        <v>4</v>
      </c>
      <c r="B219" s="57" t="s">
        <v>294</v>
      </c>
      <c r="C219" s="55"/>
      <c r="D219" s="21"/>
      <c r="E219" s="9"/>
      <c r="F219" s="544">
        <f t="shared" si="5"/>
        <v>0</v>
      </c>
      <c r="G219" s="119"/>
      <c r="H219" s="119"/>
    </row>
    <row r="220" spans="1:8" s="182" customFormat="1" x14ac:dyDescent="0.3">
      <c r="A220" s="69">
        <v>4.0999999999999996</v>
      </c>
      <c r="B220" s="58" t="s">
        <v>295</v>
      </c>
      <c r="C220" s="55">
        <v>1772.33</v>
      </c>
      <c r="D220" s="21" t="s">
        <v>94</v>
      </c>
      <c r="E220" s="6"/>
      <c r="F220" s="544">
        <f t="shared" si="5"/>
        <v>0</v>
      </c>
      <c r="G220" s="119"/>
      <c r="H220" s="119"/>
    </row>
    <row r="221" spans="1:8" s="182" customFormat="1" x14ac:dyDescent="0.3">
      <c r="A221" s="69">
        <v>4.2</v>
      </c>
      <c r="B221" s="58" t="s">
        <v>99</v>
      </c>
      <c r="C221" s="55">
        <v>208.62</v>
      </c>
      <c r="D221" s="21" t="s">
        <v>94</v>
      </c>
      <c r="E221" s="6"/>
      <c r="F221" s="544">
        <f t="shared" si="5"/>
        <v>0</v>
      </c>
      <c r="G221" s="119"/>
      <c r="H221" s="119"/>
    </row>
    <row r="222" spans="1:8" s="182" customFormat="1" x14ac:dyDescent="0.3">
      <c r="A222" s="69">
        <v>4.3</v>
      </c>
      <c r="B222" s="2" t="s">
        <v>93</v>
      </c>
      <c r="C222" s="55">
        <v>1563.71</v>
      </c>
      <c r="D222" s="21" t="s">
        <v>94</v>
      </c>
      <c r="E222" s="6"/>
      <c r="F222" s="544">
        <f t="shared" si="5"/>
        <v>0</v>
      </c>
      <c r="G222" s="119"/>
      <c r="H222" s="119"/>
    </row>
    <row r="223" spans="1:8" s="182" customFormat="1" x14ac:dyDescent="0.3">
      <c r="A223" s="69">
        <v>4.4000000000000004</v>
      </c>
      <c r="B223" s="2" t="s">
        <v>96</v>
      </c>
      <c r="C223" s="55">
        <v>249.66</v>
      </c>
      <c r="D223" s="21" t="s">
        <v>94</v>
      </c>
      <c r="E223" s="6"/>
      <c r="F223" s="544">
        <f t="shared" si="5"/>
        <v>0</v>
      </c>
      <c r="G223" s="119"/>
      <c r="H223" s="119"/>
    </row>
    <row r="224" spans="1:8" s="182" customFormat="1" x14ac:dyDescent="0.3">
      <c r="A224" s="69">
        <v>4.5</v>
      </c>
      <c r="B224" s="58" t="s">
        <v>97</v>
      </c>
      <c r="C224" s="55">
        <v>593.20000000000005</v>
      </c>
      <c r="D224" s="21" t="s">
        <v>296</v>
      </c>
      <c r="E224" s="6"/>
      <c r="F224" s="544">
        <f t="shared" si="5"/>
        <v>0</v>
      </c>
      <c r="G224" s="119"/>
      <c r="H224" s="119"/>
    </row>
    <row r="225" spans="1:9" s="182" customFormat="1" x14ac:dyDescent="0.3">
      <c r="A225" s="69">
        <v>4.5999999999999996</v>
      </c>
      <c r="B225" s="209" t="s">
        <v>297</v>
      </c>
      <c r="C225" s="55">
        <v>1772.33</v>
      </c>
      <c r="D225" s="21" t="s">
        <v>94</v>
      </c>
      <c r="E225" s="6"/>
      <c r="F225" s="544">
        <f t="shared" si="5"/>
        <v>0</v>
      </c>
      <c r="G225" s="119"/>
      <c r="H225" s="119"/>
    </row>
    <row r="226" spans="1:9" s="182" customFormat="1" x14ac:dyDescent="0.3">
      <c r="A226" s="97"/>
      <c r="B226" s="20"/>
      <c r="C226" s="13"/>
      <c r="D226" s="14"/>
      <c r="E226" s="15"/>
      <c r="F226" s="544">
        <f t="shared" si="5"/>
        <v>0</v>
      </c>
      <c r="G226" s="119"/>
      <c r="H226" s="119"/>
      <c r="I226" s="181"/>
    </row>
    <row r="227" spans="1:9" s="182" customFormat="1" ht="26.4" x14ac:dyDescent="0.3">
      <c r="A227" s="96">
        <v>5</v>
      </c>
      <c r="B227" s="53" t="s">
        <v>298</v>
      </c>
      <c r="C227" s="13"/>
      <c r="D227" s="14"/>
      <c r="E227" s="15"/>
      <c r="F227" s="544">
        <f t="shared" si="5"/>
        <v>0</v>
      </c>
      <c r="G227" s="119"/>
      <c r="H227" s="119"/>
      <c r="I227" s="181"/>
    </row>
    <row r="228" spans="1:9" s="182" customFormat="1" x14ac:dyDescent="0.3">
      <c r="A228" s="97">
        <v>5.0999999999999996</v>
      </c>
      <c r="B228" s="2" t="s">
        <v>299</v>
      </c>
      <c r="C228" s="205">
        <v>157.86000000000001</v>
      </c>
      <c r="D228" s="14" t="s">
        <v>3</v>
      </c>
      <c r="E228" s="6"/>
      <c r="F228" s="544">
        <f t="shared" si="5"/>
        <v>0</v>
      </c>
      <c r="G228" s="119"/>
      <c r="H228" s="119"/>
      <c r="I228" s="181"/>
    </row>
    <row r="229" spans="1:9" s="182" customFormat="1" ht="26.4" x14ac:dyDescent="0.3">
      <c r="A229" s="97">
        <v>5.2</v>
      </c>
      <c r="B229" s="2" t="s">
        <v>300</v>
      </c>
      <c r="C229" s="205">
        <v>403.96</v>
      </c>
      <c r="D229" s="14" t="s">
        <v>3</v>
      </c>
      <c r="E229" s="6"/>
      <c r="F229" s="544">
        <f t="shared" si="5"/>
        <v>0</v>
      </c>
      <c r="G229" s="119"/>
      <c r="H229" s="119"/>
      <c r="I229" s="181"/>
    </row>
    <row r="230" spans="1:9" s="182" customFormat="1" x14ac:dyDescent="0.3">
      <c r="A230" s="97">
        <v>5.3</v>
      </c>
      <c r="B230" s="2" t="s">
        <v>301</v>
      </c>
      <c r="C230" s="205">
        <v>596.08000000000004</v>
      </c>
      <c r="D230" s="14" t="s">
        <v>3</v>
      </c>
      <c r="E230" s="6"/>
      <c r="F230" s="544">
        <f t="shared" si="5"/>
        <v>0</v>
      </c>
      <c r="G230" s="119"/>
      <c r="H230" s="119"/>
      <c r="I230" s="181"/>
    </row>
    <row r="231" spans="1:9" s="182" customFormat="1" x14ac:dyDescent="0.3">
      <c r="A231" s="97">
        <v>5.4</v>
      </c>
      <c r="B231" s="2" t="s">
        <v>302</v>
      </c>
      <c r="C231" s="205">
        <v>21</v>
      </c>
      <c r="D231" s="14" t="s">
        <v>14</v>
      </c>
      <c r="E231" s="6"/>
      <c r="F231" s="544">
        <f t="shared" si="5"/>
        <v>0</v>
      </c>
      <c r="G231" s="119"/>
      <c r="H231" s="119"/>
      <c r="I231" s="181"/>
    </row>
    <row r="232" spans="1:9" s="182" customFormat="1" x14ac:dyDescent="0.3">
      <c r="A232" s="97">
        <v>5.5</v>
      </c>
      <c r="B232" s="2" t="s">
        <v>303</v>
      </c>
      <c r="C232" s="205">
        <v>12</v>
      </c>
      <c r="D232" s="14" t="s">
        <v>14</v>
      </c>
      <c r="E232" s="6"/>
      <c r="F232" s="544">
        <f t="shared" si="5"/>
        <v>0</v>
      </c>
      <c r="G232" s="119"/>
      <c r="H232" s="119"/>
    </row>
    <row r="233" spans="1:9" s="182" customFormat="1" x14ac:dyDescent="0.3">
      <c r="A233" s="97">
        <v>5.6</v>
      </c>
      <c r="B233" s="2" t="s">
        <v>304</v>
      </c>
      <c r="C233" s="205">
        <v>2</v>
      </c>
      <c r="D233" s="14" t="s">
        <v>14</v>
      </c>
      <c r="E233" s="6"/>
      <c r="F233" s="544">
        <f t="shared" si="5"/>
        <v>0</v>
      </c>
      <c r="G233" s="119"/>
      <c r="H233" s="119"/>
    </row>
    <row r="234" spans="1:9" s="182" customFormat="1" x14ac:dyDescent="0.3">
      <c r="A234" s="97">
        <v>5.7</v>
      </c>
      <c r="B234" s="2" t="s">
        <v>305</v>
      </c>
      <c r="C234" s="205">
        <v>17</v>
      </c>
      <c r="D234" s="14" t="s">
        <v>14</v>
      </c>
      <c r="E234" s="6"/>
      <c r="F234" s="544">
        <f t="shared" si="5"/>
        <v>0</v>
      </c>
      <c r="G234" s="119"/>
      <c r="H234" s="119"/>
    </row>
    <row r="235" spans="1:9" s="182" customFormat="1" x14ac:dyDescent="0.3">
      <c r="A235" s="97">
        <v>5.8</v>
      </c>
      <c r="B235" s="2" t="s">
        <v>306</v>
      </c>
      <c r="C235" s="205">
        <v>14</v>
      </c>
      <c r="D235" s="14" t="s">
        <v>14</v>
      </c>
      <c r="E235" s="6"/>
      <c r="F235" s="544">
        <f t="shared" si="5"/>
        <v>0</v>
      </c>
      <c r="G235" s="119"/>
      <c r="H235" s="119"/>
    </row>
    <row r="236" spans="1:9" s="182" customFormat="1" x14ac:dyDescent="0.3">
      <c r="A236" s="111">
        <v>5.9</v>
      </c>
      <c r="B236" s="112" t="s">
        <v>307</v>
      </c>
      <c r="C236" s="207">
        <v>30</v>
      </c>
      <c r="D236" s="113" t="s">
        <v>14</v>
      </c>
      <c r="E236" s="115"/>
      <c r="F236" s="545">
        <f t="shared" si="5"/>
        <v>0</v>
      </c>
      <c r="G236" s="119"/>
      <c r="H236" s="119"/>
    </row>
    <row r="237" spans="1:9" s="182" customFormat="1" x14ac:dyDescent="0.3">
      <c r="A237" s="104">
        <v>5.0999999999999996</v>
      </c>
      <c r="B237" s="2" t="s">
        <v>308</v>
      </c>
      <c r="C237" s="205">
        <v>2</v>
      </c>
      <c r="D237" s="14" t="s">
        <v>14</v>
      </c>
      <c r="E237" s="6"/>
      <c r="F237" s="544">
        <f t="shared" si="5"/>
        <v>0</v>
      </c>
      <c r="G237" s="119"/>
      <c r="H237" s="119"/>
    </row>
    <row r="238" spans="1:9" s="182" customFormat="1" x14ac:dyDescent="0.3">
      <c r="A238" s="104">
        <v>5.1100000000000003</v>
      </c>
      <c r="B238" s="2" t="s">
        <v>309</v>
      </c>
      <c r="C238" s="205">
        <v>2</v>
      </c>
      <c r="D238" s="14" t="s">
        <v>14</v>
      </c>
      <c r="E238" s="6"/>
      <c r="F238" s="544">
        <f t="shared" si="5"/>
        <v>0</v>
      </c>
      <c r="G238" s="119"/>
      <c r="H238" s="119"/>
    </row>
    <row r="239" spans="1:9" s="182" customFormat="1" x14ac:dyDescent="0.3">
      <c r="A239" s="104">
        <v>5.12</v>
      </c>
      <c r="B239" s="2" t="s">
        <v>310</v>
      </c>
      <c r="C239" s="205">
        <v>2</v>
      </c>
      <c r="D239" s="14" t="s">
        <v>14</v>
      </c>
      <c r="E239" s="6"/>
      <c r="F239" s="544">
        <f t="shared" si="5"/>
        <v>0</v>
      </c>
      <c r="G239" s="119"/>
      <c r="H239" s="119"/>
    </row>
    <row r="240" spans="1:9" s="182" customFormat="1" x14ac:dyDescent="0.3">
      <c r="A240" s="104">
        <v>5.13</v>
      </c>
      <c r="B240" s="2" t="s">
        <v>311</v>
      </c>
      <c r="C240" s="205">
        <v>26</v>
      </c>
      <c r="D240" s="14" t="s">
        <v>14</v>
      </c>
      <c r="E240" s="6"/>
      <c r="F240" s="544">
        <f t="shared" si="5"/>
        <v>0</v>
      </c>
      <c r="G240" s="119"/>
      <c r="H240" s="119"/>
    </row>
    <row r="241" spans="1:259" s="182" customFormat="1" ht="26.4" x14ac:dyDescent="0.3">
      <c r="A241" s="104">
        <v>5.14</v>
      </c>
      <c r="B241" s="5" t="s">
        <v>312</v>
      </c>
      <c r="C241" s="205">
        <v>2</v>
      </c>
      <c r="D241" s="14" t="s">
        <v>14</v>
      </c>
      <c r="E241" s="6"/>
      <c r="F241" s="544">
        <f t="shared" si="5"/>
        <v>0</v>
      </c>
      <c r="G241" s="119"/>
      <c r="H241" s="119"/>
    </row>
    <row r="242" spans="1:259" s="182" customFormat="1" x14ac:dyDescent="0.3">
      <c r="A242" s="104">
        <v>5.15</v>
      </c>
      <c r="B242" s="2" t="s">
        <v>313</v>
      </c>
      <c r="C242" s="205">
        <v>4</v>
      </c>
      <c r="D242" s="14" t="s">
        <v>14</v>
      </c>
      <c r="E242" s="6"/>
      <c r="F242" s="544">
        <f t="shared" si="5"/>
        <v>0</v>
      </c>
      <c r="G242" s="119"/>
      <c r="H242" s="119"/>
    </row>
    <row r="243" spans="1:259" s="182" customFormat="1" x14ac:dyDescent="0.3">
      <c r="A243" s="104">
        <v>5.16</v>
      </c>
      <c r="B243" s="2" t="s">
        <v>314</v>
      </c>
      <c r="C243" s="205">
        <v>164</v>
      </c>
      <c r="D243" s="14" t="s">
        <v>14</v>
      </c>
      <c r="E243" s="6"/>
      <c r="F243" s="544">
        <f t="shared" si="5"/>
        <v>0</v>
      </c>
      <c r="G243" s="119"/>
      <c r="H243" s="119"/>
    </row>
    <row r="244" spans="1:259" s="182" customFormat="1" x14ac:dyDescent="0.3">
      <c r="A244" s="104">
        <v>5.17</v>
      </c>
      <c r="B244" s="2" t="s">
        <v>315</v>
      </c>
      <c r="C244" s="205">
        <v>656</v>
      </c>
      <c r="D244" s="14" t="s">
        <v>14</v>
      </c>
      <c r="E244" s="6"/>
      <c r="F244" s="544">
        <f t="shared" si="5"/>
        <v>0</v>
      </c>
      <c r="G244" s="119"/>
      <c r="H244" s="119"/>
    </row>
    <row r="245" spans="1:259" s="182" customFormat="1" x14ac:dyDescent="0.3">
      <c r="A245" s="104">
        <v>5.18</v>
      </c>
      <c r="B245" s="2" t="s">
        <v>316</v>
      </c>
      <c r="C245" s="205">
        <v>208</v>
      </c>
      <c r="D245" s="14" t="s">
        <v>14</v>
      </c>
      <c r="E245" s="6"/>
      <c r="F245" s="544">
        <f t="shared" si="5"/>
        <v>0</v>
      </c>
      <c r="G245" s="119"/>
      <c r="H245" s="119"/>
    </row>
    <row r="246" spans="1:259" s="182" customFormat="1" x14ac:dyDescent="0.3">
      <c r="A246" s="104">
        <v>5.19</v>
      </c>
      <c r="B246" s="2" t="s">
        <v>317</v>
      </c>
      <c r="C246" s="205">
        <v>2</v>
      </c>
      <c r="D246" s="14" t="s">
        <v>14</v>
      </c>
      <c r="E246" s="6"/>
      <c r="F246" s="544">
        <f t="shared" si="5"/>
        <v>0</v>
      </c>
      <c r="G246" s="119"/>
      <c r="H246" s="119"/>
    </row>
    <row r="247" spans="1:259" s="182" customFormat="1" x14ac:dyDescent="0.3">
      <c r="A247" s="104">
        <v>5.2</v>
      </c>
      <c r="B247" s="2" t="s">
        <v>318</v>
      </c>
      <c r="C247" s="205">
        <v>1</v>
      </c>
      <c r="D247" s="14" t="s">
        <v>14</v>
      </c>
      <c r="E247" s="6"/>
      <c r="F247" s="544">
        <f t="shared" si="5"/>
        <v>0</v>
      </c>
      <c r="G247" s="119"/>
      <c r="H247" s="119"/>
    </row>
    <row r="248" spans="1:259" s="182" customFormat="1" x14ac:dyDescent="0.3">
      <c r="A248" s="71"/>
      <c r="B248" s="26" t="s">
        <v>139</v>
      </c>
      <c r="C248" s="27"/>
      <c r="D248" s="28"/>
      <c r="E248" s="29"/>
      <c r="F248" s="550">
        <f>SUM(F193:F247)</f>
        <v>0</v>
      </c>
      <c r="G248" s="119"/>
      <c r="H248" s="119"/>
    </row>
    <row r="249" spans="1:259" s="182" customFormat="1" ht="6" customHeight="1" x14ac:dyDescent="0.3">
      <c r="A249" s="97"/>
      <c r="B249" s="20"/>
      <c r="C249" s="13"/>
      <c r="D249" s="14"/>
      <c r="E249" s="15"/>
      <c r="F249" s="554"/>
      <c r="G249" s="119"/>
      <c r="H249" s="119"/>
    </row>
    <row r="250" spans="1:259" s="186" customFormat="1" x14ac:dyDescent="0.3">
      <c r="A250" s="165" t="s">
        <v>138</v>
      </c>
      <c r="B250" s="46" t="s">
        <v>583</v>
      </c>
      <c r="C250" s="184"/>
      <c r="D250" s="185"/>
      <c r="E250" s="490"/>
      <c r="F250" s="544"/>
      <c r="G250" s="119"/>
      <c r="H250" s="119"/>
      <c r="I250" s="119"/>
      <c r="J250" s="119"/>
      <c r="K250" s="119"/>
      <c r="L250" s="119"/>
      <c r="M250" s="119"/>
      <c r="N250" s="119"/>
      <c r="O250" s="119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20"/>
      <c r="AV250" s="120"/>
      <c r="AW250" s="120"/>
      <c r="AX250" s="120"/>
      <c r="AY250" s="120"/>
      <c r="AZ250" s="120"/>
      <c r="BA250" s="120"/>
      <c r="BB250" s="120"/>
      <c r="BC250" s="120"/>
      <c r="BD250" s="120"/>
      <c r="BE250" s="120"/>
      <c r="BF250" s="120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20"/>
      <c r="BS250" s="120"/>
      <c r="BT250" s="120"/>
      <c r="BU250" s="120"/>
      <c r="BV250" s="120"/>
      <c r="BW250" s="120"/>
      <c r="BX250" s="120"/>
      <c r="BY250" s="120"/>
      <c r="BZ250" s="120"/>
      <c r="CA250" s="120"/>
      <c r="CB250" s="120"/>
      <c r="CC250" s="120"/>
      <c r="CD250" s="120"/>
      <c r="CE250" s="120"/>
      <c r="CF250" s="120"/>
      <c r="CG250" s="120"/>
      <c r="CH250" s="120"/>
      <c r="CI250" s="120"/>
      <c r="CJ250" s="120"/>
      <c r="CK250" s="120"/>
      <c r="CL250" s="120"/>
      <c r="CM250" s="120"/>
      <c r="CN250" s="120"/>
      <c r="CO250" s="120"/>
      <c r="CP250" s="120"/>
      <c r="CQ250" s="120"/>
      <c r="CR250" s="120"/>
      <c r="CS250" s="120"/>
      <c r="CT250" s="120"/>
      <c r="CU250" s="120"/>
      <c r="CV250" s="120"/>
      <c r="CW250" s="120"/>
      <c r="CX250" s="120"/>
      <c r="CY250" s="120"/>
      <c r="CZ250" s="120"/>
      <c r="DA250" s="120"/>
      <c r="DB250" s="120"/>
      <c r="DC250" s="120"/>
      <c r="DD250" s="120"/>
      <c r="DE250" s="120"/>
      <c r="DF250" s="120"/>
      <c r="DG250" s="120"/>
      <c r="DH250" s="120"/>
      <c r="DI250" s="120"/>
      <c r="DJ250" s="120"/>
      <c r="DK250" s="120"/>
      <c r="DL250" s="120"/>
      <c r="DM250" s="120"/>
      <c r="DN250" s="120"/>
      <c r="DO250" s="120"/>
      <c r="DP250" s="120"/>
      <c r="DQ250" s="120"/>
      <c r="DR250" s="120"/>
      <c r="DS250" s="120"/>
      <c r="DT250" s="120"/>
      <c r="DU250" s="120"/>
      <c r="DV250" s="120"/>
      <c r="DW250" s="120"/>
      <c r="DX250" s="120"/>
      <c r="DY250" s="120"/>
      <c r="DZ250" s="120"/>
      <c r="EA250" s="120"/>
      <c r="EB250" s="120"/>
      <c r="EC250" s="120"/>
      <c r="ED250" s="120"/>
      <c r="EE250" s="120"/>
      <c r="EF250" s="120"/>
      <c r="EG250" s="120"/>
      <c r="EH250" s="120"/>
      <c r="EI250" s="120"/>
      <c r="EJ250" s="120"/>
      <c r="EK250" s="120"/>
      <c r="EL250" s="120"/>
      <c r="EM250" s="120"/>
      <c r="EN250" s="120"/>
      <c r="EO250" s="120"/>
      <c r="EP250" s="120"/>
      <c r="EQ250" s="120"/>
      <c r="ER250" s="120"/>
      <c r="ES250" s="120"/>
      <c r="ET250" s="120"/>
      <c r="EU250" s="120"/>
      <c r="EV250" s="120"/>
      <c r="EW250" s="120"/>
      <c r="EX250" s="120"/>
      <c r="EY250" s="120"/>
      <c r="EZ250" s="120"/>
      <c r="FA250" s="120"/>
      <c r="FB250" s="120"/>
      <c r="FC250" s="120"/>
      <c r="FD250" s="120"/>
      <c r="FE250" s="120"/>
      <c r="FF250" s="120"/>
      <c r="FG250" s="120"/>
      <c r="FH250" s="120"/>
      <c r="FI250" s="120"/>
      <c r="FJ250" s="120"/>
      <c r="FK250" s="120"/>
      <c r="FL250" s="120"/>
      <c r="FM250" s="120"/>
      <c r="FN250" s="120"/>
      <c r="FO250" s="120"/>
      <c r="FP250" s="120"/>
      <c r="FQ250" s="120"/>
      <c r="FR250" s="120"/>
      <c r="FS250" s="120"/>
      <c r="FT250" s="120"/>
      <c r="FU250" s="120"/>
      <c r="FV250" s="120"/>
      <c r="FW250" s="120"/>
      <c r="FX250" s="120"/>
      <c r="FY250" s="120"/>
      <c r="FZ250" s="120"/>
      <c r="GA250" s="120"/>
      <c r="GB250" s="120"/>
      <c r="GC250" s="120"/>
      <c r="GD250" s="120"/>
      <c r="GE250" s="120"/>
      <c r="GF250" s="120"/>
      <c r="GG250" s="120"/>
      <c r="GH250" s="120"/>
      <c r="GI250" s="120"/>
      <c r="GJ250" s="120"/>
      <c r="GK250" s="120"/>
      <c r="GL250" s="120"/>
      <c r="GM250" s="120"/>
      <c r="GN250" s="120"/>
      <c r="GO250" s="120"/>
      <c r="GP250" s="120"/>
      <c r="GQ250" s="120"/>
      <c r="GR250" s="120"/>
      <c r="GS250" s="120"/>
      <c r="GT250" s="120"/>
      <c r="GU250" s="120"/>
      <c r="GV250" s="120"/>
      <c r="GW250" s="120"/>
      <c r="GX250" s="120"/>
      <c r="GY250" s="120"/>
      <c r="GZ250" s="120"/>
      <c r="HA250" s="120"/>
      <c r="HB250" s="120"/>
      <c r="HC250" s="120"/>
      <c r="HD250" s="120"/>
      <c r="HE250" s="120"/>
      <c r="HF250" s="120"/>
      <c r="HG250" s="120"/>
      <c r="HH250" s="120"/>
      <c r="HI250" s="120"/>
      <c r="HJ250" s="120"/>
      <c r="HK250" s="120"/>
      <c r="HL250" s="120"/>
      <c r="HM250" s="120"/>
      <c r="HN250" s="120"/>
      <c r="HO250" s="120"/>
      <c r="HP250" s="120"/>
      <c r="HQ250" s="120"/>
      <c r="HR250" s="120"/>
      <c r="HS250" s="120"/>
      <c r="HT250" s="120"/>
      <c r="HU250" s="120"/>
      <c r="HV250" s="120"/>
      <c r="HW250" s="120"/>
      <c r="HX250" s="120"/>
      <c r="HY250" s="120"/>
      <c r="HZ250" s="120"/>
      <c r="IA250" s="120"/>
      <c r="IB250" s="120"/>
      <c r="IC250" s="120"/>
      <c r="ID250" s="120"/>
      <c r="IE250" s="120"/>
      <c r="IF250" s="120"/>
      <c r="IG250" s="120"/>
      <c r="IH250" s="120"/>
      <c r="II250" s="120"/>
      <c r="IJ250" s="120"/>
      <c r="IK250" s="120"/>
      <c r="IL250" s="120"/>
      <c r="IM250" s="120"/>
      <c r="IN250" s="120"/>
      <c r="IO250" s="120"/>
      <c r="IP250" s="120"/>
      <c r="IQ250" s="120"/>
      <c r="IR250" s="120"/>
      <c r="IS250" s="120"/>
      <c r="IT250" s="120"/>
      <c r="IU250" s="120"/>
      <c r="IV250" s="120"/>
      <c r="IW250" s="120"/>
      <c r="IX250" s="120"/>
      <c r="IY250" s="120"/>
    </row>
    <row r="251" spans="1:259" s="186" customFormat="1" ht="14.25" customHeight="1" x14ac:dyDescent="0.3">
      <c r="A251" s="187">
        <v>1</v>
      </c>
      <c r="B251" s="2" t="s">
        <v>235</v>
      </c>
      <c r="C251" s="188">
        <v>1497.89</v>
      </c>
      <c r="D251" s="189" t="s">
        <v>90</v>
      </c>
      <c r="E251" s="39"/>
      <c r="F251" s="544">
        <f>+ROUND(C251*E251,2)</f>
        <v>0</v>
      </c>
      <c r="G251" s="119"/>
      <c r="H251" s="119"/>
      <c r="I251" s="119"/>
      <c r="J251" s="119"/>
      <c r="K251" s="119"/>
      <c r="L251" s="119"/>
      <c r="M251" s="119"/>
      <c r="N251" s="119"/>
      <c r="O251" s="119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20"/>
      <c r="AV251" s="120"/>
      <c r="AW251" s="120"/>
      <c r="AX251" s="120"/>
      <c r="AY251" s="120"/>
      <c r="AZ251" s="120"/>
      <c r="BA251" s="120"/>
      <c r="BB251" s="120"/>
      <c r="BC251" s="120"/>
      <c r="BD251" s="120"/>
      <c r="BE251" s="120"/>
      <c r="BF251" s="120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20"/>
      <c r="BS251" s="120"/>
      <c r="BT251" s="120"/>
      <c r="BU251" s="120"/>
      <c r="BV251" s="120"/>
      <c r="BW251" s="120"/>
      <c r="BX251" s="120"/>
      <c r="BY251" s="120"/>
      <c r="BZ251" s="120"/>
      <c r="CA251" s="120"/>
      <c r="CB251" s="120"/>
      <c r="CC251" s="120"/>
      <c r="CD251" s="120"/>
      <c r="CE251" s="120"/>
      <c r="CF251" s="120"/>
      <c r="CG251" s="120"/>
      <c r="CH251" s="120"/>
      <c r="CI251" s="120"/>
      <c r="CJ251" s="120"/>
      <c r="CK251" s="120"/>
      <c r="CL251" s="120"/>
      <c r="CM251" s="120"/>
      <c r="CN251" s="120"/>
      <c r="CO251" s="120"/>
      <c r="CP251" s="120"/>
      <c r="CQ251" s="120"/>
      <c r="CR251" s="120"/>
      <c r="CS251" s="120"/>
      <c r="CT251" s="120"/>
      <c r="CU251" s="120"/>
      <c r="CV251" s="120"/>
      <c r="CW251" s="120"/>
      <c r="CX251" s="120"/>
      <c r="CY251" s="120"/>
      <c r="CZ251" s="120"/>
      <c r="DA251" s="120"/>
      <c r="DB251" s="120"/>
      <c r="DC251" s="120"/>
      <c r="DD251" s="120"/>
      <c r="DE251" s="120"/>
      <c r="DF251" s="120"/>
      <c r="DG251" s="120"/>
      <c r="DH251" s="120"/>
      <c r="DI251" s="120"/>
      <c r="DJ251" s="120"/>
      <c r="DK251" s="120"/>
      <c r="DL251" s="120"/>
      <c r="DM251" s="120"/>
      <c r="DN251" s="120"/>
      <c r="DO251" s="120"/>
      <c r="DP251" s="120"/>
      <c r="DQ251" s="120"/>
      <c r="DR251" s="120"/>
      <c r="DS251" s="120"/>
      <c r="DT251" s="120"/>
      <c r="DU251" s="120"/>
      <c r="DV251" s="120"/>
      <c r="DW251" s="120"/>
      <c r="DX251" s="120"/>
      <c r="DY251" s="120"/>
      <c r="DZ251" s="120"/>
      <c r="EA251" s="120"/>
      <c r="EB251" s="120"/>
      <c r="EC251" s="120"/>
      <c r="ED251" s="120"/>
      <c r="EE251" s="120"/>
      <c r="EF251" s="120"/>
      <c r="EG251" s="120"/>
      <c r="EH251" s="120"/>
      <c r="EI251" s="120"/>
      <c r="EJ251" s="120"/>
      <c r="EK251" s="120"/>
      <c r="EL251" s="120"/>
      <c r="EM251" s="120"/>
      <c r="EN251" s="120"/>
      <c r="EO251" s="120"/>
      <c r="EP251" s="120"/>
      <c r="EQ251" s="120"/>
      <c r="ER251" s="120"/>
      <c r="ES251" s="120"/>
      <c r="ET251" s="120"/>
      <c r="EU251" s="120"/>
      <c r="EV251" s="120"/>
      <c r="EW251" s="120"/>
      <c r="EX251" s="120"/>
      <c r="EY251" s="120"/>
      <c r="EZ251" s="120"/>
      <c r="FA251" s="120"/>
      <c r="FB251" s="120"/>
      <c r="FC251" s="120"/>
      <c r="FD251" s="120"/>
      <c r="FE251" s="120"/>
      <c r="FF251" s="120"/>
      <c r="FG251" s="120"/>
      <c r="FH251" s="120"/>
      <c r="FI251" s="120"/>
      <c r="FJ251" s="120"/>
      <c r="FK251" s="120"/>
      <c r="FL251" s="120"/>
      <c r="FM251" s="120"/>
      <c r="FN251" s="120"/>
      <c r="FO251" s="120"/>
      <c r="FP251" s="120"/>
      <c r="FQ251" s="120"/>
      <c r="FR251" s="120"/>
      <c r="FS251" s="120"/>
      <c r="FT251" s="120"/>
      <c r="FU251" s="120"/>
      <c r="FV251" s="120"/>
      <c r="FW251" s="120"/>
      <c r="FX251" s="120"/>
      <c r="FY251" s="120"/>
      <c r="FZ251" s="120"/>
      <c r="GA251" s="120"/>
      <c r="GB251" s="120"/>
      <c r="GC251" s="120"/>
      <c r="GD251" s="120"/>
      <c r="GE251" s="120"/>
      <c r="GF251" s="120"/>
      <c r="GG251" s="120"/>
      <c r="GH251" s="120"/>
      <c r="GI251" s="120"/>
      <c r="GJ251" s="120"/>
      <c r="GK251" s="120"/>
      <c r="GL251" s="120"/>
      <c r="GM251" s="120"/>
      <c r="GN251" s="120"/>
      <c r="GO251" s="120"/>
      <c r="GP251" s="120"/>
      <c r="GQ251" s="120"/>
      <c r="GR251" s="120"/>
      <c r="GS251" s="120"/>
      <c r="GT251" s="120"/>
      <c r="GU251" s="120"/>
      <c r="GV251" s="120"/>
      <c r="GW251" s="120"/>
      <c r="GX251" s="120"/>
      <c r="GY251" s="120"/>
      <c r="GZ251" s="120"/>
      <c r="HA251" s="120"/>
      <c r="HB251" s="120"/>
      <c r="HC251" s="120"/>
      <c r="HD251" s="120"/>
      <c r="HE251" s="120"/>
      <c r="HF251" s="120"/>
      <c r="HG251" s="120"/>
      <c r="HH251" s="120"/>
      <c r="HI251" s="120"/>
      <c r="HJ251" s="120"/>
      <c r="HK251" s="120"/>
      <c r="HL251" s="120"/>
      <c r="HM251" s="120"/>
      <c r="HN251" s="120"/>
      <c r="HO251" s="120"/>
      <c r="HP251" s="120"/>
      <c r="HQ251" s="120"/>
      <c r="HR251" s="120"/>
      <c r="HS251" s="120"/>
      <c r="HT251" s="120"/>
      <c r="HU251" s="120"/>
      <c r="HV251" s="120"/>
      <c r="HW251" s="120"/>
      <c r="HX251" s="120"/>
      <c r="HY251" s="120"/>
      <c r="HZ251" s="120"/>
      <c r="IA251" s="120"/>
      <c r="IB251" s="120"/>
      <c r="IC251" s="120"/>
      <c r="ID251" s="120"/>
      <c r="IE251" s="120"/>
      <c r="IF251" s="120"/>
      <c r="IG251" s="120"/>
      <c r="IH251" s="120"/>
      <c r="II251" s="120"/>
      <c r="IJ251" s="120"/>
      <c r="IK251" s="120"/>
      <c r="IL251" s="120"/>
      <c r="IM251" s="120"/>
      <c r="IN251" s="120"/>
      <c r="IO251" s="120"/>
      <c r="IP251" s="120"/>
      <c r="IQ251" s="120"/>
      <c r="IR251" s="120"/>
      <c r="IS251" s="120"/>
      <c r="IT251" s="120"/>
      <c r="IU251" s="120"/>
      <c r="IV251" s="120"/>
      <c r="IW251" s="120"/>
      <c r="IX251" s="120"/>
      <c r="IY251" s="120"/>
    </row>
    <row r="252" spans="1:259" s="182" customFormat="1" ht="39.6" x14ac:dyDescent="0.3">
      <c r="A252" s="69">
        <v>2</v>
      </c>
      <c r="B252" s="70" t="s">
        <v>490</v>
      </c>
      <c r="C252" s="210">
        <v>44651.74</v>
      </c>
      <c r="D252" s="21" t="s">
        <v>57</v>
      </c>
      <c r="E252" s="39"/>
      <c r="F252" s="544">
        <f t="shared" ref="F252:F253" si="6">ROUND(C252*E252,2)</f>
        <v>0</v>
      </c>
      <c r="G252" s="119"/>
      <c r="H252" s="119"/>
    </row>
    <row r="253" spans="1:259" s="182" customFormat="1" ht="26.4" x14ac:dyDescent="0.3">
      <c r="A253" s="187">
        <v>3</v>
      </c>
      <c r="B253" s="2" t="s">
        <v>491</v>
      </c>
      <c r="C253" s="210">
        <v>42419.15</v>
      </c>
      <c r="D253" s="21" t="s">
        <v>91</v>
      </c>
      <c r="E253" s="39"/>
      <c r="F253" s="544">
        <f t="shared" si="6"/>
        <v>0</v>
      </c>
      <c r="G253" s="119"/>
      <c r="H253" s="119"/>
      <c r="I253" s="192"/>
    </row>
    <row r="254" spans="1:259" s="186" customFormat="1" ht="26.4" x14ac:dyDescent="0.3">
      <c r="A254" s="187">
        <v>4</v>
      </c>
      <c r="B254" s="90" t="s">
        <v>158</v>
      </c>
      <c r="C254" s="188">
        <v>1947.26</v>
      </c>
      <c r="D254" s="189" t="s">
        <v>57</v>
      </c>
      <c r="E254" s="39"/>
      <c r="F254" s="544">
        <f>+ROUND((E254*C254),2)</f>
        <v>0</v>
      </c>
      <c r="G254" s="119"/>
      <c r="H254" s="119"/>
      <c r="I254" s="119"/>
      <c r="J254" s="119"/>
      <c r="K254" s="119"/>
      <c r="L254" s="119"/>
      <c r="M254" s="119"/>
      <c r="N254" s="119"/>
      <c r="O254" s="119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20"/>
      <c r="AV254" s="120"/>
      <c r="AW254" s="120"/>
      <c r="AX254" s="120"/>
      <c r="AY254" s="120"/>
      <c r="AZ254" s="120"/>
      <c r="BA254" s="120"/>
      <c r="BB254" s="120"/>
      <c r="BC254" s="120"/>
      <c r="BD254" s="120"/>
      <c r="BE254" s="120"/>
      <c r="BF254" s="120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20"/>
      <c r="BS254" s="120"/>
      <c r="BT254" s="120"/>
      <c r="BU254" s="120"/>
      <c r="BV254" s="120"/>
      <c r="BW254" s="120"/>
      <c r="BX254" s="120"/>
      <c r="BY254" s="120"/>
      <c r="BZ254" s="120"/>
      <c r="CA254" s="120"/>
      <c r="CB254" s="120"/>
      <c r="CC254" s="120"/>
      <c r="CD254" s="120"/>
      <c r="CE254" s="120"/>
      <c r="CF254" s="120"/>
      <c r="CG254" s="120"/>
      <c r="CH254" s="120"/>
      <c r="CI254" s="120"/>
      <c r="CJ254" s="120"/>
      <c r="CK254" s="120"/>
      <c r="CL254" s="120"/>
      <c r="CM254" s="120"/>
      <c r="CN254" s="120"/>
      <c r="CO254" s="120"/>
      <c r="CP254" s="120"/>
      <c r="CQ254" s="120"/>
      <c r="CR254" s="120"/>
      <c r="CS254" s="120"/>
      <c r="CT254" s="120"/>
      <c r="CU254" s="120"/>
      <c r="CV254" s="120"/>
      <c r="CW254" s="120"/>
      <c r="CX254" s="120"/>
      <c r="CY254" s="120"/>
      <c r="CZ254" s="120"/>
      <c r="DA254" s="120"/>
      <c r="DB254" s="120"/>
      <c r="DC254" s="120"/>
      <c r="DD254" s="120"/>
      <c r="DE254" s="120"/>
      <c r="DF254" s="120"/>
      <c r="DG254" s="120"/>
      <c r="DH254" s="120"/>
      <c r="DI254" s="120"/>
      <c r="DJ254" s="120"/>
      <c r="DK254" s="120"/>
      <c r="DL254" s="120"/>
      <c r="DM254" s="120"/>
      <c r="DN254" s="120"/>
      <c r="DO254" s="120"/>
      <c r="DP254" s="120"/>
      <c r="DQ254" s="120"/>
      <c r="DR254" s="120"/>
      <c r="DS254" s="120"/>
      <c r="DT254" s="120"/>
      <c r="DU254" s="120"/>
      <c r="DV254" s="120"/>
      <c r="DW254" s="120"/>
      <c r="DX254" s="120"/>
      <c r="DY254" s="120"/>
      <c r="DZ254" s="120"/>
      <c r="EA254" s="120"/>
      <c r="EB254" s="120"/>
      <c r="EC254" s="120"/>
      <c r="ED254" s="120"/>
      <c r="EE254" s="120"/>
      <c r="EF254" s="120"/>
      <c r="EG254" s="120"/>
      <c r="EH254" s="120"/>
      <c r="EI254" s="120"/>
      <c r="EJ254" s="120"/>
      <c r="EK254" s="120"/>
      <c r="EL254" s="120"/>
      <c r="EM254" s="120"/>
      <c r="EN254" s="120"/>
      <c r="EO254" s="120"/>
      <c r="EP254" s="120"/>
      <c r="EQ254" s="120"/>
      <c r="ER254" s="120"/>
      <c r="ES254" s="120"/>
      <c r="ET254" s="120"/>
      <c r="EU254" s="120"/>
      <c r="EV254" s="120"/>
      <c r="EW254" s="120"/>
      <c r="EX254" s="120"/>
      <c r="EY254" s="120"/>
      <c r="EZ254" s="120"/>
      <c r="FA254" s="120"/>
      <c r="FB254" s="120"/>
      <c r="FC254" s="120"/>
      <c r="FD254" s="120"/>
      <c r="FE254" s="120"/>
      <c r="FF254" s="120"/>
      <c r="FG254" s="120"/>
      <c r="FH254" s="120"/>
      <c r="FI254" s="120"/>
      <c r="FJ254" s="120"/>
      <c r="FK254" s="120"/>
      <c r="FL254" s="120"/>
      <c r="FM254" s="120"/>
      <c r="FN254" s="120"/>
      <c r="FO254" s="120"/>
      <c r="FP254" s="120"/>
      <c r="FQ254" s="120"/>
      <c r="FR254" s="120"/>
      <c r="FS254" s="120"/>
      <c r="FT254" s="120"/>
      <c r="FU254" s="120"/>
      <c r="FV254" s="120"/>
      <c r="FW254" s="120"/>
      <c r="FX254" s="120"/>
      <c r="FY254" s="120"/>
      <c r="FZ254" s="120"/>
      <c r="GA254" s="120"/>
      <c r="GB254" s="120"/>
      <c r="GC254" s="120"/>
      <c r="GD254" s="120"/>
      <c r="GE254" s="120"/>
      <c r="GF254" s="120"/>
      <c r="GG254" s="120"/>
      <c r="GH254" s="120"/>
      <c r="GI254" s="120"/>
      <c r="GJ254" s="120"/>
      <c r="GK254" s="120"/>
      <c r="GL254" s="120"/>
      <c r="GM254" s="120"/>
      <c r="GN254" s="120"/>
      <c r="GO254" s="120"/>
      <c r="GP254" s="120"/>
      <c r="GQ254" s="120"/>
      <c r="GR254" s="120"/>
      <c r="GS254" s="120"/>
      <c r="GT254" s="120"/>
      <c r="GU254" s="120"/>
      <c r="GV254" s="120"/>
      <c r="GW254" s="120"/>
      <c r="GX254" s="120"/>
      <c r="GY254" s="120"/>
      <c r="GZ254" s="120"/>
      <c r="HA254" s="120"/>
      <c r="HB254" s="120"/>
      <c r="HC254" s="120"/>
      <c r="HD254" s="120"/>
      <c r="HE254" s="120"/>
      <c r="HF254" s="120"/>
      <c r="HG254" s="120"/>
      <c r="HH254" s="120"/>
      <c r="HI254" s="120"/>
      <c r="HJ254" s="120"/>
      <c r="HK254" s="120"/>
      <c r="HL254" s="120"/>
      <c r="HM254" s="120"/>
      <c r="HN254" s="120"/>
      <c r="HO254" s="120"/>
      <c r="HP254" s="120"/>
      <c r="HQ254" s="120"/>
      <c r="HR254" s="120"/>
      <c r="HS254" s="120"/>
      <c r="HT254" s="120"/>
      <c r="HU254" s="120"/>
      <c r="HV254" s="120"/>
      <c r="HW254" s="120"/>
      <c r="HX254" s="120"/>
      <c r="HY254" s="120"/>
      <c r="HZ254" s="120"/>
      <c r="IA254" s="120"/>
      <c r="IB254" s="120"/>
      <c r="IC254" s="120"/>
      <c r="ID254" s="120"/>
      <c r="IE254" s="120"/>
      <c r="IF254" s="120"/>
      <c r="IG254" s="120"/>
      <c r="IH254" s="120"/>
      <c r="II254" s="120"/>
      <c r="IJ254" s="120"/>
      <c r="IK254" s="120"/>
      <c r="IL254" s="120"/>
      <c r="IM254" s="120"/>
      <c r="IN254" s="120"/>
      <c r="IO254" s="120"/>
      <c r="IP254" s="120"/>
      <c r="IQ254" s="120"/>
      <c r="IR254" s="120"/>
      <c r="IS254" s="120"/>
      <c r="IT254" s="120"/>
      <c r="IU254" s="120"/>
      <c r="IV254" s="120"/>
      <c r="IW254" s="120"/>
      <c r="IX254" s="120"/>
      <c r="IY254" s="120"/>
    </row>
    <row r="255" spans="1:259" s="186" customFormat="1" x14ac:dyDescent="0.3">
      <c r="A255" s="187"/>
      <c r="B255" s="90"/>
      <c r="C255" s="188"/>
      <c r="D255" s="189"/>
      <c r="E255" s="39"/>
      <c r="F255" s="544"/>
      <c r="G255" s="119"/>
      <c r="H255" s="119"/>
      <c r="I255" s="119"/>
      <c r="J255" s="119"/>
      <c r="K255" s="119"/>
      <c r="L255" s="119"/>
      <c r="M255" s="119"/>
      <c r="N255" s="119"/>
      <c r="O255" s="119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20"/>
      <c r="AV255" s="120"/>
      <c r="AW255" s="120"/>
      <c r="AX255" s="120"/>
      <c r="AY255" s="120"/>
      <c r="AZ255" s="120"/>
      <c r="BA255" s="120"/>
      <c r="BB255" s="120"/>
      <c r="BC255" s="120"/>
      <c r="BD255" s="120"/>
      <c r="BE255" s="120"/>
      <c r="BF255" s="120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20"/>
      <c r="BS255" s="120"/>
      <c r="BT255" s="120"/>
      <c r="BU255" s="120"/>
      <c r="BV255" s="120"/>
      <c r="BW255" s="120"/>
      <c r="BX255" s="120"/>
      <c r="BY255" s="120"/>
      <c r="BZ255" s="120"/>
      <c r="CA255" s="120"/>
      <c r="CB255" s="120"/>
      <c r="CC255" s="120"/>
      <c r="CD255" s="120"/>
      <c r="CE255" s="120"/>
      <c r="CF255" s="120"/>
      <c r="CG255" s="120"/>
      <c r="CH255" s="120"/>
      <c r="CI255" s="120"/>
      <c r="CJ255" s="120"/>
      <c r="CK255" s="120"/>
      <c r="CL255" s="120"/>
      <c r="CM255" s="120"/>
      <c r="CN255" s="120"/>
      <c r="CO255" s="120"/>
      <c r="CP255" s="120"/>
      <c r="CQ255" s="120"/>
      <c r="CR255" s="120"/>
      <c r="CS255" s="120"/>
      <c r="CT255" s="120"/>
      <c r="CU255" s="120"/>
      <c r="CV255" s="120"/>
      <c r="CW255" s="120"/>
      <c r="CX255" s="120"/>
      <c r="CY255" s="120"/>
      <c r="CZ255" s="120"/>
      <c r="DA255" s="120"/>
      <c r="DB255" s="120"/>
      <c r="DC255" s="120"/>
      <c r="DD255" s="120"/>
      <c r="DE255" s="120"/>
      <c r="DF255" s="120"/>
      <c r="DG255" s="120"/>
      <c r="DH255" s="120"/>
      <c r="DI255" s="120"/>
      <c r="DJ255" s="120"/>
      <c r="DK255" s="120"/>
      <c r="DL255" s="120"/>
      <c r="DM255" s="120"/>
      <c r="DN255" s="120"/>
      <c r="DO255" s="120"/>
      <c r="DP255" s="120"/>
      <c r="DQ255" s="120"/>
      <c r="DR255" s="120"/>
      <c r="DS255" s="120"/>
      <c r="DT255" s="120"/>
      <c r="DU255" s="120"/>
      <c r="DV255" s="120"/>
      <c r="DW255" s="120"/>
      <c r="DX255" s="120"/>
      <c r="DY255" s="120"/>
      <c r="DZ255" s="120"/>
      <c r="EA255" s="120"/>
      <c r="EB255" s="120"/>
      <c r="EC255" s="120"/>
      <c r="ED255" s="120"/>
      <c r="EE255" s="120"/>
      <c r="EF255" s="120"/>
      <c r="EG255" s="120"/>
      <c r="EH255" s="120"/>
      <c r="EI255" s="120"/>
      <c r="EJ255" s="120"/>
      <c r="EK255" s="120"/>
      <c r="EL255" s="120"/>
      <c r="EM255" s="120"/>
      <c r="EN255" s="120"/>
      <c r="EO255" s="120"/>
      <c r="EP255" s="120"/>
      <c r="EQ255" s="120"/>
      <c r="ER255" s="120"/>
      <c r="ES255" s="120"/>
      <c r="ET255" s="120"/>
      <c r="EU255" s="120"/>
      <c r="EV255" s="120"/>
      <c r="EW255" s="120"/>
      <c r="EX255" s="120"/>
      <c r="EY255" s="120"/>
      <c r="EZ255" s="120"/>
      <c r="FA255" s="120"/>
      <c r="FB255" s="120"/>
      <c r="FC255" s="120"/>
      <c r="FD255" s="120"/>
      <c r="FE255" s="120"/>
      <c r="FF255" s="120"/>
      <c r="FG255" s="120"/>
      <c r="FH255" s="120"/>
      <c r="FI255" s="120"/>
      <c r="FJ255" s="120"/>
      <c r="FK255" s="120"/>
      <c r="FL255" s="120"/>
      <c r="FM255" s="120"/>
      <c r="FN255" s="120"/>
      <c r="FO255" s="120"/>
      <c r="FP255" s="120"/>
      <c r="FQ255" s="120"/>
      <c r="FR255" s="120"/>
      <c r="FS255" s="120"/>
      <c r="FT255" s="120"/>
      <c r="FU255" s="120"/>
      <c r="FV255" s="120"/>
      <c r="FW255" s="120"/>
      <c r="FX255" s="120"/>
      <c r="FY255" s="120"/>
      <c r="FZ255" s="120"/>
      <c r="GA255" s="120"/>
      <c r="GB255" s="120"/>
      <c r="GC255" s="120"/>
      <c r="GD255" s="120"/>
      <c r="GE255" s="120"/>
      <c r="GF255" s="120"/>
      <c r="GG255" s="120"/>
      <c r="GH255" s="120"/>
      <c r="GI255" s="120"/>
      <c r="GJ255" s="120"/>
      <c r="GK255" s="120"/>
      <c r="GL255" s="120"/>
      <c r="GM255" s="120"/>
      <c r="GN255" s="120"/>
      <c r="GO255" s="120"/>
      <c r="GP255" s="120"/>
      <c r="GQ255" s="120"/>
      <c r="GR255" s="120"/>
      <c r="GS255" s="120"/>
      <c r="GT255" s="120"/>
      <c r="GU255" s="120"/>
      <c r="GV255" s="120"/>
      <c r="GW255" s="120"/>
      <c r="GX255" s="120"/>
      <c r="GY255" s="120"/>
      <c r="GZ255" s="120"/>
      <c r="HA255" s="120"/>
      <c r="HB255" s="120"/>
      <c r="HC255" s="120"/>
      <c r="HD255" s="120"/>
      <c r="HE255" s="120"/>
      <c r="HF255" s="120"/>
      <c r="HG255" s="120"/>
      <c r="HH255" s="120"/>
      <c r="HI255" s="120"/>
      <c r="HJ255" s="120"/>
      <c r="HK255" s="120"/>
      <c r="HL255" s="120"/>
      <c r="HM255" s="120"/>
      <c r="HN255" s="120"/>
      <c r="HO255" s="120"/>
      <c r="HP255" s="120"/>
      <c r="HQ255" s="120"/>
      <c r="HR255" s="120"/>
      <c r="HS255" s="120"/>
      <c r="HT255" s="120"/>
      <c r="HU255" s="120"/>
      <c r="HV255" s="120"/>
      <c r="HW255" s="120"/>
      <c r="HX255" s="120"/>
      <c r="HY255" s="120"/>
      <c r="HZ255" s="120"/>
      <c r="IA255" s="120"/>
      <c r="IB255" s="120"/>
      <c r="IC255" s="120"/>
      <c r="ID255" s="120"/>
      <c r="IE255" s="120"/>
      <c r="IF255" s="120"/>
      <c r="IG255" s="120"/>
      <c r="IH255" s="120"/>
      <c r="II255" s="120"/>
      <c r="IJ255" s="120"/>
      <c r="IK255" s="120"/>
      <c r="IL255" s="120"/>
      <c r="IM255" s="120"/>
      <c r="IN255" s="120"/>
      <c r="IO255" s="120"/>
      <c r="IP255" s="120"/>
      <c r="IQ255" s="120"/>
      <c r="IR255" s="120"/>
      <c r="IS255" s="120"/>
      <c r="IT255" s="120"/>
      <c r="IU255" s="120"/>
      <c r="IV255" s="120"/>
      <c r="IW255" s="120"/>
      <c r="IX255" s="120"/>
      <c r="IY255" s="120"/>
    </row>
    <row r="256" spans="1:259" s="182" customFormat="1" x14ac:dyDescent="0.3">
      <c r="A256" s="211">
        <v>5</v>
      </c>
      <c r="B256" s="212" t="s">
        <v>101</v>
      </c>
      <c r="C256" s="210"/>
      <c r="D256" s="213"/>
      <c r="E256" s="6"/>
      <c r="F256" s="544">
        <f t="shared" ref="F256:F294" si="7">ROUND(C256*E256,2)</f>
        <v>0</v>
      </c>
      <c r="G256" s="119"/>
      <c r="H256" s="119"/>
    </row>
    <row r="257" spans="1:8" s="182" customFormat="1" ht="30" customHeight="1" x14ac:dyDescent="0.3">
      <c r="A257" s="214">
        <v>5.0999999999999996</v>
      </c>
      <c r="B257" s="59" t="s">
        <v>320</v>
      </c>
      <c r="C257" s="210">
        <v>1260.3</v>
      </c>
      <c r="D257" s="21" t="s">
        <v>91</v>
      </c>
      <c r="E257" s="6"/>
      <c r="F257" s="544">
        <f t="shared" si="7"/>
        <v>0</v>
      </c>
      <c r="G257" s="119"/>
      <c r="H257" s="119"/>
    </row>
    <row r="258" spans="1:8" s="182" customFormat="1" ht="26.4" x14ac:dyDescent="0.3">
      <c r="A258" s="214">
        <v>5.2</v>
      </c>
      <c r="B258" s="59" t="s">
        <v>321</v>
      </c>
      <c r="C258" s="210">
        <v>4473.8</v>
      </c>
      <c r="D258" s="21" t="s">
        <v>180</v>
      </c>
      <c r="E258" s="6"/>
      <c r="F258" s="544">
        <f t="shared" si="7"/>
        <v>0</v>
      </c>
      <c r="G258" s="119"/>
      <c r="H258" s="119"/>
    </row>
    <row r="259" spans="1:8" s="182" customFormat="1" ht="52.8" x14ac:dyDescent="0.3">
      <c r="A259" s="214">
        <v>5.3</v>
      </c>
      <c r="B259" s="70" t="s">
        <v>322</v>
      </c>
      <c r="C259" s="210">
        <v>672.36</v>
      </c>
      <c r="D259" s="215" t="s">
        <v>3</v>
      </c>
      <c r="E259" s="6"/>
      <c r="F259" s="544">
        <f t="shared" si="7"/>
        <v>0</v>
      </c>
      <c r="G259" s="119"/>
      <c r="H259" s="119"/>
    </row>
    <row r="260" spans="1:8" s="182" customFormat="1" x14ac:dyDescent="0.3">
      <c r="A260" s="216"/>
      <c r="B260" s="59"/>
      <c r="C260" s="210"/>
      <c r="D260" s="215"/>
      <c r="E260" s="6"/>
      <c r="F260" s="544">
        <f t="shared" si="7"/>
        <v>0</v>
      </c>
      <c r="G260" s="119"/>
      <c r="H260" s="119"/>
    </row>
    <row r="261" spans="1:8" s="182" customFormat="1" x14ac:dyDescent="0.3">
      <c r="A261" s="211">
        <v>6</v>
      </c>
      <c r="B261" s="212" t="s">
        <v>323</v>
      </c>
      <c r="C261" s="210"/>
      <c r="D261" s="215"/>
      <c r="E261" s="494"/>
      <c r="F261" s="544">
        <f t="shared" si="7"/>
        <v>0</v>
      </c>
      <c r="G261" s="119"/>
      <c r="H261" s="119"/>
    </row>
    <row r="262" spans="1:8" s="182" customFormat="1" x14ac:dyDescent="0.3">
      <c r="A262" s="217">
        <v>6.1</v>
      </c>
      <c r="B262" s="3" t="s">
        <v>324</v>
      </c>
      <c r="C262" s="210">
        <v>345.58</v>
      </c>
      <c r="D262" s="215" t="s">
        <v>94</v>
      </c>
      <c r="E262" s="6"/>
      <c r="F262" s="544">
        <f t="shared" si="7"/>
        <v>0</v>
      </c>
      <c r="G262" s="119"/>
      <c r="H262" s="119"/>
    </row>
    <row r="263" spans="1:8" s="182" customFormat="1" x14ac:dyDescent="0.3">
      <c r="A263" s="216">
        <v>6.2</v>
      </c>
      <c r="B263" s="3" t="s">
        <v>45</v>
      </c>
      <c r="C263" s="210">
        <v>400</v>
      </c>
      <c r="D263" s="215" t="s">
        <v>3</v>
      </c>
      <c r="E263" s="6"/>
      <c r="F263" s="544">
        <f t="shared" si="7"/>
        <v>0</v>
      </c>
      <c r="G263" s="119"/>
      <c r="H263" s="119"/>
    </row>
    <row r="264" spans="1:8" s="182" customFormat="1" x14ac:dyDescent="0.3">
      <c r="A264" s="217">
        <v>6.3</v>
      </c>
      <c r="B264" s="3" t="s">
        <v>645</v>
      </c>
      <c r="C264" s="210">
        <v>1400</v>
      </c>
      <c r="D264" s="215" t="s">
        <v>94</v>
      </c>
      <c r="E264" s="6"/>
      <c r="F264" s="544">
        <f t="shared" si="7"/>
        <v>0</v>
      </c>
      <c r="G264" s="119"/>
    </row>
    <row r="265" spans="1:8" s="182" customFormat="1" x14ac:dyDescent="0.3">
      <c r="A265" s="216"/>
      <c r="B265" s="3"/>
      <c r="C265" s="210"/>
      <c r="D265" s="215"/>
      <c r="E265" s="6"/>
      <c r="F265" s="544">
        <f t="shared" si="7"/>
        <v>0</v>
      </c>
      <c r="G265" s="119"/>
      <c r="H265" s="119"/>
    </row>
    <row r="266" spans="1:8" s="182" customFormat="1" x14ac:dyDescent="0.3">
      <c r="A266" s="211">
        <v>7</v>
      </c>
      <c r="B266" s="4" t="s">
        <v>325</v>
      </c>
      <c r="C266" s="210"/>
      <c r="D266" s="215"/>
      <c r="E266" s="494"/>
      <c r="F266" s="544">
        <f t="shared" si="7"/>
        <v>0</v>
      </c>
      <c r="G266" s="119"/>
      <c r="H266" s="119"/>
    </row>
    <row r="267" spans="1:8" s="182" customFormat="1" x14ac:dyDescent="0.3">
      <c r="A267" s="218">
        <v>7.1</v>
      </c>
      <c r="B267" s="4" t="s">
        <v>584</v>
      </c>
      <c r="C267" s="210">
        <v>1</v>
      </c>
      <c r="D267" s="215" t="s">
        <v>5</v>
      </c>
      <c r="E267" s="494"/>
      <c r="F267" s="544">
        <f t="shared" si="7"/>
        <v>0</v>
      </c>
      <c r="G267" s="119"/>
      <c r="H267" s="119"/>
    </row>
    <row r="268" spans="1:8" s="182" customFormat="1" ht="6.75" customHeight="1" x14ac:dyDescent="0.3">
      <c r="A268" s="218"/>
      <c r="B268" s="212"/>
      <c r="C268" s="210"/>
      <c r="D268" s="215"/>
      <c r="E268" s="494"/>
      <c r="F268" s="544">
        <f t="shared" si="7"/>
        <v>0</v>
      </c>
      <c r="G268" s="119"/>
      <c r="H268" s="119"/>
    </row>
    <row r="269" spans="1:8" s="182" customFormat="1" x14ac:dyDescent="0.3">
      <c r="A269" s="218">
        <v>7.2</v>
      </c>
      <c r="B269" s="212" t="s">
        <v>102</v>
      </c>
      <c r="C269" s="219"/>
      <c r="D269" s="213"/>
      <c r="E269" s="495"/>
      <c r="F269" s="544">
        <f t="shared" si="7"/>
        <v>0</v>
      </c>
      <c r="G269" s="119"/>
      <c r="H269" s="119"/>
    </row>
    <row r="270" spans="1:8" s="182" customFormat="1" x14ac:dyDescent="0.3">
      <c r="A270" s="216" t="s">
        <v>585</v>
      </c>
      <c r="B270" s="59" t="s">
        <v>326</v>
      </c>
      <c r="C270" s="210">
        <v>9.14</v>
      </c>
      <c r="D270" s="215" t="s">
        <v>92</v>
      </c>
      <c r="E270" s="494"/>
      <c r="F270" s="544">
        <f t="shared" si="7"/>
        <v>0</v>
      </c>
      <c r="G270" s="119"/>
      <c r="H270" s="119"/>
    </row>
    <row r="271" spans="1:8" s="182" customFormat="1" x14ac:dyDescent="0.3">
      <c r="A271" s="217" t="s">
        <v>586</v>
      </c>
      <c r="B271" s="220" t="s">
        <v>327</v>
      </c>
      <c r="C271" s="210">
        <v>9.98</v>
      </c>
      <c r="D271" s="215" t="s">
        <v>92</v>
      </c>
      <c r="E271" s="494"/>
      <c r="F271" s="544">
        <f t="shared" si="7"/>
        <v>0</v>
      </c>
      <c r="G271" s="119"/>
      <c r="H271" s="119"/>
    </row>
    <row r="272" spans="1:8" s="182" customFormat="1" x14ac:dyDescent="0.3">
      <c r="A272" s="216" t="s">
        <v>587</v>
      </c>
      <c r="B272" s="59" t="s">
        <v>103</v>
      </c>
      <c r="C272" s="210">
        <v>1.82</v>
      </c>
      <c r="D272" s="215" t="s">
        <v>92</v>
      </c>
      <c r="E272" s="494"/>
      <c r="F272" s="544">
        <f t="shared" si="7"/>
        <v>0</v>
      </c>
      <c r="G272" s="119"/>
      <c r="H272" s="119"/>
    </row>
    <row r="273" spans="1:8" s="182" customFormat="1" x14ac:dyDescent="0.3">
      <c r="A273" s="216"/>
      <c r="B273" s="220"/>
      <c r="C273" s="210"/>
      <c r="D273" s="215"/>
      <c r="E273" s="494"/>
      <c r="F273" s="544">
        <f t="shared" si="7"/>
        <v>0</v>
      </c>
      <c r="G273" s="119"/>
      <c r="H273" s="119"/>
    </row>
    <row r="274" spans="1:8" s="182" customFormat="1" x14ac:dyDescent="0.3">
      <c r="A274" s="76">
        <v>7.3</v>
      </c>
      <c r="B274" s="4" t="s">
        <v>104</v>
      </c>
      <c r="C274" s="219"/>
      <c r="D274" s="213"/>
      <c r="E274" s="495"/>
      <c r="F274" s="544">
        <f t="shared" si="7"/>
        <v>0</v>
      </c>
      <c r="G274" s="119"/>
      <c r="H274" s="119"/>
    </row>
    <row r="275" spans="1:8" s="182" customFormat="1" x14ac:dyDescent="0.3">
      <c r="A275" s="217" t="s">
        <v>588</v>
      </c>
      <c r="B275" s="2" t="s">
        <v>96</v>
      </c>
      <c r="C275" s="210">
        <v>24</v>
      </c>
      <c r="D275" s="215" t="s">
        <v>94</v>
      </c>
      <c r="E275" s="494"/>
      <c r="F275" s="544">
        <f t="shared" si="7"/>
        <v>0</v>
      </c>
      <c r="G275" s="119"/>
      <c r="H275" s="119"/>
    </row>
    <row r="276" spans="1:8" s="182" customFormat="1" x14ac:dyDescent="0.3">
      <c r="A276" s="217" t="s">
        <v>589</v>
      </c>
      <c r="B276" s="220" t="s">
        <v>105</v>
      </c>
      <c r="C276" s="210">
        <v>95.78</v>
      </c>
      <c r="D276" s="215" t="s">
        <v>94</v>
      </c>
      <c r="E276" s="494"/>
      <c r="F276" s="544">
        <f t="shared" si="7"/>
        <v>0</v>
      </c>
      <c r="G276" s="119"/>
      <c r="H276" s="119"/>
    </row>
    <row r="277" spans="1:8" s="182" customFormat="1" x14ac:dyDescent="0.3">
      <c r="A277" s="217" t="s">
        <v>590</v>
      </c>
      <c r="B277" s="2" t="s">
        <v>93</v>
      </c>
      <c r="C277" s="210">
        <v>66.400000000000006</v>
      </c>
      <c r="D277" s="215" t="s">
        <v>94</v>
      </c>
      <c r="E277" s="494"/>
      <c r="F277" s="544">
        <f t="shared" si="7"/>
        <v>0</v>
      </c>
      <c r="G277" s="119"/>
      <c r="H277" s="119"/>
    </row>
    <row r="278" spans="1:8" s="182" customFormat="1" x14ac:dyDescent="0.3">
      <c r="A278" s="217" t="s">
        <v>591</v>
      </c>
      <c r="B278" s="220" t="s">
        <v>99</v>
      </c>
      <c r="C278" s="210">
        <v>29.38</v>
      </c>
      <c r="D278" s="215" t="s">
        <v>94</v>
      </c>
      <c r="E278" s="494"/>
      <c r="F278" s="544">
        <f t="shared" si="7"/>
        <v>0</v>
      </c>
      <c r="G278" s="119"/>
      <c r="H278" s="119"/>
    </row>
    <row r="279" spans="1:8" s="182" customFormat="1" x14ac:dyDescent="0.3">
      <c r="A279" s="217" t="s">
        <v>592</v>
      </c>
      <c r="B279" s="220" t="s">
        <v>97</v>
      </c>
      <c r="C279" s="210">
        <v>164.4</v>
      </c>
      <c r="D279" s="215" t="s">
        <v>3</v>
      </c>
      <c r="E279" s="494"/>
      <c r="F279" s="544">
        <f t="shared" si="7"/>
        <v>0</v>
      </c>
      <c r="G279" s="119"/>
      <c r="H279" s="119"/>
    </row>
    <row r="280" spans="1:8" s="182" customFormat="1" x14ac:dyDescent="0.3">
      <c r="A280" s="211"/>
      <c r="B280" s="221"/>
      <c r="C280" s="210"/>
      <c r="D280" s="215"/>
      <c r="E280" s="494"/>
      <c r="F280" s="544">
        <f t="shared" si="7"/>
        <v>0</v>
      </c>
      <c r="G280" s="119"/>
      <c r="H280" s="119"/>
    </row>
    <row r="281" spans="1:8" s="182" customFormat="1" x14ac:dyDescent="0.3">
      <c r="A281" s="211">
        <v>8</v>
      </c>
      <c r="B281" s="222" t="s">
        <v>328</v>
      </c>
      <c r="C281" s="210"/>
      <c r="D281" s="215"/>
      <c r="E281" s="494"/>
      <c r="F281" s="544">
        <f t="shared" si="7"/>
        <v>0</v>
      </c>
      <c r="G281" s="119"/>
      <c r="H281" s="119"/>
    </row>
    <row r="282" spans="1:8" s="182" customFormat="1" x14ac:dyDescent="0.3">
      <c r="A282" s="218">
        <v>8.1</v>
      </c>
      <c r="B282" s="4" t="s">
        <v>584</v>
      </c>
      <c r="C282" s="210">
        <v>1</v>
      </c>
      <c r="D282" s="215" t="s">
        <v>5</v>
      </c>
      <c r="E282" s="494"/>
      <c r="F282" s="544">
        <f t="shared" si="7"/>
        <v>0</v>
      </c>
      <c r="G282" s="119"/>
      <c r="H282" s="119"/>
    </row>
    <row r="283" spans="1:8" s="182" customFormat="1" x14ac:dyDescent="0.3">
      <c r="A283" s="218"/>
      <c r="B283" s="212"/>
      <c r="C283" s="210"/>
      <c r="D283" s="215"/>
      <c r="E283" s="494"/>
      <c r="F283" s="544">
        <f t="shared" si="7"/>
        <v>0</v>
      </c>
      <c r="G283" s="119"/>
      <c r="H283" s="119"/>
    </row>
    <row r="284" spans="1:8" s="182" customFormat="1" x14ac:dyDescent="0.3">
      <c r="A284" s="218">
        <v>8.1999999999999993</v>
      </c>
      <c r="B284" s="212" t="s">
        <v>102</v>
      </c>
      <c r="C284" s="219"/>
      <c r="D284" s="213"/>
      <c r="E284" s="495"/>
      <c r="F284" s="544">
        <f t="shared" si="7"/>
        <v>0</v>
      </c>
      <c r="G284" s="119"/>
      <c r="H284" s="119"/>
    </row>
    <row r="285" spans="1:8" s="182" customFormat="1" x14ac:dyDescent="0.3">
      <c r="A285" s="216" t="s">
        <v>593</v>
      </c>
      <c r="B285" s="59" t="s">
        <v>106</v>
      </c>
      <c r="C285" s="210">
        <v>9.2799999999999994</v>
      </c>
      <c r="D285" s="215" t="s">
        <v>92</v>
      </c>
      <c r="E285" s="494"/>
      <c r="F285" s="544">
        <f t="shared" si="7"/>
        <v>0</v>
      </c>
      <c r="G285" s="119"/>
      <c r="H285" s="119"/>
    </row>
    <row r="286" spans="1:8" s="182" customFormat="1" x14ac:dyDescent="0.3">
      <c r="A286" s="217" t="s">
        <v>594</v>
      </c>
      <c r="B286" s="220" t="s">
        <v>107</v>
      </c>
      <c r="C286" s="210">
        <v>10.48</v>
      </c>
      <c r="D286" s="215" t="s">
        <v>92</v>
      </c>
      <c r="E286" s="494"/>
      <c r="F286" s="544">
        <f t="shared" si="7"/>
        <v>0</v>
      </c>
      <c r="G286" s="119"/>
      <c r="H286" s="119"/>
    </row>
    <row r="287" spans="1:8" s="182" customFormat="1" x14ac:dyDescent="0.3">
      <c r="A287" s="216" t="s">
        <v>595</v>
      </c>
      <c r="B287" s="59" t="s">
        <v>103</v>
      </c>
      <c r="C287" s="210">
        <v>1.84</v>
      </c>
      <c r="D287" s="215" t="s">
        <v>92</v>
      </c>
      <c r="E287" s="494"/>
      <c r="F287" s="544">
        <f t="shared" si="7"/>
        <v>0</v>
      </c>
      <c r="G287" s="119"/>
      <c r="H287" s="119"/>
    </row>
    <row r="288" spans="1:8" s="182" customFormat="1" x14ac:dyDescent="0.3">
      <c r="A288" s="216"/>
      <c r="B288" s="59"/>
      <c r="C288" s="210"/>
      <c r="D288" s="215"/>
      <c r="E288" s="494"/>
      <c r="F288" s="544">
        <f t="shared" si="7"/>
        <v>0</v>
      </c>
      <c r="G288" s="119"/>
      <c r="H288" s="119"/>
    </row>
    <row r="289" spans="1:13" s="182" customFormat="1" x14ac:dyDescent="0.3">
      <c r="A289" s="76">
        <v>8.3000000000000007</v>
      </c>
      <c r="B289" s="4" t="s">
        <v>104</v>
      </c>
      <c r="C289" s="219"/>
      <c r="D289" s="213"/>
      <c r="E289" s="495"/>
      <c r="F289" s="544">
        <f t="shared" si="7"/>
        <v>0</v>
      </c>
      <c r="G289" s="119"/>
      <c r="H289" s="119"/>
    </row>
    <row r="290" spans="1:13" s="182" customFormat="1" x14ac:dyDescent="0.3">
      <c r="A290" s="217" t="s">
        <v>596</v>
      </c>
      <c r="B290" s="2" t="s">
        <v>96</v>
      </c>
      <c r="C290" s="210">
        <v>24</v>
      </c>
      <c r="D290" s="215" t="s">
        <v>94</v>
      </c>
      <c r="E290" s="494"/>
      <c r="F290" s="544">
        <f t="shared" si="7"/>
        <v>0</v>
      </c>
      <c r="G290" s="119"/>
      <c r="H290" s="119"/>
    </row>
    <row r="291" spans="1:13" s="182" customFormat="1" x14ac:dyDescent="0.3">
      <c r="A291" s="217" t="s">
        <v>597</v>
      </c>
      <c r="B291" s="220" t="s">
        <v>105</v>
      </c>
      <c r="C291" s="210">
        <v>109.36</v>
      </c>
      <c r="D291" s="215" t="s">
        <v>94</v>
      </c>
      <c r="E291" s="494"/>
      <c r="F291" s="544">
        <f t="shared" si="7"/>
        <v>0</v>
      </c>
      <c r="G291" s="119"/>
      <c r="H291" s="119"/>
    </row>
    <row r="292" spans="1:13" s="182" customFormat="1" x14ac:dyDescent="0.3">
      <c r="A292" s="217" t="s">
        <v>598</v>
      </c>
      <c r="B292" s="2" t="s">
        <v>93</v>
      </c>
      <c r="C292" s="210">
        <v>68.8</v>
      </c>
      <c r="D292" s="215" t="s">
        <v>94</v>
      </c>
      <c r="E292" s="494"/>
      <c r="F292" s="544">
        <f t="shared" si="7"/>
        <v>0</v>
      </c>
      <c r="G292" s="119"/>
      <c r="H292" s="119"/>
    </row>
    <row r="293" spans="1:13" s="182" customFormat="1" x14ac:dyDescent="0.3">
      <c r="A293" s="223" t="s">
        <v>599</v>
      </c>
      <c r="B293" s="224" t="s">
        <v>99</v>
      </c>
      <c r="C293" s="225">
        <v>40.56</v>
      </c>
      <c r="D293" s="226" t="s">
        <v>94</v>
      </c>
      <c r="E293" s="496"/>
      <c r="F293" s="545">
        <f t="shared" si="7"/>
        <v>0</v>
      </c>
      <c r="G293" s="119"/>
      <c r="H293" s="119"/>
    </row>
    <row r="294" spans="1:13" s="182" customFormat="1" x14ac:dyDescent="0.3">
      <c r="A294" s="217" t="s">
        <v>600</v>
      </c>
      <c r="B294" s="220" t="s">
        <v>97</v>
      </c>
      <c r="C294" s="210">
        <v>173.2</v>
      </c>
      <c r="D294" s="215" t="s">
        <v>3</v>
      </c>
      <c r="E294" s="494"/>
      <c r="F294" s="544">
        <f t="shared" si="7"/>
        <v>0</v>
      </c>
      <c r="G294" s="119"/>
      <c r="H294" s="119"/>
    </row>
    <row r="295" spans="1:13" s="182" customFormat="1" x14ac:dyDescent="0.3">
      <c r="A295" s="227"/>
      <c r="B295" s="220"/>
      <c r="C295" s="210"/>
      <c r="D295" s="215"/>
      <c r="E295" s="494"/>
      <c r="F295" s="544"/>
      <c r="G295" s="119"/>
      <c r="H295" s="119"/>
    </row>
    <row r="296" spans="1:13" s="182" customFormat="1" x14ac:dyDescent="0.3">
      <c r="A296" s="228">
        <v>9</v>
      </c>
      <c r="B296" s="212" t="s">
        <v>560</v>
      </c>
      <c r="C296" s="210">
        <v>1</v>
      </c>
      <c r="D296" s="215" t="s">
        <v>5</v>
      </c>
      <c r="E296" s="494"/>
      <c r="F296" s="544">
        <f>ROUND(C296*E296,2)</f>
        <v>0</v>
      </c>
      <c r="G296" s="119"/>
      <c r="H296" s="119"/>
      <c r="M296" s="229"/>
    </row>
    <row r="297" spans="1:13" s="182" customFormat="1" x14ac:dyDescent="0.3">
      <c r="A297" s="100"/>
      <c r="B297" s="16" t="s">
        <v>141</v>
      </c>
      <c r="C297" s="17"/>
      <c r="D297" s="18"/>
      <c r="E297" s="19"/>
      <c r="F297" s="553">
        <f>SUM(F250:F296)</f>
        <v>0</v>
      </c>
      <c r="G297" s="119"/>
      <c r="H297" s="119"/>
    </row>
    <row r="298" spans="1:13" s="182" customFormat="1" x14ac:dyDescent="0.3">
      <c r="A298" s="97"/>
      <c r="B298" s="20"/>
      <c r="C298" s="13"/>
      <c r="D298" s="14"/>
      <c r="E298" s="15"/>
      <c r="F298" s="554"/>
      <c r="G298" s="119"/>
      <c r="H298" s="119"/>
    </row>
    <row r="299" spans="1:13" s="182" customFormat="1" x14ac:dyDescent="0.3">
      <c r="A299" s="135" t="s">
        <v>142</v>
      </c>
      <c r="B299" s="46" t="s">
        <v>329</v>
      </c>
      <c r="C299" s="230"/>
      <c r="D299" s="231"/>
      <c r="E299" s="497"/>
      <c r="F299" s="555"/>
      <c r="G299" s="119"/>
      <c r="H299" s="119"/>
    </row>
    <row r="300" spans="1:13" s="182" customFormat="1" x14ac:dyDescent="0.3">
      <c r="A300" s="187"/>
      <c r="B300" s="140"/>
      <c r="C300" s="230"/>
      <c r="D300" s="231"/>
      <c r="E300" s="497"/>
      <c r="F300" s="555"/>
      <c r="G300" s="119"/>
      <c r="H300" s="119"/>
    </row>
    <row r="301" spans="1:13" s="182" customFormat="1" x14ac:dyDescent="0.3">
      <c r="A301" s="232">
        <v>1</v>
      </c>
      <c r="B301" s="233" t="s">
        <v>330</v>
      </c>
      <c r="C301" s="196"/>
      <c r="D301" s="21"/>
      <c r="E301" s="498"/>
      <c r="F301" s="556"/>
      <c r="G301" s="119"/>
      <c r="H301" s="119"/>
    </row>
    <row r="302" spans="1:13" s="182" customFormat="1" x14ac:dyDescent="0.3">
      <c r="A302" s="234">
        <v>1.1000000000000001</v>
      </c>
      <c r="B302" s="235" t="s">
        <v>331</v>
      </c>
      <c r="C302" s="196">
        <v>1</v>
      </c>
      <c r="D302" s="236" t="s">
        <v>211</v>
      </c>
      <c r="E302" s="498"/>
      <c r="F302" s="544">
        <f t="shared" ref="F302:F349" si="8">ROUND(C302*E302,2)</f>
        <v>0</v>
      </c>
      <c r="G302" s="119"/>
      <c r="H302" s="119"/>
    </row>
    <row r="303" spans="1:13" s="182" customFormat="1" x14ac:dyDescent="0.3">
      <c r="A303" s="234"/>
      <c r="B303" s="237"/>
      <c r="C303" s="141"/>
      <c r="D303" s="238"/>
      <c r="E303" s="498"/>
      <c r="F303" s="544">
        <f t="shared" si="8"/>
        <v>0</v>
      </c>
      <c r="G303" s="119"/>
      <c r="H303" s="119"/>
    </row>
    <row r="304" spans="1:13" s="182" customFormat="1" x14ac:dyDescent="0.3">
      <c r="A304" s="232">
        <v>2</v>
      </c>
      <c r="B304" s="47" t="s">
        <v>89</v>
      </c>
      <c r="C304" s="196"/>
      <c r="D304" s="236"/>
      <c r="E304" s="498"/>
      <c r="F304" s="544">
        <f t="shared" si="8"/>
        <v>0</v>
      </c>
      <c r="G304" s="119"/>
      <c r="H304" s="119"/>
    </row>
    <row r="305" spans="1:8" s="182" customFormat="1" x14ac:dyDescent="0.3">
      <c r="A305" s="234">
        <v>2.1</v>
      </c>
      <c r="B305" s="2" t="s">
        <v>235</v>
      </c>
      <c r="C305" s="196">
        <v>454.79</v>
      </c>
      <c r="D305" s="21" t="s">
        <v>90</v>
      </c>
      <c r="E305" s="498"/>
      <c r="F305" s="544">
        <f t="shared" si="8"/>
        <v>0</v>
      </c>
      <c r="G305" s="119"/>
      <c r="H305" s="119"/>
    </row>
    <row r="306" spans="1:8" s="182" customFormat="1" ht="26.4" x14ac:dyDescent="0.3">
      <c r="A306" s="234">
        <v>2.2000000000000002</v>
      </c>
      <c r="B306" s="5" t="s">
        <v>559</v>
      </c>
      <c r="C306" s="196">
        <v>341.09</v>
      </c>
      <c r="D306" s="21" t="s">
        <v>57</v>
      </c>
      <c r="E306" s="498"/>
      <c r="F306" s="544">
        <f t="shared" si="8"/>
        <v>0</v>
      </c>
      <c r="G306" s="119"/>
      <c r="H306" s="119"/>
    </row>
    <row r="307" spans="1:8" s="182" customFormat="1" ht="16.5" customHeight="1" x14ac:dyDescent="0.3">
      <c r="A307" s="234">
        <v>2.2999999999999998</v>
      </c>
      <c r="B307" s="2" t="s">
        <v>108</v>
      </c>
      <c r="C307" s="196">
        <v>84.93</v>
      </c>
      <c r="D307" s="21" t="s">
        <v>91</v>
      </c>
      <c r="E307" s="498"/>
      <c r="F307" s="544">
        <f t="shared" si="8"/>
        <v>0</v>
      </c>
      <c r="G307" s="119"/>
      <c r="H307" s="119"/>
    </row>
    <row r="308" spans="1:8" s="182" customFormat="1" ht="26.4" x14ac:dyDescent="0.3">
      <c r="A308" s="234">
        <v>2.2999999999999998</v>
      </c>
      <c r="B308" s="5" t="s">
        <v>319</v>
      </c>
      <c r="C308" s="196">
        <v>462.33</v>
      </c>
      <c r="D308" s="21" t="s">
        <v>57</v>
      </c>
      <c r="E308" s="498"/>
      <c r="F308" s="544">
        <f t="shared" si="8"/>
        <v>0</v>
      </c>
      <c r="G308" s="119"/>
      <c r="H308" s="119"/>
    </row>
    <row r="309" spans="1:8" s="182" customFormat="1" x14ac:dyDescent="0.3">
      <c r="A309" s="234"/>
      <c r="B309" s="235"/>
      <c r="C309" s="196"/>
      <c r="D309" s="236"/>
      <c r="E309" s="498"/>
      <c r="F309" s="544">
        <f t="shared" si="8"/>
        <v>0</v>
      </c>
      <c r="G309" s="119"/>
      <c r="H309" s="119"/>
    </row>
    <row r="310" spans="1:8" s="182" customFormat="1" x14ac:dyDescent="0.3">
      <c r="A310" s="232">
        <v>3</v>
      </c>
      <c r="B310" s="47" t="s">
        <v>643</v>
      </c>
      <c r="C310" s="196"/>
      <c r="D310" s="236"/>
      <c r="E310" s="498"/>
      <c r="F310" s="544">
        <f t="shared" si="8"/>
        <v>0</v>
      </c>
      <c r="G310" s="119"/>
      <c r="H310" s="119"/>
    </row>
    <row r="311" spans="1:8" s="182" customFormat="1" x14ac:dyDescent="0.3">
      <c r="A311" s="234">
        <v>3.1</v>
      </c>
      <c r="B311" s="5" t="s">
        <v>332</v>
      </c>
      <c r="C311" s="196">
        <v>8.7799999999999994</v>
      </c>
      <c r="D311" s="21" t="s">
        <v>92</v>
      </c>
      <c r="E311" s="498"/>
      <c r="F311" s="544">
        <f t="shared" si="8"/>
        <v>0</v>
      </c>
      <c r="G311" s="119"/>
      <c r="H311" s="119"/>
    </row>
    <row r="312" spans="1:8" s="182" customFormat="1" x14ac:dyDescent="0.3">
      <c r="A312" s="234">
        <v>3.2</v>
      </c>
      <c r="B312" s="235" t="s">
        <v>333</v>
      </c>
      <c r="C312" s="196">
        <v>55.37</v>
      </c>
      <c r="D312" s="21" t="s">
        <v>92</v>
      </c>
      <c r="E312" s="498"/>
      <c r="F312" s="544">
        <f t="shared" si="8"/>
        <v>0</v>
      </c>
      <c r="G312" s="119"/>
      <c r="H312" s="119"/>
    </row>
    <row r="313" spans="1:8" s="182" customFormat="1" x14ac:dyDescent="0.3">
      <c r="A313" s="234">
        <v>3.3</v>
      </c>
      <c r="B313" s="235" t="s">
        <v>334</v>
      </c>
      <c r="C313" s="196">
        <v>3.12</v>
      </c>
      <c r="D313" s="21" t="s">
        <v>92</v>
      </c>
      <c r="E313" s="498"/>
      <c r="F313" s="544">
        <f t="shared" si="8"/>
        <v>0</v>
      </c>
      <c r="G313" s="119"/>
      <c r="H313" s="119"/>
    </row>
    <row r="314" spans="1:8" s="182" customFormat="1" x14ac:dyDescent="0.3">
      <c r="A314" s="234">
        <v>3.4</v>
      </c>
      <c r="B314" s="235" t="s">
        <v>335</v>
      </c>
      <c r="C314" s="196">
        <v>17.239999999999998</v>
      </c>
      <c r="D314" s="21" t="s">
        <v>92</v>
      </c>
      <c r="E314" s="498"/>
      <c r="F314" s="544">
        <f t="shared" si="8"/>
        <v>0</v>
      </c>
      <c r="G314" s="119"/>
      <c r="H314" s="119"/>
    </row>
    <row r="315" spans="1:8" s="182" customFormat="1" x14ac:dyDescent="0.3">
      <c r="A315" s="234">
        <v>3.5</v>
      </c>
      <c r="B315" s="235" t="s">
        <v>336</v>
      </c>
      <c r="C315" s="196">
        <v>0.2</v>
      </c>
      <c r="D315" s="21" t="s">
        <v>92</v>
      </c>
      <c r="E315" s="498"/>
      <c r="F315" s="544">
        <f t="shared" si="8"/>
        <v>0</v>
      </c>
      <c r="G315" s="119"/>
      <c r="H315" s="119"/>
    </row>
    <row r="316" spans="1:8" s="182" customFormat="1" x14ac:dyDescent="0.3">
      <c r="A316" s="234"/>
      <c r="B316" s="235"/>
      <c r="C316" s="235"/>
      <c r="D316" s="235"/>
      <c r="E316" s="498"/>
      <c r="F316" s="544">
        <f t="shared" si="8"/>
        <v>0</v>
      </c>
      <c r="G316" s="119"/>
      <c r="H316" s="119"/>
    </row>
    <row r="317" spans="1:8" s="182" customFormat="1" x14ac:dyDescent="0.3">
      <c r="A317" s="232">
        <v>4</v>
      </c>
      <c r="B317" s="233" t="s">
        <v>109</v>
      </c>
      <c r="C317" s="196"/>
      <c r="D317" s="236"/>
      <c r="E317" s="498"/>
      <c r="F317" s="544">
        <f t="shared" si="8"/>
        <v>0</v>
      </c>
      <c r="G317" s="119"/>
      <c r="H317" s="119"/>
    </row>
    <row r="318" spans="1:8" s="182" customFormat="1" x14ac:dyDescent="0.3">
      <c r="A318" s="234">
        <v>4.0999999999999996</v>
      </c>
      <c r="B318" s="2" t="s">
        <v>96</v>
      </c>
      <c r="C318" s="196">
        <v>175.5</v>
      </c>
      <c r="D318" s="21" t="s">
        <v>94</v>
      </c>
      <c r="E318" s="498"/>
      <c r="F318" s="544">
        <f t="shared" si="8"/>
        <v>0</v>
      </c>
      <c r="G318" s="119"/>
      <c r="H318" s="119"/>
    </row>
    <row r="319" spans="1:8" s="182" customFormat="1" x14ac:dyDescent="0.3">
      <c r="A319" s="234">
        <v>4.2</v>
      </c>
      <c r="B319" s="235" t="s">
        <v>105</v>
      </c>
      <c r="C319" s="196">
        <v>104.85</v>
      </c>
      <c r="D319" s="21" t="s">
        <v>94</v>
      </c>
      <c r="E319" s="498"/>
      <c r="F319" s="544">
        <f t="shared" si="8"/>
        <v>0</v>
      </c>
      <c r="G319" s="119"/>
      <c r="H319" s="119"/>
    </row>
    <row r="320" spans="1:8" s="182" customFormat="1" x14ac:dyDescent="0.3">
      <c r="A320" s="234">
        <v>4.3</v>
      </c>
      <c r="B320" s="235" t="s">
        <v>93</v>
      </c>
      <c r="C320" s="196">
        <v>104.85</v>
      </c>
      <c r="D320" s="21" t="s">
        <v>94</v>
      </c>
      <c r="E320" s="498"/>
      <c r="F320" s="544">
        <f t="shared" si="8"/>
        <v>0</v>
      </c>
      <c r="G320" s="119"/>
      <c r="H320" s="119"/>
    </row>
    <row r="321" spans="1:9" s="182" customFormat="1" x14ac:dyDescent="0.3">
      <c r="A321" s="234">
        <v>4.4000000000000004</v>
      </c>
      <c r="B321" s="235" t="s">
        <v>97</v>
      </c>
      <c r="C321" s="196">
        <v>136.5</v>
      </c>
      <c r="D321" s="21" t="s">
        <v>3</v>
      </c>
      <c r="E321" s="498"/>
      <c r="F321" s="544">
        <f t="shared" si="8"/>
        <v>0</v>
      </c>
      <c r="G321" s="119"/>
      <c r="H321" s="119"/>
    </row>
    <row r="322" spans="1:9" s="182" customFormat="1" x14ac:dyDescent="0.3">
      <c r="A322" s="234"/>
      <c r="B322" s="235"/>
      <c r="C322" s="196"/>
      <c r="D322" s="21"/>
      <c r="E322" s="498"/>
      <c r="F322" s="544">
        <f t="shared" si="8"/>
        <v>0</v>
      </c>
      <c r="G322" s="119"/>
      <c r="H322" s="119"/>
    </row>
    <row r="323" spans="1:9" s="182" customFormat="1" ht="39.6" x14ac:dyDescent="0.3">
      <c r="A323" s="232">
        <v>5</v>
      </c>
      <c r="B323" s="2" t="s">
        <v>245</v>
      </c>
      <c r="C323" s="196">
        <v>51.4</v>
      </c>
      <c r="D323" s="21" t="s">
        <v>296</v>
      </c>
      <c r="E323" s="498"/>
      <c r="F323" s="544">
        <f t="shared" si="8"/>
        <v>0</v>
      </c>
      <c r="G323" s="119"/>
      <c r="H323" s="119"/>
    </row>
    <row r="324" spans="1:9" s="182" customFormat="1" x14ac:dyDescent="0.3">
      <c r="A324" s="234"/>
      <c r="B324" s="5"/>
      <c r="C324" s="62"/>
      <c r="D324" s="239"/>
      <c r="E324" s="499"/>
      <c r="F324" s="544">
        <f t="shared" si="8"/>
        <v>0</v>
      </c>
      <c r="G324" s="119"/>
      <c r="H324" s="119"/>
    </row>
    <row r="325" spans="1:9" s="182" customFormat="1" x14ac:dyDescent="0.3">
      <c r="A325" s="240">
        <v>6</v>
      </c>
      <c r="B325" s="4" t="s">
        <v>337</v>
      </c>
      <c r="C325" s="55"/>
      <c r="D325" s="21"/>
      <c r="E325" s="9"/>
      <c r="F325" s="544">
        <f t="shared" si="8"/>
        <v>0</v>
      </c>
      <c r="G325" s="119"/>
      <c r="H325" s="119"/>
    </row>
    <row r="326" spans="1:9" s="182" customFormat="1" x14ac:dyDescent="0.3">
      <c r="A326" s="97">
        <v>6.1</v>
      </c>
      <c r="B326" s="4" t="s">
        <v>338</v>
      </c>
      <c r="C326" s="55"/>
      <c r="D326" s="21"/>
      <c r="E326" s="9"/>
      <c r="F326" s="544">
        <f t="shared" si="8"/>
        <v>0</v>
      </c>
      <c r="G326" s="119"/>
      <c r="H326" s="119"/>
    </row>
    <row r="327" spans="1:9" s="182" customFormat="1" x14ac:dyDescent="0.3">
      <c r="A327" s="97">
        <v>6.2</v>
      </c>
      <c r="B327" s="2" t="s">
        <v>235</v>
      </c>
      <c r="C327" s="55">
        <v>14.7</v>
      </c>
      <c r="D327" s="241" t="s">
        <v>90</v>
      </c>
      <c r="E327" s="498"/>
      <c r="F327" s="544">
        <f t="shared" si="8"/>
        <v>0</v>
      </c>
      <c r="G327" s="119"/>
      <c r="H327" s="119"/>
    </row>
    <row r="328" spans="1:9" s="182" customFormat="1" ht="13.5" customHeight="1" x14ac:dyDescent="0.3">
      <c r="A328" s="97">
        <v>6.3</v>
      </c>
      <c r="B328" s="5" t="s">
        <v>108</v>
      </c>
      <c r="C328" s="61">
        <v>12.28</v>
      </c>
      <c r="D328" s="241" t="s">
        <v>91</v>
      </c>
      <c r="E328" s="498"/>
      <c r="F328" s="544">
        <f t="shared" si="8"/>
        <v>0</v>
      </c>
      <c r="G328" s="119"/>
      <c r="H328" s="119"/>
    </row>
    <row r="329" spans="1:9" s="182" customFormat="1" ht="26.4" x14ac:dyDescent="0.3">
      <c r="A329" s="97">
        <v>6.4</v>
      </c>
      <c r="B329" s="5" t="s">
        <v>319</v>
      </c>
      <c r="C329" s="55">
        <v>3.15</v>
      </c>
      <c r="D329" s="241" t="s">
        <v>110</v>
      </c>
      <c r="E329" s="498"/>
      <c r="F329" s="544">
        <f t="shared" si="8"/>
        <v>0</v>
      </c>
      <c r="G329" s="119"/>
      <c r="H329" s="119"/>
    </row>
    <row r="330" spans="1:9" s="182" customFormat="1" x14ac:dyDescent="0.3">
      <c r="A330" s="69"/>
      <c r="B330" s="59"/>
      <c r="C330" s="55"/>
      <c r="D330" s="21"/>
      <c r="E330" s="9"/>
      <c r="F330" s="544">
        <f t="shared" si="8"/>
        <v>0</v>
      </c>
      <c r="G330" s="119"/>
      <c r="H330" s="119"/>
    </row>
    <row r="331" spans="1:9" s="182" customFormat="1" x14ac:dyDescent="0.3">
      <c r="A331" s="105">
        <v>7</v>
      </c>
      <c r="B331" s="4" t="s">
        <v>339</v>
      </c>
      <c r="C331" s="55"/>
      <c r="D331" s="21"/>
      <c r="E331" s="9"/>
      <c r="F331" s="544">
        <f t="shared" si="8"/>
        <v>0</v>
      </c>
      <c r="G331" s="119"/>
      <c r="H331" s="119"/>
    </row>
    <row r="332" spans="1:9" s="182" customFormat="1" x14ac:dyDescent="0.3">
      <c r="A332" s="97">
        <f>+A331+0.1</f>
        <v>7.1</v>
      </c>
      <c r="B332" s="59" t="s">
        <v>340</v>
      </c>
      <c r="C332" s="55">
        <v>24</v>
      </c>
      <c r="D332" s="21" t="s">
        <v>3</v>
      </c>
      <c r="E332" s="6"/>
      <c r="F332" s="544">
        <f t="shared" si="8"/>
        <v>0</v>
      </c>
      <c r="G332" s="119"/>
      <c r="H332" s="119"/>
      <c r="I332" s="192"/>
    </row>
    <row r="333" spans="1:9" s="182" customFormat="1" x14ac:dyDescent="0.3">
      <c r="A333" s="97">
        <f t="shared" ref="A333:A335" si="9">+A332+0.1</f>
        <v>7.2</v>
      </c>
      <c r="B333" s="59" t="s">
        <v>341</v>
      </c>
      <c r="C333" s="55">
        <v>165</v>
      </c>
      <c r="D333" s="21" t="s">
        <v>3</v>
      </c>
      <c r="E333" s="6"/>
      <c r="F333" s="544">
        <f t="shared" si="8"/>
        <v>0</v>
      </c>
      <c r="G333" s="119"/>
      <c r="H333" s="119"/>
    </row>
    <row r="334" spans="1:9" s="182" customFormat="1" ht="26.4" x14ac:dyDescent="0.3">
      <c r="A334" s="97">
        <f t="shared" si="9"/>
        <v>7.3</v>
      </c>
      <c r="B334" s="5" t="s">
        <v>312</v>
      </c>
      <c r="C334" s="55">
        <v>2</v>
      </c>
      <c r="D334" s="236" t="s">
        <v>14</v>
      </c>
      <c r="E334" s="6"/>
      <c r="F334" s="544">
        <f t="shared" si="8"/>
        <v>0</v>
      </c>
      <c r="G334" s="119"/>
      <c r="H334" s="119"/>
    </row>
    <row r="335" spans="1:9" s="182" customFormat="1" x14ac:dyDescent="0.3">
      <c r="A335" s="97">
        <f t="shared" si="9"/>
        <v>7.4</v>
      </c>
      <c r="B335" s="2" t="s">
        <v>302</v>
      </c>
      <c r="C335" s="55">
        <v>4</v>
      </c>
      <c r="D335" s="236" t="s">
        <v>14</v>
      </c>
      <c r="E335" s="6"/>
      <c r="F335" s="544">
        <f t="shared" si="8"/>
        <v>0</v>
      </c>
      <c r="G335" s="119"/>
      <c r="H335" s="119"/>
    </row>
    <row r="336" spans="1:9" s="182" customFormat="1" x14ac:dyDescent="0.3">
      <c r="A336" s="69"/>
      <c r="B336" s="59"/>
      <c r="C336" s="55"/>
      <c r="D336" s="21"/>
      <c r="E336" s="6"/>
      <c r="F336" s="544">
        <f t="shared" si="8"/>
        <v>0</v>
      </c>
      <c r="G336" s="119"/>
      <c r="H336" s="119"/>
    </row>
    <row r="337" spans="1:8" s="182" customFormat="1" x14ac:dyDescent="0.3">
      <c r="A337" s="105">
        <v>8</v>
      </c>
      <c r="B337" s="4" t="s">
        <v>53</v>
      </c>
      <c r="C337" s="55"/>
      <c r="D337" s="21"/>
      <c r="E337" s="6"/>
      <c r="F337" s="544">
        <f t="shared" si="8"/>
        <v>0</v>
      </c>
      <c r="G337" s="119"/>
      <c r="H337" s="119"/>
    </row>
    <row r="338" spans="1:8" s="182" customFormat="1" x14ac:dyDescent="0.3">
      <c r="A338" s="99">
        <v>8.1</v>
      </c>
      <c r="B338" s="4" t="s">
        <v>342</v>
      </c>
      <c r="C338" s="55"/>
      <c r="D338" s="21"/>
      <c r="E338" s="6"/>
      <c r="F338" s="544">
        <f t="shared" si="8"/>
        <v>0</v>
      </c>
      <c r="G338" s="119"/>
      <c r="H338" s="119"/>
    </row>
    <row r="339" spans="1:8" s="182" customFormat="1" x14ac:dyDescent="0.3">
      <c r="A339" s="97" t="s">
        <v>343</v>
      </c>
      <c r="B339" s="5" t="s">
        <v>344</v>
      </c>
      <c r="C339" s="55">
        <v>21.6</v>
      </c>
      <c r="D339" s="242" t="s">
        <v>92</v>
      </c>
      <c r="E339" s="6"/>
      <c r="F339" s="544">
        <f t="shared" si="8"/>
        <v>0</v>
      </c>
      <c r="G339" s="119"/>
      <c r="H339" s="119"/>
    </row>
    <row r="340" spans="1:8" s="182" customFormat="1" x14ac:dyDescent="0.3">
      <c r="A340" s="97" t="s">
        <v>345</v>
      </c>
      <c r="B340" s="5" t="s">
        <v>346</v>
      </c>
      <c r="C340" s="55">
        <v>36</v>
      </c>
      <c r="D340" s="242" t="s">
        <v>92</v>
      </c>
      <c r="E340" s="6"/>
      <c r="F340" s="544">
        <f t="shared" si="8"/>
        <v>0</v>
      </c>
      <c r="G340" s="119"/>
      <c r="H340" s="119"/>
    </row>
    <row r="341" spans="1:8" s="182" customFormat="1" x14ac:dyDescent="0.3">
      <c r="A341" s="97" t="s">
        <v>347</v>
      </c>
      <c r="B341" s="5" t="s">
        <v>348</v>
      </c>
      <c r="C341" s="55">
        <v>36</v>
      </c>
      <c r="D341" s="242" t="s">
        <v>92</v>
      </c>
      <c r="E341" s="6"/>
      <c r="F341" s="544">
        <f t="shared" si="8"/>
        <v>0</v>
      </c>
      <c r="G341" s="119"/>
      <c r="H341" s="119"/>
    </row>
    <row r="342" spans="1:8" s="182" customFormat="1" x14ac:dyDescent="0.3">
      <c r="A342" s="69"/>
      <c r="B342" s="59"/>
      <c r="C342" s="55"/>
      <c r="D342" s="21"/>
      <c r="E342" s="6"/>
      <c r="F342" s="544">
        <f t="shared" si="8"/>
        <v>0</v>
      </c>
      <c r="G342" s="119"/>
      <c r="H342" s="119"/>
    </row>
    <row r="343" spans="1:8" s="182" customFormat="1" x14ac:dyDescent="0.3">
      <c r="A343" s="105">
        <v>9</v>
      </c>
      <c r="B343" s="4" t="s">
        <v>349</v>
      </c>
      <c r="C343" s="55"/>
      <c r="D343" s="21"/>
      <c r="E343" s="6"/>
      <c r="F343" s="544">
        <f t="shared" si="8"/>
        <v>0</v>
      </c>
      <c r="G343" s="119"/>
      <c r="H343" s="119"/>
    </row>
    <row r="344" spans="1:8" s="182" customFormat="1" x14ac:dyDescent="0.3">
      <c r="A344" s="97">
        <v>9.1</v>
      </c>
      <c r="B344" s="5" t="s">
        <v>499</v>
      </c>
      <c r="C344" s="55">
        <v>93.6</v>
      </c>
      <c r="D344" s="242" t="s">
        <v>92</v>
      </c>
      <c r="E344" s="6"/>
      <c r="F344" s="544">
        <f t="shared" si="8"/>
        <v>0</v>
      </c>
      <c r="G344" s="119"/>
      <c r="H344" s="119"/>
    </row>
    <row r="345" spans="1:8" s="182" customFormat="1" x14ac:dyDescent="0.3">
      <c r="A345" s="69"/>
      <c r="B345" s="59"/>
      <c r="C345" s="55"/>
      <c r="D345" s="21"/>
      <c r="E345" s="6"/>
      <c r="F345" s="544">
        <f t="shared" si="8"/>
        <v>0</v>
      </c>
      <c r="G345" s="119"/>
      <c r="H345" s="119"/>
    </row>
    <row r="346" spans="1:8" s="182" customFormat="1" x14ac:dyDescent="0.3">
      <c r="A346" s="105">
        <v>10</v>
      </c>
      <c r="B346" s="4" t="s">
        <v>350</v>
      </c>
      <c r="C346" s="55"/>
      <c r="D346" s="21"/>
      <c r="E346" s="6"/>
      <c r="F346" s="544">
        <f t="shared" si="8"/>
        <v>0</v>
      </c>
      <c r="G346" s="119"/>
      <c r="H346" s="119"/>
    </row>
    <row r="347" spans="1:8" s="182" customFormat="1" x14ac:dyDescent="0.3">
      <c r="A347" s="97">
        <v>10.1</v>
      </c>
      <c r="B347" s="235" t="s">
        <v>351</v>
      </c>
      <c r="C347" s="55">
        <v>1</v>
      </c>
      <c r="D347" s="236" t="s">
        <v>14</v>
      </c>
      <c r="E347" s="6"/>
      <c r="F347" s="544">
        <f t="shared" si="8"/>
        <v>0</v>
      </c>
      <c r="G347" s="119"/>
      <c r="H347" s="119"/>
    </row>
    <row r="348" spans="1:8" s="182" customFormat="1" x14ac:dyDescent="0.3">
      <c r="A348" s="243"/>
      <c r="B348" s="59"/>
      <c r="C348" s="62"/>
      <c r="D348" s="239"/>
      <c r="E348" s="6"/>
      <c r="F348" s="544">
        <f t="shared" si="8"/>
        <v>0</v>
      </c>
      <c r="G348" s="119"/>
      <c r="H348" s="119"/>
    </row>
    <row r="349" spans="1:8" s="182" customFormat="1" x14ac:dyDescent="0.3">
      <c r="A349" s="240">
        <v>11</v>
      </c>
      <c r="B349" s="47" t="s">
        <v>352</v>
      </c>
      <c r="C349" s="244">
        <v>1</v>
      </c>
      <c r="D349" s="236" t="s">
        <v>14</v>
      </c>
      <c r="E349" s="6"/>
      <c r="F349" s="544">
        <f t="shared" si="8"/>
        <v>0</v>
      </c>
      <c r="G349" s="119"/>
      <c r="H349" s="119"/>
    </row>
    <row r="350" spans="1:8" s="182" customFormat="1" x14ac:dyDescent="0.3">
      <c r="A350" s="110"/>
      <c r="B350" s="72" t="s">
        <v>190</v>
      </c>
      <c r="C350" s="73"/>
      <c r="D350" s="74"/>
      <c r="E350" s="75"/>
      <c r="F350" s="557">
        <f>SUM(F302:F349)</f>
        <v>0</v>
      </c>
      <c r="G350" s="119"/>
      <c r="H350" s="119"/>
    </row>
    <row r="351" spans="1:8" s="182" customFormat="1" ht="6" customHeight="1" x14ac:dyDescent="0.3">
      <c r="A351" s="97"/>
      <c r="B351" s="20"/>
      <c r="C351" s="13"/>
      <c r="D351" s="14"/>
      <c r="E351" s="15"/>
      <c r="F351" s="554"/>
      <c r="G351" s="119"/>
      <c r="H351" s="119"/>
    </row>
    <row r="352" spans="1:8" s="182" customFormat="1" x14ac:dyDescent="0.3">
      <c r="A352" s="101" t="s">
        <v>353</v>
      </c>
      <c r="B352" s="53" t="s">
        <v>354</v>
      </c>
      <c r="C352" s="13"/>
      <c r="D352" s="14"/>
      <c r="E352" s="15"/>
      <c r="F352" s="554"/>
      <c r="G352" s="119"/>
      <c r="H352" s="119"/>
    </row>
    <row r="353" spans="1:8" s="182" customFormat="1" x14ac:dyDescent="0.3">
      <c r="A353" s="97"/>
      <c r="B353" s="20"/>
      <c r="C353" s="13"/>
      <c r="D353" s="14"/>
      <c r="E353" s="15"/>
      <c r="F353" s="554"/>
      <c r="G353" s="119"/>
      <c r="H353" s="119"/>
    </row>
    <row r="354" spans="1:8" s="182" customFormat="1" x14ac:dyDescent="0.3">
      <c r="A354" s="102">
        <v>1</v>
      </c>
      <c r="B354" s="63" t="s">
        <v>89</v>
      </c>
      <c r="C354" s="55"/>
      <c r="D354" s="21"/>
      <c r="E354" s="9"/>
      <c r="F354" s="554"/>
      <c r="G354" s="119"/>
      <c r="H354" s="119"/>
    </row>
    <row r="355" spans="1:8" s="182" customFormat="1" x14ac:dyDescent="0.3">
      <c r="A355" s="69">
        <v>1.1000000000000001</v>
      </c>
      <c r="B355" s="2" t="s">
        <v>235</v>
      </c>
      <c r="C355" s="55">
        <v>14.81</v>
      </c>
      <c r="D355" s="241" t="s">
        <v>90</v>
      </c>
      <c r="E355" s="6"/>
      <c r="F355" s="544">
        <f t="shared" ref="F355:F362" si="10">ROUND(C355*E355,2)</f>
        <v>0</v>
      </c>
      <c r="G355" s="119"/>
      <c r="H355" s="119"/>
    </row>
    <row r="356" spans="1:8" s="182" customFormat="1" x14ac:dyDescent="0.3">
      <c r="A356" s="69">
        <v>1.2</v>
      </c>
      <c r="B356" s="3" t="s">
        <v>355</v>
      </c>
      <c r="C356" s="55">
        <v>8.66</v>
      </c>
      <c r="D356" s="241" t="s">
        <v>91</v>
      </c>
      <c r="E356" s="6"/>
      <c r="F356" s="544">
        <f t="shared" si="10"/>
        <v>0</v>
      </c>
      <c r="G356" s="119"/>
      <c r="H356" s="119"/>
    </row>
    <row r="357" spans="1:8" s="182" customFormat="1" x14ac:dyDescent="0.3">
      <c r="A357" s="69">
        <v>1.4</v>
      </c>
      <c r="B357" s="64" t="s">
        <v>356</v>
      </c>
      <c r="C357" s="55">
        <v>4.43</v>
      </c>
      <c r="D357" s="241" t="s">
        <v>110</v>
      </c>
      <c r="E357" s="6"/>
      <c r="F357" s="544">
        <f t="shared" si="10"/>
        <v>0</v>
      </c>
      <c r="G357" s="119"/>
      <c r="H357" s="119"/>
    </row>
    <row r="358" spans="1:8" s="182" customFormat="1" x14ac:dyDescent="0.3">
      <c r="A358" s="102">
        <v>2</v>
      </c>
      <c r="B358" s="63" t="s">
        <v>357</v>
      </c>
      <c r="C358" s="55"/>
      <c r="D358" s="21"/>
      <c r="E358" s="6"/>
      <c r="F358" s="544">
        <f t="shared" si="10"/>
        <v>0</v>
      </c>
      <c r="G358" s="119"/>
      <c r="H358" s="119"/>
    </row>
    <row r="359" spans="1:8" s="182" customFormat="1" x14ac:dyDescent="0.3">
      <c r="A359" s="69">
        <v>2.1</v>
      </c>
      <c r="B359" s="65" t="s">
        <v>358</v>
      </c>
      <c r="C359" s="55">
        <v>19.72</v>
      </c>
      <c r="D359" s="21" t="s">
        <v>94</v>
      </c>
      <c r="E359" s="6"/>
      <c r="F359" s="544">
        <f t="shared" si="10"/>
        <v>0</v>
      </c>
      <c r="G359" s="119"/>
      <c r="H359" s="119"/>
    </row>
    <row r="360" spans="1:8" s="182" customFormat="1" x14ac:dyDescent="0.3">
      <c r="A360" s="69">
        <v>2.2000000000000002</v>
      </c>
      <c r="B360" s="64" t="s">
        <v>359</v>
      </c>
      <c r="C360" s="55">
        <v>19.98</v>
      </c>
      <c r="D360" s="21" t="s">
        <v>94</v>
      </c>
      <c r="E360" s="6"/>
      <c r="F360" s="544">
        <f t="shared" si="10"/>
        <v>0</v>
      </c>
      <c r="G360" s="119"/>
      <c r="H360" s="119"/>
    </row>
    <row r="361" spans="1:8" s="182" customFormat="1" x14ac:dyDescent="0.3">
      <c r="A361" s="69">
        <v>2.2999999999999998</v>
      </c>
      <c r="B361" s="64" t="s">
        <v>97</v>
      </c>
      <c r="C361" s="55">
        <v>100.76</v>
      </c>
      <c r="D361" s="21" t="s">
        <v>3</v>
      </c>
      <c r="E361" s="6"/>
      <c r="F361" s="544">
        <f t="shared" si="10"/>
        <v>0</v>
      </c>
      <c r="G361" s="119"/>
      <c r="H361" s="119"/>
    </row>
    <row r="362" spans="1:8" s="182" customFormat="1" ht="13.5" customHeight="1" x14ac:dyDescent="0.3">
      <c r="A362" s="69">
        <v>2.4</v>
      </c>
      <c r="B362" s="64" t="s">
        <v>561</v>
      </c>
      <c r="C362" s="66">
        <v>124.51</v>
      </c>
      <c r="D362" s="21" t="s">
        <v>94</v>
      </c>
      <c r="E362" s="6"/>
      <c r="F362" s="544">
        <f t="shared" si="10"/>
        <v>0</v>
      </c>
      <c r="G362" s="119"/>
      <c r="H362" s="119"/>
    </row>
    <row r="363" spans="1:8" s="182" customFormat="1" x14ac:dyDescent="0.3">
      <c r="A363" s="100"/>
      <c r="B363" s="16" t="s">
        <v>360</v>
      </c>
      <c r="C363" s="17"/>
      <c r="D363" s="18"/>
      <c r="E363" s="19"/>
      <c r="F363" s="553">
        <f>SUM(F355:F362)</f>
        <v>0</v>
      </c>
      <c r="G363" s="119"/>
      <c r="H363" s="119"/>
    </row>
    <row r="364" spans="1:8" s="182" customFormat="1" x14ac:dyDescent="0.3">
      <c r="A364" s="97"/>
      <c r="B364" s="20"/>
      <c r="C364" s="13"/>
      <c r="D364" s="14"/>
      <c r="E364" s="15"/>
      <c r="F364" s="554"/>
      <c r="G364" s="119"/>
      <c r="H364" s="119"/>
    </row>
    <row r="365" spans="1:8" s="182" customFormat="1" x14ac:dyDescent="0.3">
      <c r="A365" s="245" t="s">
        <v>361</v>
      </c>
      <c r="B365" s="246" t="s">
        <v>362</v>
      </c>
      <c r="C365" s="247"/>
      <c r="D365" s="185"/>
      <c r="E365" s="500"/>
      <c r="F365" s="554"/>
      <c r="G365" s="119"/>
      <c r="H365" s="119"/>
    </row>
    <row r="366" spans="1:8" s="182" customFormat="1" x14ac:dyDescent="0.3">
      <c r="A366" s="245"/>
      <c r="B366" s="246"/>
      <c r="C366" s="247"/>
      <c r="D366" s="185"/>
      <c r="E366" s="500"/>
      <c r="F366" s="554"/>
      <c r="G366" s="119"/>
      <c r="H366" s="119"/>
    </row>
    <row r="367" spans="1:8" s="182" customFormat="1" x14ac:dyDescent="0.3">
      <c r="A367" s="248" t="s">
        <v>52</v>
      </c>
      <c r="B367" s="249" t="s">
        <v>363</v>
      </c>
      <c r="C367" s="250"/>
      <c r="D367" s="251"/>
      <c r="E367" s="501"/>
      <c r="F367" s="554"/>
      <c r="G367" s="119"/>
      <c r="H367" s="119"/>
    </row>
    <row r="368" spans="1:8" s="182" customFormat="1" x14ac:dyDescent="0.3">
      <c r="A368" s="252"/>
      <c r="B368" s="253"/>
      <c r="C368" s="254"/>
      <c r="D368" s="255"/>
      <c r="E368" s="502"/>
      <c r="F368" s="554"/>
      <c r="G368" s="119"/>
      <c r="H368" s="119"/>
    </row>
    <row r="369" spans="1:8" s="182" customFormat="1" x14ac:dyDescent="0.3">
      <c r="A369" s="256">
        <v>1</v>
      </c>
      <c r="B369" s="257" t="s">
        <v>364</v>
      </c>
      <c r="C369" s="254">
        <v>1</v>
      </c>
      <c r="D369" s="255" t="s">
        <v>5</v>
      </c>
      <c r="E369" s="502"/>
      <c r="F369" s="544">
        <f t="shared" ref="F369:F434" si="11">ROUND(C369*E369,2)</f>
        <v>0</v>
      </c>
      <c r="G369" s="119"/>
      <c r="H369" s="119"/>
    </row>
    <row r="370" spans="1:8" s="182" customFormat="1" x14ac:dyDescent="0.3">
      <c r="A370" s="258"/>
      <c r="B370" s="253"/>
      <c r="C370" s="254"/>
      <c r="D370" s="255"/>
      <c r="E370" s="502"/>
      <c r="F370" s="544">
        <f t="shared" si="11"/>
        <v>0</v>
      </c>
      <c r="G370" s="119"/>
      <c r="H370" s="119"/>
    </row>
    <row r="371" spans="1:8" s="182" customFormat="1" x14ac:dyDescent="0.3">
      <c r="A371" s="256">
        <v>2</v>
      </c>
      <c r="B371" s="259" t="s">
        <v>365</v>
      </c>
      <c r="C371" s="254"/>
      <c r="D371" s="255"/>
      <c r="E371" s="502"/>
      <c r="F371" s="544">
        <f t="shared" si="11"/>
        <v>0</v>
      </c>
      <c r="G371" s="119"/>
      <c r="H371" s="119"/>
    </row>
    <row r="372" spans="1:8" s="182" customFormat="1" x14ac:dyDescent="0.3">
      <c r="A372" s="260">
        <f>0.1+A371</f>
        <v>2.1</v>
      </c>
      <c r="B372" s="261" t="s">
        <v>493</v>
      </c>
      <c r="C372" s="262">
        <v>0.71</v>
      </c>
      <c r="D372" s="241" t="s">
        <v>92</v>
      </c>
      <c r="E372" s="503"/>
      <c r="F372" s="544">
        <f>+E372*C372</f>
        <v>0</v>
      </c>
      <c r="G372" s="119"/>
      <c r="H372" s="119"/>
    </row>
    <row r="373" spans="1:8" s="182" customFormat="1" x14ac:dyDescent="0.3">
      <c r="A373" s="260">
        <f t="shared" ref="A373:A380" si="12">0.1+A372</f>
        <v>2.2000000000000002</v>
      </c>
      <c r="B373" s="261" t="s">
        <v>494</v>
      </c>
      <c r="C373" s="262">
        <v>1.41</v>
      </c>
      <c r="D373" s="241" t="s">
        <v>92</v>
      </c>
      <c r="E373" s="503"/>
      <c r="F373" s="544">
        <f t="shared" ref="F373:F381" si="13">+E373*C373</f>
        <v>0</v>
      </c>
      <c r="G373" s="119"/>
      <c r="H373" s="119"/>
    </row>
    <row r="374" spans="1:8" s="182" customFormat="1" x14ac:dyDescent="0.3">
      <c r="A374" s="260">
        <f t="shared" si="12"/>
        <v>2.2999999999999998</v>
      </c>
      <c r="B374" s="262" t="s">
        <v>495</v>
      </c>
      <c r="C374" s="262">
        <v>3.02</v>
      </c>
      <c r="D374" s="241" t="s">
        <v>92</v>
      </c>
      <c r="E374" s="503"/>
      <c r="F374" s="544">
        <f t="shared" si="13"/>
        <v>0</v>
      </c>
      <c r="G374" s="119"/>
      <c r="H374" s="119"/>
    </row>
    <row r="375" spans="1:8" s="182" customFormat="1" x14ac:dyDescent="0.3">
      <c r="A375" s="260">
        <f t="shared" si="12"/>
        <v>2.4</v>
      </c>
      <c r="B375" s="262" t="s">
        <v>366</v>
      </c>
      <c r="C375" s="262">
        <v>0.66</v>
      </c>
      <c r="D375" s="241" t="s">
        <v>92</v>
      </c>
      <c r="E375" s="503"/>
      <c r="F375" s="544">
        <f t="shared" si="13"/>
        <v>0</v>
      </c>
      <c r="G375" s="119"/>
      <c r="H375" s="119"/>
    </row>
    <row r="376" spans="1:8" s="182" customFormat="1" x14ac:dyDescent="0.3">
      <c r="A376" s="260">
        <f t="shared" si="12"/>
        <v>2.5</v>
      </c>
      <c r="B376" s="262" t="s">
        <v>367</v>
      </c>
      <c r="C376" s="262">
        <v>1.32</v>
      </c>
      <c r="D376" s="241" t="s">
        <v>92</v>
      </c>
      <c r="E376" s="503"/>
      <c r="F376" s="544">
        <f t="shared" si="13"/>
        <v>0</v>
      </c>
      <c r="G376" s="119"/>
      <c r="H376" s="119"/>
    </row>
    <row r="377" spans="1:8" s="182" customFormat="1" x14ac:dyDescent="0.3">
      <c r="A377" s="260">
        <f t="shared" si="12"/>
        <v>2.6</v>
      </c>
      <c r="B377" s="262" t="s">
        <v>368</v>
      </c>
      <c r="C377" s="262">
        <v>0.59</v>
      </c>
      <c r="D377" s="241" t="s">
        <v>92</v>
      </c>
      <c r="E377" s="503"/>
      <c r="F377" s="544">
        <f t="shared" si="13"/>
        <v>0</v>
      </c>
      <c r="G377" s="119"/>
      <c r="H377" s="119"/>
    </row>
    <row r="378" spans="1:8" s="182" customFormat="1" x14ac:dyDescent="0.3">
      <c r="A378" s="260">
        <f t="shared" si="12"/>
        <v>2.7</v>
      </c>
      <c r="B378" s="263" t="s">
        <v>369</v>
      </c>
      <c r="C378" s="254">
        <v>0.42</v>
      </c>
      <c r="D378" s="241" t="s">
        <v>92</v>
      </c>
      <c r="E378" s="502"/>
      <c r="F378" s="544">
        <f t="shared" si="13"/>
        <v>0</v>
      </c>
      <c r="G378" s="119"/>
      <c r="H378" s="119"/>
    </row>
    <row r="379" spans="1:8" s="182" customFormat="1" x14ac:dyDescent="0.3">
      <c r="A379" s="260">
        <f t="shared" si="12"/>
        <v>2.8</v>
      </c>
      <c r="B379" s="263" t="s">
        <v>370</v>
      </c>
      <c r="C379" s="254">
        <v>1.25</v>
      </c>
      <c r="D379" s="241" t="s">
        <v>92</v>
      </c>
      <c r="E379" s="502"/>
      <c r="F379" s="544">
        <f t="shared" si="13"/>
        <v>0</v>
      </c>
      <c r="G379" s="119"/>
      <c r="H379" s="119"/>
    </row>
    <row r="380" spans="1:8" s="182" customFormat="1" x14ac:dyDescent="0.3">
      <c r="A380" s="260">
        <f t="shared" si="12"/>
        <v>2.9</v>
      </c>
      <c r="B380" s="263" t="s">
        <v>371</v>
      </c>
      <c r="C380" s="254">
        <v>0.32</v>
      </c>
      <c r="D380" s="241" t="s">
        <v>92</v>
      </c>
      <c r="E380" s="502"/>
      <c r="F380" s="544">
        <f t="shared" si="13"/>
        <v>0</v>
      </c>
      <c r="G380" s="119"/>
      <c r="H380" s="119"/>
    </row>
    <row r="381" spans="1:8" s="182" customFormat="1" x14ac:dyDescent="0.3">
      <c r="A381" s="264">
        <v>2.1</v>
      </c>
      <c r="B381" s="263" t="s">
        <v>372</v>
      </c>
      <c r="C381" s="254">
        <v>3.09</v>
      </c>
      <c r="D381" s="241" t="s">
        <v>92</v>
      </c>
      <c r="E381" s="502"/>
      <c r="F381" s="544">
        <f t="shared" si="13"/>
        <v>0</v>
      </c>
      <c r="G381" s="119"/>
      <c r="H381" s="119"/>
    </row>
    <row r="382" spans="1:8" s="182" customFormat="1" x14ac:dyDescent="0.3">
      <c r="A382" s="260"/>
      <c r="B382" s="263"/>
      <c r="C382" s="254"/>
      <c r="D382" s="241"/>
      <c r="E382" s="502"/>
      <c r="F382" s="544"/>
      <c r="G382" s="119"/>
      <c r="H382" s="119"/>
    </row>
    <row r="383" spans="1:8" s="182" customFormat="1" x14ac:dyDescent="0.3">
      <c r="A383" s="256">
        <v>3</v>
      </c>
      <c r="B383" s="257" t="s">
        <v>373</v>
      </c>
      <c r="C383" s="254"/>
      <c r="D383" s="255"/>
      <c r="E383" s="502"/>
      <c r="F383" s="544">
        <f t="shared" si="11"/>
        <v>0</v>
      </c>
      <c r="G383" s="119"/>
      <c r="H383" s="119"/>
    </row>
    <row r="384" spans="1:8" s="182" customFormat="1" x14ac:dyDescent="0.3">
      <c r="A384" s="260">
        <f>0.1+A383</f>
        <v>3.1</v>
      </c>
      <c r="B384" s="65" t="s">
        <v>496</v>
      </c>
      <c r="C384" s="254">
        <v>5.92</v>
      </c>
      <c r="D384" s="255" t="s">
        <v>94</v>
      </c>
      <c r="E384" s="502"/>
      <c r="F384" s="544">
        <f t="shared" ref="F384:F395" si="14">+E384*C384</f>
        <v>0</v>
      </c>
      <c r="G384" s="119"/>
      <c r="H384" s="119"/>
    </row>
    <row r="385" spans="1:8" s="182" customFormat="1" x14ac:dyDescent="0.3">
      <c r="A385" s="260">
        <f t="shared" ref="A385:A386" si="15">0.1+A384</f>
        <v>3.2</v>
      </c>
      <c r="B385" s="262" t="s">
        <v>374</v>
      </c>
      <c r="C385" s="254">
        <v>11.03</v>
      </c>
      <c r="D385" s="255" t="s">
        <v>94</v>
      </c>
      <c r="E385" s="502"/>
      <c r="F385" s="544">
        <f t="shared" si="14"/>
        <v>0</v>
      </c>
      <c r="G385" s="119"/>
      <c r="H385" s="119"/>
    </row>
    <row r="386" spans="1:8" s="182" customFormat="1" x14ac:dyDescent="0.3">
      <c r="A386" s="260">
        <f t="shared" si="15"/>
        <v>3.3</v>
      </c>
      <c r="B386" s="262" t="s">
        <v>375</v>
      </c>
      <c r="C386" s="254">
        <v>16.8</v>
      </c>
      <c r="D386" s="255" t="s">
        <v>3</v>
      </c>
      <c r="E386" s="502"/>
      <c r="F386" s="544">
        <f t="shared" si="14"/>
        <v>0</v>
      </c>
      <c r="G386" s="119"/>
      <c r="H386" s="119"/>
    </row>
    <row r="387" spans="1:8" s="182" customFormat="1" x14ac:dyDescent="0.3">
      <c r="A387" s="260"/>
      <c r="B387" s="253"/>
      <c r="C387" s="254"/>
      <c r="D387" s="255"/>
      <c r="E387" s="502"/>
      <c r="F387" s="544">
        <f t="shared" si="14"/>
        <v>0</v>
      </c>
      <c r="G387" s="119"/>
      <c r="H387" s="119"/>
    </row>
    <row r="388" spans="1:8" s="182" customFormat="1" x14ac:dyDescent="0.3">
      <c r="A388" s="256">
        <v>4</v>
      </c>
      <c r="B388" s="257" t="s">
        <v>109</v>
      </c>
      <c r="C388" s="254"/>
      <c r="D388" s="255"/>
      <c r="E388" s="502"/>
      <c r="F388" s="544">
        <f t="shared" si="14"/>
        <v>0</v>
      </c>
      <c r="G388" s="119"/>
      <c r="H388" s="119"/>
    </row>
    <row r="389" spans="1:8" s="182" customFormat="1" x14ac:dyDescent="0.3">
      <c r="A389" s="260">
        <f>0.1+A388</f>
        <v>4.0999999999999996</v>
      </c>
      <c r="B389" s="253" t="s">
        <v>105</v>
      </c>
      <c r="C389" s="254">
        <v>54.76</v>
      </c>
      <c r="D389" s="255" t="s">
        <v>94</v>
      </c>
      <c r="E389" s="502"/>
      <c r="F389" s="544">
        <f t="shared" si="14"/>
        <v>0</v>
      </c>
      <c r="G389" s="119"/>
      <c r="H389" s="119"/>
    </row>
    <row r="390" spans="1:8" s="182" customFormat="1" x14ac:dyDescent="0.3">
      <c r="A390" s="260">
        <f t="shared" ref="A390:A395" si="16">0.1+A389</f>
        <v>4.2</v>
      </c>
      <c r="B390" s="2" t="s">
        <v>497</v>
      </c>
      <c r="C390" s="254">
        <v>40.94</v>
      </c>
      <c r="D390" s="255" t="s">
        <v>94</v>
      </c>
      <c r="E390" s="502"/>
      <c r="F390" s="544">
        <f t="shared" si="14"/>
        <v>0</v>
      </c>
      <c r="G390" s="119"/>
      <c r="H390" s="119"/>
    </row>
    <row r="391" spans="1:8" s="182" customFormat="1" x14ac:dyDescent="0.3">
      <c r="A391" s="260">
        <f t="shared" si="16"/>
        <v>4.3</v>
      </c>
      <c r="B391" s="253" t="s">
        <v>99</v>
      </c>
      <c r="C391" s="254">
        <v>33.43</v>
      </c>
      <c r="D391" s="255" t="s">
        <v>94</v>
      </c>
      <c r="E391" s="502"/>
      <c r="F391" s="544">
        <f t="shared" si="14"/>
        <v>0</v>
      </c>
      <c r="G391" s="119"/>
      <c r="H391" s="119"/>
    </row>
    <row r="392" spans="1:8" s="182" customFormat="1" x14ac:dyDescent="0.3">
      <c r="A392" s="260">
        <f t="shared" si="16"/>
        <v>4.4000000000000004</v>
      </c>
      <c r="B392" s="253" t="s">
        <v>111</v>
      </c>
      <c r="C392" s="254">
        <v>24.8</v>
      </c>
      <c r="D392" s="255" t="s">
        <v>94</v>
      </c>
      <c r="E392" s="502"/>
      <c r="F392" s="544">
        <f t="shared" si="14"/>
        <v>0</v>
      </c>
      <c r="G392" s="119"/>
      <c r="H392" s="119"/>
    </row>
    <row r="393" spans="1:8" s="182" customFormat="1" x14ac:dyDescent="0.3">
      <c r="A393" s="260">
        <f t="shared" si="16"/>
        <v>4.5</v>
      </c>
      <c r="B393" s="253" t="s">
        <v>97</v>
      </c>
      <c r="C393" s="254">
        <v>118</v>
      </c>
      <c r="D393" s="255" t="s">
        <v>3</v>
      </c>
      <c r="E393" s="502"/>
      <c r="F393" s="544">
        <f t="shared" si="14"/>
        <v>0</v>
      </c>
      <c r="G393" s="119"/>
      <c r="H393" s="119"/>
    </row>
    <row r="394" spans="1:8" s="182" customFormat="1" x14ac:dyDescent="0.3">
      <c r="A394" s="260">
        <f t="shared" si="16"/>
        <v>4.5999999999999996</v>
      </c>
      <c r="B394" s="253" t="s">
        <v>112</v>
      </c>
      <c r="C394" s="254">
        <v>18.8</v>
      </c>
      <c r="D394" s="255" t="s">
        <v>3</v>
      </c>
      <c r="E394" s="502"/>
      <c r="F394" s="544">
        <f t="shared" si="14"/>
        <v>0</v>
      </c>
      <c r="G394" s="119"/>
      <c r="H394" s="119"/>
    </row>
    <row r="395" spans="1:8" s="182" customFormat="1" x14ac:dyDescent="0.3">
      <c r="A395" s="260">
        <f t="shared" si="16"/>
        <v>4.7</v>
      </c>
      <c r="B395" s="253" t="s">
        <v>376</v>
      </c>
      <c r="C395" s="254">
        <v>74.37</v>
      </c>
      <c r="D395" s="255" t="s">
        <v>94</v>
      </c>
      <c r="E395" s="502"/>
      <c r="F395" s="544">
        <f t="shared" si="14"/>
        <v>0</v>
      </c>
      <c r="G395" s="119"/>
      <c r="H395" s="119"/>
    </row>
    <row r="396" spans="1:8" s="182" customFormat="1" x14ac:dyDescent="0.3">
      <c r="A396" s="265"/>
      <c r="B396" s="257"/>
      <c r="C396" s="254"/>
      <c r="D396" s="255"/>
      <c r="E396" s="502"/>
      <c r="F396" s="544">
        <f t="shared" si="11"/>
        <v>0</v>
      </c>
      <c r="G396" s="119"/>
      <c r="H396" s="119"/>
    </row>
    <row r="397" spans="1:8" s="182" customFormat="1" x14ac:dyDescent="0.3">
      <c r="A397" s="256">
        <v>5</v>
      </c>
      <c r="B397" s="257" t="s">
        <v>377</v>
      </c>
      <c r="C397" s="254">
        <v>12</v>
      </c>
      <c r="D397" s="255" t="s">
        <v>94</v>
      </c>
      <c r="E397" s="502"/>
      <c r="F397" s="544">
        <f t="shared" si="11"/>
        <v>0</v>
      </c>
      <c r="G397" s="119"/>
      <c r="H397" s="119"/>
    </row>
    <row r="398" spans="1:8" s="182" customFormat="1" x14ac:dyDescent="0.3">
      <c r="A398" s="266"/>
      <c r="B398" s="257"/>
      <c r="C398" s="254"/>
      <c r="D398" s="255"/>
      <c r="E398" s="502"/>
      <c r="F398" s="544">
        <f t="shared" si="11"/>
        <v>0</v>
      </c>
      <c r="G398" s="119"/>
      <c r="H398" s="119"/>
    </row>
    <row r="399" spans="1:8" s="182" customFormat="1" x14ac:dyDescent="0.3">
      <c r="A399" s="256">
        <v>6</v>
      </c>
      <c r="B399" s="257" t="s">
        <v>378</v>
      </c>
      <c r="C399" s="254">
        <v>1</v>
      </c>
      <c r="D399" s="14" t="s">
        <v>14</v>
      </c>
      <c r="E399" s="502"/>
      <c r="F399" s="544">
        <f t="shared" si="11"/>
        <v>0</v>
      </c>
      <c r="G399" s="119"/>
      <c r="H399" s="119"/>
    </row>
    <row r="400" spans="1:8" s="182" customFormat="1" x14ac:dyDescent="0.3">
      <c r="A400" s="267"/>
      <c r="B400" s="253"/>
      <c r="C400" s="254"/>
      <c r="D400" s="255"/>
      <c r="E400" s="502"/>
      <c r="F400" s="544">
        <f t="shared" si="11"/>
        <v>0</v>
      </c>
      <c r="G400" s="119"/>
      <c r="H400" s="119"/>
    </row>
    <row r="401" spans="1:8" s="182" customFormat="1" x14ac:dyDescent="0.3">
      <c r="A401" s="256">
        <v>7</v>
      </c>
      <c r="B401" s="257" t="s">
        <v>379</v>
      </c>
      <c r="C401" s="254"/>
      <c r="D401" s="255"/>
      <c r="E401" s="502"/>
      <c r="F401" s="544">
        <f t="shared" si="11"/>
        <v>0</v>
      </c>
      <c r="G401" s="119"/>
      <c r="H401" s="119"/>
    </row>
    <row r="402" spans="1:8" s="182" customFormat="1" x14ac:dyDescent="0.3">
      <c r="A402" s="260">
        <f>0.1+A401</f>
        <v>7.1</v>
      </c>
      <c r="B402" s="235" t="s">
        <v>380</v>
      </c>
      <c r="C402" s="268">
        <v>630</v>
      </c>
      <c r="D402" s="269" t="s">
        <v>381</v>
      </c>
      <c r="E402" s="504"/>
      <c r="F402" s="544">
        <f t="shared" si="11"/>
        <v>0</v>
      </c>
      <c r="G402" s="119"/>
      <c r="H402" s="119"/>
    </row>
    <row r="403" spans="1:8" s="182" customFormat="1" x14ac:dyDescent="0.3">
      <c r="A403" s="260">
        <f t="shared" ref="A403:A408" si="17">0.1+A402</f>
        <v>7.2</v>
      </c>
      <c r="B403" s="235" t="s">
        <v>382</v>
      </c>
      <c r="C403" s="268">
        <v>127.5</v>
      </c>
      <c r="D403" s="269" t="s">
        <v>381</v>
      </c>
      <c r="E403" s="504"/>
      <c r="F403" s="544">
        <f t="shared" si="11"/>
        <v>0</v>
      </c>
      <c r="G403" s="119"/>
      <c r="H403" s="119"/>
    </row>
    <row r="404" spans="1:8" s="182" customFormat="1" x14ac:dyDescent="0.3">
      <c r="A404" s="260">
        <f t="shared" si="17"/>
        <v>7.3</v>
      </c>
      <c r="B404" s="5" t="s">
        <v>383</v>
      </c>
      <c r="C404" s="268">
        <v>6</v>
      </c>
      <c r="D404" s="14" t="s">
        <v>14</v>
      </c>
      <c r="E404" s="505"/>
      <c r="F404" s="544">
        <f t="shared" si="11"/>
        <v>0</v>
      </c>
      <c r="G404" s="119"/>
      <c r="H404" s="119"/>
    </row>
    <row r="405" spans="1:8" s="182" customFormat="1" x14ac:dyDescent="0.3">
      <c r="A405" s="260">
        <f t="shared" si="17"/>
        <v>7.4</v>
      </c>
      <c r="B405" s="5" t="s">
        <v>384</v>
      </c>
      <c r="C405" s="268">
        <v>8</v>
      </c>
      <c r="D405" s="14" t="s">
        <v>14</v>
      </c>
      <c r="E405" s="506"/>
      <c r="F405" s="544">
        <f t="shared" si="11"/>
        <v>0</v>
      </c>
      <c r="G405" s="119"/>
      <c r="H405" s="119"/>
    </row>
    <row r="406" spans="1:8" s="182" customFormat="1" x14ac:dyDescent="0.3">
      <c r="A406" s="260">
        <f t="shared" si="17"/>
        <v>7.5</v>
      </c>
      <c r="B406" s="5" t="s">
        <v>385</v>
      </c>
      <c r="C406" s="268">
        <v>1</v>
      </c>
      <c r="D406" s="14" t="s">
        <v>14</v>
      </c>
      <c r="E406" s="507"/>
      <c r="F406" s="544">
        <f t="shared" si="11"/>
        <v>0</v>
      </c>
      <c r="G406" s="119"/>
      <c r="H406" s="119"/>
    </row>
    <row r="407" spans="1:8" s="182" customFormat="1" x14ac:dyDescent="0.3">
      <c r="A407" s="260">
        <f t="shared" si="17"/>
        <v>7.6</v>
      </c>
      <c r="B407" s="5" t="s">
        <v>386</v>
      </c>
      <c r="C407" s="268">
        <v>1</v>
      </c>
      <c r="D407" s="14" t="s">
        <v>14</v>
      </c>
      <c r="E407" s="507"/>
      <c r="F407" s="544">
        <f t="shared" si="11"/>
        <v>0</v>
      </c>
      <c r="G407" s="119"/>
      <c r="H407" s="119"/>
    </row>
    <row r="408" spans="1:8" s="182" customFormat="1" x14ac:dyDescent="0.3">
      <c r="A408" s="260">
        <f t="shared" si="17"/>
        <v>7.7</v>
      </c>
      <c r="B408" s="235" t="s">
        <v>113</v>
      </c>
      <c r="C408" s="268">
        <v>1</v>
      </c>
      <c r="D408" s="242" t="s">
        <v>254</v>
      </c>
      <c r="E408" s="507"/>
      <c r="F408" s="544">
        <f t="shared" si="11"/>
        <v>0</v>
      </c>
      <c r="G408" s="119"/>
      <c r="H408" s="119"/>
    </row>
    <row r="409" spans="1:8" s="182" customFormat="1" x14ac:dyDescent="0.3">
      <c r="A409" s="267"/>
      <c r="B409" s="253"/>
      <c r="C409" s="254"/>
      <c r="D409" s="255"/>
      <c r="E409" s="502"/>
      <c r="F409" s="544">
        <f t="shared" si="11"/>
        <v>0</v>
      </c>
      <c r="G409" s="119"/>
      <c r="H409" s="119"/>
    </row>
    <row r="410" spans="1:8" s="182" customFormat="1" x14ac:dyDescent="0.3">
      <c r="A410" s="256">
        <v>8</v>
      </c>
      <c r="B410" s="257" t="s">
        <v>387</v>
      </c>
      <c r="C410" s="254"/>
      <c r="D410" s="255"/>
      <c r="E410" s="502"/>
      <c r="F410" s="544">
        <f t="shared" si="11"/>
        <v>0</v>
      </c>
      <c r="G410" s="119"/>
      <c r="H410" s="119"/>
    </row>
    <row r="411" spans="1:8" s="182" customFormat="1" x14ac:dyDescent="0.3">
      <c r="A411" s="260">
        <f>0.1+A410</f>
        <v>8.1</v>
      </c>
      <c r="B411" s="235" t="s">
        <v>388</v>
      </c>
      <c r="C411" s="254">
        <v>2</v>
      </c>
      <c r="D411" s="14" t="s">
        <v>14</v>
      </c>
      <c r="E411" s="502"/>
      <c r="F411" s="544">
        <f t="shared" si="11"/>
        <v>0</v>
      </c>
      <c r="G411" s="119"/>
      <c r="H411" s="119"/>
    </row>
    <row r="412" spans="1:8" s="182" customFormat="1" x14ac:dyDescent="0.3">
      <c r="A412" s="260">
        <f t="shared" ref="A412:A414" si="18">0.1+A411</f>
        <v>8.1999999999999993</v>
      </c>
      <c r="B412" s="235" t="s">
        <v>389</v>
      </c>
      <c r="C412" s="254">
        <v>1</v>
      </c>
      <c r="D412" s="14" t="s">
        <v>14</v>
      </c>
      <c r="E412" s="502"/>
      <c r="F412" s="544">
        <f t="shared" si="11"/>
        <v>0</v>
      </c>
      <c r="G412" s="119"/>
      <c r="H412" s="119"/>
    </row>
    <row r="413" spans="1:8" s="182" customFormat="1" x14ac:dyDescent="0.3">
      <c r="A413" s="260">
        <f t="shared" si="18"/>
        <v>8.3000000000000007</v>
      </c>
      <c r="B413" s="235" t="s">
        <v>390</v>
      </c>
      <c r="C413" s="254">
        <v>2</v>
      </c>
      <c r="D413" s="14" t="s">
        <v>14</v>
      </c>
      <c r="E413" s="507"/>
      <c r="F413" s="544">
        <f t="shared" si="11"/>
        <v>0</v>
      </c>
      <c r="G413" s="119"/>
      <c r="H413" s="119"/>
    </row>
    <row r="414" spans="1:8" s="182" customFormat="1" x14ac:dyDescent="0.3">
      <c r="A414" s="260">
        <f t="shared" si="18"/>
        <v>8.4</v>
      </c>
      <c r="B414" s="5" t="s">
        <v>391</v>
      </c>
      <c r="C414" s="270">
        <v>1</v>
      </c>
      <c r="D414" s="14" t="s">
        <v>14</v>
      </c>
      <c r="E414" s="508"/>
      <c r="F414" s="544">
        <f t="shared" si="11"/>
        <v>0</v>
      </c>
      <c r="G414" s="119"/>
      <c r="H414" s="119"/>
    </row>
    <row r="415" spans="1:8" s="182" customFormat="1" x14ac:dyDescent="0.3">
      <c r="A415" s="271"/>
      <c r="B415" s="272"/>
      <c r="C415" s="273"/>
      <c r="D415" s="274"/>
      <c r="E415" s="509"/>
      <c r="F415" s="545">
        <f t="shared" si="11"/>
        <v>0</v>
      </c>
      <c r="G415" s="119"/>
      <c r="H415" s="119"/>
    </row>
    <row r="416" spans="1:8" s="182" customFormat="1" ht="26.4" x14ac:dyDescent="0.3">
      <c r="A416" s="256">
        <v>9</v>
      </c>
      <c r="B416" s="259" t="s">
        <v>392</v>
      </c>
      <c r="C416" s="254"/>
      <c r="D416" s="255"/>
      <c r="E416" s="502"/>
      <c r="F416" s="544">
        <f t="shared" si="11"/>
        <v>0</v>
      </c>
      <c r="G416" s="119"/>
      <c r="H416" s="119"/>
    </row>
    <row r="417" spans="1:10" s="182" customFormat="1" x14ac:dyDescent="0.3">
      <c r="A417" s="260">
        <f>0.1+A416</f>
        <v>9.1</v>
      </c>
      <c r="B417" s="5" t="s">
        <v>393</v>
      </c>
      <c r="C417" s="254">
        <v>2</v>
      </c>
      <c r="D417" s="14" t="s">
        <v>14</v>
      </c>
      <c r="E417" s="502"/>
      <c r="F417" s="544">
        <f t="shared" si="11"/>
        <v>0</v>
      </c>
      <c r="G417" s="119"/>
      <c r="H417" s="119"/>
    </row>
    <row r="418" spans="1:10" s="182" customFormat="1" x14ac:dyDescent="0.3">
      <c r="A418" s="260">
        <f t="shared" ref="A418:A425" si="19">0.1+A417</f>
        <v>9.1999999999999993</v>
      </c>
      <c r="B418" s="5" t="s">
        <v>394</v>
      </c>
      <c r="C418" s="254">
        <v>1</v>
      </c>
      <c r="D418" s="14" t="s">
        <v>14</v>
      </c>
      <c r="E418" s="502"/>
      <c r="F418" s="544">
        <f t="shared" si="11"/>
        <v>0</v>
      </c>
      <c r="G418" s="119"/>
      <c r="H418" s="119"/>
    </row>
    <row r="419" spans="1:10" s="182" customFormat="1" ht="26.4" x14ac:dyDescent="0.3">
      <c r="A419" s="260">
        <f t="shared" si="19"/>
        <v>9.3000000000000007</v>
      </c>
      <c r="B419" s="275" t="s">
        <v>395</v>
      </c>
      <c r="C419" s="254">
        <v>2</v>
      </c>
      <c r="D419" s="14" t="s">
        <v>14</v>
      </c>
      <c r="E419" s="502"/>
      <c r="F419" s="544">
        <f t="shared" si="11"/>
        <v>0</v>
      </c>
      <c r="G419" s="119"/>
      <c r="H419" s="119"/>
    </row>
    <row r="420" spans="1:10" s="182" customFormat="1" x14ac:dyDescent="0.3">
      <c r="A420" s="260">
        <f t="shared" si="19"/>
        <v>9.4</v>
      </c>
      <c r="B420" s="5" t="s">
        <v>396</v>
      </c>
      <c r="C420" s="254">
        <v>2</v>
      </c>
      <c r="D420" s="14" t="s">
        <v>14</v>
      </c>
      <c r="E420" s="507"/>
      <c r="F420" s="544">
        <f t="shared" si="11"/>
        <v>0</v>
      </c>
      <c r="G420" s="119"/>
      <c r="H420" s="119"/>
    </row>
    <row r="421" spans="1:10" s="182" customFormat="1" x14ac:dyDescent="0.3">
      <c r="A421" s="260">
        <f t="shared" si="19"/>
        <v>9.5</v>
      </c>
      <c r="B421" s="5" t="s">
        <v>397</v>
      </c>
      <c r="C421" s="268">
        <v>2</v>
      </c>
      <c r="D421" s="14" t="s">
        <v>14</v>
      </c>
      <c r="E421" s="504"/>
      <c r="F421" s="544">
        <f t="shared" si="11"/>
        <v>0</v>
      </c>
      <c r="G421" s="119"/>
      <c r="H421" s="119"/>
    </row>
    <row r="422" spans="1:10" s="182" customFormat="1" x14ac:dyDescent="0.3">
      <c r="A422" s="260">
        <f t="shared" si="19"/>
        <v>9.6</v>
      </c>
      <c r="B422" s="5" t="s">
        <v>398</v>
      </c>
      <c r="C422" s="254">
        <v>1</v>
      </c>
      <c r="D422" s="14" t="s">
        <v>14</v>
      </c>
      <c r="E422" s="507"/>
      <c r="F422" s="544">
        <f t="shared" si="11"/>
        <v>0</v>
      </c>
      <c r="G422" s="119"/>
      <c r="H422" s="119"/>
    </row>
    <row r="423" spans="1:10" s="182" customFormat="1" x14ac:dyDescent="0.3">
      <c r="A423" s="260">
        <f t="shared" si="19"/>
        <v>9.6999999999999993</v>
      </c>
      <c r="B423" s="5" t="s">
        <v>399</v>
      </c>
      <c r="C423" s="268">
        <v>1</v>
      </c>
      <c r="D423" s="14" t="s">
        <v>14</v>
      </c>
      <c r="E423" s="507"/>
      <c r="F423" s="544">
        <f t="shared" si="11"/>
        <v>0</v>
      </c>
      <c r="G423" s="119"/>
      <c r="H423" s="119"/>
    </row>
    <row r="424" spans="1:10" s="182" customFormat="1" x14ac:dyDescent="0.3">
      <c r="A424" s="260">
        <f t="shared" si="19"/>
        <v>9.8000000000000007</v>
      </c>
      <c r="B424" s="5" t="s">
        <v>400</v>
      </c>
      <c r="C424" s="254">
        <v>5</v>
      </c>
      <c r="D424" s="14" t="s">
        <v>14</v>
      </c>
      <c r="E424" s="502"/>
      <c r="F424" s="544">
        <f t="shared" si="11"/>
        <v>0</v>
      </c>
      <c r="G424" s="119"/>
      <c r="H424" s="119"/>
    </row>
    <row r="425" spans="1:10" s="182" customFormat="1" x14ac:dyDescent="0.3">
      <c r="A425" s="260">
        <f t="shared" si="19"/>
        <v>9.9</v>
      </c>
      <c r="B425" s="5" t="s">
        <v>401</v>
      </c>
      <c r="C425" s="254">
        <v>4</v>
      </c>
      <c r="D425" s="14" t="s">
        <v>14</v>
      </c>
      <c r="E425" s="502"/>
      <c r="F425" s="544">
        <f t="shared" si="11"/>
        <v>0</v>
      </c>
      <c r="G425" s="119"/>
      <c r="H425" s="119"/>
    </row>
    <row r="426" spans="1:10" s="182" customFormat="1" ht="39.6" x14ac:dyDescent="0.3">
      <c r="A426" s="276">
        <v>10.1</v>
      </c>
      <c r="B426" s="275" t="s">
        <v>402</v>
      </c>
      <c r="C426" s="268">
        <v>1</v>
      </c>
      <c r="D426" s="14" t="s">
        <v>14</v>
      </c>
      <c r="E426" s="507"/>
      <c r="F426" s="544">
        <f t="shared" si="11"/>
        <v>0</v>
      </c>
      <c r="G426" s="119"/>
      <c r="H426" s="119"/>
    </row>
    <row r="427" spans="1:10" s="182" customFormat="1" x14ac:dyDescent="0.3">
      <c r="A427" s="276">
        <v>10.11</v>
      </c>
      <c r="B427" s="5" t="s">
        <v>403</v>
      </c>
      <c r="C427" s="254">
        <v>2</v>
      </c>
      <c r="D427" s="14" t="s">
        <v>14</v>
      </c>
      <c r="E427" s="502"/>
      <c r="F427" s="544">
        <f t="shared" si="11"/>
        <v>0</v>
      </c>
      <c r="G427" s="119"/>
      <c r="H427" s="119"/>
    </row>
    <row r="428" spans="1:10" s="182" customFormat="1" x14ac:dyDescent="0.3">
      <c r="A428" s="276">
        <v>10.119999999999999</v>
      </c>
      <c r="B428" s="5" t="s">
        <v>404</v>
      </c>
      <c r="C428" s="254">
        <v>1</v>
      </c>
      <c r="D428" s="14" t="s">
        <v>14</v>
      </c>
      <c r="E428" s="504"/>
      <c r="F428" s="544">
        <f t="shared" si="11"/>
        <v>0</v>
      </c>
      <c r="G428" s="119"/>
      <c r="H428" s="119"/>
    </row>
    <row r="429" spans="1:10" s="182" customFormat="1" ht="26.4" x14ac:dyDescent="0.3">
      <c r="A429" s="276">
        <v>10.130000000000001</v>
      </c>
      <c r="B429" s="5" t="s">
        <v>405</v>
      </c>
      <c r="C429" s="254">
        <v>1</v>
      </c>
      <c r="D429" s="14" t="s">
        <v>14</v>
      </c>
      <c r="E429" s="502"/>
      <c r="F429" s="544">
        <f t="shared" si="11"/>
        <v>0</v>
      </c>
      <c r="G429" s="119"/>
      <c r="H429" s="119"/>
    </row>
    <row r="430" spans="1:10" s="182" customFormat="1" ht="26.4" x14ac:dyDescent="0.3">
      <c r="A430" s="276">
        <v>10.14</v>
      </c>
      <c r="B430" s="5" t="s">
        <v>406</v>
      </c>
      <c r="C430" s="254">
        <v>1</v>
      </c>
      <c r="D430" s="14" t="s">
        <v>14</v>
      </c>
      <c r="E430" s="502"/>
      <c r="F430" s="544">
        <f t="shared" si="11"/>
        <v>0</v>
      </c>
      <c r="G430" s="119"/>
      <c r="H430" s="119"/>
      <c r="J430" s="194"/>
    </row>
    <row r="431" spans="1:10" s="182" customFormat="1" x14ac:dyDescent="0.3">
      <c r="A431" s="276">
        <v>10.15</v>
      </c>
      <c r="B431" s="5" t="s">
        <v>407</v>
      </c>
      <c r="C431" s="254">
        <v>8</v>
      </c>
      <c r="D431" s="14" t="s">
        <v>14</v>
      </c>
      <c r="E431" s="502"/>
      <c r="F431" s="544">
        <f t="shared" si="11"/>
        <v>0</v>
      </c>
      <c r="G431" s="119"/>
      <c r="H431" s="119"/>
    </row>
    <row r="432" spans="1:10" s="182" customFormat="1" x14ac:dyDescent="0.3">
      <c r="A432" s="276">
        <v>10.16</v>
      </c>
      <c r="B432" s="5" t="s">
        <v>113</v>
      </c>
      <c r="C432" s="254">
        <v>1</v>
      </c>
      <c r="D432" s="14" t="s">
        <v>14</v>
      </c>
      <c r="E432" s="504"/>
      <c r="F432" s="544">
        <f t="shared" si="11"/>
        <v>0</v>
      </c>
      <c r="G432" s="119"/>
      <c r="H432" s="119"/>
    </row>
    <row r="433" spans="1:8" s="182" customFormat="1" x14ac:dyDescent="0.3">
      <c r="A433" s="277"/>
      <c r="B433" s="253"/>
      <c r="C433" s="254"/>
      <c r="D433" s="255"/>
      <c r="E433" s="502"/>
      <c r="F433" s="544">
        <f t="shared" si="11"/>
        <v>0</v>
      </c>
      <c r="G433" s="119"/>
      <c r="H433" s="119"/>
    </row>
    <row r="434" spans="1:8" s="182" customFormat="1" x14ac:dyDescent="0.3">
      <c r="A434" s="256">
        <v>11</v>
      </c>
      <c r="B434" s="257" t="s">
        <v>408</v>
      </c>
      <c r="C434" s="254"/>
      <c r="D434" s="255"/>
      <c r="E434" s="502"/>
      <c r="F434" s="544">
        <f t="shared" si="11"/>
        <v>0</v>
      </c>
      <c r="G434" s="119"/>
      <c r="H434" s="119"/>
    </row>
    <row r="435" spans="1:8" s="182" customFormat="1" x14ac:dyDescent="0.3">
      <c r="A435" s="267">
        <v>11.1</v>
      </c>
      <c r="B435" s="235" t="s">
        <v>114</v>
      </c>
      <c r="C435" s="268">
        <v>1</v>
      </c>
      <c r="D435" s="14" t="s">
        <v>14</v>
      </c>
      <c r="E435" s="507"/>
      <c r="F435" s="544">
        <f t="shared" ref="F435:F469" si="20">ROUND(C435*E435,2)</f>
        <v>0</v>
      </c>
      <c r="G435" s="119"/>
      <c r="H435" s="119"/>
    </row>
    <row r="436" spans="1:8" s="182" customFormat="1" ht="26.25" customHeight="1" x14ac:dyDescent="0.3">
      <c r="A436" s="278">
        <v>11.2</v>
      </c>
      <c r="B436" s="279" t="s">
        <v>409</v>
      </c>
      <c r="C436" s="254">
        <v>1</v>
      </c>
      <c r="D436" s="255" t="s">
        <v>5</v>
      </c>
      <c r="E436" s="502"/>
      <c r="F436" s="544">
        <f t="shared" si="20"/>
        <v>0</v>
      </c>
      <c r="G436" s="119"/>
      <c r="H436" s="119"/>
    </row>
    <row r="437" spans="1:8" s="182" customFormat="1" x14ac:dyDescent="0.3">
      <c r="A437" s="267">
        <v>11.3</v>
      </c>
      <c r="B437" s="253" t="s">
        <v>562</v>
      </c>
      <c r="C437" s="254">
        <v>41</v>
      </c>
      <c r="D437" s="255" t="s">
        <v>3</v>
      </c>
      <c r="E437" s="502"/>
      <c r="F437" s="544">
        <f t="shared" si="20"/>
        <v>0</v>
      </c>
      <c r="G437" s="119"/>
      <c r="H437" s="119"/>
    </row>
    <row r="438" spans="1:8" s="182" customFormat="1" x14ac:dyDescent="0.3">
      <c r="A438" s="267">
        <v>11.4</v>
      </c>
      <c r="B438" s="253" t="s">
        <v>410</v>
      </c>
      <c r="C438" s="254">
        <v>6</v>
      </c>
      <c r="D438" s="14" t="s">
        <v>14</v>
      </c>
      <c r="E438" s="502"/>
      <c r="F438" s="544">
        <f t="shared" si="20"/>
        <v>0</v>
      </c>
      <c r="G438" s="119"/>
      <c r="H438" s="119"/>
    </row>
    <row r="439" spans="1:8" s="182" customFormat="1" x14ac:dyDescent="0.3">
      <c r="A439" s="267">
        <v>11.5</v>
      </c>
      <c r="B439" s="253" t="s">
        <v>411</v>
      </c>
      <c r="C439" s="254">
        <v>1</v>
      </c>
      <c r="D439" s="255" t="s">
        <v>5</v>
      </c>
      <c r="E439" s="502"/>
      <c r="F439" s="544">
        <f t="shared" si="20"/>
        <v>0</v>
      </c>
      <c r="G439" s="119"/>
      <c r="H439" s="119"/>
    </row>
    <row r="440" spans="1:8" s="182" customFormat="1" x14ac:dyDescent="0.3">
      <c r="A440" s="267"/>
      <c r="B440" s="253"/>
      <c r="C440" s="254"/>
      <c r="D440" s="255"/>
      <c r="E440" s="502"/>
      <c r="F440" s="544">
        <f t="shared" si="20"/>
        <v>0</v>
      </c>
      <c r="G440" s="119"/>
      <c r="H440" s="119"/>
    </row>
    <row r="441" spans="1:8" s="182" customFormat="1" x14ac:dyDescent="0.3">
      <c r="A441" s="280">
        <v>12</v>
      </c>
      <c r="B441" s="281" t="s">
        <v>412</v>
      </c>
      <c r="C441" s="268"/>
      <c r="D441" s="269"/>
      <c r="E441" s="507"/>
      <c r="F441" s="544">
        <f t="shared" si="20"/>
        <v>0</v>
      </c>
      <c r="G441" s="119"/>
      <c r="H441" s="119"/>
    </row>
    <row r="442" spans="1:8" s="182" customFormat="1" x14ac:dyDescent="0.3">
      <c r="A442" s="282">
        <v>12.1</v>
      </c>
      <c r="B442" s="283" t="s">
        <v>413</v>
      </c>
      <c r="C442" s="268">
        <v>25.82</v>
      </c>
      <c r="D442" s="269" t="s">
        <v>115</v>
      </c>
      <c r="E442" s="6"/>
      <c r="F442" s="544">
        <f t="shared" si="20"/>
        <v>0</v>
      </c>
      <c r="G442" s="119"/>
      <c r="H442" s="119"/>
    </row>
    <row r="443" spans="1:8" s="182" customFormat="1" x14ac:dyDescent="0.3">
      <c r="A443" s="267"/>
      <c r="B443" s="253"/>
      <c r="C443" s="254"/>
      <c r="D443" s="255"/>
      <c r="E443" s="502"/>
      <c r="F443" s="544">
        <f t="shared" si="20"/>
        <v>0</v>
      </c>
      <c r="G443" s="119"/>
      <c r="H443" s="119"/>
    </row>
    <row r="444" spans="1:8" s="182" customFormat="1" x14ac:dyDescent="0.3">
      <c r="A444" s="284" t="s">
        <v>143</v>
      </c>
      <c r="B444" s="285" t="s">
        <v>414</v>
      </c>
      <c r="C444" s="286"/>
      <c r="D444" s="241"/>
      <c r="E444" s="510"/>
      <c r="F444" s="544">
        <f t="shared" si="20"/>
        <v>0</v>
      </c>
      <c r="G444" s="119"/>
      <c r="H444" s="119"/>
    </row>
    <row r="445" spans="1:8" s="182" customFormat="1" x14ac:dyDescent="0.3">
      <c r="A445" s="252"/>
      <c r="B445" s="253"/>
      <c r="C445" s="254"/>
      <c r="D445" s="255"/>
      <c r="E445" s="502"/>
      <c r="F445" s="544">
        <f t="shared" si="20"/>
        <v>0</v>
      </c>
      <c r="G445" s="119"/>
      <c r="H445" s="119"/>
    </row>
    <row r="446" spans="1:8" s="182" customFormat="1" x14ac:dyDescent="0.3">
      <c r="A446" s="256">
        <v>1</v>
      </c>
      <c r="B446" s="257" t="s">
        <v>364</v>
      </c>
      <c r="C446" s="254">
        <v>1</v>
      </c>
      <c r="D446" s="255" t="s">
        <v>5</v>
      </c>
      <c r="E446" s="502"/>
      <c r="F446" s="544">
        <f t="shared" si="20"/>
        <v>0</v>
      </c>
      <c r="G446" s="119"/>
      <c r="H446" s="119"/>
    </row>
    <row r="447" spans="1:8" s="182" customFormat="1" x14ac:dyDescent="0.3">
      <c r="A447" s="258"/>
      <c r="B447" s="253"/>
      <c r="C447" s="254"/>
      <c r="D447" s="255"/>
      <c r="E447" s="502"/>
      <c r="F447" s="544">
        <f t="shared" si="20"/>
        <v>0</v>
      </c>
      <c r="G447" s="119"/>
      <c r="H447" s="119"/>
    </row>
    <row r="448" spans="1:8" s="182" customFormat="1" x14ac:dyDescent="0.3">
      <c r="A448" s="256">
        <v>2</v>
      </c>
      <c r="B448" s="233" t="s">
        <v>415</v>
      </c>
      <c r="C448" s="254"/>
      <c r="D448" s="255"/>
      <c r="E448" s="502"/>
      <c r="F448" s="544">
        <f t="shared" si="20"/>
        <v>0</v>
      </c>
      <c r="G448" s="119"/>
      <c r="H448" s="119"/>
    </row>
    <row r="449" spans="1:9" s="182" customFormat="1" x14ac:dyDescent="0.3">
      <c r="A449" s="267">
        <v>2.1</v>
      </c>
      <c r="B449" s="2" t="s">
        <v>235</v>
      </c>
      <c r="C449" s="254">
        <v>215.83</v>
      </c>
      <c r="D449" s="255" t="s">
        <v>90</v>
      </c>
      <c r="E449" s="502"/>
      <c r="F449" s="544">
        <f t="shared" si="20"/>
        <v>0</v>
      </c>
      <c r="G449" s="119"/>
      <c r="H449" s="119"/>
    </row>
    <row r="450" spans="1:9" s="182" customFormat="1" x14ac:dyDescent="0.3">
      <c r="A450" s="267">
        <v>2.2000000000000002</v>
      </c>
      <c r="B450" s="253" t="s">
        <v>416</v>
      </c>
      <c r="C450" s="254">
        <v>143.33000000000001</v>
      </c>
      <c r="D450" s="255" t="s">
        <v>91</v>
      </c>
      <c r="E450" s="502"/>
      <c r="F450" s="544">
        <f t="shared" si="20"/>
        <v>0</v>
      </c>
      <c r="G450" s="119"/>
      <c r="H450" s="119"/>
    </row>
    <row r="451" spans="1:9" s="182" customFormat="1" x14ac:dyDescent="0.3">
      <c r="A451" s="267">
        <v>2.2999999999999998</v>
      </c>
      <c r="B451" s="59" t="s">
        <v>417</v>
      </c>
      <c r="C451" s="254">
        <v>94.25</v>
      </c>
      <c r="D451" s="255" t="s">
        <v>57</v>
      </c>
      <c r="E451" s="502"/>
      <c r="F451" s="544">
        <f t="shared" si="20"/>
        <v>0</v>
      </c>
      <c r="G451" s="119"/>
      <c r="H451" s="119"/>
    </row>
    <row r="452" spans="1:9" s="182" customFormat="1" x14ac:dyDescent="0.3">
      <c r="A452" s="256">
        <v>3</v>
      </c>
      <c r="B452" s="259" t="s">
        <v>650</v>
      </c>
      <c r="C452" s="254"/>
      <c r="D452" s="255"/>
      <c r="E452" s="502"/>
      <c r="F452" s="544">
        <f t="shared" si="20"/>
        <v>0</v>
      </c>
      <c r="G452" s="119"/>
      <c r="H452" s="119"/>
    </row>
    <row r="453" spans="1:9" s="182" customFormat="1" x14ac:dyDescent="0.3">
      <c r="A453" s="260">
        <v>3.1</v>
      </c>
      <c r="B453" s="279" t="s">
        <v>418</v>
      </c>
      <c r="C453" s="254">
        <v>4.76</v>
      </c>
      <c r="D453" s="255" t="s">
        <v>92</v>
      </c>
      <c r="E453" s="502"/>
      <c r="F453" s="544">
        <f t="shared" si="20"/>
        <v>0</v>
      </c>
      <c r="G453" s="119"/>
      <c r="H453" s="119"/>
    </row>
    <row r="454" spans="1:9" s="182" customFormat="1" x14ac:dyDescent="0.3">
      <c r="A454" s="260">
        <v>3.2</v>
      </c>
      <c r="B454" s="279" t="s">
        <v>419</v>
      </c>
      <c r="C454" s="254">
        <v>28.55</v>
      </c>
      <c r="D454" s="255" t="s">
        <v>92</v>
      </c>
      <c r="E454" s="502"/>
      <c r="F454" s="544">
        <f t="shared" si="20"/>
        <v>0</v>
      </c>
      <c r="G454" s="119"/>
      <c r="H454" s="119"/>
    </row>
    <row r="455" spans="1:9" s="182" customFormat="1" x14ac:dyDescent="0.3">
      <c r="A455" s="260">
        <v>3.3</v>
      </c>
      <c r="B455" s="279" t="s">
        <v>420</v>
      </c>
      <c r="C455" s="254">
        <v>36.46</v>
      </c>
      <c r="D455" s="255" t="s">
        <v>92</v>
      </c>
      <c r="E455" s="502"/>
      <c r="F455" s="544">
        <f t="shared" si="20"/>
        <v>0</v>
      </c>
      <c r="G455" s="119"/>
      <c r="H455" s="119"/>
    </row>
    <row r="456" spans="1:9" s="182" customFormat="1" x14ac:dyDescent="0.3">
      <c r="A456" s="260">
        <v>3.4</v>
      </c>
      <c r="B456" s="279" t="s">
        <v>421</v>
      </c>
      <c r="C456" s="254">
        <v>20.149999999999999</v>
      </c>
      <c r="D456" s="255" t="s">
        <v>92</v>
      </c>
      <c r="E456" s="502"/>
      <c r="F456" s="544">
        <f t="shared" si="20"/>
        <v>0</v>
      </c>
      <c r="G456" s="119"/>
      <c r="H456" s="119"/>
    </row>
    <row r="457" spans="1:9" s="182" customFormat="1" x14ac:dyDescent="0.3">
      <c r="A457" s="260">
        <v>3.5</v>
      </c>
      <c r="B457" s="279" t="s">
        <v>422</v>
      </c>
      <c r="C457" s="254">
        <v>16.170000000000002</v>
      </c>
      <c r="D457" s="255" t="s">
        <v>92</v>
      </c>
      <c r="E457" s="502"/>
      <c r="F457" s="544">
        <f t="shared" si="20"/>
        <v>0</v>
      </c>
      <c r="G457" s="119"/>
      <c r="H457" s="119"/>
    </row>
    <row r="458" spans="1:9" s="182" customFormat="1" x14ac:dyDescent="0.3">
      <c r="A458" s="260">
        <v>3.6</v>
      </c>
      <c r="B458" s="279" t="s">
        <v>423</v>
      </c>
      <c r="C458" s="254">
        <v>5.94</v>
      </c>
      <c r="D458" s="255" t="s">
        <v>92</v>
      </c>
      <c r="E458" s="6"/>
      <c r="F458" s="544">
        <f t="shared" si="20"/>
        <v>0</v>
      </c>
      <c r="G458" s="119"/>
      <c r="H458" s="119"/>
    </row>
    <row r="459" spans="1:9" s="182" customFormat="1" x14ac:dyDescent="0.3">
      <c r="A459" s="260"/>
      <c r="B459" s="279"/>
      <c r="C459" s="254"/>
      <c r="D459" s="255"/>
      <c r="E459" s="502"/>
      <c r="F459" s="544">
        <f t="shared" si="20"/>
        <v>0</v>
      </c>
      <c r="G459" s="119"/>
      <c r="H459" s="119"/>
    </row>
    <row r="460" spans="1:9" s="182" customFormat="1" x14ac:dyDescent="0.3">
      <c r="A460" s="256">
        <v>4</v>
      </c>
      <c r="B460" s="259" t="s">
        <v>109</v>
      </c>
      <c r="C460" s="254"/>
      <c r="D460" s="255"/>
      <c r="E460" s="502"/>
      <c r="F460" s="544">
        <f t="shared" si="20"/>
        <v>0</v>
      </c>
      <c r="G460" s="119"/>
      <c r="H460" s="119"/>
    </row>
    <row r="461" spans="1:9" s="182" customFormat="1" x14ac:dyDescent="0.3">
      <c r="A461" s="260">
        <v>4.0999999999999996</v>
      </c>
      <c r="B461" s="279" t="s">
        <v>105</v>
      </c>
      <c r="C461" s="254">
        <v>283.60000000000002</v>
      </c>
      <c r="D461" s="255" t="s">
        <v>94</v>
      </c>
      <c r="E461" s="502"/>
      <c r="F461" s="544">
        <f t="shared" si="20"/>
        <v>0</v>
      </c>
      <c r="G461" s="119"/>
      <c r="H461" s="119"/>
    </row>
    <row r="462" spans="1:9" s="182" customFormat="1" x14ac:dyDescent="0.3">
      <c r="A462" s="267">
        <v>4.2</v>
      </c>
      <c r="B462" s="279" t="s">
        <v>93</v>
      </c>
      <c r="C462" s="254">
        <v>118.16</v>
      </c>
      <c r="D462" s="255" t="s">
        <v>94</v>
      </c>
      <c r="E462" s="502"/>
      <c r="F462" s="544">
        <f t="shared" si="20"/>
        <v>0</v>
      </c>
      <c r="G462" s="119"/>
      <c r="H462" s="119"/>
    </row>
    <row r="463" spans="1:9" s="182" customFormat="1" x14ac:dyDescent="0.3">
      <c r="A463" s="260">
        <v>4.3</v>
      </c>
      <c r="B463" s="279" t="s">
        <v>99</v>
      </c>
      <c r="C463" s="254">
        <v>124.88</v>
      </c>
      <c r="D463" s="255" t="s">
        <v>94</v>
      </c>
      <c r="E463" s="502"/>
      <c r="F463" s="544">
        <f t="shared" si="20"/>
        <v>0</v>
      </c>
      <c r="G463" s="119"/>
      <c r="H463" s="119"/>
    </row>
    <row r="464" spans="1:9" s="182" customFormat="1" x14ac:dyDescent="0.3">
      <c r="A464" s="267">
        <v>4.4000000000000004</v>
      </c>
      <c r="B464" s="279" t="s">
        <v>111</v>
      </c>
      <c r="C464" s="254">
        <v>81.42</v>
      </c>
      <c r="D464" s="255" t="s">
        <v>94</v>
      </c>
      <c r="E464" s="502"/>
      <c r="F464" s="544">
        <f t="shared" si="20"/>
        <v>0</v>
      </c>
      <c r="G464" s="119"/>
      <c r="H464" s="119"/>
      <c r="I464" s="181"/>
    </row>
    <row r="465" spans="1:13" s="182" customFormat="1" x14ac:dyDescent="0.3">
      <c r="A465" s="260">
        <v>4.5</v>
      </c>
      <c r="B465" s="279" t="s">
        <v>424</v>
      </c>
      <c r="C465" s="254">
        <v>148.4</v>
      </c>
      <c r="D465" s="255" t="s">
        <v>3</v>
      </c>
      <c r="E465" s="502"/>
      <c r="F465" s="544">
        <f t="shared" si="20"/>
        <v>0</v>
      </c>
      <c r="G465" s="119"/>
      <c r="H465" s="119"/>
      <c r="I465" s="181"/>
    </row>
    <row r="466" spans="1:13" s="182" customFormat="1" x14ac:dyDescent="0.3">
      <c r="A466" s="267">
        <v>4.5999999999999996</v>
      </c>
      <c r="B466" s="279" t="s">
        <v>96</v>
      </c>
      <c r="C466" s="254">
        <v>55.5</v>
      </c>
      <c r="D466" s="255" t="s">
        <v>94</v>
      </c>
      <c r="E466" s="502"/>
      <c r="F466" s="544">
        <f t="shared" si="20"/>
        <v>0</v>
      </c>
      <c r="G466" s="119"/>
      <c r="H466" s="119"/>
      <c r="I466" s="181"/>
    </row>
    <row r="467" spans="1:13" s="182" customFormat="1" x14ac:dyDescent="0.3">
      <c r="A467" s="260">
        <v>4.7</v>
      </c>
      <c r="B467" s="279" t="s">
        <v>425</v>
      </c>
      <c r="C467" s="254">
        <v>44.6</v>
      </c>
      <c r="D467" s="255" t="s">
        <v>3</v>
      </c>
      <c r="E467" s="502"/>
      <c r="F467" s="544">
        <f t="shared" si="20"/>
        <v>0</v>
      </c>
      <c r="G467" s="119"/>
      <c r="H467" s="119"/>
      <c r="I467" s="181"/>
    </row>
    <row r="468" spans="1:13" s="182" customFormat="1" x14ac:dyDescent="0.3">
      <c r="A468" s="265"/>
      <c r="B468" s="257"/>
      <c r="C468" s="254"/>
      <c r="D468" s="255"/>
      <c r="E468" s="502"/>
      <c r="F468" s="544">
        <f t="shared" si="20"/>
        <v>0</v>
      </c>
      <c r="G468" s="119"/>
      <c r="H468" s="119"/>
      <c r="I468" s="181"/>
    </row>
    <row r="469" spans="1:13" s="182" customFormat="1" x14ac:dyDescent="0.3">
      <c r="A469" s="256">
        <v>5</v>
      </c>
      <c r="B469" s="253" t="s">
        <v>426</v>
      </c>
      <c r="C469" s="254">
        <v>1</v>
      </c>
      <c r="D469" s="14" t="s">
        <v>14</v>
      </c>
      <c r="E469" s="502"/>
      <c r="F469" s="544">
        <f t="shared" si="20"/>
        <v>0</v>
      </c>
      <c r="G469" s="119"/>
      <c r="H469" s="119"/>
      <c r="I469" s="181"/>
    </row>
    <row r="470" spans="1:13" s="182" customFormat="1" x14ac:dyDescent="0.3">
      <c r="A470" s="256"/>
      <c r="B470" s="253"/>
      <c r="C470" s="254"/>
      <c r="D470" s="14"/>
      <c r="E470" s="502"/>
      <c r="F470" s="544"/>
      <c r="G470" s="119"/>
      <c r="H470" s="119"/>
      <c r="I470" s="181"/>
    </row>
    <row r="471" spans="1:13" s="182" customFormat="1" x14ac:dyDescent="0.3">
      <c r="A471" s="256">
        <v>6</v>
      </c>
      <c r="B471" s="253" t="s">
        <v>427</v>
      </c>
      <c r="C471" s="254">
        <v>1</v>
      </c>
      <c r="D471" s="14" t="s">
        <v>14</v>
      </c>
      <c r="E471" s="502"/>
      <c r="F471" s="544">
        <f>ROUND(C471*E471,2)</f>
        <v>0</v>
      </c>
      <c r="G471" s="119"/>
      <c r="H471" s="119"/>
      <c r="I471" s="181"/>
    </row>
    <row r="472" spans="1:13" s="182" customFormat="1" x14ac:dyDescent="0.3">
      <c r="A472" s="110"/>
      <c r="B472" s="72" t="s">
        <v>428</v>
      </c>
      <c r="C472" s="73"/>
      <c r="D472" s="74"/>
      <c r="E472" s="75"/>
      <c r="F472" s="557">
        <f>SUM(F369:F471)</f>
        <v>0</v>
      </c>
      <c r="G472" s="119"/>
      <c r="H472" s="119"/>
      <c r="I472" s="287"/>
      <c r="M472" s="288"/>
    </row>
    <row r="473" spans="1:13" s="186" customFormat="1" x14ac:dyDescent="0.3">
      <c r="A473" s="41"/>
      <c r="B473" s="31"/>
      <c r="C473" s="32"/>
      <c r="D473" s="33"/>
      <c r="E473" s="34"/>
      <c r="F473" s="551"/>
      <c r="G473" s="119"/>
      <c r="H473" s="119"/>
      <c r="I473" s="289"/>
      <c r="M473" s="290"/>
    </row>
    <row r="474" spans="1:13" s="186" customFormat="1" x14ac:dyDescent="0.3">
      <c r="A474" s="135" t="s">
        <v>191</v>
      </c>
      <c r="B474" s="46" t="s">
        <v>438</v>
      </c>
      <c r="C474" s="291"/>
      <c r="D474" s="292"/>
      <c r="E474" s="511"/>
      <c r="F474" s="551"/>
      <c r="G474" s="119"/>
      <c r="H474" s="119"/>
      <c r="I474" s="289"/>
      <c r="M474" s="290"/>
    </row>
    <row r="475" spans="1:13" s="182" customFormat="1" x14ac:dyDescent="0.3">
      <c r="A475" s="232"/>
      <c r="B475" s="47"/>
      <c r="C475" s="293"/>
      <c r="D475" s="294"/>
      <c r="E475" s="512"/>
      <c r="F475" s="554"/>
      <c r="G475" s="119"/>
      <c r="H475" s="119"/>
      <c r="I475" s="287"/>
      <c r="M475" s="288"/>
    </row>
    <row r="476" spans="1:13" s="182" customFormat="1" x14ac:dyDescent="0.3">
      <c r="A476" s="96">
        <v>1</v>
      </c>
      <c r="B476" s="47" t="s">
        <v>88</v>
      </c>
      <c r="C476" s="295"/>
      <c r="D476" s="242"/>
      <c r="E476" s="513"/>
      <c r="F476" s="558"/>
      <c r="G476" s="119"/>
      <c r="H476" s="119"/>
      <c r="I476" s="287"/>
      <c r="M476" s="288"/>
    </row>
    <row r="477" spans="1:13" s="182" customFormat="1" x14ac:dyDescent="0.3">
      <c r="A477" s="97">
        <v>1.1000000000000001</v>
      </c>
      <c r="B477" s="5" t="s">
        <v>129</v>
      </c>
      <c r="C477" s="295">
        <v>1</v>
      </c>
      <c r="D477" s="242" t="s">
        <v>254</v>
      </c>
      <c r="E477" s="513"/>
      <c r="F477" s="544">
        <f t="shared" ref="F477:F539" si="21">ROUND(C477*E477,2)</f>
        <v>0</v>
      </c>
      <c r="G477" s="119"/>
      <c r="H477" s="119"/>
      <c r="I477" s="287"/>
      <c r="M477" s="288"/>
    </row>
    <row r="478" spans="1:13" s="182" customFormat="1" x14ac:dyDescent="0.3">
      <c r="A478" s="104"/>
      <c r="B478" s="5"/>
      <c r="C478" s="295"/>
      <c r="D478" s="242"/>
      <c r="E478" s="513"/>
      <c r="F478" s="544">
        <f t="shared" si="21"/>
        <v>0</v>
      </c>
      <c r="G478" s="119"/>
      <c r="H478" s="119"/>
      <c r="I478" s="287"/>
      <c r="M478" s="288"/>
    </row>
    <row r="479" spans="1:13" s="182" customFormat="1" x14ac:dyDescent="0.3">
      <c r="A479" s="96">
        <v>2</v>
      </c>
      <c r="B479" s="47" t="s">
        <v>89</v>
      </c>
      <c r="C479" s="295"/>
      <c r="D479" s="242"/>
      <c r="E479" s="513"/>
      <c r="F479" s="544">
        <f t="shared" si="21"/>
        <v>0</v>
      </c>
      <c r="G479" s="119"/>
      <c r="H479" s="119"/>
      <c r="I479" s="287"/>
      <c r="M479" s="288"/>
    </row>
    <row r="480" spans="1:13" s="182" customFormat="1" x14ac:dyDescent="0.3">
      <c r="A480" s="97">
        <v>2.1</v>
      </c>
      <c r="B480" s="235" t="s">
        <v>439</v>
      </c>
      <c r="C480" s="295">
        <v>8.8000000000000007</v>
      </c>
      <c r="D480" s="242" t="s">
        <v>90</v>
      </c>
      <c r="E480" s="513"/>
      <c r="F480" s="544">
        <f t="shared" si="21"/>
        <v>0</v>
      </c>
      <c r="G480" s="119"/>
      <c r="H480" s="119"/>
      <c r="I480" s="287"/>
      <c r="M480" s="288"/>
    </row>
    <row r="481" spans="1:13" s="182" customFormat="1" x14ac:dyDescent="0.3">
      <c r="A481" s="97">
        <v>2.2000000000000002</v>
      </c>
      <c r="B481" s="5" t="s">
        <v>440</v>
      </c>
      <c r="C481" s="295">
        <v>3.61</v>
      </c>
      <c r="D481" s="242" t="s">
        <v>91</v>
      </c>
      <c r="E481" s="513"/>
      <c r="F481" s="544">
        <f t="shared" si="21"/>
        <v>0</v>
      </c>
      <c r="G481" s="119"/>
      <c r="H481" s="119"/>
      <c r="I481" s="287"/>
      <c r="M481" s="288"/>
    </row>
    <row r="482" spans="1:13" s="182" customFormat="1" ht="26.4" x14ac:dyDescent="0.3">
      <c r="A482" s="97">
        <v>2.2999999999999998</v>
      </c>
      <c r="B482" s="5" t="s">
        <v>441</v>
      </c>
      <c r="C482" s="295">
        <v>6.23</v>
      </c>
      <c r="D482" s="242" t="s">
        <v>57</v>
      </c>
      <c r="E482" s="513"/>
      <c r="F482" s="544">
        <f t="shared" si="21"/>
        <v>0</v>
      </c>
      <c r="G482" s="119"/>
      <c r="H482" s="119"/>
      <c r="I482" s="287"/>
      <c r="M482" s="288"/>
    </row>
    <row r="483" spans="1:13" s="182" customFormat="1" x14ac:dyDescent="0.3">
      <c r="A483" s="104"/>
      <c r="B483" s="5"/>
      <c r="C483" s="295"/>
      <c r="D483" s="242"/>
      <c r="E483" s="513"/>
      <c r="F483" s="544">
        <f t="shared" si="21"/>
        <v>0</v>
      </c>
      <c r="G483" s="119"/>
      <c r="H483" s="119"/>
      <c r="I483" s="287"/>
      <c r="M483" s="288"/>
    </row>
    <row r="484" spans="1:13" s="182" customFormat="1" x14ac:dyDescent="0.3">
      <c r="A484" s="96">
        <v>3</v>
      </c>
      <c r="B484" s="47" t="s">
        <v>442</v>
      </c>
      <c r="C484" s="295"/>
      <c r="D484" s="242"/>
      <c r="E484" s="513"/>
      <c r="F484" s="544">
        <f t="shared" si="21"/>
        <v>0</v>
      </c>
      <c r="G484" s="119"/>
      <c r="H484" s="119"/>
      <c r="I484" s="287"/>
      <c r="M484" s="288"/>
    </row>
    <row r="485" spans="1:13" s="182" customFormat="1" x14ac:dyDescent="0.3">
      <c r="A485" s="97">
        <v>3.1</v>
      </c>
      <c r="B485" s="5" t="s">
        <v>443</v>
      </c>
      <c r="C485" s="295">
        <v>3.73</v>
      </c>
      <c r="D485" s="242" t="s">
        <v>92</v>
      </c>
      <c r="E485" s="513"/>
      <c r="F485" s="544">
        <f t="shared" si="21"/>
        <v>0</v>
      </c>
      <c r="G485" s="119"/>
      <c r="H485" s="119"/>
      <c r="I485" s="287"/>
      <c r="M485" s="288"/>
    </row>
    <row r="486" spans="1:13" s="182" customFormat="1" x14ac:dyDescent="0.3">
      <c r="A486" s="97">
        <v>3.2</v>
      </c>
      <c r="B486" s="5" t="s">
        <v>444</v>
      </c>
      <c r="C486" s="295">
        <v>0.33</v>
      </c>
      <c r="D486" s="242" t="s">
        <v>92</v>
      </c>
      <c r="E486" s="513"/>
      <c r="F486" s="544">
        <f t="shared" si="21"/>
        <v>0</v>
      </c>
      <c r="G486" s="119"/>
      <c r="H486" s="119"/>
      <c r="I486" s="287"/>
      <c r="M486" s="288"/>
    </row>
    <row r="487" spans="1:13" s="182" customFormat="1" x14ac:dyDescent="0.3">
      <c r="A487" s="97">
        <v>3.4</v>
      </c>
      <c r="B487" s="5" t="s">
        <v>445</v>
      </c>
      <c r="C487" s="295">
        <v>4.29</v>
      </c>
      <c r="D487" s="242" t="s">
        <v>92</v>
      </c>
      <c r="E487" s="513"/>
      <c r="F487" s="544">
        <f t="shared" si="21"/>
        <v>0</v>
      </c>
      <c r="G487" s="119"/>
      <c r="H487" s="119"/>
      <c r="I487" s="287"/>
      <c r="K487" s="192"/>
      <c r="M487" s="288"/>
    </row>
    <row r="488" spans="1:13" s="182" customFormat="1" x14ac:dyDescent="0.3">
      <c r="A488" s="104"/>
      <c r="B488" s="5"/>
      <c r="C488" s="295"/>
      <c r="D488" s="242"/>
      <c r="E488" s="513"/>
      <c r="F488" s="544">
        <f t="shared" si="21"/>
        <v>0</v>
      </c>
      <c r="G488" s="119"/>
      <c r="H488" s="119"/>
      <c r="I488" s="287"/>
      <c r="M488" s="288"/>
    </row>
    <row r="489" spans="1:13" s="182" customFormat="1" x14ac:dyDescent="0.3">
      <c r="A489" s="96">
        <v>4</v>
      </c>
      <c r="B489" s="47" t="s">
        <v>130</v>
      </c>
      <c r="C489" s="295"/>
      <c r="D489" s="242"/>
      <c r="E489" s="513"/>
      <c r="F489" s="544">
        <f t="shared" si="21"/>
        <v>0</v>
      </c>
      <c r="G489" s="119"/>
      <c r="H489" s="119"/>
      <c r="I489" s="287"/>
      <c r="M489" s="288"/>
    </row>
    <row r="490" spans="1:13" s="182" customFormat="1" x14ac:dyDescent="0.3">
      <c r="A490" s="97">
        <v>4.0999999999999996</v>
      </c>
      <c r="B490" s="5" t="s">
        <v>446</v>
      </c>
      <c r="C490" s="295">
        <v>10.84</v>
      </c>
      <c r="D490" s="242" t="s">
        <v>94</v>
      </c>
      <c r="E490" s="513"/>
      <c r="F490" s="544">
        <f t="shared" si="21"/>
        <v>0</v>
      </c>
      <c r="G490" s="119"/>
      <c r="H490" s="119"/>
      <c r="I490" s="287"/>
      <c r="M490" s="288"/>
    </row>
    <row r="491" spans="1:13" s="182" customFormat="1" x14ac:dyDescent="0.3">
      <c r="A491" s="97">
        <v>4.2</v>
      </c>
      <c r="B491" s="5" t="s">
        <v>447</v>
      </c>
      <c r="C491" s="295">
        <v>67.73</v>
      </c>
      <c r="D491" s="242" t="s">
        <v>94</v>
      </c>
      <c r="E491" s="513"/>
      <c r="F491" s="544">
        <f t="shared" si="21"/>
        <v>0</v>
      </c>
      <c r="G491" s="119"/>
      <c r="H491" s="119"/>
      <c r="I491" s="287"/>
      <c r="J491" s="192"/>
      <c r="M491" s="288"/>
    </row>
    <row r="492" spans="1:13" s="182" customFormat="1" x14ac:dyDescent="0.3">
      <c r="A492" s="97">
        <v>4.3</v>
      </c>
      <c r="B492" s="5" t="s">
        <v>448</v>
      </c>
      <c r="C492" s="295">
        <v>12.33</v>
      </c>
      <c r="D492" s="242" t="s">
        <v>94</v>
      </c>
      <c r="E492" s="513"/>
      <c r="F492" s="544">
        <f t="shared" si="21"/>
        <v>0</v>
      </c>
      <c r="G492" s="119"/>
      <c r="H492" s="119"/>
      <c r="I492" s="287"/>
      <c r="M492" s="288"/>
    </row>
    <row r="493" spans="1:13" s="182" customFormat="1" x14ac:dyDescent="0.3">
      <c r="A493" s="104"/>
      <c r="B493" s="5"/>
      <c r="C493" s="295"/>
      <c r="D493" s="242"/>
      <c r="E493" s="513"/>
      <c r="F493" s="544">
        <f t="shared" si="21"/>
        <v>0</v>
      </c>
      <c r="G493" s="119"/>
      <c r="H493" s="119"/>
      <c r="I493" s="287"/>
      <c r="M493" s="288"/>
    </row>
    <row r="494" spans="1:13" s="182" customFormat="1" x14ac:dyDescent="0.3">
      <c r="A494" s="96">
        <v>5</v>
      </c>
      <c r="B494" s="47" t="s">
        <v>212</v>
      </c>
      <c r="C494" s="295"/>
      <c r="D494" s="242"/>
      <c r="E494" s="513"/>
      <c r="F494" s="544">
        <f t="shared" si="21"/>
        <v>0</v>
      </c>
      <c r="G494" s="119"/>
      <c r="H494" s="119"/>
      <c r="I494" s="287"/>
      <c r="M494" s="288"/>
    </row>
    <row r="495" spans="1:13" s="182" customFormat="1" x14ac:dyDescent="0.3">
      <c r="A495" s="97">
        <v>5.0999999999999996</v>
      </c>
      <c r="B495" s="5" t="s">
        <v>105</v>
      </c>
      <c r="C495" s="295">
        <v>42.9</v>
      </c>
      <c r="D495" s="242" t="s">
        <v>94</v>
      </c>
      <c r="E495" s="513"/>
      <c r="F495" s="544">
        <f t="shared" si="21"/>
        <v>0</v>
      </c>
      <c r="G495" s="119"/>
      <c r="H495" s="119"/>
      <c r="I495" s="287"/>
      <c r="M495" s="288"/>
    </row>
    <row r="496" spans="1:13" s="182" customFormat="1" x14ac:dyDescent="0.3">
      <c r="A496" s="97">
        <v>5.2</v>
      </c>
      <c r="B496" s="5" t="s">
        <v>449</v>
      </c>
      <c r="C496" s="295">
        <v>93.1</v>
      </c>
      <c r="D496" s="242" t="s">
        <v>94</v>
      </c>
      <c r="E496" s="513"/>
      <c r="F496" s="544">
        <f t="shared" si="21"/>
        <v>0</v>
      </c>
      <c r="G496" s="119"/>
      <c r="H496" s="119"/>
      <c r="I496" s="287"/>
      <c r="M496" s="288"/>
    </row>
    <row r="497" spans="1:13" s="182" customFormat="1" x14ac:dyDescent="0.3">
      <c r="A497" s="97">
        <v>5.3</v>
      </c>
      <c r="B497" s="5" t="s">
        <v>99</v>
      </c>
      <c r="C497" s="295">
        <v>56.59</v>
      </c>
      <c r="D497" s="242" t="s">
        <v>94</v>
      </c>
      <c r="E497" s="513"/>
      <c r="F497" s="544">
        <f t="shared" si="21"/>
        <v>0</v>
      </c>
      <c r="G497" s="119"/>
      <c r="H497" s="119"/>
      <c r="I497" s="287"/>
      <c r="M497" s="288"/>
    </row>
    <row r="498" spans="1:13" s="182" customFormat="1" x14ac:dyDescent="0.3">
      <c r="A498" s="97">
        <v>5.5</v>
      </c>
      <c r="B498" s="5" t="s">
        <v>97</v>
      </c>
      <c r="C498" s="296">
        <v>131.72999999999999</v>
      </c>
      <c r="D498" s="242" t="s">
        <v>3</v>
      </c>
      <c r="E498" s="513"/>
      <c r="F498" s="544">
        <f t="shared" si="21"/>
        <v>0</v>
      </c>
      <c r="G498" s="119"/>
      <c r="H498" s="119"/>
      <c r="I498" s="287"/>
      <c r="M498" s="288"/>
    </row>
    <row r="499" spans="1:13" s="182" customFormat="1" x14ac:dyDescent="0.3">
      <c r="A499" s="97">
        <v>5.7</v>
      </c>
      <c r="B499" s="5" t="s">
        <v>450</v>
      </c>
      <c r="C499" s="295">
        <v>42.9</v>
      </c>
      <c r="D499" s="242" t="s">
        <v>94</v>
      </c>
      <c r="E499" s="513"/>
      <c r="F499" s="544">
        <f>ROUND(C499*E499,2)</f>
        <v>0</v>
      </c>
      <c r="G499" s="119"/>
      <c r="H499" s="119"/>
      <c r="I499" s="287"/>
      <c r="M499" s="288"/>
    </row>
    <row r="500" spans="1:13" s="182" customFormat="1" x14ac:dyDescent="0.3">
      <c r="A500" s="97">
        <v>5.6</v>
      </c>
      <c r="B500" s="5" t="s">
        <v>451</v>
      </c>
      <c r="C500" s="295">
        <v>30.4</v>
      </c>
      <c r="D500" s="242" t="s">
        <v>94</v>
      </c>
      <c r="E500" s="513"/>
      <c r="F500" s="544">
        <f t="shared" si="21"/>
        <v>0</v>
      </c>
      <c r="G500" s="119"/>
      <c r="H500" s="119"/>
      <c r="I500" s="287"/>
      <c r="M500" s="288"/>
    </row>
    <row r="501" spans="1:13" s="182" customFormat="1" x14ac:dyDescent="0.3">
      <c r="A501" s="97">
        <v>5.8</v>
      </c>
      <c r="B501" s="5" t="s">
        <v>452</v>
      </c>
      <c r="C501" s="295">
        <v>36.14</v>
      </c>
      <c r="D501" s="242" t="s">
        <v>3</v>
      </c>
      <c r="E501" s="513"/>
      <c r="F501" s="544">
        <f t="shared" si="21"/>
        <v>0</v>
      </c>
      <c r="G501" s="119"/>
      <c r="H501" s="119"/>
      <c r="I501" s="287"/>
      <c r="M501" s="288"/>
    </row>
    <row r="502" spans="1:13" s="182" customFormat="1" x14ac:dyDescent="0.3">
      <c r="A502" s="97">
        <v>5.9</v>
      </c>
      <c r="B502" s="5" t="s">
        <v>453</v>
      </c>
      <c r="C502" s="295">
        <v>22.04</v>
      </c>
      <c r="D502" s="242" t="s">
        <v>94</v>
      </c>
      <c r="E502" s="513"/>
      <c r="F502" s="544">
        <f t="shared" si="21"/>
        <v>0</v>
      </c>
      <c r="G502" s="119"/>
      <c r="H502" s="119"/>
      <c r="I502" s="287"/>
      <c r="M502" s="288"/>
    </row>
    <row r="503" spans="1:13" s="182" customFormat="1" x14ac:dyDescent="0.3">
      <c r="A503" s="104">
        <v>5.0999999999999996</v>
      </c>
      <c r="B503" s="5" t="s">
        <v>454</v>
      </c>
      <c r="C503" s="295">
        <v>149.69</v>
      </c>
      <c r="D503" s="242" t="s">
        <v>94</v>
      </c>
      <c r="E503" s="513"/>
      <c r="F503" s="544">
        <f t="shared" si="21"/>
        <v>0</v>
      </c>
      <c r="G503" s="119"/>
      <c r="H503" s="119"/>
      <c r="I503" s="287"/>
      <c r="M503" s="288"/>
    </row>
    <row r="504" spans="1:13" s="182" customFormat="1" x14ac:dyDescent="0.3">
      <c r="A504" s="104">
        <v>5.1100000000000003</v>
      </c>
      <c r="B504" s="5" t="s">
        <v>455</v>
      </c>
      <c r="C504" s="295">
        <v>22.75</v>
      </c>
      <c r="D504" s="242" t="s">
        <v>3</v>
      </c>
      <c r="E504" s="513"/>
      <c r="F504" s="544">
        <f t="shared" si="21"/>
        <v>0</v>
      </c>
      <c r="G504" s="119"/>
      <c r="H504" s="119"/>
      <c r="I504" s="287"/>
      <c r="M504" s="288"/>
    </row>
    <row r="505" spans="1:13" s="182" customFormat="1" x14ac:dyDescent="0.3">
      <c r="A505" s="104">
        <v>5.12</v>
      </c>
      <c r="B505" s="67" t="s">
        <v>112</v>
      </c>
      <c r="C505" s="295">
        <v>22.5</v>
      </c>
      <c r="D505" s="242" t="s">
        <v>3</v>
      </c>
      <c r="E505" s="513"/>
      <c r="F505" s="544">
        <f t="shared" si="21"/>
        <v>0</v>
      </c>
      <c r="G505" s="119"/>
      <c r="H505" s="119"/>
      <c r="I505" s="287"/>
      <c r="M505" s="288"/>
    </row>
    <row r="506" spans="1:13" s="182" customFormat="1" x14ac:dyDescent="0.3">
      <c r="A506" s="104"/>
      <c r="B506" s="5"/>
      <c r="C506" s="295"/>
      <c r="D506" s="242"/>
      <c r="E506" s="513"/>
      <c r="F506" s="544">
        <f t="shared" si="21"/>
        <v>0</v>
      </c>
      <c r="G506" s="119"/>
      <c r="H506" s="119"/>
      <c r="I506" s="287"/>
      <c r="M506" s="288"/>
    </row>
    <row r="507" spans="1:13" s="182" customFormat="1" x14ac:dyDescent="0.3">
      <c r="A507" s="96">
        <v>6</v>
      </c>
      <c r="B507" s="47" t="s">
        <v>456</v>
      </c>
      <c r="C507" s="295"/>
      <c r="D507" s="242"/>
      <c r="E507" s="513"/>
      <c r="F507" s="544">
        <f t="shared" si="21"/>
        <v>0</v>
      </c>
      <c r="G507" s="119"/>
      <c r="H507" s="119"/>
      <c r="I507" s="287"/>
      <c r="M507" s="288"/>
    </row>
    <row r="508" spans="1:13" s="182" customFormat="1" ht="16.5" customHeight="1" x14ac:dyDescent="0.3">
      <c r="A508" s="97">
        <v>6.1</v>
      </c>
      <c r="B508" s="5" t="s">
        <v>457</v>
      </c>
      <c r="C508" s="295">
        <v>4</v>
      </c>
      <c r="D508" s="242" t="s">
        <v>14</v>
      </c>
      <c r="E508" s="6"/>
      <c r="F508" s="544">
        <f t="shared" si="21"/>
        <v>0</v>
      </c>
      <c r="G508" s="119"/>
      <c r="H508" s="119"/>
      <c r="I508" s="287"/>
      <c r="M508" s="288"/>
    </row>
    <row r="509" spans="1:13" s="182" customFormat="1" x14ac:dyDescent="0.3">
      <c r="A509" s="104"/>
      <c r="B509" s="5"/>
      <c r="C509" s="295"/>
      <c r="D509" s="242"/>
      <c r="E509" s="513"/>
      <c r="F509" s="544">
        <f t="shared" si="21"/>
        <v>0</v>
      </c>
      <c r="G509" s="119"/>
      <c r="H509" s="119"/>
      <c r="I509" s="287"/>
      <c r="M509" s="288"/>
    </row>
    <row r="510" spans="1:13" s="182" customFormat="1" x14ac:dyDescent="0.3">
      <c r="A510" s="96">
        <v>7</v>
      </c>
      <c r="B510" s="47" t="s">
        <v>458</v>
      </c>
      <c r="C510" s="295"/>
      <c r="D510" s="242"/>
      <c r="E510" s="513"/>
      <c r="F510" s="544">
        <f t="shared" si="21"/>
        <v>0</v>
      </c>
      <c r="G510" s="119"/>
      <c r="H510" s="119"/>
      <c r="I510" s="287"/>
      <c r="M510" s="288"/>
    </row>
    <row r="511" spans="1:13" s="182" customFormat="1" x14ac:dyDescent="0.3">
      <c r="A511" s="97">
        <v>7.1</v>
      </c>
      <c r="B511" s="5" t="s">
        <v>413</v>
      </c>
      <c r="C511" s="295">
        <v>63.05</v>
      </c>
      <c r="D511" s="242" t="s">
        <v>115</v>
      </c>
      <c r="E511" s="6"/>
      <c r="F511" s="544">
        <f t="shared" si="21"/>
        <v>0</v>
      </c>
      <c r="G511" s="119"/>
      <c r="H511" s="119"/>
      <c r="I511" s="287"/>
      <c r="M511" s="288"/>
    </row>
    <row r="512" spans="1:13" s="182" customFormat="1" x14ac:dyDescent="0.3">
      <c r="A512" s="104"/>
      <c r="B512" s="5"/>
      <c r="C512" s="295"/>
      <c r="D512" s="242"/>
      <c r="E512" s="513"/>
      <c r="F512" s="544">
        <f t="shared" si="21"/>
        <v>0</v>
      </c>
      <c r="G512" s="119"/>
      <c r="H512" s="119"/>
      <c r="I512" s="287"/>
      <c r="M512" s="288"/>
    </row>
    <row r="513" spans="1:13" s="182" customFormat="1" x14ac:dyDescent="0.3">
      <c r="A513" s="96">
        <v>8</v>
      </c>
      <c r="B513" s="47" t="s">
        <v>459</v>
      </c>
      <c r="C513" s="295"/>
      <c r="D513" s="242"/>
      <c r="E513" s="513"/>
      <c r="F513" s="544">
        <f t="shared" si="21"/>
        <v>0</v>
      </c>
      <c r="G513" s="119"/>
      <c r="H513" s="119"/>
      <c r="I513" s="287"/>
      <c r="M513" s="288"/>
    </row>
    <row r="514" spans="1:13" s="182" customFormat="1" x14ac:dyDescent="0.3">
      <c r="A514" s="97">
        <v>8.1</v>
      </c>
      <c r="B514" s="5" t="s">
        <v>460</v>
      </c>
      <c r="C514" s="295">
        <v>8</v>
      </c>
      <c r="D514" s="242" t="s">
        <v>14</v>
      </c>
      <c r="E514" s="502"/>
      <c r="F514" s="544">
        <f t="shared" si="21"/>
        <v>0</v>
      </c>
      <c r="G514" s="119"/>
      <c r="H514" s="119"/>
      <c r="I514" s="287"/>
      <c r="M514" s="288"/>
    </row>
    <row r="515" spans="1:13" s="182" customFormat="1" x14ac:dyDescent="0.3">
      <c r="A515" s="97">
        <v>8.1999999999999993</v>
      </c>
      <c r="B515" s="5" t="s">
        <v>461</v>
      </c>
      <c r="C515" s="295">
        <v>10</v>
      </c>
      <c r="D515" s="242" t="s">
        <v>14</v>
      </c>
      <c r="E515" s="6"/>
      <c r="F515" s="544">
        <f t="shared" si="21"/>
        <v>0</v>
      </c>
      <c r="G515" s="119"/>
      <c r="H515" s="119"/>
      <c r="I515" s="287"/>
      <c r="M515" s="288"/>
    </row>
    <row r="516" spans="1:13" s="182" customFormat="1" x14ac:dyDescent="0.3">
      <c r="A516" s="97">
        <v>8.3000000000000007</v>
      </c>
      <c r="B516" s="5" t="s">
        <v>462</v>
      </c>
      <c r="C516" s="295">
        <v>8</v>
      </c>
      <c r="D516" s="242" t="s">
        <v>14</v>
      </c>
      <c r="E516" s="6"/>
      <c r="F516" s="544">
        <f t="shared" si="21"/>
        <v>0</v>
      </c>
      <c r="G516" s="119"/>
      <c r="H516" s="119"/>
      <c r="I516" s="287"/>
      <c r="M516" s="288"/>
    </row>
    <row r="517" spans="1:13" s="182" customFormat="1" ht="15" customHeight="1" x14ac:dyDescent="0.3">
      <c r="A517" s="97">
        <v>8.4</v>
      </c>
      <c r="B517" s="5" t="s">
        <v>463</v>
      </c>
      <c r="C517" s="295">
        <v>1</v>
      </c>
      <c r="D517" s="242" t="s">
        <v>14</v>
      </c>
      <c r="E517" s="6"/>
      <c r="F517" s="544">
        <f t="shared" si="21"/>
        <v>0</v>
      </c>
      <c r="G517" s="119"/>
      <c r="H517" s="119"/>
      <c r="I517" s="287"/>
      <c r="M517" s="288"/>
    </row>
    <row r="518" spans="1:13" s="182" customFormat="1" x14ac:dyDescent="0.3">
      <c r="A518" s="297"/>
      <c r="B518" s="152"/>
      <c r="C518" s="172"/>
      <c r="D518" s="185"/>
      <c r="E518" s="514"/>
      <c r="F518" s="544">
        <f t="shared" si="21"/>
        <v>0</v>
      </c>
      <c r="G518" s="119"/>
      <c r="H518" s="119"/>
      <c r="I518" s="287"/>
      <c r="M518" s="288"/>
    </row>
    <row r="519" spans="1:13" s="182" customFormat="1" x14ac:dyDescent="0.3">
      <c r="A519" s="96">
        <v>9</v>
      </c>
      <c r="B519" s="47" t="s">
        <v>464</v>
      </c>
      <c r="C519" s="295"/>
      <c r="D519" s="242"/>
      <c r="E519" s="513"/>
      <c r="F519" s="544">
        <f t="shared" si="21"/>
        <v>0</v>
      </c>
      <c r="G519" s="119"/>
      <c r="H519" s="119"/>
      <c r="I519" s="287"/>
      <c r="M519" s="288"/>
    </row>
    <row r="520" spans="1:13" s="182" customFormat="1" x14ac:dyDescent="0.3">
      <c r="A520" s="97">
        <v>9.1</v>
      </c>
      <c r="B520" s="5" t="s">
        <v>465</v>
      </c>
      <c r="C520" s="295">
        <v>1</v>
      </c>
      <c r="D520" s="242" t="s">
        <v>14</v>
      </c>
      <c r="E520" s="6"/>
      <c r="F520" s="544">
        <f t="shared" si="21"/>
        <v>0</v>
      </c>
      <c r="G520" s="119"/>
      <c r="H520" s="119"/>
      <c r="I520" s="287"/>
      <c r="M520" s="288"/>
    </row>
    <row r="521" spans="1:13" s="182" customFormat="1" x14ac:dyDescent="0.3">
      <c r="A521" s="97">
        <v>9.1999999999999993</v>
      </c>
      <c r="B521" s="235" t="s">
        <v>466</v>
      </c>
      <c r="C521" s="295">
        <v>1</v>
      </c>
      <c r="D521" s="242" t="s">
        <v>14</v>
      </c>
      <c r="E521" s="513"/>
      <c r="F521" s="544">
        <f t="shared" si="21"/>
        <v>0</v>
      </c>
      <c r="G521" s="119"/>
      <c r="H521" s="119"/>
      <c r="I521" s="287"/>
      <c r="M521" s="288"/>
    </row>
    <row r="522" spans="1:13" s="182" customFormat="1" x14ac:dyDescent="0.3">
      <c r="A522" s="97">
        <v>9.3000000000000007</v>
      </c>
      <c r="B522" s="5" t="s">
        <v>467</v>
      </c>
      <c r="C522" s="295">
        <v>1</v>
      </c>
      <c r="D522" s="242" t="s">
        <v>14</v>
      </c>
      <c r="E522" s="513"/>
      <c r="F522" s="544">
        <f t="shared" si="21"/>
        <v>0</v>
      </c>
      <c r="G522" s="119"/>
      <c r="H522" s="119"/>
      <c r="I522" s="287"/>
      <c r="M522" s="288"/>
    </row>
    <row r="523" spans="1:13" s="182" customFormat="1" x14ac:dyDescent="0.3">
      <c r="A523" s="97">
        <v>9.4</v>
      </c>
      <c r="B523" s="5" t="s">
        <v>468</v>
      </c>
      <c r="C523" s="295">
        <v>1</v>
      </c>
      <c r="D523" s="242" t="s">
        <v>14</v>
      </c>
      <c r="E523" s="513"/>
      <c r="F523" s="544">
        <f t="shared" si="21"/>
        <v>0</v>
      </c>
      <c r="G523" s="119"/>
      <c r="H523" s="119"/>
      <c r="I523" s="287"/>
      <c r="M523" s="288"/>
    </row>
    <row r="524" spans="1:13" s="182" customFormat="1" x14ac:dyDescent="0.3">
      <c r="A524" s="97">
        <v>9.5</v>
      </c>
      <c r="B524" s="5" t="s">
        <v>131</v>
      </c>
      <c r="C524" s="295">
        <v>1</v>
      </c>
      <c r="D524" s="242" t="s">
        <v>14</v>
      </c>
      <c r="E524" s="513"/>
      <c r="F524" s="544">
        <f t="shared" si="21"/>
        <v>0</v>
      </c>
      <c r="G524" s="119"/>
      <c r="H524" s="119"/>
      <c r="I524" s="287"/>
      <c r="M524" s="288"/>
    </row>
    <row r="525" spans="1:13" s="182" customFormat="1" x14ac:dyDescent="0.3">
      <c r="A525" s="97">
        <v>9.6</v>
      </c>
      <c r="B525" s="5" t="s">
        <v>469</v>
      </c>
      <c r="C525" s="295">
        <v>1</v>
      </c>
      <c r="D525" s="242" t="s">
        <v>14</v>
      </c>
      <c r="E525" s="513"/>
      <c r="F525" s="544">
        <f t="shared" si="21"/>
        <v>0</v>
      </c>
      <c r="G525" s="119"/>
      <c r="H525" s="119"/>
      <c r="I525" s="287"/>
      <c r="M525" s="288"/>
    </row>
    <row r="526" spans="1:13" s="182" customFormat="1" x14ac:dyDescent="0.3">
      <c r="A526" s="97">
        <v>9.6999999999999993</v>
      </c>
      <c r="B526" s="235" t="s">
        <v>470</v>
      </c>
      <c r="C526" s="295">
        <v>2</v>
      </c>
      <c r="D526" s="242" t="s">
        <v>14</v>
      </c>
      <c r="E526" s="513"/>
      <c r="F526" s="544">
        <f t="shared" si="21"/>
        <v>0</v>
      </c>
      <c r="G526" s="119"/>
      <c r="H526" s="119"/>
      <c r="I526" s="287"/>
      <c r="M526" s="288"/>
    </row>
    <row r="527" spans="1:13" s="182" customFormat="1" x14ac:dyDescent="0.3">
      <c r="A527" s="97">
        <v>9.8000000000000007</v>
      </c>
      <c r="B527" s="5" t="s">
        <v>471</v>
      </c>
      <c r="C527" s="295">
        <v>1</v>
      </c>
      <c r="D527" s="242" t="s">
        <v>14</v>
      </c>
      <c r="E527" s="513"/>
      <c r="F527" s="544">
        <f t="shared" si="21"/>
        <v>0</v>
      </c>
      <c r="G527" s="119"/>
      <c r="H527" s="119"/>
      <c r="I527" s="287"/>
      <c r="M527" s="288"/>
    </row>
    <row r="528" spans="1:13" s="182" customFormat="1" x14ac:dyDescent="0.3">
      <c r="A528" s="97">
        <v>9.9</v>
      </c>
      <c r="B528" s="5" t="s">
        <v>472</v>
      </c>
      <c r="C528" s="295">
        <v>4</v>
      </c>
      <c r="D528" s="242" t="s">
        <v>14</v>
      </c>
      <c r="E528" s="513"/>
      <c r="F528" s="544">
        <f t="shared" ref="F528:F529" si="22">+C528*E528</f>
        <v>0</v>
      </c>
      <c r="G528" s="119"/>
      <c r="H528" s="119"/>
      <c r="I528" s="287"/>
      <c r="M528" s="288"/>
    </row>
    <row r="529" spans="1:13" s="182" customFormat="1" x14ac:dyDescent="0.3">
      <c r="A529" s="104">
        <v>9.1</v>
      </c>
      <c r="B529" s="5" t="s">
        <v>473</v>
      </c>
      <c r="C529" s="295">
        <v>1</v>
      </c>
      <c r="D529" s="242" t="s">
        <v>14</v>
      </c>
      <c r="E529" s="513"/>
      <c r="F529" s="544">
        <f t="shared" si="22"/>
        <v>0</v>
      </c>
      <c r="G529" s="119"/>
      <c r="H529" s="119"/>
      <c r="I529" s="287"/>
      <c r="M529" s="288"/>
    </row>
    <row r="530" spans="1:13" s="182" customFormat="1" x14ac:dyDescent="0.3">
      <c r="A530" s="104">
        <v>9.11</v>
      </c>
      <c r="B530" s="5" t="s">
        <v>132</v>
      </c>
      <c r="C530" s="295">
        <v>1</v>
      </c>
      <c r="D530" s="242" t="s">
        <v>254</v>
      </c>
      <c r="E530" s="513"/>
      <c r="F530" s="544">
        <f t="shared" si="21"/>
        <v>0</v>
      </c>
      <c r="G530" s="119"/>
      <c r="H530" s="119"/>
      <c r="I530" s="287"/>
      <c r="M530" s="288"/>
    </row>
    <row r="531" spans="1:13" s="182" customFormat="1" x14ac:dyDescent="0.3">
      <c r="A531" s="104">
        <v>9.1199999999999992</v>
      </c>
      <c r="B531" s="235" t="s">
        <v>474</v>
      </c>
      <c r="C531" s="295">
        <v>1</v>
      </c>
      <c r="D531" s="242" t="s">
        <v>14</v>
      </c>
      <c r="E531" s="6"/>
      <c r="F531" s="544">
        <f t="shared" si="21"/>
        <v>0</v>
      </c>
      <c r="G531" s="119"/>
      <c r="H531" s="119"/>
      <c r="I531" s="287"/>
      <c r="M531" s="288"/>
    </row>
    <row r="532" spans="1:13" s="182" customFormat="1" x14ac:dyDescent="0.3">
      <c r="A532" s="104">
        <v>9.1300000000000008</v>
      </c>
      <c r="B532" s="235" t="s">
        <v>475</v>
      </c>
      <c r="C532" s="295">
        <v>1</v>
      </c>
      <c r="D532" s="242" t="s">
        <v>254</v>
      </c>
      <c r="E532" s="513"/>
      <c r="F532" s="544">
        <f t="shared" si="21"/>
        <v>0</v>
      </c>
      <c r="G532" s="119"/>
      <c r="H532" s="119"/>
      <c r="I532" s="287"/>
      <c r="M532" s="288"/>
    </row>
    <row r="533" spans="1:13" s="182" customFormat="1" x14ac:dyDescent="0.3">
      <c r="A533" s="298"/>
      <c r="B533" s="235"/>
      <c r="C533" s="295"/>
      <c r="D533" s="242"/>
      <c r="E533" s="513"/>
      <c r="F533" s="544">
        <f t="shared" si="21"/>
        <v>0</v>
      </c>
      <c r="G533" s="119"/>
      <c r="H533" s="119"/>
      <c r="I533" s="287"/>
      <c r="M533" s="288"/>
    </row>
    <row r="534" spans="1:13" s="182" customFormat="1" x14ac:dyDescent="0.3">
      <c r="A534" s="299">
        <v>10</v>
      </c>
      <c r="B534" s="233" t="s">
        <v>476</v>
      </c>
      <c r="C534" s="295"/>
      <c r="D534" s="242"/>
      <c r="E534" s="513"/>
      <c r="F534" s="544">
        <f t="shared" si="21"/>
        <v>0</v>
      </c>
      <c r="G534" s="119"/>
      <c r="H534" s="119"/>
      <c r="I534" s="287"/>
      <c r="M534" s="288"/>
    </row>
    <row r="535" spans="1:13" s="182" customFormat="1" x14ac:dyDescent="0.3">
      <c r="A535" s="300">
        <v>10.1</v>
      </c>
      <c r="B535" s="235" t="s">
        <v>477</v>
      </c>
      <c r="C535" s="301">
        <v>21.2</v>
      </c>
      <c r="D535" s="242" t="s">
        <v>115</v>
      </c>
      <c r="E535" s="6"/>
      <c r="F535" s="544">
        <f t="shared" si="21"/>
        <v>0</v>
      </c>
      <c r="G535" s="119"/>
      <c r="H535" s="119"/>
      <c r="I535" s="287"/>
      <c r="M535" s="288"/>
    </row>
    <row r="536" spans="1:13" s="182" customFormat="1" x14ac:dyDescent="0.3">
      <c r="A536" s="302">
        <v>10.199999999999999</v>
      </c>
      <c r="B536" s="303" t="s">
        <v>478</v>
      </c>
      <c r="C536" s="304">
        <v>12.46</v>
      </c>
      <c r="D536" s="305" t="s">
        <v>479</v>
      </c>
      <c r="E536" s="115"/>
      <c r="F536" s="545">
        <f t="shared" si="21"/>
        <v>0</v>
      </c>
      <c r="G536" s="119"/>
      <c r="H536" s="119"/>
      <c r="I536" s="287"/>
      <c r="M536" s="288"/>
    </row>
    <row r="537" spans="1:13" s="182" customFormat="1" x14ac:dyDescent="0.3">
      <c r="A537" s="300">
        <v>10.3</v>
      </c>
      <c r="B537" s="235" t="s">
        <v>480</v>
      </c>
      <c r="C537" s="301">
        <v>5.9</v>
      </c>
      <c r="D537" s="242" t="s">
        <v>479</v>
      </c>
      <c r="E537" s="6"/>
      <c r="F537" s="544">
        <f t="shared" si="21"/>
        <v>0</v>
      </c>
      <c r="G537" s="119"/>
      <c r="H537" s="119"/>
      <c r="I537" s="287"/>
      <c r="M537" s="288"/>
    </row>
    <row r="538" spans="1:13" s="182" customFormat="1" x14ac:dyDescent="0.3">
      <c r="A538" s="298"/>
      <c r="B538" s="235"/>
      <c r="C538" s="295"/>
      <c r="D538" s="242"/>
      <c r="E538" s="513"/>
      <c r="F538" s="544">
        <f t="shared" si="21"/>
        <v>0</v>
      </c>
      <c r="G538" s="119"/>
      <c r="H538" s="119"/>
      <c r="I538" s="287"/>
      <c r="M538" s="288"/>
    </row>
    <row r="539" spans="1:13" s="182" customFormat="1" x14ac:dyDescent="0.3">
      <c r="A539" s="96">
        <v>11</v>
      </c>
      <c r="B539" s="233" t="s">
        <v>481</v>
      </c>
      <c r="C539" s="295">
        <v>1</v>
      </c>
      <c r="D539" s="242" t="s">
        <v>14</v>
      </c>
      <c r="E539" s="513"/>
      <c r="F539" s="544">
        <f t="shared" si="21"/>
        <v>0</v>
      </c>
      <c r="G539" s="119"/>
      <c r="H539" s="119"/>
      <c r="I539" s="287"/>
      <c r="M539" s="288"/>
    </row>
    <row r="540" spans="1:13" s="182" customFormat="1" x14ac:dyDescent="0.3">
      <c r="A540" s="106"/>
      <c r="B540" s="306" t="s">
        <v>192</v>
      </c>
      <c r="C540" s="307"/>
      <c r="D540" s="308"/>
      <c r="E540" s="515"/>
      <c r="F540" s="559">
        <f>SUM(F477:F539)</f>
        <v>0</v>
      </c>
      <c r="G540" s="119"/>
      <c r="H540" s="119"/>
      <c r="I540" s="287"/>
      <c r="M540" s="288"/>
    </row>
    <row r="541" spans="1:13" s="182" customFormat="1" x14ac:dyDescent="0.3">
      <c r="A541" s="107"/>
      <c r="B541" s="22"/>
      <c r="C541" s="23"/>
      <c r="D541" s="24"/>
      <c r="E541" s="25"/>
      <c r="F541" s="554"/>
      <c r="G541" s="119"/>
      <c r="H541" s="119"/>
      <c r="I541" s="287"/>
      <c r="M541" s="288"/>
    </row>
    <row r="542" spans="1:13" s="182" customFormat="1" x14ac:dyDescent="0.3">
      <c r="A542" s="108" t="s">
        <v>144</v>
      </c>
      <c r="B542" s="68" t="s">
        <v>571</v>
      </c>
      <c r="C542" s="23"/>
      <c r="D542" s="24"/>
      <c r="E542" s="25"/>
      <c r="F542" s="554"/>
      <c r="G542" s="119"/>
      <c r="H542" s="119"/>
      <c r="I542" s="287"/>
      <c r="M542" s="288"/>
    </row>
    <row r="543" spans="1:13" s="182" customFormat="1" x14ac:dyDescent="0.3">
      <c r="A543" s="109" t="s">
        <v>52</v>
      </c>
      <c r="B543" s="68" t="s">
        <v>149</v>
      </c>
      <c r="C543" s="23"/>
      <c r="D543" s="24"/>
      <c r="E543" s="25"/>
      <c r="F543" s="554"/>
      <c r="G543" s="119"/>
      <c r="H543" s="119"/>
      <c r="I543" s="287"/>
      <c r="M543" s="288"/>
    </row>
    <row r="544" spans="1:13" s="182" customFormat="1" x14ac:dyDescent="0.3">
      <c r="A544" s="108"/>
      <c r="B544" s="68"/>
      <c r="C544" s="23"/>
      <c r="D544" s="24"/>
      <c r="E544" s="25"/>
      <c r="F544" s="554"/>
      <c r="G544" s="119"/>
      <c r="H544" s="119"/>
      <c r="I544" s="287"/>
      <c r="M544" s="288"/>
    </row>
    <row r="545" spans="1:11" x14ac:dyDescent="0.3">
      <c r="A545" s="139">
        <v>1</v>
      </c>
      <c r="B545" s="140" t="s">
        <v>71</v>
      </c>
      <c r="C545" s="141">
        <v>707.47</v>
      </c>
      <c r="D545" s="142" t="s">
        <v>3</v>
      </c>
      <c r="E545" s="91"/>
      <c r="F545" s="544">
        <f>ROUND(C545*E545,2)</f>
        <v>0</v>
      </c>
    </row>
    <row r="546" spans="1:11" x14ac:dyDescent="0.3">
      <c r="A546" s="139"/>
      <c r="B546" s="140"/>
      <c r="C546" s="141"/>
      <c r="D546" s="142"/>
      <c r="E546" s="91"/>
      <c r="F546" s="544"/>
    </row>
    <row r="547" spans="1:11" x14ac:dyDescent="0.3">
      <c r="A547" s="139">
        <v>2</v>
      </c>
      <c r="B547" s="151" t="s">
        <v>4</v>
      </c>
      <c r="C547" s="141"/>
      <c r="D547" s="142"/>
      <c r="E547" s="91"/>
      <c r="F547" s="544"/>
    </row>
    <row r="548" spans="1:11" x14ac:dyDescent="0.3">
      <c r="A548" s="144">
        <v>2.1</v>
      </c>
      <c r="B548" s="152" t="s">
        <v>15</v>
      </c>
      <c r="C548" s="141">
        <v>857.47</v>
      </c>
      <c r="D548" s="142" t="s">
        <v>195</v>
      </c>
      <c r="E548" s="91"/>
      <c r="F548" s="544">
        <f t="shared" ref="F548:F552" si="23">ROUND(C548*E548,2)</f>
        <v>0</v>
      </c>
    </row>
    <row r="549" spans="1:11" x14ac:dyDescent="0.3">
      <c r="A549" s="144">
        <v>2.2000000000000002</v>
      </c>
      <c r="B549" s="153" t="s">
        <v>16</v>
      </c>
      <c r="C549" s="141">
        <v>624.33000000000004</v>
      </c>
      <c r="D549" s="142" t="s">
        <v>50</v>
      </c>
      <c r="E549" s="91"/>
      <c r="F549" s="544">
        <f t="shared" si="23"/>
        <v>0</v>
      </c>
    </row>
    <row r="550" spans="1:11" x14ac:dyDescent="0.3">
      <c r="A550" s="144">
        <v>2.2999999999999998</v>
      </c>
      <c r="B550" s="153" t="s">
        <v>74</v>
      </c>
      <c r="C550" s="141">
        <v>57.85</v>
      </c>
      <c r="D550" s="142" t="s">
        <v>195</v>
      </c>
      <c r="E550" s="91"/>
      <c r="F550" s="544">
        <f t="shared" si="23"/>
        <v>0</v>
      </c>
      <c r="K550" s="119"/>
    </row>
    <row r="551" spans="1:11" x14ac:dyDescent="0.3">
      <c r="A551" s="144">
        <v>2.4</v>
      </c>
      <c r="B551" s="153" t="s">
        <v>108</v>
      </c>
      <c r="C551" s="141">
        <v>695.21</v>
      </c>
      <c r="D551" s="142" t="s">
        <v>91</v>
      </c>
      <c r="E551" s="91"/>
      <c r="F551" s="544">
        <f>ROUND(C551*E551,2)</f>
        <v>0</v>
      </c>
      <c r="K551" s="119"/>
    </row>
    <row r="552" spans="1:11" ht="26.4" x14ac:dyDescent="0.3">
      <c r="A552" s="144">
        <v>2.5</v>
      </c>
      <c r="B552" s="150" t="s">
        <v>18</v>
      </c>
      <c r="C552" s="141">
        <v>194.64</v>
      </c>
      <c r="D552" s="142" t="s">
        <v>195</v>
      </c>
      <c r="E552" s="91"/>
      <c r="F552" s="544">
        <f t="shared" si="23"/>
        <v>0</v>
      </c>
    </row>
    <row r="553" spans="1:11" x14ac:dyDescent="0.3">
      <c r="A553" s="144"/>
      <c r="B553" s="145"/>
      <c r="C553" s="143"/>
      <c r="D553" s="142"/>
      <c r="E553" s="91"/>
      <c r="F553" s="544"/>
    </row>
    <row r="554" spans="1:11" x14ac:dyDescent="0.3">
      <c r="A554" s="139">
        <v>3</v>
      </c>
      <c r="B554" s="151" t="s">
        <v>39</v>
      </c>
      <c r="C554" s="143"/>
      <c r="D554" s="142"/>
      <c r="E554" s="91"/>
      <c r="F554" s="544"/>
    </row>
    <row r="555" spans="1:11" x14ac:dyDescent="0.3">
      <c r="A555" s="144">
        <f>+A554+0.1</f>
        <v>3.1</v>
      </c>
      <c r="B555" s="154" t="s">
        <v>75</v>
      </c>
      <c r="C555" s="143">
        <v>143.66</v>
      </c>
      <c r="D555" s="142" t="s">
        <v>3</v>
      </c>
      <c r="E555" s="91"/>
      <c r="F555" s="544">
        <f t="shared" ref="F555:F559" si="24">ROUND(C555*E555,2)</f>
        <v>0</v>
      </c>
      <c r="K555" s="119"/>
    </row>
    <row r="556" spans="1:11" x14ac:dyDescent="0.3">
      <c r="A556" s="144">
        <f t="shared" ref="A556:A559" si="25">+A555+0.1</f>
        <v>3.2</v>
      </c>
      <c r="B556" s="154" t="s">
        <v>76</v>
      </c>
      <c r="C556" s="143">
        <v>187.53</v>
      </c>
      <c r="D556" s="142" t="s">
        <v>3</v>
      </c>
      <c r="E556" s="91"/>
      <c r="F556" s="544">
        <f t="shared" si="24"/>
        <v>0</v>
      </c>
    </row>
    <row r="557" spans="1:11" x14ac:dyDescent="0.3">
      <c r="A557" s="144">
        <f t="shared" si="25"/>
        <v>3.3</v>
      </c>
      <c r="B557" s="154" t="s">
        <v>482</v>
      </c>
      <c r="C557" s="143">
        <v>48.21</v>
      </c>
      <c r="D557" s="142" t="s">
        <v>3</v>
      </c>
      <c r="E557" s="91"/>
      <c r="F557" s="544">
        <f t="shared" si="24"/>
        <v>0</v>
      </c>
    </row>
    <row r="558" spans="1:11" x14ac:dyDescent="0.3">
      <c r="A558" s="144">
        <f t="shared" si="25"/>
        <v>3.4</v>
      </c>
      <c r="B558" s="154" t="s">
        <v>77</v>
      </c>
      <c r="C558" s="143">
        <v>240.93</v>
      </c>
      <c r="D558" s="142" t="s">
        <v>3</v>
      </c>
      <c r="E558" s="91"/>
      <c r="F558" s="544">
        <f t="shared" si="24"/>
        <v>0</v>
      </c>
    </row>
    <row r="559" spans="1:11" x14ac:dyDescent="0.3">
      <c r="A559" s="144">
        <f t="shared" si="25"/>
        <v>3.5</v>
      </c>
      <c r="B559" s="154" t="s">
        <v>483</v>
      </c>
      <c r="C559" s="143">
        <v>116.6</v>
      </c>
      <c r="D559" s="142" t="s">
        <v>3</v>
      </c>
      <c r="E559" s="91"/>
      <c r="F559" s="544">
        <f t="shared" si="24"/>
        <v>0</v>
      </c>
    </row>
    <row r="560" spans="1:11" x14ac:dyDescent="0.3">
      <c r="A560" s="144"/>
      <c r="B560" s="152"/>
      <c r="C560" s="143"/>
      <c r="D560" s="142"/>
      <c r="E560" s="91"/>
      <c r="F560" s="544"/>
    </row>
    <row r="561" spans="1:13" x14ac:dyDescent="0.3">
      <c r="A561" s="139">
        <v>4</v>
      </c>
      <c r="B561" s="151" t="s">
        <v>40</v>
      </c>
      <c r="C561" s="143"/>
      <c r="D561" s="142"/>
      <c r="E561" s="91"/>
      <c r="F561" s="544"/>
    </row>
    <row r="562" spans="1:13" x14ac:dyDescent="0.3">
      <c r="A562" s="144">
        <f>+A561+0.1</f>
        <v>4.0999999999999996</v>
      </c>
      <c r="B562" s="154" t="s">
        <v>150</v>
      </c>
      <c r="C562" s="143">
        <v>139.47999999999999</v>
      </c>
      <c r="D562" s="142" t="s">
        <v>3</v>
      </c>
      <c r="E562" s="91"/>
      <c r="F562" s="544">
        <f t="shared" ref="F562:F566" si="26">ROUND(C562*E562,2)</f>
        <v>0</v>
      </c>
      <c r="K562" s="119"/>
    </row>
    <row r="563" spans="1:13" x14ac:dyDescent="0.3">
      <c r="A563" s="144">
        <f t="shared" ref="A563:A566" si="27">+A562+0.1</f>
        <v>4.2</v>
      </c>
      <c r="B563" s="154" t="s">
        <v>151</v>
      </c>
      <c r="C563" s="143">
        <v>180.32</v>
      </c>
      <c r="D563" s="142" t="s">
        <v>3</v>
      </c>
      <c r="E563" s="91"/>
      <c r="F563" s="544">
        <f t="shared" si="26"/>
        <v>0</v>
      </c>
    </row>
    <row r="564" spans="1:13" x14ac:dyDescent="0.3">
      <c r="A564" s="144">
        <f t="shared" si="27"/>
        <v>4.3</v>
      </c>
      <c r="B564" s="154" t="s">
        <v>482</v>
      </c>
      <c r="C564" s="143">
        <v>48.21</v>
      </c>
      <c r="D564" s="142" t="s">
        <v>3</v>
      </c>
      <c r="E564" s="91"/>
      <c r="F564" s="544">
        <f t="shared" si="26"/>
        <v>0</v>
      </c>
    </row>
    <row r="565" spans="1:13" x14ac:dyDescent="0.3">
      <c r="A565" s="144">
        <f t="shared" si="27"/>
        <v>4.4000000000000004</v>
      </c>
      <c r="B565" s="154" t="s">
        <v>152</v>
      </c>
      <c r="C565" s="143">
        <v>229.46</v>
      </c>
      <c r="D565" s="142" t="s">
        <v>3</v>
      </c>
      <c r="E565" s="91"/>
      <c r="F565" s="544">
        <f t="shared" si="26"/>
        <v>0</v>
      </c>
    </row>
    <row r="566" spans="1:13" x14ac:dyDescent="0.3">
      <c r="A566" s="144">
        <f t="shared" si="27"/>
        <v>4.5</v>
      </c>
      <c r="B566" s="154" t="s">
        <v>484</v>
      </c>
      <c r="C566" s="143">
        <v>110</v>
      </c>
      <c r="D566" s="142" t="s">
        <v>3</v>
      </c>
      <c r="E566" s="91"/>
      <c r="F566" s="544">
        <f t="shared" si="26"/>
        <v>0</v>
      </c>
    </row>
    <row r="567" spans="1:13" x14ac:dyDescent="0.3">
      <c r="A567" s="144"/>
      <c r="B567" s="156"/>
      <c r="C567" s="143"/>
      <c r="D567" s="142"/>
      <c r="E567" s="91"/>
      <c r="F567" s="544"/>
    </row>
    <row r="568" spans="1:13" ht="32.25" customHeight="1" x14ac:dyDescent="0.3">
      <c r="A568" s="139">
        <v>5</v>
      </c>
      <c r="B568" s="309" t="s">
        <v>48</v>
      </c>
      <c r="C568" s="143"/>
      <c r="D568" s="142"/>
      <c r="E568" s="91"/>
      <c r="F568" s="544"/>
    </row>
    <row r="569" spans="1:13" x14ac:dyDescent="0.3">
      <c r="A569" s="144">
        <v>5.0999999999999996</v>
      </c>
      <c r="B569" s="59" t="s">
        <v>68</v>
      </c>
      <c r="C569" s="141">
        <v>12</v>
      </c>
      <c r="D569" s="189" t="s">
        <v>14</v>
      </c>
      <c r="E569" s="91"/>
      <c r="F569" s="544">
        <f t="shared" ref="F569" si="28">ROUND(C569*E569,2)</f>
        <v>0</v>
      </c>
    </row>
    <row r="570" spans="1:13" x14ac:dyDescent="0.3">
      <c r="A570" s="144"/>
      <c r="B570" s="59"/>
      <c r="C570" s="141"/>
      <c r="D570" s="189"/>
      <c r="E570" s="91"/>
      <c r="F570" s="544"/>
    </row>
    <row r="571" spans="1:13" s="182" customFormat="1" ht="26.4" x14ac:dyDescent="0.3">
      <c r="A571" s="310" t="s">
        <v>143</v>
      </c>
      <c r="B571" s="136" t="s">
        <v>570</v>
      </c>
      <c r="C571" s="137"/>
      <c r="D571" s="137"/>
      <c r="E571" s="516"/>
      <c r="F571" s="544"/>
      <c r="G571" s="119"/>
      <c r="H571" s="119"/>
      <c r="I571" s="287"/>
      <c r="M571" s="288"/>
    </row>
    <row r="572" spans="1:13" s="186" customFormat="1" x14ac:dyDescent="0.3">
      <c r="A572" s="35"/>
      <c r="B572" s="81"/>
      <c r="C572" s="311"/>
      <c r="D572" s="312"/>
      <c r="E572" s="84"/>
      <c r="F572" s="560"/>
      <c r="G572" s="119"/>
      <c r="H572" s="119"/>
    </row>
    <row r="573" spans="1:13" s="182" customFormat="1" x14ac:dyDescent="0.3">
      <c r="A573" s="313">
        <v>1</v>
      </c>
      <c r="B573" s="233" t="s">
        <v>71</v>
      </c>
      <c r="C573" s="141">
        <v>43</v>
      </c>
      <c r="D573" s="189" t="s">
        <v>3</v>
      </c>
      <c r="E573" s="6"/>
      <c r="F573" s="561">
        <f t="shared" ref="F573:F588" si="29">ROUND(C573*E573,2)</f>
        <v>0</v>
      </c>
      <c r="G573" s="119"/>
      <c r="H573" s="119"/>
      <c r="I573" s="287"/>
      <c r="M573" s="288"/>
    </row>
    <row r="574" spans="1:13" s="186" customFormat="1" x14ac:dyDescent="0.3">
      <c r="A574" s="35"/>
      <c r="B574" s="81"/>
      <c r="C574" s="311"/>
      <c r="D574" s="312"/>
      <c r="E574" s="84"/>
      <c r="F574" s="560">
        <f t="shared" si="29"/>
        <v>0</v>
      </c>
      <c r="G574" s="119"/>
      <c r="H574" s="119"/>
    </row>
    <row r="575" spans="1:13" s="182" customFormat="1" x14ac:dyDescent="0.3">
      <c r="A575" s="313">
        <v>2</v>
      </c>
      <c r="B575" s="314" t="s">
        <v>4</v>
      </c>
      <c r="C575" s="141"/>
      <c r="D575" s="189"/>
      <c r="E575" s="6"/>
      <c r="F575" s="561">
        <f t="shared" si="29"/>
        <v>0</v>
      </c>
      <c r="G575" s="119"/>
      <c r="H575" s="119"/>
      <c r="I575" s="287"/>
      <c r="M575" s="288"/>
    </row>
    <row r="576" spans="1:13" s="186" customFormat="1" x14ac:dyDescent="0.3">
      <c r="A576" s="35">
        <f>+A575+0.1</f>
        <v>2.1</v>
      </c>
      <c r="B576" s="81" t="s">
        <v>15</v>
      </c>
      <c r="C576" s="311">
        <v>135.99</v>
      </c>
      <c r="D576" s="312" t="s">
        <v>92</v>
      </c>
      <c r="E576" s="84"/>
      <c r="F576" s="560">
        <f t="shared" si="29"/>
        <v>0</v>
      </c>
      <c r="G576" s="119"/>
      <c r="H576" s="119"/>
    </row>
    <row r="577" spans="1:13" s="186" customFormat="1" x14ac:dyDescent="0.3">
      <c r="A577" s="35">
        <f>+A576+0.1</f>
        <v>2.2000000000000002</v>
      </c>
      <c r="B577" s="81" t="s">
        <v>16</v>
      </c>
      <c r="C577" s="311">
        <v>49.45</v>
      </c>
      <c r="D577" s="312" t="s">
        <v>94</v>
      </c>
      <c r="E577" s="84"/>
      <c r="F577" s="560">
        <f t="shared" si="29"/>
        <v>0</v>
      </c>
      <c r="G577" s="119"/>
      <c r="H577" s="119"/>
    </row>
    <row r="578" spans="1:13" s="186" customFormat="1" x14ac:dyDescent="0.3">
      <c r="A578" s="35">
        <f>+A577+0.1</f>
        <v>2.2999999999999998</v>
      </c>
      <c r="B578" s="81" t="s">
        <v>74</v>
      </c>
      <c r="C578" s="311">
        <v>4.95</v>
      </c>
      <c r="D578" s="312" t="s">
        <v>92</v>
      </c>
      <c r="E578" s="84"/>
      <c r="F578" s="560">
        <f t="shared" si="29"/>
        <v>0</v>
      </c>
      <c r="G578" s="119"/>
      <c r="H578" s="119"/>
    </row>
    <row r="579" spans="1:13" s="186" customFormat="1" x14ac:dyDescent="0.3">
      <c r="A579" s="35">
        <f>+A578+0.1</f>
        <v>2.4</v>
      </c>
      <c r="B579" s="81" t="s">
        <v>17</v>
      </c>
      <c r="C579" s="311">
        <v>119.19</v>
      </c>
      <c r="D579" s="312" t="s">
        <v>92</v>
      </c>
      <c r="E579" s="84"/>
      <c r="F579" s="560">
        <f t="shared" si="29"/>
        <v>0</v>
      </c>
      <c r="G579" s="119"/>
      <c r="H579" s="119"/>
    </row>
    <row r="580" spans="1:13" s="182" customFormat="1" ht="26.4" x14ac:dyDescent="0.3">
      <c r="A580" s="315">
        <f>+A579+0.1</f>
        <v>2.5</v>
      </c>
      <c r="B580" s="275" t="s">
        <v>18</v>
      </c>
      <c r="C580" s="141">
        <v>20.16</v>
      </c>
      <c r="D580" s="189" t="s">
        <v>92</v>
      </c>
      <c r="E580" s="6"/>
      <c r="F580" s="561">
        <f t="shared" si="29"/>
        <v>0</v>
      </c>
      <c r="G580" s="119"/>
      <c r="H580" s="119"/>
      <c r="I580" s="316"/>
      <c r="M580" s="288"/>
    </row>
    <row r="581" spans="1:13" s="186" customFormat="1" x14ac:dyDescent="0.3">
      <c r="A581" s="35"/>
      <c r="B581" s="81"/>
      <c r="C581" s="311"/>
      <c r="D581" s="312"/>
      <c r="E581" s="84"/>
      <c r="F581" s="560">
        <f t="shared" si="29"/>
        <v>0</v>
      </c>
      <c r="G581" s="119"/>
      <c r="H581" s="119"/>
    </row>
    <row r="582" spans="1:13" s="182" customFormat="1" x14ac:dyDescent="0.3">
      <c r="A582" s="313">
        <v>3</v>
      </c>
      <c r="B582" s="314" t="s">
        <v>39</v>
      </c>
      <c r="C582" s="141"/>
      <c r="D582" s="189"/>
      <c r="E582" s="6"/>
      <c r="F582" s="561">
        <f t="shared" si="29"/>
        <v>0</v>
      </c>
      <c r="G582" s="119"/>
      <c r="H582" s="119"/>
      <c r="I582" s="287"/>
      <c r="M582" s="288"/>
    </row>
    <row r="583" spans="1:13" s="186" customFormat="1" x14ac:dyDescent="0.3">
      <c r="A583" s="35">
        <f>+A582+0.1</f>
        <v>3.1</v>
      </c>
      <c r="B583" s="81" t="s">
        <v>563</v>
      </c>
      <c r="C583" s="311">
        <v>45.15</v>
      </c>
      <c r="D583" s="312" t="s">
        <v>3</v>
      </c>
      <c r="E583" s="84"/>
      <c r="F583" s="560">
        <f t="shared" si="29"/>
        <v>0</v>
      </c>
      <c r="G583" s="119"/>
      <c r="H583" s="119"/>
    </row>
    <row r="584" spans="1:13" s="186" customFormat="1" x14ac:dyDescent="0.3">
      <c r="A584" s="35"/>
      <c r="B584" s="81"/>
      <c r="C584" s="311"/>
      <c r="D584" s="312"/>
      <c r="E584" s="84"/>
      <c r="F584" s="560">
        <f t="shared" si="29"/>
        <v>0</v>
      </c>
      <c r="G584" s="119"/>
      <c r="H584" s="119"/>
    </row>
    <row r="585" spans="1:13" s="182" customFormat="1" x14ac:dyDescent="0.3">
      <c r="A585" s="313">
        <v>4</v>
      </c>
      <c r="B585" s="314" t="s">
        <v>40</v>
      </c>
      <c r="C585" s="141"/>
      <c r="D585" s="189"/>
      <c r="E585" s="6"/>
      <c r="F585" s="561">
        <f t="shared" si="29"/>
        <v>0</v>
      </c>
      <c r="G585" s="119"/>
      <c r="H585" s="119"/>
      <c r="I585" s="287"/>
      <c r="M585" s="288"/>
    </row>
    <row r="586" spans="1:13" s="186" customFormat="1" x14ac:dyDescent="0.3">
      <c r="A586" s="35">
        <v>4.0999999999999996</v>
      </c>
      <c r="B586" s="81" t="s">
        <v>564</v>
      </c>
      <c r="C586" s="311">
        <v>43</v>
      </c>
      <c r="D586" s="312" t="s">
        <v>3</v>
      </c>
      <c r="E586" s="84"/>
      <c r="F586" s="560">
        <f t="shared" si="29"/>
        <v>0</v>
      </c>
      <c r="G586" s="119"/>
      <c r="H586" s="119"/>
    </row>
    <row r="587" spans="1:13" s="186" customFormat="1" x14ac:dyDescent="0.3">
      <c r="A587" s="35"/>
      <c r="B587" s="81"/>
      <c r="C587" s="311"/>
      <c r="D587" s="312"/>
      <c r="E587" s="84"/>
      <c r="F587" s="560">
        <f t="shared" si="29"/>
        <v>0</v>
      </c>
      <c r="G587" s="119"/>
      <c r="H587" s="119"/>
    </row>
    <row r="588" spans="1:13" s="182" customFormat="1" ht="26.4" x14ac:dyDescent="0.3">
      <c r="A588" s="313">
        <v>5</v>
      </c>
      <c r="B588" s="275" t="s">
        <v>204</v>
      </c>
      <c r="C588" s="141">
        <v>43</v>
      </c>
      <c r="D588" s="189" t="s">
        <v>3</v>
      </c>
      <c r="E588" s="6"/>
      <c r="F588" s="561">
        <f t="shared" si="29"/>
        <v>0</v>
      </c>
      <c r="G588" s="119"/>
      <c r="H588" s="119"/>
      <c r="I588" s="287"/>
      <c r="M588" s="288"/>
    </row>
    <row r="589" spans="1:13" s="186" customFormat="1" x14ac:dyDescent="0.3">
      <c r="A589" s="35"/>
      <c r="B589" s="81"/>
      <c r="C589" s="311"/>
      <c r="D589" s="312"/>
      <c r="E589" s="84"/>
      <c r="F589" s="560"/>
      <c r="G589" s="119"/>
      <c r="H589" s="119"/>
    </row>
    <row r="590" spans="1:13" s="182" customFormat="1" x14ac:dyDescent="0.3">
      <c r="A590" s="76" t="s">
        <v>153</v>
      </c>
      <c r="B590" s="4" t="s">
        <v>160</v>
      </c>
      <c r="C590" s="7"/>
      <c r="D590" s="8"/>
      <c r="E590" s="9"/>
      <c r="F590" s="562"/>
      <c r="G590" s="119"/>
      <c r="H590" s="119"/>
      <c r="I590" s="287"/>
      <c r="M590" s="288"/>
    </row>
    <row r="591" spans="1:13" s="186" customFormat="1" x14ac:dyDescent="0.3">
      <c r="A591" s="35"/>
      <c r="B591" s="81"/>
      <c r="C591" s="311"/>
      <c r="D591" s="312"/>
      <c r="E591" s="84"/>
      <c r="F591" s="560"/>
      <c r="G591" s="119"/>
      <c r="H591" s="119"/>
    </row>
    <row r="592" spans="1:13" s="182" customFormat="1" x14ac:dyDescent="0.3">
      <c r="A592" s="77">
        <v>1</v>
      </c>
      <c r="B592" s="4" t="s">
        <v>116</v>
      </c>
      <c r="C592" s="42">
        <v>1</v>
      </c>
      <c r="D592" s="14" t="s">
        <v>14</v>
      </c>
      <c r="E592" s="6"/>
      <c r="F592" s="544">
        <f t="shared" ref="F592:F607" si="30">ROUND(C592*E592,2)</f>
        <v>0</v>
      </c>
      <c r="G592" s="119"/>
      <c r="H592" s="119"/>
      <c r="I592" s="287"/>
      <c r="M592" s="288"/>
    </row>
    <row r="593" spans="1:13" s="186" customFormat="1" x14ac:dyDescent="0.3">
      <c r="A593" s="35"/>
      <c r="B593" s="317"/>
      <c r="C593" s="318"/>
      <c r="D593" s="319"/>
      <c r="E593" s="84"/>
      <c r="F593" s="563">
        <f t="shared" si="30"/>
        <v>0</v>
      </c>
      <c r="G593" s="119"/>
      <c r="H593" s="119"/>
    </row>
    <row r="594" spans="1:13" s="182" customFormat="1" x14ac:dyDescent="0.3">
      <c r="A594" s="78">
        <v>2</v>
      </c>
      <c r="B594" s="43" t="s">
        <v>89</v>
      </c>
      <c r="C594" s="44"/>
      <c r="D594" s="45"/>
      <c r="E594" s="9"/>
      <c r="F594" s="544">
        <f t="shared" si="30"/>
        <v>0</v>
      </c>
      <c r="G594" s="119"/>
      <c r="H594" s="119"/>
      <c r="M594" s="288"/>
    </row>
    <row r="595" spans="1:13" s="186" customFormat="1" x14ac:dyDescent="0.3">
      <c r="A595" s="116">
        <v>2.1</v>
      </c>
      <c r="B595" s="320" t="s">
        <v>117</v>
      </c>
      <c r="C595" s="321">
        <v>12.3</v>
      </c>
      <c r="D595" s="322" t="s">
        <v>90</v>
      </c>
      <c r="E595" s="517"/>
      <c r="F595" s="564">
        <f t="shared" si="30"/>
        <v>0</v>
      </c>
      <c r="G595" s="119"/>
      <c r="H595" s="119"/>
    </row>
    <row r="596" spans="1:13" s="186" customFormat="1" ht="15.75" customHeight="1" x14ac:dyDescent="0.3">
      <c r="A596" s="35">
        <v>2.2000000000000002</v>
      </c>
      <c r="B596" s="81" t="s">
        <v>565</v>
      </c>
      <c r="C596" s="311">
        <v>3.33</v>
      </c>
      <c r="D596" s="312" t="s">
        <v>91</v>
      </c>
      <c r="E596" s="84"/>
      <c r="F596" s="560">
        <f t="shared" si="30"/>
        <v>0</v>
      </c>
      <c r="G596" s="119"/>
      <c r="H596" s="119"/>
    </row>
    <row r="597" spans="1:13" s="186" customFormat="1" ht="15.75" customHeight="1" x14ac:dyDescent="0.3">
      <c r="A597" s="35">
        <v>2.2999999999999998</v>
      </c>
      <c r="B597" s="81" t="s">
        <v>118</v>
      </c>
      <c r="C597" s="311">
        <v>10.76</v>
      </c>
      <c r="D597" s="312" t="s">
        <v>57</v>
      </c>
      <c r="E597" s="84"/>
      <c r="F597" s="560">
        <f t="shared" si="30"/>
        <v>0</v>
      </c>
      <c r="G597" s="119"/>
      <c r="H597" s="119"/>
    </row>
    <row r="598" spans="1:13" s="186" customFormat="1" x14ac:dyDescent="0.3">
      <c r="A598" s="35"/>
      <c r="B598" s="81"/>
      <c r="C598" s="311"/>
      <c r="D598" s="312"/>
      <c r="E598" s="84"/>
      <c r="F598" s="560">
        <f t="shared" si="30"/>
        <v>0</v>
      </c>
      <c r="G598" s="119"/>
      <c r="H598" s="119"/>
    </row>
    <row r="599" spans="1:13" s="182" customFormat="1" ht="15.6" x14ac:dyDescent="0.3">
      <c r="A599" s="79">
        <v>3</v>
      </c>
      <c r="B599" s="4" t="s">
        <v>205</v>
      </c>
      <c r="C599" s="42"/>
      <c r="D599" s="8"/>
      <c r="E599" s="9"/>
      <c r="F599" s="544">
        <f t="shared" si="30"/>
        <v>0</v>
      </c>
      <c r="G599" s="119"/>
      <c r="H599" s="119"/>
      <c r="M599" s="288"/>
    </row>
    <row r="600" spans="1:13" s="186" customFormat="1" x14ac:dyDescent="0.3">
      <c r="A600" s="35">
        <v>3.1</v>
      </c>
      <c r="B600" s="81" t="s">
        <v>566</v>
      </c>
      <c r="C600" s="311">
        <v>2.36</v>
      </c>
      <c r="D600" s="312" t="s">
        <v>92</v>
      </c>
      <c r="E600" s="84"/>
      <c r="F600" s="560">
        <f t="shared" si="30"/>
        <v>0</v>
      </c>
      <c r="G600" s="119"/>
      <c r="H600" s="119"/>
    </row>
    <row r="601" spans="1:13" s="186" customFormat="1" x14ac:dyDescent="0.3">
      <c r="A601" s="35">
        <v>3.2</v>
      </c>
      <c r="B601" s="81" t="s">
        <v>567</v>
      </c>
      <c r="C601" s="311">
        <v>0.36</v>
      </c>
      <c r="D601" s="312" t="s">
        <v>92</v>
      </c>
      <c r="E601" s="84"/>
      <c r="F601" s="560">
        <f t="shared" si="30"/>
        <v>0</v>
      </c>
      <c r="G601" s="119"/>
      <c r="H601" s="119"/>
    </row>
    <row r="602" spans="1:13" s="186" customFormat="1" x14ac:dyDescent="0.3">
      <c r="A602" s="35">
        <v>3.3</v>
      </c>
      <c r="B602" s="81" t="s">
        <v>568</v>
      </c>
      <c r="C602" s="311">
        <v>0.26</v>
      </c>
      <c r="D602" s="312" t="s">
        <v>92</v>
      </c>
      <c r="E602" s="84"/>
      <c r="F602" s="560">
        <f t="shared" si="30"/>
        <v>0</v>
      </c>
      <c r="G602" s="119"/>
      <c r="H602" s="119"/>
    </row>
    <row r="603" spans="1:13" s="186" customFormat="1" x14ac:dyDescent="0.3">
      <c r="A603" s="35">
        <v>3.4</v>
      </c>
      <c r="B603" s="81" t="s">
        <v>569</v>
      </c>
      <c r="C603" s="311">
        <v>0.33</v>
      </c>
      <c r="D603" s="312" t="s">
        <v>92</v>
      </c>
      <c r="E603" s="84"/>
      <c r="F603" s="560">
        <f t="shared" si="30"/>
        <v>0</v>
      </c>
      <c r="G603" s="119"/>
      <c r="H603" s="119"/>
    </row>
    <row r="604" spans="1:13" s="186" customFormat="1" x14ac:dyDescent="0.3">
      <c r="A604" s="35"/>
      <c r="B604" s="81"/>
      <c r="C604" s="311"/>
      <c r="D604" s="312"/>
      <c r="E604" s="84"/>
      <c r="F604" s="560">
        <f t="shared" si="30"/>
        <v>0</v>
      </c>
      <c r="G604" s="119"/>
      <c r="H604" s="119"/>
    </row>
    <row r="605" spans="1:13" s="182" customFormat="1" x14ac:dyDescent="0.3">
      <c r="A605" s="79">
        <v>4</v>
      </c>
      <c r="B605" s="4" t="s">
        <v>145</v>
      </c>
      <c r="C605" s="42"/>
      <c r="D605" s="8"/>
      <c r="E605" s="9"/>
      <c r="F605" s="544">
        <f t="shared" si="30"/>
        <v>0</v>
      </c>
      <c r="G605" s="119"/>
      <c r="H605" s="119"/>
      <c r="M605" s="288"/>
    </row>
    <row r="606" spans="1:13" s="186" customFormat="1" x14ac:dyDescent="0.3">
      <c r="A606" s="35">
        <v>4.0999999999999996</v>
      </c>
      <c r="B606" s="81" t="s">
        <v>119</v>
      </c>
      <c r="C606" s="311">
        <v>6.41</v>
      </c>
      <c r="D606" s="312" t="s">
        <v>94</v>
      </c>
      <c r="E606" s="84"/>
      <c r="F606" s="560">
        <f t="shared" si="30"/>
        <v>0</v>
      </c>
      <c r="G606" s="119"/>
      <c r="H606" s="119"/>
    </row>
    <row r="607" spans="1:13" s="186" customFormat="1" x14ac:dyDescent="0.3">
      <c r="A607" s="35">
        <v>4.2</v>
      </c>
      <c r="B607" s="81" t="s">
        <v>120</v>
      </c>
      <c r="C607" s="311">
        <v>6.5</v>
      </c>
      <c r="D607" s="312" t="s">
        <v>3</v>
      </c>
      <c r="E607" s="84"/>
      <c r="F607" s="560">
        <f t="shared" si="30"/>
        <v>0</v>
      </c>
      <c r="G607" s="119"/>
      <c r="H607" s="119"/>
    </row>
    <row r="608" spans="1:13" s="186" customFormat="1" x14ac:dyDescent="0.3">
      <c r="A608" s="35"/>
      <c r="B608" s="81"/>
      <c r="C608" s="311"/>
      <c r="D608" s="312"/>
      <c r="E608" s="84"/>
      <c r="F608" s="560"/>
      <c r="G608" s="119"/>
      <c r="H608" s="119"/>
    </row>
    <row r="609" spans="1:13" s="182" customFormat="1" x14ac:dyDescent="0.3">
      <c r="A609" s="100"/>
      <c r="B609" s="16" t="s">
        <v>193</v>
      </c>
      <c r="C609" s="17"/>
      <c r="D609" s="18"/>
      <c r="E609" s="19"/>
      <c r="F609" s="553">
        <f>SUM(F542:F608)</f>
        <v>0</v>
      </c>
      <c r="G609" s="119"/>
      <c r="H609" s="119"/>
      <c r="I609" s="287"/>
      <c r="M609" s="288"/>
    </row>
    <row r="610" spans="1:13" x14ac:dyDescent="0.3">
      <c r="A610" s="144"/>
      <c r="B610" s="59"/>
      <c r="C610" s="141"/>
      <c r="D610" s="189"/>
      <c r="E610" s="91"/>
      <c r="F610" s="544"/>
    </row>
    <row r="611" spans="1:13" s="186" customFormat="1" x14ac:dyDescent="0.3">
      <c r="A611" s="108" t="s">
        <v>146</v>
      </c>
      <c r="B611" s="323" t="s">
        <v>640</v>
      </c>
      <c r="C611" s="23"/>
      <c r="D611" s="24"/>
      <c r="E611" s="91"/>
      <c r="F611" s="551"/>
      <c r="G611" s="119"/>
      <c r="H611" s="119"/>
      <c r="I611" s="289"/>
      <c r="M611" s="290"/>
    </row>
    <row r="612" spans="1:13" s="186" customFormat="1" ht="12.75" customHeight="1" x14ac:dyDescent="0.3">
      <c r="A612" s="324">
        <v>1</v>
      </c>
      <c r="B612" s="325" t="s">
        <v>527</v>
      </c>
      <c r="C612" s="326"/>
      <c r="D612" s="327"/>
      <c r="E612" s="518"/>
      <c r="F612" s="565">
        <f>+C612*E612</f>
        <v>0</v>
      </c>
      <c r="G612" s="119"/>
      <c r="H612" s="194"/>
      <c r="I612" s="328"/>
      <c r="J612" s="328"/>
    </row>
    <row r="613" spans="1:13" s="186" customFormat="1" ht="12.75" customHeight="1" x14ac:dyDescent="0.3">
      <c r="A613" s="329">
        <v>1.1000000000000001</v>
      </c>
      <c r="B613" s="330" t="s">
        <v>528</v>
      </c>
      <c r="C613" s="331">
        <v>13</v>
      </c>
      <c r="D613" s="327" t="s">
        <v>14</v>
      </c>
      <c r="E613" s="519"/>
      <c r="F613" s="566">
        <f>+C613*E613</f>
        <v>0</v>
      </c>
      <c r="G613" s="119"/>
      <c r="H613" s="332"/>
    </row>
    <row r="614" spans="1:13" s="186" customFormat="1" ht="12.75" customHeight="1" x14ac:dyDescent="0.3">
      <c r="A614" s="329">
        <v>1.2</v>
      </c>
      <c r="B614" s="330" t="s">
        <v>529</v>
      </c>
      <c r="C614" s="331">
        <v>13</v>
      </c>
      <c r="D614" s="327" t="s">
        <v>14</v>
      </c>
      <c r="E614" s="519"/>
      <c r="F614" s="566">
        <f>+C614*E614</f>
        <v>0</v>
      </c>
      <c r="G614" s="119"/>
      <c r="H614" s="332"/>
    </row>
    <row r="615" spans="1:13" s="186" customFormat="1" ht="12.75" customHeight="1" x14ac:dyDescent="0.3">
      <c r="A615" s="329">
        <v>1.3</v>
      </c>
      <c r="B615" s="333" t="s">
        <v>627</v>
      </c>
      <c r="C615" s="331">
        <v>160</v>
      </c>
      <c r="D615" s="326" t="s">
        <v>213</v>
      </c>
      <c r="E615" s="519"/>
      <c r="F615" s="566">
        <f>ROUND(C615*E615,2)</f>
        <v>0</v>
      </c>
      <c r="G615" s="119"/>
      <c r="H615" s="332"/>
    </row>
    <row r="616" spans="1:13" s="186" customFormat="1" ht="12.75" customHeight="1" x14ac:dyDescent="0.3">
      <c r="A616" s="329">
        <v>1.4</v>
      </c>
      <c r="B616" s="330" t="s">
        <v>628</v>
      </c>
      <c r="C616" s="331">
        <v>100</v>
      </c>
      <c r="D616" s="327" t="s">
        <v>213</v>
      </c>
      <c r="E616" s="519"/>
      <c r="F616" s="566">
        <f>ROUND(C616*E616,2)</f>
        <v>0</v>
      </c>
      <c r="G616" s="119"/>
      <c r="H616" s="332"/>
    </row>
    <row r="617" spans="1:13" s="186" customFormat="1" ht="12.75" customHeight="1" x14ac:dyDescent="0.3">
      <c r="A617" s="329">
        <v>1.4</v>
      </c>
      <c r="B617" s="330" t="s">
        <v>629</v>
      </c>
      <c r="C617" s="331">
        <v>100</v>
      </c>
      <c r="D617" s="327" t="s">
        <v>213</v>
      </c>
      <c r="E617" s="519"/>
      <c r="F617" s="566">
        <f>ROUND(C617*E617,2)</f>
        <v>0</v>
      </c>
      <c r="G617" s="119"/>
      <c r="H617" s="332"/>
    </row>
    <row r="618" spans="1:13" s="186" customFormat="1" ht="25.5" customHeight="1" x14ac:dyDescent="0.3">
      <c r="A618" s="329">
        <v>1.5</v>
      </c>
      <c r="B618" s="334" t="s">
        <v>630</v>
      </c>
      <c r="C618" s="331">
        <v>6</v>
      </c>
      <c r="D618" s="327" t="s">
        <v>14</v>
      </c>
      <c r="E618" s="519"/>
      <c r="F618" s="566">
        <f t="shared" ref="F618:F627" si="31">+C618*E618</f>
        <v>0</v>
      </c>
      <c r="G618" s="119"/>
      <c r="H618" s="332"/>
    </row>
    <row r="619" spans="1:13" s="186" customFormat="1" ht="12.75" customHeight="1" x14ac:dyDescent="0.3">
      <c r="A619" s="329">
        <v>1.6</v>
      </c>
      <c r="B619" s="330" t="s">
        <v>631</v>
      </c>
      <c r="C619" s="331">
        <v>1</v>
      </c>
      <c r="D619" s="327" t="s">
        <v>14</v>
      </c>
      <c r="E619" s="519"/>
      <c r="F619" s="566">
        <f t="shared" si="31"/>
        <v>0</v>
      </c>
      <c r="G619" s="119"/>
      <c r="H619" s="332"/>
    </row>
    <row r="620" spans="1:13" s="186" customFormat="1" ht="25.5" customHeight="1" x14ac:dyDescent="0.3">
      <c r="A620" s="329">
        <v>1.7</v>
      </c>
      <c r="B620" s="334" t="s">
        <v>632</v>
      </c>
      <c r="C620" s="331">
        <v>4</v>
      </c>
      <c r="D620" s="327" t="s">
        <v>14</v>
      </c>
      <c r="E620" s="519"/>
      <c r="F620" s="566">
        <f t="shared" si="31"/>
        <v>0</v>
      </c>
      <c r="G620" s="119"/>
      <c r="H620" s="332"/>
    </row>
    <row r="621" spans="1:13" s="186" customFormat="1" ht="12.75" customHeight="1" x14ac:dyDescent="0.3">
      <c r="A621" s="329">
        <v>1.8</v>
      </c>
      <c r="B621" s="330" t="s">
        <v>633</v>
      </c>
      <c r="C621" s="331">
        <v>1</v>
      </c>
      <c r="D621" s="327" t="s">
        <v>14</v>
      </c>
      <c r="E621" s="519"/>
      <c r="F621" s="566">
        <f t="shared" si="31"/>
        <v>0</v>
      </c>
      <c r="G621" s="119"/>
      <c r="H621" s="332"/>
    </row>
    <row r="622" spans="1:13" s="186" customFormat="1" ht="12.75" customHeight="1" x14ac:dyDescent="0.3">
      <c r="A622" s="329">
        <v>1.9</v>
      </c>
      <c r="B622" s="330" t="s">
        <v>634</v>
      </c>
      <c r="C622" s="331">
        <v>1</v>
      </c>
      <c r="D622" s="327" t="s">
        <v>14</v>
      </c>
      <c r="E622" s="519"/>
      <c r="F622" s="566">
        <f t="shared" si="31"/>
        <v>0</v>
      </c>
      <c r="G622" s="119"/>
      <c r="H622" s="332"/>
    </row>
    <row r="623" spans="1:13" s="186" customFormat="1" ht="12.75" customHeight="1" x14ac:dyDescent="0.3">
      <c r="A623" s="335">
        <v>1.1000000000000001</v>
      </c>
      <c r="B623" s="330" t="s">
        <v>635</v>
      </c>
      <c r="C623" s="331">
        <v>1</v>
      </c>
      <c r="D623" s="327" t="s">
        <v>14</v>
      </c>
      <c r="E623" s="519"/>
      <c r="F623" s="566">
        <f t="shared" si="31"/>
        <v>0</v>
      </c>
      <c r="G623" s="119"/>
      <c r="H623" s="332"/>
    </row>
    <row r="624" spans="1:13" s="186" customFormat="1" ht="12.75" customHeight="1" x14ac:dyDescent="0.3">
      <c r="A624" s="335">
        <v>1.1100000000000001</v>
      </c>
      <c r="B624" s="330" t="s">
        <v>636</v>
      </c>
      <c r="C624" s="331">
        <v>1</v>
      </c>
      <c r="D624" s="327" t="s">
        <v>14</v>
      </c>
      <c r="E624" s="519"/>
      <c r="F624" s="566">
        <f t="shared" si="31"/>
        <v>0</v>
      </c>
      <c r="G624" s="119"/>
      <c r="H624" s="332"/>
    </row>
    <row r="625" spans="1:13" s="186" customFormat="1" ht="12.75" customHeight="1" x14ac:dyDescent="0.3">
      <c r="A625" s="335">
        <v>1.1200000000000001</v>
      </c>
      <c r="B625" s="330" t="s">
        <v>637</v>
      </c>
      <c r="C625" s="331">
        <v>13</v>
      </c>
      <c r="D625" s="327" t="s">
        <v>14</v>
      </c>
      <c r="E625" s="519"/>
      <c r="F625" s="566">
        <f t="shared" si="31"/>
        <v>0</v>
      </c>
      <c r="G625" s="119"/>
      <c r="H625" s="332"/>
    </row>
    <row r="626" spans="1:13" s="186" customFormat="1" ht="12.75" customHeight="1" x14ac:dyDescent="0.3">
      <c r="A626" s="335">
        <v>1.1299999999999999</v>
      </c>
      <c r="B626" s="330" t="s">
        <v>638</v>
      </c>
      <c r="C626" s="331">
        <v>13</v>
      </c>
      <c r="D626" s="327" t="s">
        <v>14</v>
      </c>
      <c r="E626" s="519"/>
      <c r="F626" s="566">
        <f t="shared" si="31"/>
        <v>0</v>
      </c>
      <c r="G626" s="119"/>
      <c r="H626" s="332"/>
    </row>
    <row r="627" spans="1:13" s="186" customFormat="1" ht="12.75" customHeight="1" x14ac:dyDescent="0.3">
      <c r="A627" s="335">
        <v>1.1399999999999999</v>
      </c>
      <c r="B627" s="330" t="s">
        <v>639</v>
      </c>
      <c r="C627" s="331">
        <v>13</v>
      </c>
      <c r="D627" s="327" t="s">
        <v>14</v>
      </c>
      <c r="E627" s="519"/>
      <c r="F627" s="566">
        <f t="shared" si="31"/>
        <v>0</v>
      </c>
      <c r="G627" s="119"/>
      <c r="H627" s="332"/>
    </row>
    <row r="628" spans="1:13" s="186" customFormat="1" x14ac:dyDescent="0.3">
      <c r="A628" s="107"/>
      <c r="B628" s="22"/>
      <c r="C628" s="23"/>
      <c r="D628" s="92"/>
      <c r="E628" s="91"/>
      <c r="F628" s="544"/>
      <c r="G628" s="119"/>
      <c r="H628" s="119"/>
      <c r="I628" s="289"/>
      <c r="M628" s="290"/>
    </row>
    <row r="629" spans="1:13" s="186" customFormat="1" x14ac:dyDescent="0.3">
      <c r="A629" s="109" t="s">
        <v>429</v>
      </c>
      <c r="B629" s="68" t="s">
        <v>431</v>
      </c>
      <c r="C629" s="23"/>
      <c r="D629" s="24"/>
      <c r="E629" s="91"/>
      <c r="F629" s="544">
        <f t="shared" ref="F629:F639" si="32">ROUND(C629*E629,2)</f>
        <v>0</v>
      </c>
      <c r="G629" s="119"/>
      <c r="H629" s="119"/>
      <c r="I629" s="289"/>
      <c r="M629" s="290"/>
    </row>
    <row r="630" spans="1:13" s="186" customFormat="1" x14ac:dyDescent="0.3">
      <c r="A630" s="107" t="s">
        <v>121</v>
      </c>
      <c r="B630" s="22" t="s">
        <v>432</v>
      </c>
      <c r="C630" s="23">
        <v>1</v>
      </c>
      <c r="D630" s="92" t="s">
        <v>14</v>
      </c>
      <c r="E630" s="91"/>
      <c r="F630" s="544">
        <f t="shared" si="32"/>
        <v>0</v>
      </c>
      <c r="G630" s="119"/>
      <c r="H630" s="119"/>
      <c r="I630" s="289"/>
      <c r="M630" s="290"/>
    </row>
    <row r="631" spans="1:13" s="186" customFormat="1" x14ac:dyDescent="0.3">
      <c r="A631" s="107" t="s">
        <v>122</v>
      </c>
      <c r="B631" s="22" t="s">
        <v>433</v>
      </c>
      <c r="C631" s="23">
        <v>2</v>
      </c>
      <c r="D631" s="92" t="s">
        <v>14</v>
      </c>
      <c r="E631" s="91"/>
      <c r="F631" s="544">
        <f t="shared" si="32"/>
        <v>0</v>
      </c>
      <c r="G631" s="119"/>
      <c r="H631" s="119"/>
      <c r="I631" s="289"/>
      <c r="M631" s="290"/>
    </row>
    <row r="632" spans="1:13" s="186" customFormat="1" x14ac:dyDescent="0.3">
      <c r="A632" s="107" t="s">
        <v>123</v>
      </c>
      <c r="B632" s="22" t="s">
        <v>434</v>
      </c>
      <c r="C632" s="23">
        <v>1</v>
      </c>
      <c r="D632" s="92" t="s">
        <v>14</v>
      </c>
      <c r="E632" s="91"/>
      <c r="F632" s="544">
        <f t="shared" si="32"/>
        <v>0</v>
      </c>
      <c r="G632" s="119"/>
      <c r="H632" s="119"/>
      <c r="I632" s="289"/>
      <c r="M632" s="290"/>
    </row>
    <row r="633" spans="1:13" s="186" customFormat="1" x14ac:dyDescent="0.3">
      <c r="A633" s="107" t="s">
        <v>124</v>
      </c>
      <c r="B633" s="22" t="s">
        <v>435</v>
      </c>
      <c r="C633" s="23">
        <v>4</v>
      </c>
      <c r="D633" s="92" t="s">
        <v>14</v>
      </c>
      <c r="E633" s="91"/>
      <c r="F633" s="544">
        <f t="shared" si="32"/>
        <v>0</v>
      </c>
      <c r="G633" s="119"/>
      <c r="H633" s="119"/>
      <c r="I633" s="289"/>
      <c r="M633" s="290"/>
    </row>
    <row r="634" spans="1:13" s="186" customFormat="1" x14ac:dyDescent="0.3">
      <c r="A634" s="107"/>
      <c r="B634" s="22"/>
      <c r="C634" s="23"/>
      <c r="D634" s="92"/>
      <c r="E634" s="91"/>
      <c r="F634" s="544"/>
      <c r="G634" s="119"/>
      <c r="H634" s="119"/>
      <c r="I634" s="289"/>
      <c r="M634" s="290"/>
    </row>
    <row r="635" spans="1:13" s="186" customFormat="1" x14ac:dyDescent="0.3">
      <c r="A635" s="109" t="s">
        <v>430</v>
      </c>
      <c r="B635" s="68" t="s">
        <v>436</v>
      </c>
      <c r="C635" s="23"/>
      <c r="D635" s="24"/>
      <c r="E635" s="91"/>
      <c r="F635" s="544">
        <f t="shared" si="32"/>
        <v>0</v>
      </c>
      <c r="G635" s="119"/>
      <c r="H635" s="119"/>
      <c r="I635" s="289"/>
      <c r="M635" s="290"/>
    </row>
    <row r="636" spans="1:13" s="186" customFormat="1" ht="52.5" customHeight="1" x14ac:dyDescent="0.3">
      <c r="A636" s="107" t="s">
        <v>125</v>
      </c>
      <c r="B636" s="90" t="s">
        <v>624</v>
      </c>
      <c r="C636" s="23">
        <v>20</v>
      </c>
      <c r="D636" s="24" t="s">
        <v>3</v>
      </c>
      <c r="E636" s="91"/>
      <c r="F636" s="544">
        <f t="shared" si="32"/>
        <v>0</v>
      </c>
      <c r="G636" s="119"/>
      <c r="H636" s="119"/>
      <c r="I636" s="289"/>
      <c r="M636" s="290"/>
    </row>
    <row r="637" spans="1:13" s="186" customFormat="1" ht="55.5" customHeight="1" x14ac:dyDescent="0.3">
      <c r="A637" s="107" t="s">
        <v>126</v>
      </c>
      <c r="B637" s="90" t="s">
        <v>437</v>
      </c>
      <c r="C637" s="23">
        <v>8</v>
      </c>
      <c r="D637" s="24" t="s">
        <v>3</v>
      </c>
      <c r="E637" s="91"/>
      <c r="F637" s="544">
        <f t="shared" si="32"/>
        <v>0</v>
      </c>
      <c r="G637" s="119"/>
      <c r="H637" s="119"/>
      <c r="I637" s="289"/>
      <c r="M637" s="290"/>
    </row>
    <row r="638" spans="1:13" s="186" customFormat="1" ht="51.75" customHeight="1" x14ac:dyDescent="0.3">
      <c r="A638" s="107" t="s">
        <v>127</v>
      </c>
      <c r="B638" s="90" t="s">
        <v>625</v>
      </c>
      <c r="C638" s="23">
        <v>8</v>
      </c>
      <c r="D638" s="24" t="s">
        <v>3</v>
      </c>
      <c r="E638" s="91"/>
      <c r="F638" s="544">
        <f t="shared" si="32"/>
        <v>0</v>
      </c>
      <c r="G638" s="119"/>
      <c r="H638" s="119"/>
      <c r="I638" s="289"/>
      <c r="M638" s="290"/>
    </row>
    <row r="639" spans="1:13" s="186" customFormat="1" ht="52.8" x14ac:dyDescent="0.3">
      <c r="A639" s="107" t="s">
        <v>128</v>
      </c>
      <c r="B639" s="90" t="s">
        <v>626</v>
      </c>
      <c r="C639" s="23">
        <v>12</v>
      </c>
      <c r="D639" s="24" t="s">
        <v>3</v>
      </c>
      <c r="E639" s="91"/>
      <c r="F639" s="544">
        <f t="shared" si="32"/>
        <v>0</v>
      </c>
      <c r="G639" s="119"/>
      <c r="H639" s="119"/>
      <c r="I639" s="289"/>
      <c r="M639" s="290"/>
    </row>
    <row r="640" spans="1:13" s="182" customFormat="1" x14ac:dyDescent="0.3">
      <c r="A640" s="110"/>
      <c r="B640" s="72" t="s">
        <v>147</v>
      </c>
      <c r="C640" s="73"/>
      <c r="D640" s="74"/>
      <c r="E640" s="75"/>
      <c r="F640" s="557">
        <f>SUM(F611:F639)</f>
        <v>0</v>
      </c>
      <c r="G640" s="119"/>
      <c r="H640" s="119"/>
      <c r="I640" s="287"/>
      <c r="M640" s="288"/>
    </row>
    <row r="641" spans="1:13" s="186" customFormat="1" x14ac:dyDescent="0.3">
      <c r="A641" s="41"/>
      <c r="B641" s="31"/>
      <c r="C641" s="32"/>
      <c r="D641" s="33"/>
      <c r="E641" s="34"/>
      <c r="F641" s="551"/>
      <c r="G641" s="119"/>
      <c r="H641" s="119"/>
      <c r="I641" s="289"/>
      <c r="M641" s="290"/>
    </row>
    <row r="642" spans="1:13" ht="14.25" customHeight="1" x14ac:dyDescent="0.3">
      <c r="A642" s="336" t="s">
        <v>200</v>
      </c>
      <c r="B642" s="337" t="s">
        <v>214</v>
      </c>
      <c r="C642" s="338"/>
      <c r="D642" s="339"/>
      <c r="E642" s="520"/>
      <c r="F642" s="544"/>
    </row>
    <row r="643" spans="1:13" ht="6" customHeight="1" x14ac:dyDescent="0.3">
      <c r="A643" s="341"/>
      <c r="B643" s="342"/>
      <c r="C643" s="338"/>
      <c r="D643" s="339"/>
      <c r="E643" s="520"/>
      <c r="F643" s="544"/>
    </row>
    <row r="644" spans="1:13" x14ac:dyDescent="0.3">
      <c r="A644" s="343">
        <v>1</v>
      </c>
      <c r="B644" s="344" t="s">
        <v>88</v>
      </c>
      <c r="C644" s="345"/>
      <c r="D644" s="346"/>
      <c r="E644" s="521"/>
      <c r="F644" s="544"/>
    </row>
    <row r="645" spans="1:13" s="186" customFormat="1" x14ac:dyDescent="0.3">
      <c r="A645" s="347">
        <v>1</v>
      </c>
      <c r="B645" s="81" t="s">
        <v>129</v>
      </c>
      <c r="C645" s="348">
        <v>718.47</v>
      </c>
      <c r="D645" s="83" t="s">
        <v>3</v>
      </c>
      <c r="E645" s="522"/>
      <c r="F645" s="560">
        <f t="shared" ref="F645:F673" si="33">ROUND(C645*E645,2)</f>
        <v>0</v>
      </c>
      <c r="G645" s="119"/>
      <c r="H645" s="119"/>
    </row>
    <row r="646" spans="1:13" s="186" customFormat="1" x14ac:dyDescent="0.3">
      <c r="A646" s="349"/>
      <c r="B646" s="350"/>
      <c r="C646" s="351"/>
      <c r="D646" s="351"/>
      <c r="E646" s="523"/>
      <c r="F646" s="560"/>
      <c r="G646" s="119"/>
      <c r="H646" s="119"/>
    </row>
    <row r="647" spans="1:13" x14ac:dyDescent="0.3">
      <c r="A647" s="352">
        <v>2</v>
      </c>
      <c r="B647" s="353" t="s">
        <v>4</v>
      </c>
      <c r="C647" s="348"/>
      <c r="D647" s="354"/>
      <c r="E647" s="522"/>
      <c r="F647" s="567"/>
    </row>
    <row r="648" spans="1:13" x14ac:dyDescent="0.3">
      <c r="A648" s="355">
        <v>2.1</v>
      </c>
      <c r="B648" s="356" t="s">
        <v>162</v>
      </c>
      <c r="C648" s="348">
        <v>145.49</v>
      </c>
      <c r="D648" s="354" t="s">
        <v>90</v>
      </c>
      <c r="E648" s="522"/>
      <c r="F648" s="568">
        <f t="shared" si="33"/>
        <v>0</v>
      </c>
    </row>
    <row r="649" spans="1:13" x14ac:dyDescent="0.3">
      <c r="A649" s="355">
        <v>2.2000000000000002</v>
      </c>
      <c r="B649" s="356" t="s">
        <v>163</v>
      </c>
      <c r="C649" s="348">
        <v>43.11</v>
      </c>
      <c r="D649" s="354" t="s">
        <v>91</v>
      </c>
      <c r="E649" s="522"/>
      <c r="F649" s="568">
        <f t="shared" si="33"/>
        <v>0</v>
      </c>
    </row>
    <row r="650" spans="1:13" ht="26.25" customHeight="1" x14ac:dyDescent="0.3">
      <c r="A650" s="355">
        <v>2.2999999999999998</v>
      </c>
      <c r="B650" s="356" t="s">
        <v>164</v>
      </c>
      <c r="C650" s="348">
        <v>133.09</v>
      </c>
      <c r="D650" s="354" t="s">
        <v>57</v>
      </c>
      <c r="E650" s="522"/>
      <c r="F650" s="568">
        <f t="shared" si="33"/>
        <v>0</v>
      </c>
    </row>
    <row r="651" spans="1:13" s="186" customFormat="1" x14ac:dyDescent="0.3">
      <c r="A651" s="35"/>
      <c r="B651" s="81"/>
      <c r="C651" s="311"/>
      <c r="D651" s="312"/>
      <c r="E651" s="523"/>
      <c r="F651" s="560"/>
      <c r="G651" s="119"/>
      <c r="H651" s="119"/>
    </row>
    <row r="652" spans="1:13" s="186" customFormat="1" x14ac:dyDescent="0.3">
      <c r="A652" s="36">
        <v>3</v>
      </c>
      <c r="B652" s="357" t="s">
        <v>165</v>
      </c>
      <c r="C652" s="311"/>
      <c r="D652" s="312"/>
      <c r="E652" s="523"/>
      <c r="F652" s="560"/>
      <c r="G652" s="119"/>
      <c r="H652" s="119"/>
    </row>
    <row r="653" spans="1:13" s="186" customFormat="1" x14ac:dyDescent="0.3">
      <c r="A653" s="35">
        <v>3.1</v>
      </c>
      <c r="B653" s="81" t="s">
        <v>166</v>
      </c>
      <c r="C653" s="311">
        <v>77.849999999999994</v>
      </c>
      <c r="D653" s="312" t="s">
        <v>92</v>
      </c>
      <c r="E653" s="84"/>
      <c r="F653" s="560">
        <f t="shared" si="33"/>
        <v>0</v>
      </c>
      <c r="G653" s="119"/>
      <c r="H653" s="119"/>
    </row>
    <row r="654" spans="1:13" s="186" customFormat="1" x14ac:dyDescent="0.3">
      <c r="A654" s="35">
        <v>3.2</v>
      </c>
      <c r="B654" s="81" t="s">
        <v>167</v>
      </c>
      <c r="C654" s="311">
        <v>2.5299999999999998</v>
      </c>
      <c r="D654" s="312" t="s">
        <v>92</v>
      </c>
      <c r="E654" s="84"/>
      <c r="F654" s="560">
        <f t="shared" si="33"/>
        <v>0</v>
      </c>
      <c r="G654" s="119"/>
      <c r="H654" s="119"/>
    </row>
    <row r="655" spans="1:13" s="186" customFormat="1" x14ac:dyDescent="0.3">
      <c r="A655" s="35">
        <v>3.3</v>
      </c>
      <c r="B655" s="81" t="s">
        <v>168</v>
      </c>
      <c r="C655" s="311">
        <v>3.32</v>
      </c>
      <c r="D655" s="312" t="s">
        <v>92</v>
      </c>
      <c r="E655" s="84"/>
      <c r="F655" s="560">
        <f t="shared" si="33"/>
        <v>0</v>
      </c>
      <c r="G655" s="119"/>
      <c r="H655" s="119"/>
      <c r="I655" s="126"/>
    </row>
    <row r="656" spans="1:13" s="186" customFormat="1" x14ac:dyDescent="0.3">
      <c r="A656" s="35">
        <v>3.4</v>
      </c>
      <c r="B656" s="81" t="s">
        <v>169</v>
      </c>
      <c r="C656" s="311">
        <v>3.21</v>
      </c>
      <c r="D656" s="312" t="s">
        <v>92</v>
      </c>
      <c r="E656" s="84"/>
      <c r="F656" s="560">
        <f t="shared" si="33"/>
        <v>0</v>
      </c>
      <c r="G656" s="119"/>
      <c r="H656" s="119"/>
      <c r="I656" s="126"/>
    </row>
    <row r="657" spans="1:8" s="186" customFormat="1" x14ac:dyDescent="0.3">
      <c r="A657" s="35"/>
      <c r="B657" s="81"/>
      <c r="C657" s="311"/>
      <c r="D657" s="312"/>
      <c r="E657" s="523"/>
      <c r="F657" s="560"/>
      <c r="G657" s="119"/>
      <c r="H657" s="119"/>
    </row>
    <row r="658" spans="1:8" s="186" customFormat="1" x14ac:dyDescent="0.3">
      <c r="A658" s="36">
        <v>4</v>
      </c>
      <c r="B658" s="357" t="s">
        <v>170</v>
      </c>
      <c r="C658" s="311"/>
      <c r="D658" s="312"/>
      <c r="E658" s="524"/>
      <c r="F658" s="560"/>
      <c r="G658" s="119"/>
      <c r="H658" s="119"/>
    </row>
    <row r="659" spans="1:8" s="186" customFormat="1" x14ac:dyDescent="0.3">
      <c r="A659" s="35">
        <v>4.0999999999999996</v>
      </c>
      <c r="B659" s="81" t="s">
        <v>172</v>
      </c>
      <c r="C659" s="311">
        <v>134.76</v>
      </c>
      <c r="D659" s="358" t="s">
        <v>94</v>
      </c>
      <c r="E659" s="525"/>
      <c r="F659" s="560">
        <f>ROUND(C659*E659,2)</f>
        <v>0</v>
      </c>
      <c r="G659" s="119"/>
      <c r="H659" s="119"/>
    </row>
    <row r="660" spans="1:8" s="186" customFormat="1" x14ac:dyDescent="0.3">
      <c r="A660" s="35">
        <v>4.2</v>
      </c>
      <c r="B660" s="81" t="s">
        <v>171</v>
      </c>
      <c r="C660" s="311">
        <v>404.28</v>
      </c>
      <c r="D660" s="358" t="s">
        <v>94</v>
      </c>
      <c r="E660" s="525"/>
      <c r="F660" s="560">
        <f t="shared" si="33"/>
        <v>0</v>
      </c>
      <c r="G660" s="119"/>
      <c r="H660" s="119"/>
    </row>
    <row r="661" spans="1:8" s="186" customFormat="1" x14ac:dyDescent="0.3">
      <c r="A661" s="35"/>
      <c r="B661" s="81"/>
      <c r="C661" s="311"/>
      <c r="D661" s="358"/>
      <c r="E661" s="525"/>
      <c r="F661" s="560"/>
      <c r="G661" s="119"/>
      <c r="H661" s="119"/>
    </row>
    <row r="662" spans="1:8" s="186" customFormat="1" x14ac:dyDescent="0.3">
      <c r="A662" s="36">
        <v>5</v>
      </c>
      <c r="B662" s="357" t="s">
        <v>109</v>
      </c>
      <c r="C662" s="311"/>
      <c r="D662" s="358"/>
      <c r="E662" s="525"/>
      <c r="F662" s="560"/>
      <c r="G662" s="119"/>
      <c r="H662" s="119"/>
    </row>
    <row r="663" spans="1:8" s="186" customFormat="1" x14ac:dyDescent="0.3">
      <c r="A663" s="35">
        <v>5.0999999999999996</v>
      </c>
      <c r="B663" s="81" t="s">
        <v>105</v>
      </c>
      <c r="C663" s="311">
        <v>79.86</v>
      </c>
      <c r="D663" s="358" t="s">
        <v>94</v>
      </c>
      <c r="E663" s="525"/>
      <c r="F663" s="560">
        <f t="shared" si="33"/>
        <v>0</v>
      </c>
      <c r="G663" s="119"/>
      <c r="H663" s="119"/>
    </row>
    <row r="664" spans="1:8" s="186" customFormat="1" x14ac:dyDescent="0.3">
      <c r="A664" s="35">
        <v>5.2</v>
      </c>
      <c r="B664" s="81" t="s">
        <v>173</v>
      </c>
      <c r="C664" s="311">
        <v>1436.33</v>
      </c>
      <c r="D664" s="358" t="s">
        <v>94</v>
      </c>
      <c r="E664" s="525"/>
      <c r="F664" s="560">
        <f t="shared" si="33"/>
        <v>0</v>
      </c>
      <c r="G664" s="119"/>
      <c r="H664" s="119"/>
    </row>
    <row r="665" spans="1:8" s="186" customFormat="1" x14ac:dyDescent="0.3">
      <c r="A665" s="35">
        <v>5.3</v>
      </c>
      <c r="B665" s="81" t="s">
        <v>184</v>
      </c>
      <c r="C665" s="311">
        <v>1428.94</v>
      </c>
      <c r="D665" s="358" t="s">
        <v>3</v>
      </c>
      <c r="E665" s="525"/>
      <c r="F665" s="560">
        <f t="shared" si="33"/>
        <v>0</v>
      </c>
      <c r="G665" s="119"/>
      <c r="H665" s="119"/>
    </row>
    <row r="666" spans="1:8" s="186" customFormat="1" x14ac:dyDescent="0.3">
      <c r="A666" s="35">
        <v>5.4</v>
      </c>
      <c r="B666" s="81" t="s">
        <v>97</v>
      </c>
      <c r="C666" s="311">
        <v>50</v>
      </c>
      <c r="D666" s="358" t="s">
        <v>3</v>
      </c>
      <c r="E666" s="525"/>
      <c r="F666" s="560">
        <f t="shared" si="33"/>
        <v>0</v>
      </c>
      <c r="G666" s="119"/>
      <c r="H666" s="119"/>
    </row>
    <row r="667" spans="1:8" s="186" customFormat="1" x14ac:dyDescent="0.3">
      <c r="A667" s="35"/>
      <c r="B667" s="81"/>
      <c r="C667" s="311"/>
      <c r="D667" s="358"/>
      <c r="E667" s="525"/>
      <c r="F667" s="560"/>
      <c r="G667" s="119"/>
      <c r="H667" s="119"/>
    </row>
    <row r="668" spans="1:8" s="186" customFormat="1" x14ac:dyDescent="0.3">
      <c r="A668" s="36">
        <v>6</v>
      </c>
      <c r="B668" s="357" t="s">
        <v>174</v>
      </c>
      <c r="C668" s="311"/>
      <c r="D668" s="358"/>
      <c r="E668" s="525"/>
      <c r="F668" s="560"/>
      <c r="G668" s="119"/>
      <c r="H668" s="119"/>
    </row>
    <row r="669" spans="1:8" s="186" customFormat="1" x14ac:dyDescent="0.3">
      <c r="A669" s="35">
        <v>6.1</v>
      </c>
      <c r="B669" s="359" t="s">
        <v>181</v>
      </c>
      <c r="C669" s="311">
        <v>1436.33</v>
      </c>
      <c r="D669" s="358" t="s">
        <v>94</v>
      </c>
      <c r="E669" s="525"/>
      <c r="F669" s="560">
        <f t="shared" si="33"/>
        <v>0</v>
      </c>
      <c r="G669" s="119"/>
      <c r="H669" s="119"/>
    </row>
    <row r="670" spans="1:8" s="186" customFormat="1" x14ac:dyDescent="0.3">
      <c r="A670" s="37"/>
      <c r="B670" s="359"/>
      <c r="C670" s="311"/>
      <c r="D670" s="358"/>
      <c r="E670" s="525"/>
      <c r="F670" s="560"/>
      <c r="G670" s="119"/>
      <c r="H670" s="119"/>
    </row>
    <row r="671" spans="1:8" s="186" customFormat="1" x14ac:dyDescent="0.3">
      <c r="A671" s="36">
        <v>7</v>
      </c>
      <c r="B671" s="360" t="s">
        <v>98</v>
      </c>
      <c r="C671" s="318"/>
      <c r="D671" s="319"/>
      <c r="E671" s="525"/>
      <c r="F671" s="563"/>
      <c r="G671" s="119"/>
      <c r="H671" s="119"/>
    </row>
    <row r="672" spans="1:8" s="186" customFormat="1" ht="40.200000000000003" x14ac:dyDescent="0.3">
      <c r="A672" s="35">
        <v>7.1</v>
      </c>
      <c r="B672" s="359" t="s">
        <v>199</v>
      </c>
      <c r="C672" s="311">
        <v>714.47</v>
      </c>
      <c r="D672" s="358" t="s">
        <v>3</v>
      </c>
      <c r="E672" s="525"/>
      <c r="F672" s="560">
        <f t="shared" si="33"/>
        <v>0</v>
      </c>
      <c r="G672" s="119"/>
      <c r="H672" s="119"/>
    </row>
    <row r="673" spans="1:16" s="186" customFormat="1" x14ac:dyDescent="0.3">
      <c r="A673" s="35">
        <v>7.2</v>
      </c>
      <c r="B673" s="81" t="s">
        <v>182</v>
      </c>
      <c r="C673" s="311">
        <v>1</v>
      </c>
      <c r="D673" s="327" t="s">
        <v>14</v>
      </c>
      <c r="E673" s="525"/>
      <c r="F673" s="560">
        <f t="shared" si="33"/>
        <v>0</v>
      </c>
      <c r="G673" s="119"/>
      <c r="H673" s="119"/>
    </row>
    <row r="674" spans="1:16" s="186" customFormat="1" x14ac:dyDescent="0.3">
      <c r="A674" s="30"/>
      <c r="B674" s="317"/>
      <c r="C674" s="311"/>
      <c r="D674" s="327"/>
      <c r="E674" s="525"/>
      <c r="F674" s="560"/>
      <c r="G674" s="119"/>
      <c r="H674" s="119"/>
    </row>
    <row r="675" spans="1:16" s="186" customFormat="1" ht="16.5" customHeight="1" x14ac:dyDescent="0.3">
      <c r="A675" s="80">
        <v>8</v>
      </c>
      <c r="B675" s="81" t="s">
        <v>601</v>
      </c>
      <c r="C675" s="82">
        <v>1</v>
      </c>
      <c r="D675" s="83" t="s">
        <v>5</v>
      </c>
      <c r="E675" s="84"/>
      <c r="F675" s="569">
        <f>+E675*C675</f>
        <v>0</v>
      </c>
      <c r="G675" s="119"/>
      <c r="H675" s="194"/>
      <c r="J675" s="361"/>
      <c r="L675" s="328"/>
      <c r="M675" s="328"/>
      <c r="N675" s="361"/>
      <c r="O675" s="362"/>
      <c r="P675" s="362"/>
    </row>
    <row r="676" spans="1:16" s="182" customFormat="1" x14ac:dyDescent="0.3">
      <c r="A676" s="100"/>
      <c r="B676" s="16" t="s">
        <v>201</v>
      </c>
      <c r="C676" s="17"/>
      <c r="D676" s="18"/>
      <c r="E676" s="19"/>
      <c r="F676" s="553">
        <f>SUM(F643:F675)</f>
        <v>0</v>
      </c>
      <c r="G676" s="119"/>
      <c r="H676" s="119"/>
      <c r="I676" s="287"/>
      <c r="M676" s="288"/>
    </row>
    <row r="677" spans="1:16" x14ac:dyDescent="0.3">
      <c r="A677" s="363"/>
      <c r="B677" s="364"/>
      <c r="C677" s="365"/>
      <c r="D677" s="122"/>
      <c r="E677" s="526"/>
      <c r="F677" s="570"/>
    </row>
    <row r="678" spans="1:16" s="182" customFormat="1" x14ac:dyDescent="0.3">
      <c r="A678" s="86" t="s">
        <v>641</v>
      </c>
      <c r="B678" s="87" t="s">
        <v>608</v>
      </c>
      <c r="C678" s="366"/>
      <c r="D678" s="88"/>
      <c r="E678" s="89"/>
      <c r="F678" s="571"/>
      <c r="G678" s="119"/>
      <c r="H678" s="287"/>
      <c r="L678" s="288"/>
    </row>
    <row r="679" spans="1:16" s="373" customFormat="1" x14ac:dyDescent="0.3">
      <c r="A679" s="367" t="s">
        <v>52</v>
      </c>
      <c r="B679" s="368" t="s">
        <v>609</v>
      </c>
      <c r="C679" s="140"/>
      <c r="D679" s="369"/>
      <c r="E679" s="527"/>
      <c r="F679" s="568"/>
      <c r="G679" s="119"/>
      <c r="H679" s="190"/>
      <c r="I679" s="190"/>
      <c r="J679" s="370"/>
      <c r="K679" s="370"/>
      <c r="L679" s="370"/>
      <c r="M679" s="371"/>
      <c r="N679" s="372"/>
      <c r="O679" s="372"/>
    </row>
    <row r="680" spans="1:16" s="373" customFormat="1" ht="27" customHeight="1" x14ac:dyDescent="0.3">
      <c r="A680" s="374">
        <v>1</v>
      </c>
      <c r="B680" s="375" t="s">
        <v>610</v>
      </c>
      <c r="C680" s="366">
        <v>1206</v>
      </c>
      <c r="D680" s="142" t="s">
        <v>57</v>
      </c>
      <c r="E680" s="91"/>
      <c r="F680" s="544">
        <f>+ROUND((E680*C680),2)</f>
        <v>0</v>
      </c>
      <c r="G680" s="119"/>
      <c r="H680" s="190"/>
      <c r="I680" s="190"/>
      <c r="J680" s="370"/>
      <c r="K680" s="370"/>
      <c r="L680" s="370"/>
      <c r="M680" s="371"/>
      <c r="N680" s="372"/>
      <c r="O680" s="372"/>
    </row>
    <row r="681" spans="1:16" s="373" customFormat="1" ht="26.25" customHeight="1" x14ac:dyDescent="0.3">
      <c r="A681" s="374">
        <v>2</v>
      </c>
      <c r="B681" s="93" t="s">
        <v>611</v>
      </c>
      <c r="C681" s="366">
        <v>1145.7</v>
      </c>
      <c r="D681" s="142" t="s">
        <v>612</v>
      </c>
      <c r="E681" s="91"/>
      <c r="F681" s="544">
        <f>+ROUND((E681*C681),2)</f>
        <v>0</v>
      </c>
      <c r="G681" s="119"/>
      <c r="H681" s="119"/>
      <c r="I681" s="119"/>
      <c r="J681" s="370"/>
      <c r="K681" s="370"/>
      <c r="L681" s="370"/>
      <c r="M681" s="371"/>
    </row>
    <row r="682" spans="1:16" s="182" customFormat="1" x14ac:dyDescent="0.3">
      <c r="A682" s="376">
        <v>3</v>
      </c>
      <c r="B682" s="2" t="s">
        <v>613</v>
      </c>
      <c r="C682" s="366">
        <v>2512.5</v>
      </c>
      <c r="D682" s="215" t="s">
        <v>94</v>
      </c>
      <c r="E682" s="6"/>
      <c r="F682" s="544">
        <f>ROUND(C682*E682,2)</f>
        <v>0</v>
      </c>
      <c r="G682" s="119"/>
    </row>
    <row r="683" spans="1:16" s="373" customFormat="1" x14ac:dyDescent="0.3">
      <c r="A683" s="376">
        <v>4</v>
      </c>
      <c r="B683" s="377" t="s">
        <v>614</v>
      </c>
      <c r="C683" s="366">
        <v>2512.5</v>
      </c>
      <c r="D683" s="142" t="s">
        <v>94</v>
      </c>
      <c r="E683" s="6"/>
      <c r="F683" s="544">
        <f>+ROUND((E683*C683),2)</f>
        <v>0</v>
      </c>
      <c r="G683" s="119"/>
      <c r="H683" s="190"/>
      <c r="I683" s="149"/>
      <c r="J683" s="370"/>
      <c r="K683" s="370"/>
      <c r="L683" s="370"/>
      <c r="M683" s="371"/>
      <c r="N683" s="372"/>
      <c r="O683" s="372"/>
    </row>
    <row r="684" spans="1:16" s="373" customFormat="1" ht="26.4" x14ac:dyDescent="0.3">
      <c r="A684" s="376">
        <v>5</v>
      </c>
      <c r="B684" s="150" t="s">
        <v>615</v>
      </c>
      <c r="C684" s="366">
        <v>3140.63</v>
      </c>
      <c r="D684" s="142" t="s">
        <v>94</v>
      </c>
      <c r="E684" s="91"/>
      <c r="F684" s="544">
        <f>+ROUND((E684*C684),2)</f>
        <v>0</v>
      </c>
      <c r="G684" s="119"/>
      <c r="H684" s="190"/>
      <c r="I684" s="190"/>
      <c r="J684" s="370"/>
      <c r="K684" s="370"/>
      <c r="L684" s="370"/>
      <c r="M684" s="371"/>
      <c r="N684" s="372"/>
      <c r="O684" s="372"/>
    </row>
    <row r="685" spans="1:16" s="373" customFormat="1" x14ac:dyDescent="0.3">
      <c r="A685" s="376">
        <v>6</v>
      </c>
      <c r="B685" s="152" t="s">
        <v>209</v>
      </c>
      <c r="C685" s="366">
        <v>3925.79</v>
      </c>
      <c r="D685" s="142" t="s">
        <v>616</v>
      </c>
      <c r="E685" s="91"/>
      <c r="F685" s="544">
        <f>+ROUND((E685*C685),2)</f>
        <v>0</v>
      </c>
      <c r="G685" s="119"/>
      <c r="H685" s="190"/>
      <c r="I685" s="190"/>
      <c r="J685" s="370"/>
      <c r="K685" s="370"/>
      <c r="L685" s="370"/>
      <c r="M685" s="371"/>
      <c r="N685" s="372"/>
      <c r="O685" s="372"/>
    </row>
    <row r="686" spans="1:16" s="382" customFormat="1" ht="15" customHeight="1" x14ac:dyDescent="0.3">
      <c r="A686" s="378"/>
      <c r="B686" s="379"/>
      <c r="C686" s="380"/>
      <c r="D686" s="381"/>
      <c r="E686" s="528"/>
      <c r="F686" s="572"/>
      <c r="G686" s="119"/>
      <c r="H686" s="190"/>
      <c r="I686" s="190"/>
    </row>
    <row r="687" spans="1:16" s="373" customFormat="1" x14ac:dyDescent="0.3">
      <c r="A687" s="383" t="s">
        <v>143</v>
      </c>
      <c r="B687" s="46" t="s">
        <v>617</v>
      </c>
      <c r="C687" s="140"/>
      <c r="D687" s="369"/>
      <c r="E687" s="91"/>
      <c r="F687" s="544"/>
      <c r="G687" s="119"/>
      <c r="H687" s="190"/>
      <c r="I687" s="190"/>
      <c r="J687" s="370"/>
      <c r="K687" s="370"/>
      <c r="L687" s="370"/>
      <c r="M687" s="371"/>
      <c r="N687" s="372"/>
      <c r="O687" s="372"/>
    </row>
    <row r="688" spans="1:16" s="373" customFormat="1" x14ac:dyDescent="0.3">
      <c r="A688" s="384">
        <v>1</v>
      </c>
      <c r="B688" s="385" t="s">
        <v>618</v>
      </c>
      <c r="C688" s="386">
        <v>2</v>
      </c>
      <c r="D688" s="387" t="s">
        <v>14</v>
      </c>
      <c r="E688" s="91"/>
      <c r="F688" s="573">
        <f>ROUND(C688*E688,2)</f>
        <v>0</v>
      </c>
      <c r="G688" s="119"/>
      <c r="H688" s="119"/>
      <c r="I688" s="119"/>
      <c r="J688" s="370"/>
      <c r="K688" s="370"/>
      <c r="L688" s="370"/>
      <c r="M688" s="371"/>
    </row>
    <row r="689" spans="1:15" s="382" customFormat="1" ht="9.75" customHeight="1" x14ac:dyDescent="0.3">
      <c r="A689" s="378"/>
      <c r="B689" s="379"/>
      <c r="C689" s="380"/>
      <c r="D689" s="381"/>
      <c r="E689" s="528"/>
      <c r="F689" s="572"/>
      <c r="G689" s="119"/>
      <c r="H689" s="190"/>
      <c r="I689" s="190"/>
      <c r="L689" s="388"/>
    </row>
    <row r="690" spans="1:15" s="373" customFormat="1" x14ac:dyDescent="0.3">
      <c r="A690" s="383" t="s">
        <v>153</v>
      </c>
      <c r="B690" s="46" t="s">
        <v>619</v>
      </c>
      <c r="C690" s="140"/>
      <c r="D690" s="369"/>
      <c r="E690" s="91"/>
      <c r="F690" s="544"/>
      <c r="G690" s="119"/>
      <c r="H690" s="190"/>
      <c r="I690" s="190"/>
      <c r="J690" s="370"/>
      <c r="K690" s="370"/>
      <c r="L690" s="370"/>
      <c r="M690" s="371"/>
      <c r="N690" s="372"/>
      <c r="O690" s="372"/>
    </row>
    <row r="691" spans="1:15" s="373" customFormat="1" x14ac:dyDescent="0.3">
      <c r="A691" s="384">
        <v>1</v>
      </c>
      <c r="B691" s="342" t="s">
        <v>644</v>
      </c>
      <c r="C691" s="366">
        <v>592.78</v>
      </c>
      <c r="D691" s="142" t="s">
        <v>3</v>
      </c>
      <c r="E691" s="91"/>
      <c r="F691" s="544">
        <f>+ROUND((E691*C691),2)</f>
        <v>0</v>
      </c>
      <c r="G691" s="119"/>
      <c r="H691" s="190"/>
      <c r="I691" s="190"/>
      <c r="J691" s="370"/>
      <c r="K691" s="370"/>
      <c r="L691" s="118"/>
      <c r="M691" s="371"/>
      <c r="N691" s="372"/>
      <c r="O691" s="372"/>
    </row>
    <row r="692" spans="1:15" s="373" customFormat="1" x14ac:dyDescent="0.3">
      <c r="A692" s="384">
        <v>2</v>
      </c>
      <c r="B692" s="342" t="s">
        <v>620</v>
      </c>
      <c r="C692" s="366">
        <v>592.78</v>
      </c>
      <c r="D692" s="142" t="s">
        <v>94</v>
      </c>
      <c r="E692" s="91"/>
      <c r="F692" s="544">
        <f>+ROUND((E692*C692),2)</f>
        <v>0</v>
      </c>
      <c r="G692" s="119"/>
      <c r="H692" s="190"/>
      <c r="I692" s="190"/>
      <c r="J692" s="370"/>
      <c r="K692" s="370"/>
      <c r="L692" s="118"/>
      <c r="M692" s="371"/>
      <c r="N692" s="372"/>
      <c r="O692" s="372"/>
    </row>
    <row r="693" spans="1:15" s="373" customFormat="1" x14ac:dyDescent="0.3">
      <c r="A693" s="384">
        <v>3</v>
      </c>
      <c r="B693" s="342" t="s">
        <v>621</v>
      </c>
      <c r="C693" s="366">
        <v>6</v>
      </c>
      <c r="D693" s="142" t="s">
        <v>14</v>
      </c>
      <c r="E693" s="91"/>
      <c r="F693" s="544">
        <f>+ROUND((E693*C693),2)</f>
        <v>0</v>
      </c>
      <c r="G693" s="119"/>
      <c r="H693" s="190"/>
      <c r="I693" s="190"/>
      <c r="J693" s="370"/>
      <c r="K693" s="370"/>
      <c r="L693" s="118"/>
      <c r="M693" s="371"/>
      <c r="N693" s="372"/>
      <c r="O693" s="372"/>
    </row>
    <row r="694" spans="1:15" s="373" customFormat="1" x14ac:dyDescent="0.3">
      <c r="A694" s="384">
        <v>4</v>
      </c>
      <c r="B694" s="342" t="s">
        <v>622</v>
      </c>
      <c r="C694" s="366">
        <v>1</v>
      </c>
      <c r="D694" s="185" t="s">
        <v>5</v>
      </c>
      <c r="E694" s="91"/>
      <c r="F694" s="544">
        <f>+ROUND((E694*C694),2)</f>
        <v>0</v>
      </c>
      <c r="G694" s="119"/>
      <c r="H694" s="119"/>
      <c r="I694" s="119"/>
      <c r="J694" s="370"/>
      <c r="K694" s="370"/>
      <c r="L694" s="118"/>
      <c r="M694" s="371"/>
    </row>
    <row r="695" spans="1:15" s="373" customFormat="1" ht="39.6" x14ac:dyDescent="0.3">
      <c r="A695" s="389">
        <v>5</v>
      </c>
      <c r="B695" s="359" t="s">
        <v>623</v>
      </c>
      <c r="C695" s="390">
        <v>1</v>
      </c>
      <c r="D695" s="391" t="s">
        <v>5</v>
      </c>
      <c r="E695" s="525"/>
      <c r="F695" s="568">
        <f>+ROUND((E695*C695),2)</f>
        <v>0</v>
      </c>
      <c r="G695" s="119"/>
      <c r="H695" s="190"/>
      <c r="I695" s="190"/>
      <c r="J695" s="370"/>
      <c r="K695" s="370"/>
      <c r="L695" s="370"/>
      <c r="M695" s="371"/>
      <c r="N695" s="372"/>
      <c r="O695" s="372"/>
    </row>
    <row r="696" spans="1:15" s="373" customFormat="1" x14ac:dyDescent="0.3">
      <c r="A696" s="392"/>
      <c r="B696" s="393"/>
      <c r="C696" s="394"/>
      <c r="D696" s="163"/>
      <c r="E696" s="491"/>
      <c r="F696" s="545"/>
      <c r="G696" s="119"/>
      <c r="H696" s="190"/>
      <c r="I696" s="190"/>
      <c r="J696" s="370"/>
      <c r="K696" s="370"/>
      <c r="L696" s="118"/>
      <c r="M696" s="371"/>
      <c r="N696" s="372"/>
      <c r="O696" s="372"/>
    </row>
    <row r="697" spans="1:15" s="186" customFormat="1" ht="28.5" customHeight="1" x14ac:dyDescent="0.3">
      <c r="A697" s="395" t="s">
        <v>154</v>
      </c>
      <c r="B697" s="396" t="s">
        <v>602</v>
      </c>
      <c r="C697" s="397"/>
      <c r="D697" s="398"/>
      <c r="E697" s="529"/>
      <c r="F697" s="574"/>
      <c r="G697" s="119"/>
      <c r="H697" s="332"/>
    </row>
    <row r="698" spans="1:15" s="186" customFormat="1" ht="12.75" customHeight="1" x14ac:dyDescent="0.3">
      <c r="A698" s="324">
        <v>1</v>
      </c>
      <c r="B698" s="325" t="s">
        <v>89</v>
      </c>
      <c r="C698" s="326"/>
      <c r="D698" s="327"/>
      <c r="E698" s="518"/>
      <c r="F698" s="565"/>
      <c r="G698" s="119"/>
      <c r="H698" s="194"/>
      <c r="I698" s="328"/>
      <c r="J698" s="328"/>
    </row>
    <row r="699" spans="1:15" s="186" customFormat="1" ht="12.75" customHeight="1" x14ac:dyDescent="0.3">
      <c r="A699" s="329">
        <v>1.1000000000000001</v>
      </c>
      <c r="B699" s="85" t="s">
        <v>117</v>
      </c>
      <c r="C699" s="331">
        <v>2593.8000000000002</v>
      </c>
      <c r="D699" s="326" t="s">
        <v>92</v>
      </c>
      <c r="E699" s="519"/>
      <c r="F699" s="566">
        <f t="shared" ref="F699:F704" si="34">ROUND((C699*E699),2)</f>
        <v>0</v>
      </c>
      <c r="G699" s="119"/>
      <c r="H699" s="194"/>
    </row>
    <row r="700" spans="1:15" s="186" customFormat="1" ht="27.75" customHeight="1" x14ac:dyDescent="0.3">
      <c r="A700" s="329">
        <v>1.2</v>
      </c>
      <c r="B700" s="399" t="s">
        <v>603</v>
      </c>
      <c r="C700" s="331">
        <v>3371.94</v>
      </c>
      <c r="D700" s="326" t="s">
        <v>92</v>
      </c>
      <c r="E700" s="519"/>
      <c r="F700" s="566">
        <f>ROUND((C700*E700),2)</f>
        <v>0</v>
      </c>
      <c r="G700" s="119"/>
      <c r="H700" s="194"/>
    </row>
    <row r="701" spans="1:15" s="186" customFormat="1" ht="42" customHeight="1" x14ac:dyDescent="0.3">
      <c r="A701" s="329">
        <v>1.3</v>
      </c>
      <c r="B701" s="400" t="s">
        <v>604</v>
      </c>
      <c r="C701" s="331">
        <v>3900</v>
      </c>
      <c r="D701" s="339" t="s">
        <v>91</v>
      </c>
      <c r="E701" s="530"/>
      <c r="F701" s="566">
        <f>ROUND((C701*E701),2)</f>
        <v>0</v>
      </c>
      <c r="G701" s="119"/>
      <c r="H701" s="328"/>
    </row>
    <row r="702" spans="1:15" s="186" customFormat="1" ht="12.75" customHeight="1" x14ac:dyDescent="0.3">
      <c r="A702" s="329">
        <v>1.4</v>
      </c>
      <c r="B702" s="401" t="s">
        <v>605</v>
      </c>
      <c r="C702" s="331">
        <v>6808.73</v>
      </c>
      <c r="D702" s="326" t="s">
        <v>179</v>
      </c>
      <c r="E702" s="519"/>
      <c r="F702" s="566">
        <f>ROUND((C702*E702),2)</f>
        <v>0</v>
      </c>
      <c r="G702" s="119"/>
      <c r="H702" s="194"/>
    </row>
    <row r="703" spans="1:15" s="186" customFormat="1" ht="12.75" customHeight="1" x14ac:dyDescent="0.3">
      <c r="A703" s="329">
        <v>1.5</v>
      </c>
      <c r="B703" s="401" t="s">
        <v>606</v>
      </c>
      <c r="C703" s="331">
        <v>2593.8000000000002</v>
      </c>
      <c r="D703" s="326" t="s">
        <v>179</v>
      </c>
      <c r="E703" s="519"/>
      <c r="F703" s="566">
        <f t="shared" si="34"/>
        <v>0</v>
      </c>
      <c r="G703" s="119"/>
      <c r="H703" s="194"/>
    </row>
    <row r="704" spans="1:15" s="186" customFormat="1" ht="12.75" customHeight="1" x14ac:dyDescent="0.3">
      <c r="A704" s="329">
        <v>1.6</v>
      </c>
      <c r="B704" s="330" t="s">
        <v>607</v>
      </c>
      <c r="C704" s="331">
        <v>5187.6000000000004</v>
      </c>
      <c r="D704" s="327" t="s">
        <v>94</v>
      </c>
      <c r="E704" s="519"/>
      <c r="F704" s="566">
        <f t="shared" si="34"/>
        <v>0</v>
      </c>
      <c r="G704" s="119"/>
      <c r="H704" s="332"/>
    </row>
    <row r="705" spans="1:259" s="182" customFormat="1" x14ac:dyDescent="0.3">
      <c r="A705" s="110"/>
      <c r="B705" s="72" t="s">
        <v>642</v>
      </c>
      <c r="C705" s="73"/>
      <c r="D705" s="74"/>
      <c r="E705" s="75"/>
      <c r="F705" s="557">
        <f>SUM(F678:F704)</f>
        <v>0</v>
      </c>
      <c r="G705" s="119"/>
      <c r="H705" s="119"/>
      <c r="I705" s="181"/>
    </row>
    <row r="706" spans="1:259" s="407" customFormat="1" ht="16.5" customHeight="1" x14ac:dyDescent="0.3">
      <c r="A706" s="402"/>
      <c r="B706" s="403" t="s">
        <v>100</v>
      </c>
      <c r="C706" s="404"/>
      <c r="D706" s="405"/>
      <c r="E706" s="531"/>
      <c r="F706" s="575">
        <f>+F705+F676+F640+F609+F540+F472+F363+F350+F297+F248+F190+F116</f>
        <v>0</v>
      </c>
      <c r="G706" s="119"/>
      <c r="H706" s="119"/>
      <c r="I706" s="190"/>
      <c r="J706" s="190"/>
      <c r="K706" s="406"/>
      <c r="L706" s="406"/>
      <c r="M706" s="406"/>
      <c r="N706" s="406"/>
    </row>
    <row r="707" spans="1:259" s="191" customFormat="1" x14ac:dyDescent="0.3">
      <c r="A707" s="408"/>
      <c r="B707" s="323"/>
      <c r="C707" s="409"/>
      <c r="D707" s="409"/>
      <c r="E707" s="532"/>
      <c r="F707" s="576"/>
      <c r="G707" s="119"/>
      <c r="H707" s="119"/>
    </row>
    <row r="708" spans="1:259" s="191" customFormat="1" x14ac:dyDescent="0.3">
      <c r="A708" s="408" t="s">
        <v>500</v>
      </c>
      <c r="B708" s="323" t="s">
        <v>556</v>
      </c>
      <c r="C708" s="409"/>
      <c r="D708" s="409"/>
      <c r="E708" s="532"/>
      <c r="F708" s="576"/>
      <c r="G708" s="119"/>
      <c r="H708" s="119"/>
      <c r="I708" s="155"/>
    </row>
    <row r="709" spans="1:259" s="191" customFormat="1" x14ac:dyDescent="0.3">
      <c r="A709" s="408"/>
      <c r="B709" s="323"/>
      <c r="C709" s="409"/>
      <c r="D709" s="409"/>
      <c r="E709" s="532"/>
      <c r="F709" s="576"/>
      <c r="G709" s="119"/>
      <c r="H709" s="119"/>
    </row>
    <row r="710" spans="1:259" s="191" customFormat="1" x14ac:dyDescent="0.3">
      <c r="A710" s="410" t="s">
        <v>52</v>
      </c>
      <c r="B710" s="411" t="s">
        <v>148</v>
      </c>
      <c r="C710" s="230"/>
      <c r="D710" s="412"/>
      <c r="E710" s="497"/>
      <c r="F710" s="544"/>
      <c r="G710" s="119"/>
      <c r="H710" s="119"/>
    </row>
    <row r="711" spans="1:259" s="191" customFormat="1" x14ac:dyDescent="0.3">
      <c r="A711" s="410"/>
      <c r="B711" s="411"/>
      <c r="C711" s="230"/>
      <c r="D711" s="412"/>
      <c r="E711" s="497"/>
      <c r="F711" s="544"/>
      <c r="G711" s="119"/>
      <c r="H711" s="119"/>
    </row>
    <row r="712" spans="1:259" x14ac:dyDescent="0.3">
      <c r="A712" s="413">
        <v>1</v>
      </c>
      <c r="B712" s="342" t="s">
        <v>501</v>
      </c>
      <c r="C712" s="340">
        <v>5</v>
      </c>
      <c r="D712" s="339" t="s">
        <v>54</v>
      </c>
      <c r="E712" s="520"/>
      <c r="F712" s="577">
        <f>+C712*E712</f>
        <v>0</v>
      </c>
    </row>
    <row r="713" spans="1:259" s="186" customFormat="1" ht="13.5" customHeight="1" x14ac:dyDescent="0.3">
      <c r="A713" s="144">
        <v>2</v>
      </c>
      <c r="B713" s="90" t="s">
        <v>502</v>
      </c>
      <c r="C713" s="188">
        <v>500</v>
      </c>
      <c r="D713" s="185" t="s">
        <v>180</v>
      </c>
      <c r="E713" s="91"/>
      <c r="F713" s="544">
        <f>+ROUND((E713*C713),2)</f>
        <v>0</v>
      </c>
      <c r="G713" s="119"/>
      <c r="H713" s="119"/>
      <c r="I713" s="119"/>
      <c r="J713" s="119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20"/>
      <c r="AV713" s="120"/>
      <c r="AW713" s="120"/>
      <c r="AX713" s="120"/>
      <c r="AY713" s="120"/>
      <c r="AZ713" s="120"/>
      <c r="BA713" s="120"/>
      <c r="BB713" s="120"/>
      <c r="BC713" s="120"/>
      <c r="BD713" s="120"/>
      <c r="BE713" s="120"/>
      <c r="BF713" s="120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20"/>
      <c r="BS713" s="120"/>
      <c r="BT713" s="120"/>
      <c r="BU713" s="120"/>
      <c r="BV713" s="120"/>
      <c r="BW713" s="120"/>
      <c r="BX713" s="120"/>
      <c r="BY713" s="120"/>
      <c r="BZ713" s="120"/>
      <c r="CA713" s="120"/>
      <c r="CB713" s="120"/>
      <c r="CC713" s="120"/>
      <c r="CD713" s="120"/>
      <c r="CE713" s="120"/>
      <c r="CF713" s="120"/>
      <c r="CG713" s="120"/>
      <c r="CH713" s="120"/>
      <c r="CI713" s="120"/>
      <c r="CJ713" s="120"/>
      <c r="CK713" s="120"/>
      <c r="CL713" s="120"/>
      <c r="CM713" s="120"/>
      <c r="CN713" s="120"/>
      <c r="CO713" s="120"/>
      <c r="CP713" s="120"/>
      <c r="CQ713" s="120"/>
      <c r="CR713" s="120"/>
      <c r="CS713" s="120"/>
      <c r="CT713" s="120"/>
      <c r="CU713" s="120"/>
      <c r="CV713" s="120"/>
      <c r="CW713" s="120"/>
      <c r="CX713" s="120"/>
      <c r="CY713" s="120"/>
      <c r="CZ713" s="120"/>
      <c r="DA713" s="120"/>
      <c r="DB713" s="120"/>
      <c r="DC713" s="120"/>
      <c r="DD713" s="120"/>
      <c r="DE713" s="120"/>
      <c r="DF713" s="120"/>
      <c r="DG713" s="120"/>
      <c r="DH713" s="120"/>
      <c r="DI713" s="120"/>
      <c r="DJ713" s="120"/>
      <c r="DK713" s="120"/>
      <c r="DL713" s="120"/>
      <c r="DM713" s="120"/>
      <c r="DN713" s="120"/>
      <c r="DO713" s="120"/>
      <c r="DP713" s="120"/>
      <c r="DQ713" s="120"/>
      <c r="DR713" s="120"/>
      <c r="DS713" s="120"/>
      <c r="DT713" s="120"/>
      <c r="DU713" s="120"/>
      <c r="DV713" s="120"/>
      <c r="DW713" s="120"/>
      <c r="DX713" s="120"/>
      <c r="DY713" s="120"/>
      <c r="DZ713" s="120"/>
      <c r="EA713" s="120"/>
      <c r="EB713" s="120"/>
      <c r="EC713" s="120"/>
      <c r="ED713" s="120"/>
      <c r="EE713" s="120"/>
      <c r="EF713" s="120"/>
      <c r="EG713" s="120"/>
      <c r="EH713" s="120"/>
      <c r="EI713" s="120"/>
      <c r="EJ713" s="120"/>
      <c r="EK713" s="120"/>
      <c r="EL713" s="120"/>
      <c r="EM713" s="120"/>
      <c r="EN713" s="120"/>
      <c r="EO713" s="120"/>
      <c r="EP713" s="120"/>
      <c r="EQ713" s="120"/>
      <c r="ER713" s="120"/>
      <c r="ES713" s="120"/>
      <c r="ET713" s="120"/>
      <c r="EU713" s="120"/>
      <c r="EV713" s="120"/>
      <c r="EW713" s="120"/>
      <c r="EX713" s="120"/>
      <c r="EY713" s="120"/>
      <c r="EZ713" s="120"/>
      <c r="FA713" s="120"/>
      <c r="FB713" s="120"/>
      <c r="FC713" s="120"/>
      <c r="FD713" s="120"/>
      <c r="FE713" s="120"/>
      <c r="FF713" s="120"/>
      <c r="FG713" s="120"/>
      <c r="FH713" s="120"/>
      <c r="FI713" s="120"/>
      <c r="FJ713" s="120"/>
      <c r="FK713" s="120"/>
      <c r="FL713" s="120"/>
      <c r="FM713" s="120"/>
      <c r="FN713" s="120"/>
      <c r="FO713" s="120"/>
      <c r="FP713" s="120"/>
      <c r="FQ713" s="120"/>
      <c r="FR713" s="120"/>
      <c r="FS713" s="120"/>
      <c r="FT713" s="120"/>
      <c r="FU713" s="120"/>
      <c r="FV713" s="120"/>
      <c r="FW713" s="120"/>
      <c r="FX713" s="120"/>
      <c r="FY713" s="120"/>
      <c r="FZ713" s="120"/>
      <c r="GA713" s="120"/>
      <c r="GB713" s="120"/>
      <c r="GC713" s="120"/>
      <c r="GD713" s="120"/>
      <c r="GE713" s="120"/>
      <c r="GF713" s="120"/>
      <c r="GG713" s="120"/>
      <c r="GH713" s="120"/>
      <c r="GI713" s="120"/>
      <c r="GJ713" s="120"/>
      <c r="GK713" s="120"/>
      <c r="GL713" s="120"/>
      <c r="GM713" s="120"/>
      <c r="GN713" s="120"/>
      <c r="GO713" s="120"/>
      <c r="GP713" s="120"/>
      <c r="GQ713" s="120"/>
      <c r="GR713" s="120"/>
      <c r="GS713" s="120"/>
      <c r="GT713" s="120"/>
      <c r="GU713" s="120"/>
      <c r="GV713" s="120"/>
      <c r="GW713" s="120"/>
      <c r="GX713" s="120"/>
      <c r="GY713" s="120"/>
      <c r="GZ713" s="120"/>
      <c r="HA713" s="120"/>
      <c r="HB713" s="120"/>
      <c r="HC713" s="120"/>
      <c r="HD713" s="120"/>
      <c r="HE713" s="120"/>
      <c r="HF713" s="120"/>
      <c r="HG713" s="120"/>
      <c r="HH713" s="120"/>
      <c r="HI713" s="120"/>
      <c r="HJ713" s="120"/>
      <c r="HK713" s="120"/>
      <c r="HL713" s="120"/>
      <c r="HM713" s="120"/>
      <c r="HN713" s="120"/>
      <c r="HO713" s="120"/>
      <c r="HP713" s="120"/>
      <c r="HQ713" s="120"/>
      <c r="HR713" s="120"/>
      <c r="HS713" s="120"/>
      <c r="HT713" s="120"/>
      <c r="HU713" s="120"/>
      <c r="HV713" s="120"/>
      <c r="HW713" s="120"/>
      <c r="HX713" s="120"/>
      <c r="HY713" s="120"/>
      <c r="HZ713" s="120"/>
      <c r="IA713" s="120"/>
      <c r="IB713" s="120"/>
      <c r="IC713" s="120"/>
      <c r="ID713" s="120"/>
      <c r="IE713" s="120"/>
      <c r="IF713" s="120"/>
      <c r="IG713" s="120"/>
      <c r="IH713" s="120"/>
      <c r="II713" s="120"/>
      <c r="IJ713" s="120"/>
      <c r="IK713" s="120"/>
      <c r="IL713" s="120"/>
      <c r="IM713" s="120"/>
      <c r="IN713" s="120"/>
      <c r="IO713" s="120"/>
      <c r="IP713" s="120"/>
      <c r="IQ713" s="120"/>
      <c r="IR713" s="120"/>
      <c r="IS713" s="120"/>
      <c r="IT713" s="120"/>
      <c r="IU713" s="120"/>
      <c r="IV713" s="120"/>
      <c r="IW713" s="120"/>
      <c r="IX713" s="120"/>
      <c r="IY713" s="120"/>
    </row>
    <row r="714" spans="1:259" x14ac:dyDescent="0.3">
      <c r="A714" s="414">
        <v>3</v>
      </c>
      <c r="B714" s="342" t="s">
        <v>503</v>
      </c>
      <c r="C714" s="338">
        <v>1</v>
      </c>
      <c r="D714" s="339" t="s">
        <v>5</v>
      </c>
      <c r="E714" s="520"/>
      <c r="F714" s="544">
        <f>ROUND(C714*E714,2)</f>
        <v>0</v>
      </c>
    </row>
    <row r="715" spans="1:259" s="155" customFormat="1" x14ac:dyDescent="0.3">
      <c r="A715" s="415"/>
      <c r="B715" s="416"/>
      <c r="C715" s="417"/>
      <c r="D715" s="418"/>
      <c r="E715" s="533"/>
      <c r="F715" s="572"/>
      <c r="G715" s="119"/>
      <c r="H715" s="119"/>
    </row>
    <row r="716" spans="1:259" s="186" customFormat="1" x14ac:dyDescent="0.3">
      <c r="A716" s="165" t="s">
        <v>143</v>
      </c>
      <c r="B716" s="46" t="s">
        <v>489</v>
      </c>
      <c r="C716" s="419"/>
      <c r="D716" s="185"/>
      <c r="E716" s="490"/>
      <c r="F716" s="544"/>
      <c r="G716" s="119"/>
      <c r="H716" s="119"/>
      <c r="I716" s="190"/>
      <c r="J716" s="190"/>
      <c r="K716" s="190"/>
      <c r="L716" s="190"/>
      <c r="M716" s="190"/>
      <c r="N716" s="190"/>
      <c r="O716" s="190"/>
      <c r="P716" s="191"/>
      <c r="Q716" s="191"/>
      <c r="R716" s="191"/>
      <c r="S716" s="191"/>
      <c r="T716" s="191"/>
      <c r="U716" s="191"/>
      <c r="V716" s="191"/>
      <c r="W716" s="191"/>
      <c r="X716" s="191"/>
      <c r="Y716" s="191"/>
      <c r="Z716" s="191"/>
      <c r="AA716" s="191"/>
      <c r="AB716" s="191"/>
      <c r="AC716" s="191"/>
      <c r="AD716" s="191"/>
      <c r="AE716" s="191"/>
      <c r="AF716" s="191"/>
      <c r="AG716" s="191"/>
      <c r="AH716" s="191"/>
      <c r="AI716" s="191"/>
      <c r="AJ716" s="191"/>
      <c r="AK716" s="191"/>
      <c r="AL716" s="191"/>
      <c r="AM716" s="191"/>
      <c r="AN716" s="191"/>
      <c r="AO716" s="191"/>
      <c r="AP716" s="191"/>
      <c r="AQ716" s="191"/>
      <c r="AR716" s="191"/>
      <c r="AS716" s="191"/>
      <c r="AT716" s="191"/>
      <c r="AU716" s="191"/>
      <c r="AV716" s="191"/>
      <c r="AW716" s="191"/>
      <c r="AX716" s="191"/>
      <c r="AY716" s="191"/>
      <c r="AZ716" s="191"/>
      <c r="BA716" s="191"/>
      <c r="BB716" s="191"/>
      <c r="BC716" s="191"/>
      <c r="BD716" s="191"/>
      <c r="BE716" s="191"/>
      <c r="BF716" s="191"/>
      <c r="BG716" s="191"/>
      <c r="BH716" s="191"/>
      <c r="BI716" s="191"/>
      <c r="BJ716" s="191"/>
      <c r="BK716" s="191"/>
      <c r="BL716" s="191"/>
      <c r="BM716" s="191"/>
      <c r="BN716" s="191"/>
      <c r="BO716" s="191"/>
      <c r="BP716" s="191"/>
      <c r="BQ716" s="191"/>
      <c r="BR716" s="191"/>
      <c r="BS716" s="191"/>
      <c r="BT716" s="191"/>
      <c r="BU716" s="191"/>
      <c r="BV716" s="191"/>
      <c r="BW716" s="191"/>
      <c r="BX716" s="191"/>
      <c r="BY716" s="191"/>
      <c r="BZ716" s="191"/>
      <c r="CA716" s="191"/>
      <c r="CB716" s="191"/>
      <c r="CC716" s="191"/>
      <c r="CD716" s="191"/>
      <c r="CE716" s="191"/>
      <c r="CF716" s="191"/>
      <c r="CG716" s="191"/>
      <c r="CH716" s="191"/>
      <c r="CI716" s="191"/>
      <c r="CJ716" s="191"/>
      <c r="CK716" s="191"/>
      <c r="CL716" s="191"/>
      <c r="CM716" s="191"/>
      <c r="CN716" s="191"/>
      <c r="CO716" s="191"/>
      <c r="CP716" s="191"/>
      <c r="CQ716" s="191"/>
      <c r="CR716" s="191"/>
      <c r="CS716" s="191"/>
      <c r="CT716" s="191"/>
      <c r="CU716" s="191"/>
      <c r="CV716" s="191"/>
      <c r="CW716" s="191"/>
      <c r="CX716" s="191"/>
      <c r="CY716" s="191"/>
      <c r="CZ716" s="191"/>
      <c r="DA716" s="191"/>
      <c r="DB716" s="191"/>
      <c r="DC716" s="191"/>
      <c r="DD716" s="191"/>
      <c r="DE716" s="191"/>
      <c r="DF716" s="191"/>
      <c r="DG716" s="191"/>
      <c r="DH716" s="191"/>
      <c r="DI716" s="191"/>
      <c r="DJ716" s="191"/>
      <c r="DK716" s="191"/>
      <c r="DL716" s="191"/>
      <c r="DM716" s="191"/>
      <c r="DN716" s="191"/>
      <c r="DO716" s="191"/>
      <c r="DP716" s="191"/>
      <c r="DQ716" s="191"/>
      <c r="DR716" s="191"/>
      <c r="DS716" s="191"/>
      <c r="DT716" s="191"/>
      <c r="DU716" s="191"/>
      <c r="DV716" s="191"/>
      <c r="DW716" s="191"/>
      <c r="DX716" s="191"/>
      <c r="DY716" s="191"/>
      <c r="DZ716" s="191"/>
      <c r="EA716" s="191"/>
      <c r="EB716" s="191"/>
      <c r="EC716" s="191"/>
      <c r="ED716" s="191"/>
      <c r="EE716" s="191"/>
      <c r="EF716" s="191"/>
      <c r="EG716" s="191"/>
      <c r="EH716" s="191"/>
      <c r="EI716" s="191"/>
      <c r="EJ716" s="191"/>
      <c r="EK716" s="191"/>
      <c r="EL716" s="191"/>
      <c r="EM716" s="191"/>
      <c r="EN716" s="191"/>
      <c r="EO716" s="191"/>
      <c r="EP716" s="191"/>
      <c r="EQ716" s="191"/>
      <c r="ER716" s="191"/>
      <c r="ES716" s="191"/>
      <c r="ET716" s="191"/>
      <c r="EU716" s="191"/>
      <c r="EV716" s="191"/>
      <c r="EW716" s="191"/>
      <c r="EX716" s="191"/>
      <c r="EY716" s="191"/>
      <c r="EZ716" s="191"/>
      <c r="FA716" s="191"/>
      <c r="FB716" s="191"/>
      <c r="FC716" s="191"/>
      <c r="FD716" s="191"/>
      <c r="FE716" s="191"/>
      <c r="FF716" s="191"/>
      <c r="FG716" s="191"/>
      <c r="FH716" s="191"/>
      <c r="FI716" s="191"/>
      <c r="FJ716" s="191"/>
      <c r="FK716" s="191"/>
      <c r="FL716" s="191"/>
      <c r="FM716" s="191"/>
      <c r="FN716" s="191"/>
      <c r="FO716" s="191"/>
      <c r="FP716" s="191"/>
      <c r="FQ716" s="191"/>
      <c r="FR716" s="191"/>
      <c r="FS716" s="191"/>
      <c r="FT716" s="191"/>
      <c r="FU716" s="191"/>
      <c r="FV716" s="191"/>
      <c r="FW716" s="191"/>
      <c r="FX716" s="191"/>
      <c r="FY716" s="191"/>
      <c r="FZ716" s="191"/>
      <c r="GA716" s="191"/>
      <c r="GB716" s="191"/>
      <c r="GC716" s="191"/>
      <c r="GD716" s="191"/>
      <c r="GE716" s="191"/>
      <c r="GF716" s="191"/>
      <c r="GG716" s="191"/>
      <c r="GH716" s="191"/>
      <c r="GI716" s="191"/>
      <c r="GJ716" s="191"/>
      <c r="GK716" s="191"/>
      <c r="GL716" s="191"/>
      <c r="GM716" s="191"/>
      <c r="GN716" s="191"/>
      <c r="GO716" s="191"/>
      <c r="GP716" s="191"/>
      <c r="GQ716" s="191"/>
      <c r="GR716" s="191"/>
      <c r="GS716" s="191"/>
      <c r="GT716" s="191"/>
      <c r="GU716" s="191"/>
      <c r="GV716" s="191"/>
      <c r="GW716" s="191"/>
      <c r="GX716" s="191"/>
      <c r="GY716" s="191"/>
      <c r="GZ716" s="191"/>
      <c r="HA716" s="191"/>
      <c r="HB716" s="191"/>
      <c r="HC716" s="191"/>
      <c r="HD716" s="191"/>
      <c r="HE716" s="191"/>
      <c r="HF716" s="191"/>
      <c r="HG716" s="191"/>
      <c r="HH716" s="191"/>
      <c r="HI716" s="191"/>
      <c r="HJ716" s="191"/>
      <c r="HK716" s="191"/>
      <c r="HL716" s="191"/>
      <c r="HM716" s="191"/>
      <c r="HN716" s="191"/>
      <c r="HO716" s="191"/>
      <c r="HP716" s="191"/>
      <c r="HQ716" s="191"/>
      <c r="HR716" s="191"/>
      <c r="HS716" s="191"/>
      <c r="HT716" s="191"/>
      <c r="HU716" s="191"/>
      <c r="HV716" s="191"/>
      <c r="HW716" s="191"/>
      <c r="HX716" s="191"/>
      <c r="HY716" s="191"/>
      <c r="HZ716" s="191"/>
      <c r="IA716" s="191"/>
      <c r="IB716" s="191"/>
      <c r="IC716" s="191"/>
      <c r="ID716" s="191"/>
      <c r="IE716" s="191"/>
      <c r="IF716" s="191"/>
      <c r="IG716" s="191"/>
      <c r="IH716" s="191"/>
      <c r="II716" s="191"/>
      <c r="IJ716" s="191"/>
      <c r="IK716" s="191"/>
      <c r="IL716" s="191"/>
      <c r="IM716" s="191"/>
      <c r="IN716" s="191"/>
      <c r="IO716" s="191"/>
      <c r="IP716" s="191"/>
      <c r="IQ716" s="191"/>
      <c r="IR716" s="191"/>
      <c r="IS716" s="191"/>
      <c r="IT716" s="191"/>
      <c r="IU716" s="191"/>
      <c r="IV716" s="191"/>
      <c r="IW716" s="191"/>
      <c r="IX716" s="191"/>
      <c r="IY716" s="191"/>
    </row>
    <row r="717" spans="1:259" s="186" customFormat="1" ht="23.25" customHeight="1" x14ac:dyDescent="0.3">
      <c r="A717" s="187">
        <v>1</v>
      </c>
      <c r="B717" s="90" t="s">
        <v>653</v>
      </c>
      <c r="C717" s="188">
        <v>143.51</v>
      </c>
      <c r="D717" s="189" t="s">
        <v>90</v>
      </c>
      <c r="E717" s="39"/>
      <c r="F717" s="544">
        <f>+ROUND(C717*E717,2)</f>
        <v>0</v>
      </c>
      <c r="G717" s="119"/>
      <c r="H717" s="119"/>
      <c r="I717" s="119"/>
      <c r="J717" s="119"/>
      <c r="K717" s="119"/>
      <c r="L717" s="119"/>
      <c r="M717" s="119"/>
      <c r="N717" s="119"/>
      <c r="O717" s="119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20"/>
      <c r="AV717" s="120"/>
      <c r="AW717" s="120"/>
      <c r="AX717" s="120"/>
      <c r="AY717" s="120"/>
      <c r="AZ717" s="120"/>
      <c r="BA717" s="120"/>
      <c r="BB717" s="120"/>
      <c r="BC717" s="120"/>
      <c r="BD717" s="120"/>
      <c r="BE717" s="120"/>
      <c r="BF717" s="120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20"/>
      <c r="BS717" s="120"/>
      <c r="BT717" s="120"/>
      <c r="BU717" s="120"/>
      <c r="BV717" s="120"/>
      <c r="BW717" s="120"/>
      <c r="BX717" s="120"/>
      <c r="BY717" s="120"/>
      <c r="BZ717" s="120"/>
      <c r="CA717" s="120"/>
      <c r="CB717" s="120"/>
      <c r="CC717" s="120"/>
      <c r="CD717" s="120"/>
      <c r="CE717" s="120"/>
      <c r="CF717" s="120"/>
      <c r="CG717" s="120"/>
      <c r="CH717" s="120"/>
      <c r="CI717" s="120"/>
      <c r="CJ717" s="120"/>
      <c r="CK717" s="120"/>
      <c r="CL717" s="120"/>
      <c r="CM717" s="120"/>
      <c r="CN717" s="120"/>
      <c r="CO717" s="120"/>
      <c r="CP717" s="120"/>
      <c r="CQ717" s="120"/>
      <c r="CR717" s="120"/>
      <c r="CS717" s="120"/>
      <c r="CT717" s="120"/>
      <c r="CU717" s="120"/>
      <c r="CV717" s="120"/>
      <c r="CW717" s="120"/>
      <c r="CX717" s="120"/>
      <c r="CY717" s="120"/>
      <c r="CZ717" s="120"/>
      <c r="DA717" s="120"/>
      <c r="DB717" s="120"/>
      <c r="DC717" s="120"/>
      <c r="DD717" s="120"/>
      <c r="DE717" s="120"/>
      <c r="DF717" s="120"/>
      <c r="DG717" s="120"/>
      <c r="DH717" s="120"/>
      <c r="DI717" s="120"/>
      <c r="DJ717" s="120"/>
      <c r="DK717" s="120"/>
      <c r="DL717" s="120"/>
      <c r="DM717" s="120"/>
      <c r="DN717" s="120"/>
      <c r="DO717" s="120"/>
      <c r="DP717" s="120"/>
      <c r="DQ717" s="120"/>
      <c r="DR717" s="120"/>
      <c r="DS717" s="120"/>
      <c r="DT717" s="120"/>
      <c r="DU717" s="120"/>
      <c r="DV717" s="120"/>
      <c r="DW717" s="120"/>
      <c r="DX717" s="120"/>
      <c r="DY717" s="120"/>
      <c r="DZ717" s="120"/>
      <c r="EA717" s="120"/>
      <c r="EB717" s="120"/>
      <c r="EC717" s="120"/>
      <c r="ED717" s="120"/>
      <c r="EE717" s="120"/>
      <c r="EF717" s="120"/>
      <c r="EG717" s="120"/>
      <c r="EH717" s="120"/>
      <c r="EI717" s="120"/>
      <c r="EJ717" s="120"/>
      <c r="EK717" s="120"/>
      <c r="EL717" s="120"/>
      <c r="EM717" s="120"/>
      <c r="EN717" s="120"/>
      <c r="EO717" s="120"/>
      <c r="EP717" s="120"/>
      <c r="EQ717" s="120"/>
      <c r="ER717" s="120"/>
      <c r="ES717" s="120"/>
      <c r="ET717" s="120"/>
      <c r="EU717" s="120"/>
      <c r="EV717" s="120"/>
      <c r="EW717" s="120"/>
      <c r="EX717" s="120"/>
      <c r="EY717" s="120"/>
      <c r="EZ717" s="120"/>
      <c r="FA717" s="120"/>
      <c r="FB717" s="120"/>
      <c r="FC717" s="120"/>
      <c r="FD717" s="120"/>
      <c r="FE717" s="120"/>
      <c r="FF717" s="120"/>
      <c r="FG717" s="120"/>
      <c r="FH717" s="120"/>
      <c r="FI717" s="120"/>
      <c r="FJ717" s="120"/>
      <c r="FK717" s="120"/>
      <c r="FL717" s="120"/>
      <c r="FM717" s="120"/>
      <c r="FN717" s="120"/>
      <c r="FO717" s="120"/>
      <c r="FP717" s="120"/>
      <c r="FQ717" s="120"/>
      <c r="FR717" s="120"/>
      <c r="FS717" s="120"/>
      <c r="FT717" s="120"/>
      <c r="FU717" s="120"/>
      <c r="FV717" s="120"/>
      <c r="FW717" s="120"/>
      <c r="FX717" s="120"/>
      <c r="FY717" s="120"/>
      <c r="FZ717" s="120"/>
      <c r="GA717" s="120"/>
      <c r="GB717" s="120"/>
      <c r="GC717" s="120"/>
      <c r="GD717" s="120"/>
      <c r="GE717" s="120"/>
      <c r="GF717" s="120"/>
      <c r="GG717" s="120"/>
      <c r="GH717" s="120"/>
      <c r="GI717" s="120"/>
      <c r="GJ717" s="120"/>
      <c r="GK717" s="120"/>
      <c r="GL717" s="120"/>
      <c r="GM717" s="120"/>
      <c r="GN717" s="120"/>
      <c r="GO717" s="120"/>
      <c r="GP717" s="120"/>
      <c r="GQ717" s="120"/>
      <c r="GR717" s="120"/>
      <c r="GS717" s="120"/>
      <c r="GT717" s="120"/>
      <c r="GU717" s="120"/>
      <c r="GV717" s="120"/>
      <c r="GW717" s="120"/>
      <c r="GX717" s="120"/>
      <c r="GY717" s="120"/>
      <c r="GZ717" s="120"/>
      <c r="HA717" s="120"/>
      <c r="HB717" s="120"/>
      <c r="HC717" s="120"/>
      <c r="HD717" s="120"/>
      <c r="HE717" s="120"/>
      <c r="HF717" s="120"/>
      <c r="HG717" s="120"/>
      <c r="HH717" s="120"/>
      <c r="HI717" s="120"/>
      <c r="HJ717" s="120"/>
      <c r="HK717" s="120"/>
      <c r="HL717" s="120"/>
      <c r="HM717" s="120"/>
      <c r="HN717" s="120"/>
      <c r="HO717" s="120"/>
      <c r="HP717" s="120"/>
      <c r="HQ717" s="120"/>
      <c r="HR717" s="120"/>
      <c r="HS717" s="120"/>
      <c r="HT717" s="120"/>
      <c r="HU717" s="120"/>
      <c r="HV717" s="120"/>
      <c r="HW717" s="120"/>
      <c r="HX717" s="120"/>
      <c r="HY717" s="120"/>
      <c r="HZ717" s="120"/>
      <c r="IA717" s="120"/>
      <c r="IB717" s="120"/>
      <c r="IC717" s="120"/>
      <c r="ID717" s="120"/>
      <c r="IE717" s="120"/>
      <c r="IF717" s="120"/>
      <c r="IG717" s="120"/>
      <c r="IH717" s="120"/>
      <c r="II717" s="120"/>
      <c r="IJ717" s="120"/>
      <c r="IK717" s="120"/>
      <c r="IL717" s="120"/>
      <c r="IM717" s="120"/>
      <c r="IN717" s="120"/>
      <c r="IO717" s="120"/>
      <c r="IP717" s="120"/>
      <c r="IQ717" s="120"/>
      <c r="IR717" s="120"/>
      <c r="IS717" s="120"/>
      <c r="IT717" s="120"/>
      <c r="IU717" s="120"/>
      <c r="IV717" s="120"/>
      <c r="IW717" s="120"/>
      <c r="IX717" s="120"/>
      <c r="IY717" s="120"/>
    </row>
    <row r="718" spans="1:259" s="155" customFormat="1" x14ac:dyDescent="0.3">
      <c r="A718" s="420"/>
      <c r="B718" s="421"/>
      <c r="C718" s="421"/>
      <c r="D718" s="422"/>
      <c r="E718" s="534"/>
      <c r="F718" s="578"/>
      <c r="G718" s="119"/>
      <c r="H718" s="119"/>
    </row>
    <row r="719" spans="1:259" ht="17.25" customHeight="1" x14ac:dyDescent="0.3">
      <c r="A719" s="343" t="s">
        <v>153</v>
      </c>
      <c r="B719" s="159" t="s">
        <v>550</v>
      </c>
      <c r="C719" s="340"/>
      <c r="D719" s="339"/>
      <c r="E719" s="520"/>
      <c r="F719" s="577"/>
    </row>
    <row r="720" spans="1:259" ht="26.4" x14ac:dyDescent="0.3">
      <c r="A720" s="423">
        <v>1</v>
      </c>
      <c r="B720" s="4" t="s">
        <v>573</v>
      </c>
      <c r="C720" s="340">
        <v>1</v>
      </c>
      <c r="D720" s="339" t="s">
        <v>5</v>
      </c>
      <c r="E720" s="520"/>
      <c r="F720" s="544">
        <f>ROUND(C720*E720,2)</f>
        <v>0</v>
      </c>
    </row>
    <row r="721" spans="1:6" ht="12.75" customHeight="1" x14ac:dyDescent="0.3">
      <c r="A721" s="341"/>
      <c r="B721" s="342"/>
      <c r="C721" s="340"/>
      <c r="D721" s="339"/>
      <c r="E721" s="520"/>
      <c r="F721" s="544"/>
    </row>
    <row r="722" spans="1:6" x14ac:dyDescent="0.3">
      <c r="A722" s="423">
        <v>2</v>
      </c>
      <c r="B722" s="337" t="s">
        <v>523</v>
      </c>
      <c r="C722" s="338"/>
      <c r="D722" s="339"/>
      <c r="E722" s="520"/>
      <c r="F722" s="577"/>
    </row>
    <row r="723" spans="1:6" x14ac:dyDescent="0.3">
      <c r="A723" s="413">
        <v>2.1</v>
      </c>
      <c r="B723" s="424" t="s">
        <v>551</v>
      </c>
      <c r="C723" s="338">
        <v>2.5099999999999998</v>
      </c>
      <c r="D723" s="339" t="s">
        <v>195</v>
      </c>
      <c r="E723" s="520"/>
      <c r="F723" s="544">
        <f>ROUND(C723*E723,2)</f>
        <v>0</v>
      </c>
    </row>
    <row r="724" spans="1:6" x14ac:dyDescent="0.3">
      <c r="A724" s="413">
        <v>2.2000000000000002</v>
      </c>
      <c r="B724" s="424" t="s">
        <v>552</v>
      </c>
      <c r="C724" s="338">
        <v>5.08</v>
      </c>
      <c r="D724" s="339" t="s">
        <v>195</v>
      </c>
      <c r="E724" s="520"/>
      <c r="F724" s="544">
        <f>ROUND(C724*E724,2)</f>
        <v>0</v>
      </c>
    </row>
    <row r="725" spans="1:6" x14ac:dyDescent="0.3">
      <c r="A725" s="413">
        <v>2.2999999999999998</v>
      </c>
      <c r="B725" s="424" t="s">
        <v>553</v>
      </c>
      <c r="C725" s="338">
        <v>0.8</v>
      </c>
      <c r="D725" s="339" t="s">
        <v>195</v>
      </c>
      <c r="E725" s="520"/>
      <c r="F725" s="544">
        <f>ROUND(C725*E725,2)</f>
        <v>0</v>
      </c>
    </row>
    <row r="726" spans="1:6" x14ac:dyDescent="0.3">
      <c r="A726" s="413"/>
      <c r="B726" s="342"/>
      <c r="C726" s="338"/>
      <c r="D726" s="339"/>
      <c r="E726" s="520"/>
      <c r="F726" s="544"/>
    </row>
    <row r="727" spans="1:6" x14ac:dyDescent="0.3">
      <c r="A727" s="423">
        <v>3</v>
      </c>
      <c r="B727" s="337" t="s">
        <v>175</v>
      </c>
      <c r="C727" s="338"/>
      <c r="D727" s="339"/>
      <c r="E727" s="520"/>
      <c r="F727" s="544"/>
    </row>
    <row r="728" spans="1:6" x14ac:dyDescent="0.3">
      <c r="A728" s="341">
        <v>3.1</v>
      </c>
      <c r="B728" s="342" t="s">
        <v>105</v>
      </c>
      <c r="C728" s="338">
        <v>23.27</v>
      </c>
      <c r="D728" s="339" t="s">
        <v>50</v>
      </c>
      <c r="E728" s="520"/>
      <c r="F728" s="544">
        <f>ROUND(C728*E728,2)</f>
        <v>0</v>
      </c>
    </row>
    <row r="729" spans="1:6" x14ac:dyDescent="0.3">
      <c r="A729" s="341">
        <v>3.2</v>
      </c>
      <c r="B729" s="342" t="s">
        <v>509</v>
      </c>
      <c r="C729" s="338">
        <v>3.75</v>
      </c>
      <c r="D729" s="339" t="s">
        <v>94</v>
      </c>
      <c r="E729" s="520"/>
      <c r="F729" s="544">
        <f t="shared" ref="F729:F733" si="35">ROUND(C729*E729,2)</f>
        <v>0</v>
      </c>
    </row>
    <row r="730" spans="1:6" x14ac:dyDescent="0.3">
      <c r="A730" s="341">
        <v>3.3</v>
      </c>
      <c r="B730" s="342" t="s">
        <v>111</v>
      </c>
      <c r="C730" s="338">
        <v>4.74</v>
      </c>
      <c r="D730" s="339" t="s">
        <v>94</v>
      </c>
      <c r="E730" s="520"/>
      <c r="F730" s="544">
        <f t="shared" si="35"/>
        <v>0</v>
      </c>
    </row>
    <row r="731" spans="1:6" x14ac:dyDescent="0.3">
      <c r="A731" s="341">
        <v>3.4</v>
      </c>
      <c r="B731" s="342" t="s">
        <v>93</v>
      </c>
      <c r="C731" s="338">
        <v>18.53</v>
      </c>
      <c r="D731" s="339" t="s">
        <v>94</v>
      </c>
      <c r="E731" s="520"/>
      <c r="F731" s="544">
        <f t="shared" si="35"/>
        <v>0</v>
      </c>
    </row>
    <row r="732" spans="1:6" x14ac:dyDescent="0.3">
      <c r="A732" s="341">
        <v>3.5</v>
      </c>
      <c r="B732" s="342" t="s">
        <v>99</v>
      </c>
      <c r="C732" s="338">
        <v>24.49</v>
      </c>
      <c r="D732" s="339" t="s">
        <v>94</v>
      </c>
      <c r="E732" s="520"/>
      <c r="F732" s="544">
        <f t="shared" si="35"/>
        <v>0</v>
      </c>
    </row>
    <row r="733" spans="1:6" x14ac:dyDescent="0.3">
      <c r="A733" s="341">
        <v>3.6</v>
      </c>
      <c r="B733" s="342" t="s">
        <v>97</v>
      </c>
      <c r="C733" s="338">
        <v>32.54</v>
      </c>
      <c r="D733" s="339" t="s">
        <v>3</v>
      </c>
      <c r="E733" s="520"/>
      <c r="F733" s="544">
        <f t="shared" si="35"/>
        <v>0</v>
      </c>
    </row>
    <row r="734" spans="1:6" x14ac:dyDescent="0.3">
      <c r="A734" s="341"/>
      <c r="B734" s="342"/>
      <c r="C734" s="338"/>
      <c r="D734" s="339"/>
      <c r="E734" s="520"/>
      <c r="F734" s="544"/>
    </row>
    <row r="735" spans="1:6" x14ac:dyDescent="0.3">
      <c r="A735" s="336">
        <v>4</v>
      </c>
      <c r="B735" s="337" t="s">
        <v>524</v>
      </c>
      <c r="C735" s="338"/>
      <c r="D735" s="339"/>
      <c r="E735" s="520"/>
      <c r="F735" s="577"/>
    </row>
    <row r="736" spans="1:6" x14ac:dyDescent="0.3">
      <c r="A736" s="341">
        <v>4.0999999999999996</v>
      </c>
      <c r="B736" s="342" t="s">
        <v>554</v>
      </c>
      <c r="C736" s="338">
        <v>1</v>
      </c>
      <c r="D736" s="339" t="s">
        <v>14</v>
      </c>
      <c r="E736" s="520"/>
      <c r="F736" s="544">
        <f>ROUND(C736*E736,2)</f>
        <v>0</v>
      </c>
    </row>
    <row r="737" spans="1:6" ht="15" customHeight="1" x14ac:dyDescent="0.3">
      <c r="A737" s="341">
        <v>4.2</v>
      </c>
      <c r="B737" s="424" t="s">
        <v>555</v>
      </c>
      <c r="C737" s="340">
        <v>5.79</v>
      </c>
      <c r="D737" s="339" t="s">
        <v>3</v>
      </c>
      <c r="E737" s="520"/>
      <c r="F737" s="544">
        <f>ROUND(C737*E737,2)</f>
        <v>0</v>
      </c>
    </row>
    <row r="738" spans="1:6" ht="15" customHeight="1" x14ac:dyDescent="0.3">
      <c r="A738" s="341"/>
      <c r="B738" s="424"/>
      <c r="C738" s="340"/>
      <c r="D738" s="339"/>
      <c r="E738" s="520"/>
      <c r="F738" s="544"/>
    </row>
    <row r="739" spans="1:6" ht="15.75" customHeight="1" x14ac:dyDescent="0.3">
      <c r="A739" s="423" t="s">
        <v>154</v>
      </c>
      <c r="B739" s="425" t="s">
        <v>574</v>
      </c>
      <c r="C739" s="230"/>
      <c r="D739" s="412"/>
      <c r="E739" s="497"/>
      <c r="F739" s="577"/>
    </row>
    <row r="740" spans="1:6" ht="15.75" customHeight="1" x14ac:dyDescent="0.3">
      <c r="A740" s="423">
        <v>1</v>
      </c>
      <c r="B740" s="425" t="s">
        <v>89</v>
      </c>
      <c r="C740" s="230"/>
      <c r="D740" s="412"/>
      <c r="E740" s="497"/>
      <c r="F740" s="577"/>
    </row>
    <row r="741" spans="1:6" ht="15.6" x14ac:dyDescent="0.3">
      <c r="A741" s="413">
        <f t="shared" ref="A741:A743" si="36">+A740+0.1</f>
        <v>1.1000000000000001</v>
      </c>
      <c r="B741" s="152" t="s">
        <v>504</v>
      </c>
      <c r="C741" s="188">
        <v>2667.69</v>
      </c>
      <c r="D741" s="412" t="s">
        <v>505</v>
      </c>
      <c r="E741" s="497"/>
      <c r="F741" s="577">
        <f>+C741*E741</f>
        <v>0</v>
      </c>
    </row>
    <row r="742" spans="1:6" ht="26.4" x14ac:dyDescent="0.3">
      <c r="A742" s="413">
        <f t="shared" si="36"/>
        <v>1.2</v>
      </c>
      <c r="B742" s="150" t="s">
        <v>506</v>
      </c>
      <c r="C742" s="188">
        <v>1479.36</v>
      </c>
      <c r="D742" s="412" t="s">
        <v>505</v>
      </c>
      <c r="E742" s="497"/>
      <c r="F742" s="577">
        <f>+C742*E742</f>
        <v>0</v>
      </c>
    </row>
    <row r="743" spans="1:6" ht="26.4" x14ac:dyDescent="0.3">
      <c r="A743" s="426">
        <f t="shared" si="36"/>
        <v>1.3</v>
      </c>
      <c r="B743" s="427" t="s">
        <v>18</v>
      </c>
      <c r="C743" s="428">
        <v>1426</v>
      </c>
      <c r="D743" s="429" t="s">
        <v>505</v>
      </c>
      <c r="E743" s="535"/>
      <c r="F743" s="579">
        <f>+C743*E743</f>
        <v>0</v>
      </c>
    </row>
    <row r="744" spans="1:6" x14ac:dyDescent="0.3">
      <c r="A744" s="413"/>
      <c r="B744" s="230"/>
      <c r="C744" s="230"/>
      <c r="D744" s="412"/>
      <c r="E744" s="497"/>
      <c r="F744" s="577"/>
    </row>
    <row r="745" spans="1:6" x14ac:dyDescent="0.3">
      <c r="A745" s="423">
        <v>2</v>
      </c>
      <c r="B745" s="337" t="s">
        <v>507</v>
      </c>
      <c r="C745" s="338"/>
      <c r="D745" s="339"/>
      <c r="E745" s="520"/>
      <c r="F745" s="577"/>
    </row>
    <row r="746" spans="1:6" x14ac:dyDescent="0.3">
      <c r="A746" s="413">
        <f t="shared" ref="A746:A754" si="37">+A745+0.1</f>
        <v>2.1</v>
      </c>
      <c r="B746" s="424" t="s">
        <v>532</v>
      </c>
      <c r="C746" s="338">
        <v>103.85</v>
      </c>
      <c r="D746" s="339" t="s">
        <v>195</v>
      </c>
      <c r="E746" s="520"/>
      <c r="F746" s="544">
        <f t="shared" ref="F746:F760" si="38">ROUND(C746*E746,2)</f>
        <v>0</v>
      </c>
    </row>
    <row r="747" spans="1:6" x14ac:dyDescent="0.3">
      <c r="A747" s="413">
        <f>+A746+0.1</f>
        <v>2.2000000000000002</v>
      </c>
      <c r="B747" s="424" t="s">
        <v>533</v>
      </c>
      <c r="C747" s="338">
        <v>5.18</v>
      </c>
      <c r="D747" s="339" t="s">
        <v>195</v>
      </c>
      <c r="E747" s="520"/>
      <c r="F747" s="544">
        <f t="shared" si="38"/>
        <v>0</v>
      </c>
    </row>
    <row r="748" spans="1:6" x14ac:dyDescent="0.3">
      <c r="A748" s="413">
        <f t="shared" si="37"/>
        <v>2.2999999999999998</v>
      </c>
      <c r="B748" s="424" t="s">
        <v>508</v>
      </c>
      <c r="C748" s="338">
        <v>3.63</v>
      </c>
      <c r="D748" s="339" t="s">
        <v>195</v>
      </c>
      <c r="E748" s="520"/>
      <c r="F748" s="544">
        <f t="shared" si="38"/>
        <v>0</v>
      </c>
    </row>
    <row r="749" spans="1:6" x14ac:dyDescent="0.3">
      <c r="A749" s="413">
        <f t="shared" si="37"/>
        <v>2.4</v>
      </c>
      <c r="B749" s="424" t="s">
        <v>534</v>
      </c>
      <c r="C749" s="338">
        <v>2.64</v>
      </c>
      <c r="D749" s="339" t="s">
        <v>195</v>
      </c>
      <c r="E749" s="520"/>
      <c r="F749" s="544">
        <f t="shared" si="38"/>
        <v>0</v>
      </c>
    </row>
    <row r="750" spans="1:6" x14ac:dyDescent="0.3">
      <c r="A750" s="413">
        <f t="shared" si="37"/>
        <v>2.5</v>
      </c>
      <c r="B750" s="424" t="s">
        <v>535</v>
      </c>
      <c r="C750" s="338">
        <v>160.56</v>
      </c>
      <c r="D750" s="339" t="s">
        <v>195</v>
      </c>
      <c r="E750" s="520"/>
      <c r="F750" s="544">
        <f t="shared" si="38"/>
        <v>0</v>
      </c>
    </row>
    <row r="751" spans="1:6" x14ac:dyDescent="0.3">
      <c r="A751" s="413">
        <f t="shared" si="37"/>
        <v>2.6</v>
      </c>
      <c r="B751" s="424" t="s">
        <v>536</v>
      </c>
      <c r="C751" s="338">
        <v>3.93</v>
      </c>
      <c r="D751" s="339" t="s">
        <v>195</v>
      </c>
      <c r="E751" s="520"/>
      <c r="F751" s="544">
        <f t="shared" si="38"/>
        <v>0</v>
      </c>
    </row>
    <row r="752" spans="1:6" x14ac:dyDescent="0.3">
      <c r="A752" s="413">
        <f t="shared" si="37"/>
        <v>2.7</v>
      </c>
      <c r="B752" s="424" t="s">
        <v>537</v>
      </c>
      <c r="C752" s="338">
        <v>22.77</v>
      </c>
      <c r="D752" s="339" t="s">
        <v>195</v>
      </c>
      <c r="E752" s="520"/>
      <c r="F752" s="544">
        <f t="shared" si="38"/>
        <v>0</v>
      </c>
    </row>
    <row r="753" spans="1:11" x14ac:dyDescent="0.3">
      <c r="A753" s="413">
        <f t="shared" si="37"/>
        <v>2.8</v>
      </c>
      <c r="B753" s="424" t="s">
        <v>538</v>
      </c>
      <c r="C753" s="338">
        <v>1.89</v>
      </c>
      <c r="D753" s="339" t="s">
        <v>195</v>
      </c>
      <c r="E753" s="520"/>
      <c r="F753" s="544">
        <f t="shared" si="38"/>
        <v>0</v>
      </c>
    </row>
    <row r="754" spans="1:11" x14ac:dyDescent="0.3">
      <c r="A754" s="413">
        <f t="shared" si="37"/>
        <v>2.9</v>
      </c>
      <c r="B754" s="424" t="s">
        <v>539</v>
      </c>
      <c r="C754" s="338">
        <v>70.22</v>
      </c>
      <c r="D754" s="339" t="s">
        <v>195</v>
      </c>
      <c r="E754" s="520"/>
      <c r="F754" s="544">
        <f t="shared" si="38"/>
        <v>0</v>
      </c>
    </row>
    <row r="755" spans="1:11" x14ac:dyDescent="0.3">
      <c r="A755" s="430">
        <v>3.1</v>
      </c>
      <c r="B755" s="424" t="s">
        <v>540</v>
      </c>
      <c r="C755" s="338">
        <v>0.49</v>
      </c>
      <c r="D755" s="339" t="s">
        <v>195</v>
      </c>
      <c r="E755" s="520"/>
      <c r="F755" s="544">
        <f t="shared" si="38"/>
        <v>0</v>
      </c>
    </row>
    <row r="756" spans="1:11" x14ac:dyDescent="0.3">
      <c r="A756" s="413">
        <v>3.11</v>
      </c>
      <c r="B756" s="424" t="s">
        <v>541</v>
      </c>
      <c r="C756" s="338">
        <v>54</v>
      </c>
      <c r="D756" s="339" t="s">
        <v>14</v>
      </c>
      <c r="E756" s="520"/>
      <c r="F756" s="544">
        <f t="shared" si="38"/>
        <v>0</v>
      </c>
    </row>
    <row r="757" spans="1:11" x14ac:dyDescent="0.3">
      <c r="A757" s="430">
        <v>3.12</v>
      </c>
      <c r="B757" s="424" t="s">
        <v>542</v>
      </c>
      <c r="C757" s="338">
        <v>12</v>
      </c>
      <c r="D757" s="339" t="s">
        <v>195</v>
      </c>
      <c r="E757" s="520"/>
      <c r="F757" s="544">
        <f t="shared" si="38"/>
        <v>0</v>
      </c>
    </row>
    <row r="758" spans="1:11" x14ac:dyDescent="0.3">
      <c r="A758" s="430">
        <v>3.12</v>
      </c>
      <c r="B758" s="424" t="s">
        <v>543</v>
      </c>
      <c r="C758" s="338">
        <v>0.18</v>
      </c>
      <c r="D758" s="339" t="s">
        <v>195</v>
      </c>
      <c r="E758" s="520"/>
      <c r="F758" s="544">
        <f t="shared" si="38"/>
        <v>0</v>
      </c>
    </row>
    <row r="759" spans="1:11" ht="14.4" x14ac:dyDescent="0.3">
      <c r="A759" s="430">
        <v>3.13</v>
      </c>
      <c r="B759" s="424" t="s">
        <v>544</v>
      </c>
      <c r="C759" s="338">
        <v>16.600000000000001</v>
      </c>
      <c r="D759" s="339" t="s">
        <v>195</v>
      </c>
      <c r="E759" s="520"/>
      <c r="F759" s="544">
        <f t="shared" si="38"/>
        <v>0</v>
      </c>
    </row>
    <row r="760" spans="1:11" x14ac:dyDescent="0.3">
      <c r="A760" s="413"/>
      <c r="B760" s="342"/>
      <c r="C760" s="338"/>
      <c r="D760" s="431"/>
      <c r="E760" s="520"/>
      <c r="F760" s="544">
        <f t="shared" si="38"/>
        <v>0</v>
      </c>
    </row>
    <row r="761" spans="1:11" x14ac:dyDescent="0.3">
      <c r="A761" s="423">
        <v>4</v>
      </c>
      <c r="B761" s="337" t="s">
        <v>212</v>
      </c>
      <c r="C761" s="338"/>
      <c r="D761" s="431"/>
      <c r="E761" s="520"/>
      <c r="F761" s="577"/>
    </row>
    <row r="762" spans="1:11" s="182" customFormat="1" x14ac:dyDescent="0.3">
      <c r="A762" s="413">
        <f t="shared" ref="A762:A767" si="39">+A761+0.1</f>
        <v>4.0999999999999996</v>
      </c>
      <c r="B762" s="220" t="s">
        <v>105</v>
      </c>
      <c r="C762" s="210">
        <v>1300.2</v>
      </c>
      <c r="D762" s="215" t="s">
        <v>94</v>
      </c>
      <c r="E762" s="520"/>
      <c r="F762" s="544">
        <f t="shared" ref="F762" si="40">ROUND(C762*E762,2)</f>
        <v>0</v>
      </c>
      <c r="G762" s="119"/>
      <c r="H762" s="119"/>
    </row>
    <row r="763" spans="1:11" x14ac:dyDescent="0.3">
      <c r="A763" s="413">
        <f t="shared" si="39"/>
        <v>4.2</v>
      </c>
      <c r="B763" s="424" t="s">
        <v>93</v>
      </c>
      <c r="C763" s="338">
        <v>949.72</v>
      </c>
      <c r="D763" s="339" t="s">
        <v>50</v>
      </c>
      <c r="E763" s="520"/>
      <c r="F763" s="544">
        <f>ROUND(C763*E763,2)</f>
        <v>0</v>
      </c>
    </row>
    <row r="764" spans="1:11" x14ac:dyDescent="0.3">
      <c r="A764" s="413">
        <f t="shared" si="39"/>
        <v>4.3</v>
      </c>
      <c r="B764" s="424" t="s">
        <v>95</v>
      </c>
      <c r="C764" s="338">
        <v>350.48</v>
      </c>
      <c r="D764" s="339" t="s">
        <v>50</v>
      </c>
      <c r="E764" s="520"/>
      <c r="F764" s="544">
        <f>ROUND(C764*E764,2)</f>
        <v>0</v>
      </c>
    </row>
    <row r="765" spans="1:11" x14ac:dyDescent="0.3">
      <c r="A765" s="413">
        <f t="shared" si="39"/>
        <v>4.4000000000000004</v>
      </c>
      <c r="B765" s="424" t="s">
        <v>509</v>
      </c>
      <c r="C765" s="338">
        <v>272.16000000000003</v>
      </c>
      <c r="D765" s="339" t="s">
        <v>50</v>
      </c>
      <c r="E765" s="520"/>
      <c r="F765" s="544">
        <f>ROUND(C765*E765,2)</f>
        <v>0</v>
      </c>
    </row>
    <row r="766" spans="1:11" x14ac:dyDescent="0.3">
      <c r="A766" s="413">
        <f t="shared" si="39"/>
        <v>4.5</v>
      </c>
      <c r="B766" s="424" t="s">
        <v>111</v>
      </c>
      <c r="C766" s="338">
        <v>266.45999999999998</v>
      </c>
      <c r="D766" s="339" t="s">
        <v>50</v>
      </c>
      <c r="E766" s="520"/>
      <c r="F766" s="544">
        <f>ROUND(C766*E766,2)</f>
        <v>0</v>
      </c>
    </row>
    <row r="767" spans="1:11" x14ac:dyDescent="0.3">
      <c r="A767" s="413">
        <f t="shared" si="39"/>
        <v>4.5999999999999996</v>
      </c>
      <c r="B767" s="424" t="s">
        <v>97</v>
      </c>
      <c r="C767" s="338">
        <v>231.4</v>
      </c>
      <c r="D767" s="339" t="s">
        <v>3</v>
      </c>
      <c r="E767" s="520"/>
      <c r="F767" s="544">
        <f>ROUND(C767*E767,2)</f>
        <v>0</v>
      </c>
      <c r="K767" s="432"/>
    </row>
    <row r="768" spans="1:11" x14ac:dyDescent="0.3">
      <c r="A768" s="413"/>
      <c r="B768" s="342"/>
      <c r="C768" s="338"/>
      <c r="D768" s="339"/>
      <c r="E768" s="520"/>
      <c r="F768" s="580"/>
    </row>
    <row r="769" spans="1:8" ht="29.25" customHeight="1" x14ac:dyDescent="0.3">
      <c r="A769" s="343">
        <v>5</v>
      </c>
      <c r="B769" s="342" t="s">
        <v>510</v>
      </c>
      <c r="C769" s="340">
        <v>52.2</v>
      </c>
      <c r="D769" s="339" t="s">
        <v>3</v>
      </c>
      <c r="E769" s="520"/>
      <c r="F769" s="544">
        <f>ROUND(C769*E769,2)</f>
        <v>0</v>
      </c>
    </row>
    <row r="770" spans="1:8" s="191" customFormat="1" x14ac:dyDescent="0.3">
      <c r="A770" s="341"/>
      <c r="B770" s="337"/>
      <c r="C770" s="338"/>
      <c r="D770" s="339"/>
      <c r="E770" s="520"/>
      <c r="F770" s="544"/>
      <c r="G770" s="119"/>
      <c r="H770" s="119"/>
    </row>
    <row r="771" spans="1:8" s="191" customFormat="1" x14ac:dyDescent="0.3">
      <c r="A771" s="423">
        <v>6</v>
      </c>
      <c r="B771" s="46" t="s">
        <v>578</v>
      </c>
      <c r="C771" s="338"/>
      <c r="D771" s="338"/>
      <c r="E771" s="536"/>
      <c r="F771" s="544"/>
      <c r="G771" s="119"/>
      <c r="H771" s="119"/>
    </row>
    <row r="772" spans="1:8" x14ac:dyDescent="0.3">
      <c r="A772" s="413">
        <v>6.1</v>
      </c>
      <c r="B772" s="342" t="s">
        <v>511</v>
      </c>
      <c r="C772" s="340">
        <v>12.6</v>
      </c>
      <c r="D772" s="339" t="s">
        <v>195</v>
      </c>
      <c r="E772" s="520"/>
      <c r="F772" s="544">
        <f>ROUND(C772*E772,2)</f>
        <v>0</v>
      </c>
    </row>
    <row r="773" spans="1:8" x14ac:dyDescent="0.3">
      <c r="A773" s="413">
        <v>6.2</v>
      </c>
      <c r="B773" s="342" t="s">
        <v>512</v>
      </c>
      <c r="C773" s="340">
        <v>12.6</v>
      </c>
      <c r="D773" s="339" t="s">
        <v>195</v>
      </c>
      <c r="E773" s="520"/>
      <c r="F773" s="544">
        <f>ROUND(C773*E773,2)</f>
        <v>0</v>
      </c>
    </row>
    <row r="774" spans="1:8" x14ac:dyDescent="0.3">
      <c r="A774" s="413">
        <v>6.3</v>
      </c>
      <c r="B774" s="342" t="s">
        <v>513</v>
      </c>
      <c r="C774" s="340">
        <v>10.08</v>
      </c>
      <c r="D774" s="339" t="s">
        <v>195</v>
      </c>
      <c r="E774" s="520"/>
      <c r="F774" s="544">
        <f>ROUND(C774*E774,2)</f>
        <v>0</v>
      </c>
    </row>
    <row r="775" spans="1:8" s="191" customFormat="1" x14ac:dyDescent="0.3">
      <c r="A775" s="341"/>
      <c r="B775" s="337"/>
      <c r="C775" s="338"/>
      <c r="D775" s="339"/>
      <c r="E775" s="520"/>
      <c r="F775" s="544"/>
      <c r="G775" s="119"/>
      <c r="H775" s="119"/>
    </row>
    <row r="776" spans="1:8" x14ac:dyDescent="0.3">
      <c r="A776" s="423">
        <v>7</v>
      </c>
      <c r="B776" s="337" t="s">
        <v>514</v>
      </c>
      <c r="C776" s="340"/>
      <c r="D776" s="339"/>
      <c r="E776" s="520"/>
      <c r="F776" s="544"/>
    </row>
    <row r="777" spans="1:8" x14ac:dyDescent="0.3">
      <c r="A777" s="413">
        <f>+A776+0.1</f>
        <v>7.1</v>
      </c>
      <c r="B777" s="342" t="s">
        <v>545</v>
      </c>
      <c r="C777" s="340">
        <v>17.14</v>
      </c>
      <c r="D777" s="339" t="s">
        <v>3</v>
      </c>
      <c r="E777" s="520"/>
      <c r="F777" s="544">
        <f t="shared" ref="F777:F789" si="41">ROUND(C777*E777,2)</f>
        <v>0</v>
      </c>
    </row>
    <row r="778" spans="1:8" x14ac:dyDescent="0.3">
      <c r="A778" s="413">
        <f>+A777+0.1</f>
        <v>7.2</v>
      </c>
      <c r="B778" s="342" t="s">
        <v>546</v>
      </c>
      <c r="C778" s="340">
        <v>89.16</v>
      </c>
      <c r="D778" s="339" t="s">
        <v>3</v>
      </c>
      <c r="E778" s="520"/>
      <c r="F778" s="544">
        <f t="shared" si="41"/>
        <v>0</v>
      </c>
    </row>
    <row r="779" spans="1:8" x14ac:dyDescent="0.3">
      <c r="A779" s="413">
        <f t="shared" ref="A779:A785" si="42">+A778+0.1</f>
        <v>7.3</v>
      </c>
      <c r="B779" s="342" t="s">
        <v>547</v>
      </c>
      <c r="C779" s="340">
        <v>3.6</v>
      </c>
      <c r="D779" s="339" t="s">
        <v>3</v>
      </c>
      <c r="E779" s="520"/>
      <c r="F779" s="544">
        <f t="shared" si="41"/>
        <v>0</v>
      </c>
    </row>
    <row r="780" spans="1:8" x14ac:dyDescent="0.3">
      <c r="A780" s="413">
        <f t="shared" si="42"/>
        <v>7.4</v>
      </c>
      <c r="B780" s="342" t="s">
        <v>548</v>
      </c>
      <c r="C780" s="340">
        <v>39.78</v>
      </c>
      <c r="D780" s="339" t="s">
        <v>3</v>
      </c>
      <c r="E780" s="520"/>
      <c r="F780" s="544">
        <f t="shared" si="41"/>
        <v>0</v>
      </c>
    </row>
    <row r="781" spans="1:8" x14ac:dyDescent="0.3">
      <c r="A781" s="413">
        <f t="shared" si="42"/>
        <v>7.5</v>
      </c>
      <c r="B781" s="342" t="s">
        <v>515</v>
      </c>
      <c r="C781" s="340">
        <v>35.020000000000003</v>
      </c>
      <c r="D781" s="339" t="s">
        <v>3</v>
      </c>
      <c r="E781" s="520"/>
      <c r="F781" s="544">
        <f t="shared" si="41"/>
        <v>0</v>
      </c>
    </row>
    <row r="782" spans="1:8" x14ac:dyDescent="0.3">
      <c r="A782" s="413">
        <f t="shared" si="42"/>
        <v>7.6</v>
      </c>
      <c r="B782" s="342" t="s">
        <v>516</v>
      </c>
      <c r="C782" s="340">
        <v>51</v>
      </c>
      <c r="D782" s="339" t="s">
        <v>14</v>
      </c>
      <c r="E782" s="520"/>
      <c r="F782" s="544">
        <f>ROUND(C782*E782,2)</f>
        <v>0</v>
      </c>
    </row>
    <row r="783" spans="1:8" ht="14.25" customHeight="1" x14ac:dyDescent="0.3">
      <c r="A783" s="413">
        <f t="shared" si="42"/>
        <v>7.7</v>
      </c>
      <c r="B783" s="342" t="s">
        <v>517</v>
      </c>
      <c r="C783" s="340">
        <v>6</v>
      </c>
      <c r="D783" s="339" t="s">
        <v>14</v>
      </c>
      <c r="E783" s="520"/>
      <c r="F783" s="544">
        <f>ROUND(C783*E783,2)</f>
        <v>0</v>
      </c>
    </row>
    <row r="784" spans="1:8" x14ac:dyDescent="0.3">
      <c r="A784" s="413">
        <f t="shared" si="42"/>
        <v>7.8</v>
      </c>
      <c r="B784" s="342" t="s">
        <v>518</v>
      </c>
      <c r="C784" s="340">
        <v>4</v>
      </c>
      <c r="D784" s="339" t="s">
        <v>14</v>
      </c>
      <c r="E784" s="520"/>
      <c r="F784" s="544">
        <f t="shared" si="41"/>
        <v>0</v>
      </c>
    </row>
    <row r="785" spans="1:8" x14ac:dyDescent="0.3">
      <c r="A785" s="413">
        <f t="shared" si="42"/>
        <v>7.9</v>
      </c>
      <c r="B785" s="342" t="s">
        <v>519</v>
      </c>
      <c r="C785" s="340">
        <v>6</v>
      </c>
      <c r="D785" s="339" t="s">
        <v>14</v>
      </c>
      <c r="E785" s="520"/>
      <c r="F785" s="544">
        <f t="shared" si="41"/>
        <v>0</v>
      </c>
    </row>
    <row r="786" spans="1:8" x14ac:dyDescent="0.3">
      <c r="A786" s="430">
        <v>7.1</v>
      </c>
      <c r="B786" s="342" t="s">
        <v>520</v>
      </c>
      <c r="C786" s="340">
        <v>30</v>
      </c>
      <c r="D786" s="339" t="s">
        <v>14</v>
      </c>
      <c r="E786" s="520"/>
      <c r="F786" s="544">
        <f t="shared" si="41"/>
        <v>0</v>
      </c>
    </row>
    <row r="787" spans="1:8" x14ac:dyDescent="0.3">
      <c r="A787" s="430">
        <v>7.11</v>
      </c>
      <c r="B787" s="342" t="s">
        <v>521</v>
      </c>
      <c r="C787" s="340">
        <v>8</v>
      </c>
      <c r="D787" s="339" t="s">
        <v>14</v>
      </c>
      <c r="E787" s="520"/>
      <c r="F787" s="544">
        <f t="shared" si="41"/>
        <v>0</v>
      </c>
    </row>
    <row r="788" spans="1:8" x14ac:dyDescent="0.3">
      <c r="A788" s="430">
        <v>7.13</v>
      </c>
      <c r="B788" s="342" t="s">
        <v>549</v>
      </c>
      <c r="C788" s="340">
        <v>18</v>
      </c>
      <c r="D788" s="339" t="s">
        <v>14</v>
      </c>
      <c r="E788" s="520"/>
      <c r="F788" s="544">
        <f t="shared" si="41"/>
        <v>0</v>
      </c>
    </row>
    <row r="789" spans="1:8" x14ac:dyDescent="0.3">
      <c r="A789" s="430">
        <v>7.14</v>
      </c>
      <c r="B789" s="342" t="s">
        <v>522</v>
      </c>
      <c r="C789" s="340">
        <v>1</v>
      </c>
      <c r="D789" s="339" t="s">
        <v>5</v>
      </c>
      <c r="E789" s="520"/>
      <c r="F789" s="544">
        <f t="shared" si="41"/>
        <v>0</v>
      </c>
    </row>
    <row r="790" spans="1:8" ht="7.5" customHeight="1" x14ac:dyDescent="0.3">
      <c r="A790" s="341"/>
      <c r="B790" s="342"/>
      <c r="C790" s="340"/>
      <c r="D790" s="339"/>
      <c r="E790" s="520"/>
      <c r="F790" s="577"/>
    </row>
    <row r="791" spans="1:8" x14ac:dyDescent="0.3">
      <c r="A791" s="343">
        <v>8</v>
      </c>
      <c r="B791" s="342" t="s">
        <v>525</v>
      </c>
      <c r="C791" s="338">
        <v>1</v>
      </c>
      <c r="D791" s="339" t="s">
        <v>14</v>
      </c>
      <c r="E791" s="520"/>
      <c r="F791" s="544">
        <f>ROUND(C791*E791,2)</f>
        <v>0</v>
      </c>
    </row>
    <row r="792" spans="1:8" s="155" customFormat="1" x14ac:dyDescent="0.3">
      <c r="A792" s="433"/>
      <c r="B792" s="434"/>
      <c r="C792" s="435"/>
      <c r="D792" s="436"/>
      <c r="E792" s="537"/>
      <c r="F792" s="581"/>
      <c r="G792" s="119"/>
      <c r="H792" s="119"/>
    </row>
    <row r="793" spans="1:8" s="191" customFormat="1" x14ac:dyDescent="0.3">
      <c r="A793" s="410" t="s">
        <v>575</v>
      </c>
      <c r="B793" s="411" t="s">
        <v>526</v>
      </c>
      <c r="C793" s="230"/>
      <c r="D793" s="412"/>
      <c r="E793" s="497"/>
      <c r="F793" s="544"/>
      <c r="G793" s="119"/>
      <c r="H793" s="119"/>
    </row>
    <row r="794" spans="1:8" s="191" customFormat="1" x14ac:dyDescent="0.3">
      <c r="A794" s="410"/>
      <c r="B794" s="411"/>
      <c r="C794" s="230"/>
      <c r="D794" s="412"/>
      <c r="E794" s="497"/>
      <c r="F794" s="544"/>
      <c r="G794" s="119"/>
      <c r="H794" s="119"/>
    </row>
    <row r="795" spans="1:8" s="191" customFormat="1" x14ac:dyDescent="0.3">
      <c r="A795" s="410">
        <v>1</v>
      </c>
      <c r="B795" s="411" t="s">
        <v>527</v>
      </c>
      <c r="C795" s="230"/>
      <c r="D795" s="412"/>
      <c r="E795" s="497"/>
      <c r="F795" s="544">
        <f>+C795*E795</f>
        <v>0</v>
      </c>
      <c r="G795" s="119"/>
      <c r="H795" s="119"/>
    </row>
    <row r="796" spans="1:8" x14ac:dyDescent="0.3">
      <c r="A796" s="413">
        <v>1.1000000000000001</v>
      </c>
      <c r="B796" s="342" t="s">
        <v>528</v>
      </c>
      <c r="C796" s="340">
        <v>4</v>
      </c>
      <c r="D796" s="339" t="s">
        <v>14</v>
      </c>
      <c r="E796" s="520"/>
      <c r="F796" s="544">
        <f>+C796*E796</f>
        <v>0</v>
      </c>
    </row>
    <row r="797" spans="1:8" x14ac:dyDescent="0.3">
      <c r="A797" s="413">
        <v>1.2</v>
      </c>
      <c r="B797" s="342" t="s">
        <v>529</v>
      </c>
      <c r="C797" s="340">
        <v>4</v>
      </c>
      <c r="D797" s="339" t="s">
        <v>14</v>
      </c>
      <c r="E797" s="520"/>
      <c r="F797" s="544">
        <f>+C797*E797</f>
        <v>0</v>
      </c>
    </row>
    <row r="798" spans="1:8" x14ac:dyDescent="0.3">
      <c r="A798" s="413">
        <v>1.3</v>
      </c>
      <c r="B798" s="342" t="s">
        <v>530</v>
      </c>
      <c r="C798" s="340">
        <v>1</v>
      </c>
      <c r="D798" s="339" t="s">
        <v>14</v>
      </c>
      <c r="E798" s="520"/>
      <c r="F798" s="544">
        <f t="shared" ref="F798:F800" si="43">+C798*E798</f>
        <v>0</v>
      </c>
    </row>
    <row r="799" spans="1:8" x14ac:dyDescent="0.3">
      <c r="A799" s="413">
        <v>1.4</v>
      </c>
      <c r="B799" s="342" t="s">
        <v>582</v>
      </c>
      <c r="C799" s="340">
        <v>4</v>
      </c>
      <c r="D799" s="339" t="s">
        <v>14</v>
      </c>
      <c r="E799" s="520"/>
      <c r="F799" s="544">
        <f t="shared" si="43"/>
        <v>0</v>
      </c>
    </row>
    <row r="800" spans="1:8" x14ac:dyDescent="0.3">
      <c r="A800" s="413">
        <v>1.5</v>
      </c>
      <c r="B800" s="342" t="s">
        <v>580</v>
      </c>
      <c r="C800" s="340">
        <v>4</v>
      </c>
      <c r="D800" s="339" t="s">
        <v>14</v>
      </c>
      <c r="E800" s="520"/>
      <c r="F800" s="544">
        <f t="shared" si="43"/>
        <v>0</v>
      </c>
    </row>
    <row r="801" spans="1:9" x14ac:dyDescent="0.3">
      <c r="A801" s="413">
        <v>1.6</v>
      </c>
      <c r="B801" s="342" t="s">
        <v>581</v>
      </c>
      <c r="C801" s="340">
        <v>4</v>
      </c>
      <c r="D801" s="339" t="s">
        <v>14</v>
      </c>
      <c r="E801" s="520"/>
      <c r="F801" s="544">
        <f>+C801*E801</f>
        <v>0</v>
      </c>
    </row>
    <row r="802" spans="1:9" s="182" customFormat="1" ht="14.4" customHeight="1" x14ac:dyDescent="0.3">
      <c r="A802" s="437"/>
      <c r="B802" s="438"/>
      <c r="C802" s="439"/>
      <c r="D802" s="440"/>
      <c r="E802" s="538"/>
      <c r="F802" s="582"/>
      <c r="G802" s="119"/>
      <c r="H802" s="119"/>
      <c r="I802" s="192"/>
    </row>
    <row r="803" spans="1:9" ht="14.25" customHeight="1" x14ac:dyDescent="0.3">
      <c r="A803" s="336" t="s">
        <v>576</v>
      </c>
      <c r="B803" s="337" t="s">
        <v>214</v>
      </c>
      <c r="C803" s="338"/>
      <c r="D803" s="339"/>
      <c r="E803" s="520"/>
      <c r="F803" s="544"/>
    </row>
    <row r="804" spans="1:9" ht="6" customHeight="1" x14ac:dyDescent="0.3">
      <c r="A804" s="341"/>
      <c r="B804" s="342"/>
      <c r="C804" s="338"/>
      <c r="D804" s="339"/>
      <c r="E804" s="520"/>
      <c r="F804" s="544"/>
    </row>
    <row r="805" spans="1:9" x14ac:dyDescent="0.3">
      <c r="A805" s="343">
        <v>1</v>
      </c>
      <c r="B805" s="344" t="s">
        <v>88</v>
      </c>
      <c r="C805" s="345"/>
      <c r="D805" s="346"/>
      <c r="E805" s="521"/>
      <c r="F805" s="544"/>
    </row>
    <row r="806" spans="1:9" s="186" customFormat="1" x14ac:dyDescent="0.3">
      <c r="A806" s="347">
        <v>1</v>
      </c>
      <c r="B806" s="81" t="s">
        <v>129</v>
      </c>
      <c r="C806" s="348">
        <v>75.900000000000006</v>
      </c>
      <c r="D806" s="83" t="s">
        <v>3</v>
      </c>
      <c r="E806" s="84"/>
      <c r="F806" s="560">
        <f t="shared" ref="F806:F834" si="44">ROUND(C806*E806,2)</f>
        <v>0</v>
      </c>
      <c r="G806" s="119"/>
      <c r="H806" s="119"/>
    </row>
    <row r="807" spans="1:9" s="186" customFormat="1" x14ac:dyDescent="0.3">
      <c r="A807" s="349"/>
      <c r="B807" s="350"/>
      <c r="C807" s="351"/>
      <c r="D807" s="351"/>
      <c r="E807" s="523"/>
      <c r="F807" s="560"/>
      <c r="G807" s="119"/>
      <c r="H807" s="119"/>
    </row>
    <row r="808" spans="1:9" x14ac:dyDescent="0.3">
      <c r="A808" s="352">
        <v>2</v>
      </c>
      <c r="B808" s="353" t="s">
        <v>4</v>
      </c>
      <c r="C808" s="348"/>
      <c r="D808" s="354"/>
      <c r="E808" s="522"/>
      <c r="F808" s="567"/>
    </row>
    <row r="809" spans="1:9" x14ac:dyDescent="0.3">
      <c r="A809" s="355">
        <v>2.1</v>
      </c>
      <c r="B809" s="356" t="s">
        <v>162</v>
      </c>
      <c r="C809" s="348">
        <v>15.37</v>
      </c>
      <c r="D809" s="354" t="s">
        <v>90</v>
      </c>
      <c r="E809" s="522"/>
      <c r="F809" s="568">
        <f t="shared" si="44"/>
        <v>0</v>
      </c>
    </row>
    <row r="810" spans="1:9" x14ac:dyDescent="0.3">
      <c r="A810" s="355">
        <v>2.2000000000000002</v>
      </c>
      <c r="B810" s="356" t="s">
        <v>163</v>
      </c>
      <c r="C810" s="348">
        <v>4.55</v>
      </c>
      <c r="D810" s="354" t="s">
        <v>91</v>
      </c>
      <c r="E810" s="522"/>
      <c r="F810" s="568">
        <f t="shared" si="44"/>
        <v>0</v>
      </c>
    </row>
    <row r="811" spans="1:9" ht="26.25" customHeight="1" x14ac:dyDescent="0.3">
      <c r="A811" s="355">
        <v>2.2999999999999998</v>
      </c>
      <c r="B811" s="356" t="s">
        <v>164</v>
      </c>
      <c r="C811" s="348">
        <v>14.07</v>
      </c>
      <c r="D811" s="354" t="s">
        <v>57</v>
      </c>
      <c r="E811" s="522"/>
      <c r="F811" s="568">
        <f t="shared" si="44"/>
        <v>0</v>
      </c>
    </row>
    <row r="812" spans="1:9" s="186" customFormat="1" x14ac:dyDescent="0.3">
      <c r="A812" s="35"/>
      <c r="B812" s="81"/>
      <c r="C812" s="311"/>
      <c r="D812" s="312"/>
      <c r="E812" s="523"/>
      <c r="F812" s="560"/>
      <c r="G812" s="119"/>
      <c r="H812" s="119"/>
    </row>
    <row r="813" spans="1:9" s="186" customFormat="1" x14ac:dyDescent="0.3">
      <c r="A813" s="36">
        <v>3</v>
      </c>
      <c r="B813" s="357" t="s">
        <v>165</v>
      </c>
      <c r="C813" s="311"/>
      <c r="D813" s="312"/>
      <c r="E813" s="523"/>
      <c r="F813" s="560"/>
      <c r="G813" s="119"/>
      <c r="H813" s="119"/>
    </row>
    <row r="814" spans="1:9" s="186" customFormat="1" x14ac:dyDescent="0.3">
      <c r="A814" s="35">
        <v>3.1</v>
      </c>
      <c r="B814" s="81" t="s">
        <v>166</v>
      </c>
      <c r="C814" s="311">
        <v>7.39</v>
      </c>
      <c r="D814" s="312" t="s">
        <v>92</v>
      </c>
      <c r="E814" s="84"/>
      <c r="F814" s="560">
        <f t="shared" si="44"/>
        <v>0</v>
      </c>
      <c r="G814" s="119"/>
      <c r="H814" s="119"/>
    </row>
    <row r="815" spans="1:9" s="186" customFormat="1" x14ac:dyDescent="0.3">
      <c r="A815" s="35">
        <v>3.2</v>
      </c>
      <c r="B815" s="81" t="s">
        <v>167</v>
      </c>
      <c r="C815" s="311">
        <v>0.7</v>
      </c>
      <c r="D815" s="312" t="s">
        <v>92</v>
      </c>
      <c r="E815" s="84"/>
      <c r="F815" s="560">
        <f t="shared" si="44"/>
        <v>0</v>
      </c>
      <c r="G815" s="119"/>
      <c r="H815" s="119"/>
    </row>
    <row r="816" spans="1:9" s="186" customFormat="1" x14ac:dyDescent="0.3">
      <c r="A816" s="35">
        <v>3.3</v>
      </c>
      <c r="B816" s="81" t="s">
        <v>168</v>
      </c>
      <c r="C816" s="311">
        <v>0.92</v>
      </c>
      <c r="D816" s="312" t="s">
        <v>92</v>
      </c>
      <c r="E816" s="84"/>
      <c r="F816" s="560">
        <f t="shared" si="44"/>
        <v>0</v>
      </c>
      <c r="G816" s="119"/>
      <c r="H816" s="119"/>
      <c r="I816" s="126"/>
    </row>
    <row r="817" spans="1:9" s="186" customFormat="1" x14ac:dyDescent="0.3">
      <c r="A817" s="35">
        <v>3.4</v>
      </c>
      <c r="B817" s="81" t="s">
        <v>169</v>
      </c>
      <c r="C817" s="311">
        <v>0.32</v>
      </c>
      <c r="D817" s="312" t="s">
        <v>92</v>
      </c>
      <c r="E817" s="84"/>
      <c r="F817" s="560">
        <f t="shared" si="44"/>
        <v>0</v>
      </c>
      <c r="G817" s="119"/>
      <c r="H817" s="119"/>
      <c r="I817" s="126"/>
    </row>
    <row r="818" spans="1:9" s="186" customFormat="1" x14ac:dyDescent="0.3">
      <c r="A818" s="35"/>
      <c r="B818" s="81"/>
      <c r="C818" s="311"/>
      <c r="D818" s="312"/>
      <c r="E818" s="523"/>
      <c r="F818" s="560"/>
      <c r="G818" s="119"/>
      <c r="H818" s="119"/>
    </row>
    <row r="819" spans="1:9" s="186" customFormat="1" x14ac:dyDescent="0.3">
      <c r="A819" s="36">
        <v>4</v>
      </c>
      <c r="B819" s="357" t="s">
        <v>170</v>
      </c>
      <c r="C819" s="311"/>
      <c r="D819" s="312"/>
      <c r="E819" s="524"/>
      <c r="F819" s="560"/>
      <c r="G819" s="119"/>
      <c r="H819" s="119"/>
    </row>
    <row r="820" spans="1:9" s="186" customFormat="1" x14ac:dyDescent="0.3">
      <c r="A820" s="35">
        <v>4.0999999999999996</v>
      </c>
      <c r="B820" s="81" t="s">
        <v>172</v>
      </c>
      <c r="C820" s="311">
        <v>13.66</v>
      </c>
      <c r="D820" s="358" t="s">
        <v>94</v>
      </c>
      <c r="E820" s="525"/>
      <c r="F820" s="560">
        <f>ROUND(C820*E820,2)</f>
        <v>0</v>
      </c>
      <c r="G820" s="119"/>
      <c r="H820" s="119"/>
    </row>
    <row r="821" spans="1:9" s="186" customFormat="1" x14ac:dyDescent="0.3">
      <c r="A821" s="35">
        <v>4.2</v>
      </c>
      <c r="B821" s="81" t="s">
        <v>171</v>
      </c>
      <c r="C821" s="311">
        <v>27.32</v>
      </c>
      <c r="D821" s="358" t="s">
        <v>94</v>
      </c>
      <c r="E821" s="525"/>
      <c r="F821" s="560">
        <f t="shared" si="44"/>
        <v>0</v>
      </c>
      <c r="G821" s="119"/>
      <c r="H821" s="119"/>
    </row>
    <row r="822" spans="1:9" s="186" customFormat="1" x14ac:dyDescent="0.3">
      <c r="A822" s="35"/>
      <c r="B822" s="81"/>
      <c r="C822" s="311"/>
      <c r="D822" s="358"/>
      <c r="E822" s="525"/>
      <c r="F822" s="560"/>
      <c r="G822" s="119"/>
      <c r="H822" s="119"/>
    </row>
    <row r="823" spans="1:9" s="186" customFormat="1" x14ac:dyDescent="0.3">
      <c r="A823" s="36">
        <v>5</v>
      </c>
      <c r="B823" s="357" t="s">
        <v>109</v>
      </c>
      <c r="C823" s="311"/>
      <c r="D823" s="358"/>
      <c r="E823" s="525"/>
      <c r="F823" s="560"/>
      <c r="G823" s="119"/>
      <c r="H823" s="119"/>
    </row>
    <row r="824" spans="1:9" s="186" customFormat="1" x14ac:dyDescent="0.3">
      <c r="A824" s="35">
        <v>5.0999999999999996</v>
      </c>
      <c r="B824" s="81" t="s">
        <v>105</v>
      </c>
      <c r="C824" s="311">
        <v>14.13</v>
      </c>
      <c r="D824" s="358" t="s">
        <v>94</v>
      </c>
      <c r="E824" s="525"/>
      <c r="F824" s="560">
        <f t="shared" si="44"/>
        <v>0</v>
      </c>
      <c r="G824" s="119"/>
      <c r="H824" s="119"/>
    </row>
    <row r="825" spans="1:9" s="186" customFormat="1" x14ac:dyDescent="0.3">
      <c r="A825" s="35">
        <v>5.2</v>
      </c>
      <c r="B825" s="81" t="s">
        <v>173</v>
      </c>
      <c r="C825" s="311">
        <v>68.77</v>
      </c>
      <c r="D825" s="358" t="s">
        <v>94</v>
      </c>
      <c r="E825" s="525"/>
      <c r="F825" s="560">
        <f t="shared" si="44"/>
        <v>0</v>
      </c>
      <c r="G825" s="119"/>
      <c r="H825" s="119"/>
    </row>
    <row r="826" spans="1:9" s="186" customFormat="1" x14ac:dyDescent="0.3">
      <c r="A826" s="35">
        <v>5.3</v>
      </c>
      <c r="B826" s="81" t="s">
        <v>184</v>
      </c>
      <c r="C826" s="311">
        <v>151.80000000000001</v>
      </c>
      <c r="D826" s="358" t="s">
        <v>3</v>
      </c>
      <c r="E826" s="525"/>
      <c r="F826" s="560">
        <f t="shared" si="44"/>
        <v>0</v>
      </c>
      <c r="G826" s="119"/>
      <c r="H826" s="119"/>
    </row>
    <row r="827" spans="1:9" s="186" customFormat="1" x14ac:dyDescent="0.3">
      <c r="A827" s="35">
        <v>5.4</v>
      </c>
      <c r="B827" s="81" t="s">
        <v>97</v>
      </c>
      <c r="C827" s="311">
        <v>50</v>
      </c>
      <c r="D827" s="358" t="s">
        <v>3</v>
      </c>
      <c r="E827" s="525"/>
      <c r="F827" s="560">
        <f t="shared" si="44"/>
        <v>0</v>
      </c>
      <c r="G827" s="119"/>
      <c r="H827" s="119"/>
    </row>
    <row r="828" spans="1:9" s="186" customFormat="1" x14ac:dyDescent="0.3">
      <c r="A828" s="35"/>
      <c r="B828" s="81"/>
      <c r="C828" s="311"/>
      <c r="D828" s="358"/>
      <c r="E828" s="525"/>
      <c r="F828" s="560"/>
      <c r="G828" s="119"/>
      <c r="H828" s="119"/>
    </row>
    <row r="829" spans="1:9" s="186" customFormat="1" x14ac:dyDescent="0.3">
      <c r="A829" s="36">
        <v>6</v>
      </c>
      <c r="B829" s="357" t="s">
        <v>174</v>
      </c>
      <c r="C829" s="311"/>
      <c r="D829" s="358"/>
      <c r="E829" s="525"/>
      <c r="F829" s="560"/>
      <c r="G829" s="119"/>
      <c r="H829" s="119"/>
    </row>
    <row r="830" spans="1:9" s="186" customFormat="1" x14ac:dyDescent="0.3">
      <c r="A830" s="35">
        <v>6.1</v>
      </c>
      <c r="B830" s="359" t="s">
        <v>181</v>
      </c>
      <c r="C830" s="311">
        <v>68.77</v>
      </c>
      <c r="D830" s="358" t="s">
        <v>94</v>
      </c>
      <c r="E830" s="525"/>
      <c r="F830" s="560">
        <f t="shared" si="44"/>
        <v>0</v>
      </c>
      <c r="G830" s="119"/>
      <c r="H830" s="119"/>
    </row>
    <row r="831" spans="1:9" s="186" customFormat="1" x14ac:dyDescent="0.3">
      <c r="A831" s="37"/>
      <c r="B831" s="359"/>
      <c r="C831" s="311"/>
      <c r="D831" s="358"/>
      <c r="E831" s="525"/>
      <c r="F831" s="560"/>
      <c r="G831" s="119"/>
      <c r="H831" s="119"/>
    </row>
    <row r="832" spans="1:9" s="186" customFormat="1" x14ac:dyDescent="0.3">
      <c r="A832" s="36">
        <v>7</v>
      </c>
      <c r="B832" s="360" t="s">
        <v>98</v>
      </c>
      <c r="C832" s="318"/>
      <c r="D832" s="319"/>
      <c r="E832" s="525"/>
      <c r="F832" s="563"/>
      <c r="G832" s="119"/>
      <c r="H832" s="119"/>
    </row>
    <row r="833" spans="1:257" s="186" customFormat="1" ht="40.200000000000003" x14ac:dyDescent="0.3">
      <c r="A833" s="35">
        <v>7.1</v>
      </c>
      <c r="B833" s="359" t="s">
        <v>199</v>
      </c>
      <c r="C833" s="311">
        <v>71.900000000000006</v>
      </c>
      <c r="D833" s="358" t="s">
        <v>3</v>
      </c>
      <c r="E833" s="525"/>
      <c r="F833" s="560">
        <f t="shared" si="44"/>
        <v>0</v>
      </c>
      <c r="G833" s="119"/>
      <c r="H833" s="119"/>
    </row>
    <row r="834" spans="1:257" s="186" customFormat="1" x14ac:dyDescent="0.3">
      <c r="A834" s="35">
        <v>7.2</v>
      </c>
      <c r="B834" s="81" t="s">
        <v>182</v>
      </c>
      <c r="C834" s="311">
        <v>1</v>
      </c>
      <c r="D834" s="327" t="s">
        <v>14</v>
      </c>
      <c r="E834" s="525"/>
      <c r="F834" s="560">
        <f t="shared" si="44"/>
        <v>0</v>
      </c>
      <c r="G834" s="119"/>
      <c r="H834" s="119"/>
    </row>
    <row r="835" spans="1:257" s="186" customFormat="1" x14ac:dyDescent="0.3">
      <c r="A835" s="30"/>
      <c r="B835" s="317"/>
      <c r="C835" s="311"/>
      <c r="D835" s="327"/>
      <c r="E835" s="525"/>
      <c r="F835" s="560"/>
      <c r="G835" s="119"/>
      <c r="H835" s="119"/>
    </row>
    <row r="836" spans="1:257" ht="3.75" customHeight="1" x14ac:dyDescent="0.3">
      <c r="A836" s="408"/>
      <c r="B836" s="441"/>
      <c r="C836" s="365"/>
      <c r="D836" s="122"/>
      <c r="E836" s="526"/>
      <c r="F836" s="570"/>
    </row>
    <row r="837" spans="1:257" x14ac:dyDescent="0.3">
      <c r="A837" s="363" t="s">
        <v>577</v>
      </c>
      <c r="B837" s="364" t="s">
        <v>176</v>
      </c>
      <c r="C837" s="365"/>
      <c r="D837" s="122"/>
      <c r="E837" s="526"/>
      <c r="F837" s="570"/>
    </row>
    <row r="838" spans="1:257" x14ac:dyDescent="0.3">
      <c r="A838" s="442">
        <v>1</v>
      </c>
      <c r="B838" s="443" t="s">
        <v>177</v>
      </c>
      <c r="C838" s="444">
        <v>260</v>
      </c>
      <c r="D838" s="445" t="s">
        <v>50</v>
      </c>
      <c r="E838" s="539"/>
      <c r="F838" s="568">
        <f>ROUND(C838*E838,2)</f>
        <v>0</v>
      </c>
    </row>
    <row r="839" spans="1:257" x14ac:dyDescent="0.3">
      <c r="A839" s="442">
        <v>2</v>
      </c>
      <c r="B839" s="443" t="s">
        <v>178</v>
      </c>
      <c r="C839" s="338">
        <v>64</v>
      </c>
      <c r="D839" s="446" t="s">
        <v>3</v>
      </c>
      <c r="E839" s="539"/>
      <c r="F839" s="568">
        <f>ROUND(C839*E839,2)</f>
        <v>0</v>
      </c>
    </row>
    <row r="840" spans="1:257" ht="26.4" x14ac:dyDescent="0.3">
      <c r="A840" s="343">
        <v>3</v>
      </c>
      <c r="B840" s="447" t="s">
        <v>183</v>
      </c>
      <c r="C840" s="338">
        <v>1</v>
      </c>
      <c r="D840" s="448" t="s">
        <v>5</v>
      </c>
      <c r="E840" s="520"/>
      <c r="F840" s="544">
        <f>+E840*C840</f>
        <v>0</v>
      </c>
    </row>
    <row r="841" spans="1:257" s="407" customFormat="1" ht="16.5" customHeight="1" x14ac:dyDescent="0.3">
      <c r="A841" s="402"/>
      <c r="B841" s="403" t="s">
        <v>531</v>
      </c>
      <c r="C841" s="404"/>
      <c r="D841" s="405"/>
      <c r="E841" s="531"/>
      <c r="F841" s="575">
        <f>SUM(F712:F840)</f>
        <v>0</v>
      </c>
      <c r="G841" s="119"/>
      <c r="H841" s="119"/>
      <c r="I841" s="190"/>
      <c r="J841" s="190"/>
      <c r="K841" s="406"/>
      <c r="L841" s="406"/>
      <c r="M841" s="406"/>
      <c r="N841" s="406"/>
    </row>
    <row r="842" spans="1:257" x14ac:dyDescent="0.3">
      <c r="A842" s="41"/>
      <c r="B842" s="31"/>
      <c r="C842" s="32"/>
      <c r="D842" s="33"/>
      <c r="E842" s="34"/>
      <c r="F842" s="551"/>
      <c r="I842" s="193"/>
      <c r="J842" s="186"/>
      <c r="K842" s="186"/>
      <c r="L842" s="186"/>
      <c r="M842" s="186"/>
      <c r="N842" s="186"/>
      <c r="O842" s="186"/>
      <c r="P842" s="186"/>
      <c r="Q842" s="186"/>
      <c r="R842" s="186"/>
      <c r="S842" s="186"/>
      <c r="T842" s="186"/>
      <c r="U842" s="186"/>
      <c r="V842" s="186"/>
      <c r="W842" s="186"/>
      <c r="X842" s="186"/>
      <c r="Y842" s="186"/>
      <c r="Z842" s="186"/>
      <c r="AA842" s="186"/>
      <c r="AB842" s="186"/>
      <c r="AC842" s="186"/>
      <c r="AD842" s="186"/>
      <c r="AE842" s="186"/>
      <c r="AF842" s="186"/>
      <c r="AG842" s="186"/>
      <c r="AH842" s="186"/>
      <c r="AI842" s="186"/>
      <c r="AJ842" s="186"/>
      <c r="AK842" s="186"/>
      <c r="AL842" s="186"/>
      <c r="AM842" s="186"/>
      <c r="AN842" s="186"/>
      <c r="AO842" s="186"/>
      <c r="AP842" s="186"/>
      <c r="AQ842" s="186"/>
      <c r="AR842" s="186"/>
      <c r="AS842" s="186"/>
      <c r="AT842" s="186"/>
      <c r="AU842" s="186"/>
      <c r="AV842" s="186"/>
      <c r="AW842" s="186"/>
      <c r="AX842" s="186"/>
      <c r="AY842" s="186"/>
      <c r="AZ842" s="186"/>
      <c r="BA842" s="186"/>
      <c r="BB842" s="186"/>
      <c r="BC842" s="186"/>
      <c r="BD842" s="186"/>
      <c r="BE842" s="186"/>
      <c r="BF842" s="186"/>
      <c r="BG842" s="186"/>
      <c r="BH842" s="186"/>
      <c r="BI842" s="186"/>
      <c r="BJ842" s="186"/>
      <c r="BK842" s="186"/>
      <c r="BL842" s="186"/>
      <c r="BM842" s="186"/>
      <c r="BN842" s="186"/>
      <c r="BO842" s="186"/>
      <c r="BP842" s="186"/>
      <c r="BQ842" s="186"/>
      <c r="BR842" s="186"/>
      <c r="BS842" s="186"/>
      <c r="BT842" s="186"/>
      <c r="BU842" s="186"/>
      <c r="BV842" s="186"/>
      <c r="BW842" s="186"/>
      <c r="BX842" s="186"/>
      <c r="BY842" s="186"/>
      <c r="BZ842" s="186"/>
      <c r="CA842" s="186"/>
      <c r="CB842" s="186"/>
      <c r="CC842" s="186"/>
      <c r="CD842" s="186"/>
      <c r="CE842" s="186"/>
      <c r="CF842" s="186"/>
      <c r="CG842" s="186"/>
      <c r="CH842" s="186"/>
      <c r="CI842" s="186"/>
      <c r="CJ842" s="186"/>
      <c r="CK842" s="186"/>
      <c r="CL842" s="186"/>
      <c r="CM842" s="186"/>
      <c r="CN842" s="186"/>
      <c r="CO842" s="186"/>
      <c r="CP842" s="186"/>
      <c r="CQ842" s="186"/>
      <c r="CR842" s="186"/>
      <c r="CS842" s="186"/>
      <c r="CT842" s="186"/>
      <c r="CU842" s="186"/>
      <c r="CV842" s="186"/>
      <c r="CW842" s="186"/>
      <c r="CX842" s="186"/>
      <c r="CY842" s="186"/>
      <c r="CZ842" s="186"/>
      <c r="DA842" s="186"/>
      <c r="DB842" s="186"/>
      <c r="DC842" s="186"/>
      <c r="DD842" s="186"/>
      <c r="DE842" s="186"/>
      <c r="DF842" s="186"/>
      <c r="DG842" s="186"/>
      <c r="DH842" s="186"/>
      <c r="DI842" s="186"/>
      <c r="DJ842" s="186"/>
      <c r="DK842" s="186"/>
      <c r="DL842" s="186"/>
      <c r="DM842" s="186"/>
      <c r="DN842" s="186"/>
      <c r="DO842" s="186"/>
      <c r="DP842" s="186"/>
      <c r="DQ842" s="186"/>
      <c r="DR842" s="186"/>
      <c r="DS842" s="186"/>
      <c r="DT842" s="186"/>
      <c r="DU842" s="186"/>
      <c r="DV842" s="186"/>
      <c r="DW842" s="186"/>
      <c r="DX842" s="186"/>
      <c r="DY842" s="186"/>
      <c r="DZ842" s="186"/>
      <c r="EA842" s="186"/>
      <c r="EB842" s="186"/>
      <c r="EC842" s="186"/>
      <c r="ED842" s="186"/>
      <c r="EE842" s="186"/>
      <c r="EF842" s="186"/>
      <c r="EG842" s="186"/>
      <c r="EH842" s="186"/>
      <c r="EI842" s="186"/>
      <c r="EJ842" s="186"/>
      <c r="EK842" s="186"/>
      <c r="EL842" s="186"/>
      <c r="EM842" s="186"/>
      <c r="EN842" s="186"/>
      <c r="EO842" s="186"/>
      <c r="EP842" s="186"/>
      <c r="EQ842" s="186"/>
      <c r="ER842" s="186"/>
      <c r="ES842" s="186"/>
      <c r="ET842" s="186"/>
      <c r="EU842" s="186"/>
      <c r="EV842" s="186"/>
      <c r="EW842" s="186"/>
      <c r="EX842" s="186"/>
      <c r="EY842" s="186"/>
      <c r="EZ842" s="186"/>
      <c r="FA842" s="186"/>
      <c r="FB842" s="186"/>
      <c r="FC842" s="186"/>
      <c r="FD842" s="186"/>
      <c r="FE842" s="186"/>
      <c r="FF842" s="186"/>
      <c r="FG842" s="186"/>
      <c r="FH842" s="186"/>
      <c r="FI842" s="186"/>
      <c r="FJ842" s="186"/>
      <c r="FK842" s="186"/>
      <c r="FL842" s="186"/>
      <c r="FM842" s="186"/>
      <c r="FN842" s="186"/>
      <c r="FO842" s="186"/>
      <c r="FP842" s="186"/>
      <c r="FQ842" s="186"/>
      <c r="FR842" s="186"/>
      <c r="FS842" s="186"/>
      <c r="FT842" s="186"/>
      <c r="FU842" s="186"/>
      <c r="FV842" s="186"/>
      <c r="FW842" s="186"/>
      <c r="FX842" s="186"/>
      <c r="FY842" s="186"/>
      <c r="FZ842" s="186"/>
      <c r="GA842" s="186"/>
      <c r="GB842" s="186"/>
      <c r="GC842" s="186"/>
      <c r="GD842" s="186"/>
      <c r="GE842" s="186"/>
      <c r="GF842" s="186"/>
      <c r="GG842" s="186"/>
      <c r="GH842" s="186"/>
      <c r="GI842" s="186"/>
      <c r="GJ842" s="186"/>
      <c r="GK842" s="186"/>
      <c r="GL842" s="186"/>
      <c r="GM842" s="186"/>
      <c r="GN842" s="186"/>
      <c r="GO842" s="186"/>
      <c r="GP842" s="186"/>
      <c r="GQ842" s="186"/>
      <c r="GR842" s="186"/>
      <c r="GS842" s="186"/>
      <c r="GT842" s="186"/>
      <c r="GU842" s="186"/>
      <c r="GV842" s="186"/>
      <c r="GW842" s="186"/>
      <c r="GX842" s="186"/>
      <c r="GY842" s="186"/>
      <c r="GZ842" s="186"/>
      <c r="HA842" s="186"/>
      <c r="HB842" s="186"/>
      <c r="HC842" s="186"/>
      <c r="HD842" s="186"/>
      <c r="HE842" s="186"/>
      <c r="HF842" s="186"/>
      <c r="HG842" s="186"/>
      <c r="HH842" s="186"/>
      <c r="HI842" s="186"/>
      <c r="HJ842" s="186"/>
      <c r="HK842" s="186"/>
      <c r="HL842" s="186"/>
      <c r="HM842" s="186"/>
      <c r="HN842" s="186"/>
      <c r="HO842" s="186"/>
      <c r="HP842" s="186"/>
      <c r="HQ842" s="186"/>
      <c r="HR842" s="186"/>
      <c r="HS842" s="186"/>
      <c r="HT842" s="186"/>
      <c r="HU842" s="186"/>
      <c r="HV842" s="186"/>
      <c r="HW842" s="186"/>
      <c r="HX842" s="186"/>
      <c r="HY842" s="186"/>
      <c r="HZ842" s="186"/>
      <c r="IA842" s="186"/>
      <c r="IB842" s="186"/>
      <c r="IC842" s="186"/>
      <c r="ID842" s="186"/>
      <c r="IE842" s="186"/>
      <c r="IF842" s="186"/>
      <c r="IG842" s="186"/>
      <c r="IH842" s="186"/>
      <c r="II842" s="186"/>
      <c r="IJ842" s="186"/>
      <c r="IK842" s="186"/>
      <c r="IL842" s="186"/>
      <c r="IM842" s="186"/>
      <c r="IN842" s="186"/>
      <c r="IO842" s="186"/>
      <c r="IP842" s="186"/>
      <c r="IQ842" s="186"/>
      <c r="IR842" s="186"/>
      <c r="IS842" s="186"/>
      <c r="IT842" s="186"/>
      <c r="IU842" s="186"/>
      <c r="IV842" s="186"/>
      <c r="IW842" s="186"/>
    </row>
    <row r="843" spans="1:257" x14ac:dyDescent="0.3">
      <c r="A843" s="135" t="s">
        <v>87</v>
      </c>
      <c r="B843" s="140" t="s">
        <v>6</v>
      </c>
      <c r="C843" s="143"/>
      <c r="D843" s="142"/>
      <c r="E843" s="91"/>
      <c r="F843" s="544"/>
    </row>
    <row r="844" spans="1:257" ht="52.8" x14ac:dyDescent="0.3">
      <c r="A844" s="139">
        <v>1</v>
      </c>
      <c r="B844" s="150" t="s">
        <v>210</v>
      </c>
      <c r="C844" s="143">
        <v>3</v>
      </c>
      <c r="D844" s="142" t="s">
        <v>14</v>
      </c>
      <c r="E844" s="91"/>
      <c r="F844" s="544">
        <f>ROUND(C844*E844,2)</f>
        <v>0</v>
      </c>
    </row>
    <row r="845" spans="1:257" x14ac:dyDescent="0.3">
      <c r="A845" s="139">
        <v>2</v>
      </c>
      <c r="B845" s="46" t="s">
        <v>579</v>
      </c>
      <c r="C845" s="143">
        <v>1</v>
      </c>
      <c r="D845" s="142" t="s">
        <v>5</v>
      </c>
      <c r="E845" s="91"/>
      <c r="F845" s="544">
        <f>ROUND(C845*E845,2)</f>
        <v>0</v>
      </c>
    </row>
    <row r="846" spans="1:257" ht="26.4" x14ac:dyDescent="0.3">
      <c r="A846" s="139">
        <v>3</v>
      </c>
      <c r="B846" s="150" t="s">
        <v>658</v>
      </c>
      <c r="C846" s="91"/>
      <c r="D846" s="142" t="s">
        <v>46</v>
      </c>
      <c r="E846" s="91"/>
      <c r="F846" s="544">
        <f>ROUND(C846*E846,2)</f>
        <v>0</v>
      </c>
    </row>
    <row r="847" spans="1:257" s="407" customFormat="1" ht="16.5" customHeight="1" x14ac:dyDescent="0.3">
      <c r="A847" s="402"/>
      <c r="B847" s="403" t="s">
        <v>202</v>
      </c>
      <c r="C847" s="404"/>
      <c r="D847" s="405"/>
      <c r="E847" s="531"/>
      <c r="F847" s="575">
        <f>SUM(F844:F846)</f>
        <v>0</v>
      </c>
      <c r="G847" s="119"/>
      <c r="H847" s="119"/>
      <c r="I847" s="190"/>
      <c r="J847" s="190"/>
      <c r="K847" s="406"/>
      <c r="L847" s="406"/>
      <c r="M847" s="406"/>
      <c r="N847" s="406"/>
    </row>
    <row r="848" spans="1:257" ht="6" customHeight="1" x14ac:dyDescent="0.3">
      <c r="A848" s="144"/>
      <c r="B848" s="153"/>
      <c r="C848" s="143"/>
      <c r="D848" s="142"/>
      <c r="E848" s="91"/>
      <c r="F848" s="544"/>
      <c r="J848" s="449"/>
    </row>
    <row r="849" spans="1:9" x14ac:dyDescent="0.3">
      <c r="A849" s="450"/>
      <c r="B849" s="451" t="s">
        <v>8</v>
      </c>
      <c r="C849" s="452"/>
      <c r="D849" s="453"/>
      <c r="E849" s="540"/>
      <c r="F849" s="583">
        <f>+F847+F706+F103+F841</f>
        <v>0</v>
      </c>
      <c r="G849" s="454"/>
      <c r="H849" s="454"/>
      <c r="I849" s="455"/>
    </row>
    <row r="850" spans="1:9" x14ac:dyDescent="0.3">
      <c r="A850" s="450"/>
      <c r="B850" s="451" t="s">
        <v>8</v>
      </c>
      <c r="C850" s="452"/>
      <c r="D850" s="453"/>
      <c r="E850" s="540"/>
      <c r="F850" s="583">
        <f>+F849</f>
        <v>0</v>
      </c>
      <c r="G850" s="454"/>
      <c r="H850" s="454"/>
      <c r="I850" s="455"/>
    </row>
    <row r="851" spans="1:9" ht="6" customHeight="1" x14ac:dyDescent="0.3">
      <c r="A851" s="144"/>
      <c r="B851" s="153"/>
      <c r="C851" s="143"/>
      <c r="D851" s="456"/>
      <c r="E851" s="541"/>
      <c r="F851" s="544"/>
    </row>
    <row r="852" spans="1:9" x14ac:dyDescent="0.3">
      <c r="A852" s="144"/>
      <c r="B852" s="457" t="s">
        <v>9</v>
      </c>
      <c r="C852" s="143"/>
      <c r="D852" s="142"/>
      <c r="E852" s="91"/>
      <c r="F852" s="544"/>
    </row>
    <row r="853" spans="1:9" x14ac:dyDescent="0.3">
      <c r="A853" s="144"/>
      <c r="B853" s="458" t="s">
        <v>31</v>
      </c>
      <c r="C853" s="459">
        <v>0.1</v>
      </c>
      <c r="D853" s="142"/>
      <c r="E853" s="91"/>
      <c r="F853" s="544">
        <f>ROUND(F$849*C853,2)</f>
        <v>0</v>
      </c>
    </row>
    <row r="854" spans="1:9" x14ac:dyDescent="0.3">
      <c r="A854" s="144"/>
      <c r="B854" s="458" t="s">
        <v>30</v>
      </c>
      <c r="C854" s="459">
        <v>0.03</v>
      </c>
      <c r="D854" s="142"/>
      <c r="E854" s="91"/>
      <c r="F854" s="544">
        <f>ROUND(F$849*C854,2)</f>
        <v>0</v>
      </c>
    </row>
    <row r="855" spans="1:9" x14ac:dyDescent="0.3">
      <c r="A855" s="144"/>
      <c r="B855" s="458" t="s">
        <v>32</v>
      </c>
      <c r="C855" s="459">
        <v>0.04</v>
      </c>
      <c r="D855" s="142"/>
      <c r="E855" s="91"/>
      <c r="F855" s="544">
        <f t="shared" ref="F855" si="45">ROUND(F$849*C855,2)</f>
        <v>0</v>
      </c>
    </row>
    <row r="856" spans="1:9" x14ac:dyDescent="0.3">
      <c r="A856" s="144"/>
      <c r="B856" s="458" t="s">
        <v>34</v>
      </c>
      <c r="C856" s="459">
        <v>0.04</v>
      </c>
      <c r="D856" s="142"/>
      <c r="E856" s="91"/>
      <c r="F856" s="544">
        <f>ROUND(F$849*C856,2)</f>
        <v>0</v>
      </c>
    </row>
    <row r="857" spans="1:9" x14ac:dyDescent="0.3">
      <c r="A857" s="144"/>
      <c r="B857" s="458" t="s">
        <v>33</v>
      </c>
      <c r="C857" s="459">
        <v>0.05</v>
      </c>
      <c r="D857" s="142"/>
      <c r="E857" s="91"/>
      <c r="F857" s="544">
        <f>ROUND(F$849*C857,2)</f>
        <v>0</v>
      </c>
    </row>
    <row r="858" spans="1:9" x14ac:dyDescent="0.3">
      <c r="A858" s="144"/>
      <c r="B858" s="458" t="s">
        <v>38</v>
      </c>
      <c r="C858" s="459">
        <v>1.4999999999999999E-2</v>
      </c>
      <c r="D858" s="142"/>
      <c r="E858" s="91"/>
      <c r="F858" s="544">
        <f>ROUND(F$849*C858,2)</f>
        <v>0</v>
      </c>
    </row>
    <row r="859" spans="1:9" x14ac:dyDescent="0.3">
      <c r="A859" s="144"/>
      <c r="B859" s="460" t="s">
        <v>161</v>
      </c>
      <c r="C859" s="459">
        <v>0.18</v>
      </c>
      <c r="D859" s="142"/>
      <c r="E859" s="91"/>
      <c r="F859" s="544">
        <f>ROUND(F$853*C859,2)</f>
        <v>0</v>
      </c>
    </row>
    <row r="860" spans="1:9" x14ac:dyDescent="0.3">
      <c r="A860" s="144"/>
      <c r="B860" s="458" t="s">
        <v>35</v>
      </c>
      <c r="C860" s="459">
        <v>0.01</v>
      </c>
      <c r="D860" s="142"/>
      <c r="E860" s="91"/>
      <c r="F860" s="544">
        <f>ROUND(F$849*C860,2)</f>
        <v>0</v>
      </c>
    </row>
    <row r="861" spans="1:9" x14ac:dyDescent="0.3">
      <c r="A861" s="144"/>
      <c r="B861" s="461" t="s">
        <v>37</v>
      </c>
      <c r="C861" s="459">
        <v>1E-3</v>
      </c>
      <c r="D861" s="142"/>
      <c r="E861" s="91"/>
      <c r="F861" s="544">
        <f>ROUND(F$849*C861,2)</f>
        <v>0</v>
      </c>
    </row>
    <row r="862" spans="1:9" x14ac:dyDescent="0.3">
      <c r="A862" s="144"/>
      <c r="B862" s="458" t="s">
        <v>36</v>
      </c>
      <c r="C862" s="459">
        <v>0.05</v>
      </c>
      <c r="D862" s="142"/>
      <c r="E862" s="91"/>
      <c r="F862" s="544">
        <f>ROUND(F$849*C862,2)</f>
        <v>0</v>
      </c>
    </row>
    <row r="863" spans="1:9" x14ac:dyDescent="0.3">
      <c r="A863" s="144"/>
      <c r="B863" s="460" t="s">
        <v>215</v>
      </c>
      <c r="C863" s="462">
        <v>1</v>
      </c>
      <c r="D863" s="142" t="s">
        <v>5</v>
      </c>
      <c r="E863" s="91"/>
      <c r="F863" s="544">
        <f>ROUND(C863*E863,2)</f>
        <v>0</v>
      </c>
    </row>
    <row r="864" spans="1:9" x14ac:dyDescent="0.3">
      <c r="A864" s="144"/>
      <c r="B864" s="457" t="s">
        <v>10</v>
      </c>
      <c r="C864" s="143"/>
      <c r="D864" s="142"/>
      <c r="E864" s="143"/>
      <c r="F864" s="584">
        <f>SUM(F853:F863)</f>
        <v>0</v>
      </c>
    </row>
    <row r="865" spans="1:259" ht="2.25" customHeight="1" x14ac:dyDescent="0.3">
      <c r="A865" s="144"/>
      <c r="B865" s="153"/>
      <c r="C865" s="143"/>
      <c r="D865" s="142"/>
      <c r="E865" s="143"/>
      <c r="F865" s="544"/>
    </row>
    <row r="866" spans="1:259" x14ac:dyDescent="0.3">
      <c r="A866" s="463"/>
      <c r="B866" s="464" t="s">
        <v>84</v>
      </c>
      <c r="C866" s="465"/>
      <c r="D866" s="466"/>
      <c r="E866" s="465"/>
      <c r="F866" s="585">
        <f>+F864+F850</f>
        <v>0</v>
      </c>
    </row>
    <row r="867" spans="1:259" x14ac:dyDescent="0.3">
      <c r="A867" s="467"/>
      <c r="B867" s="467"/>
      <c r="C867" s="467"/>
      <c r="D867" s="467"/>
      <c r="E867" s="467"/>
      <c r="F867" s="468"/>
    </row>
    <row r="868" spans="1:259" x14ac:dyDescent="0.3">
      <c r="A868" s="328"/>
      <c r="B868" s="328"/>
      <c r="C868" s="328"/>
      <c r="D868" s="328"/>
      <c r="E868" s="328"/>
      <c r="F868" s="332"/>
    </row>
    <row r="869" spans="1:259" x14ac:dyDescent="0.3">
      <c r="A869" s="328"/>
      <c r="B869" s="328"/>
      <c r="C869" s="328"/>
      <c r="D869" s="328"/>
      <c r="E869" s="328"/>
      <c r="F869" s="332"/>
    </row>
    <row r="870" spans="1:259" x14ac:dyDescent="0.3">
      <c r="A870" s="328"/>
      <c r="B870" s="328"/>
      <c r="C870" s="328"/>
      <c r="D870" s="328"/>
      <c r="E870" s="328"/>
      <c r="F870" s="332"/>
    </row>
    <row r="871" spans="1:259" x14ac:dyDescent="0.3">
      <c r="A871" s="328"/>
      <c r="B871" s="328"/>
      <c r="C871" s="328"/>
      <c r="D871" s="328"/>
      <c r="E871" s="328"/>
      <c r="F871" s="332"/>
      <c r="G871" s="120"/>
      <c r="H871" s="120"/>
    </row>
    <row r="872" spans="1:259" x14ac:dyDescent="0.3">
      <c r="A872" s="328"/>
      <c r="B872" s="328"/>
      <c r="C872" s="328"/>
      <c r="D872" s="328"/>
      <c r="E872" s="328"/>
      <c r="F872" s="332"/>
      <c r="G872" s="120"/>
      <c r="H872" s="120"/>
    </row>
    <row r="873" spans="1:259" x14ac:dyDescent="0.3">
      <c r="A873" s="328"/>
      <c r="B873" s="328"/>
      <c r="C873" s="328"/>
      <c r="D873" s="328"/>
      <c r="E873" s="328"/>
      <c r="F873" s="332"/>
      <c r="G873" s="120"/>
      <c r="H873" s="120"/>
      <c r="J873" s="119"/>
      <c r="K873" s="119"/>
    </row>
    <row r="874" spans="1:259" x14ac:dyDescent="0.3">
      <c r="A874" s="328"/>
      <c r="B874" s="328"/>
      <c r="C874" s="328"/>
      <c r="D874" s="328"/>
      <c r="E874" s="328"/>
      <c r="F874" s="332"/>
      <c r="G874" s="120"/>
      <c r="H874" s="120"/>
    </row>
    <row r="875" spans="1:259" x14ac:dyDescent="0.3">
      <c r="A875" s="328"/>
      <c r="B875" s="328"/>
      <c r="C875" s="328"/>
      <c r="D875" s="328"/>
      <c r="E875" s="328"/>
      <c r="F875" s="332"/>
      <c r="G875" s="120"/>
      <c r="H875" s="120"/>
    </row>
    <row r="876" spans="1:259" x14ac:dyDescent="0.3">
      <c r="A876" s="328"/>
      <c r="B876" s="328"/>
      <c r="C876" s="328"/>
      <c r="D876" s="328"/>
      <c r="E876" s="328"/>
      <c r="F876" s="332"/>
      <c r="G876" s="120"/>
      <c r="H876" s="120"/>
    </row>
    <row r="877" spans="1:259" x14ac:dyDescent="0.3">
      <c r="A877" s="328"/>
      <c r="B877" s="328"/>
      <c r="C877" s="328"/>
      <c r="D877" s="328"/>
      <c r="E877" s="328"/>
      <c r="F877" s="332"/>
      <c r="G877" s="120"/>
      <c r="H877" s="120"/>
    </row>
    <row r="878" spans="1:259" x14ac:dyDescent="0.3">
      <c r="A878" s="328"/>
      <c r="B878" s="328"/>
      <c r="C878" s="328"/>
      <c r="D878" s="328"/>
      <c r="E878" s="328"/>
      <c r="F878" s="332"/>
      <c r="G878" s="120"/>
      <c r="H878" s="120"/>
    </row>
    <row r="879" spans="1:259" s="119" customFormat="1" x14ac:dyDescent="0.3">
      <c r="A879" s="328"/>
      <c r="B879" s="328"/>
      <c r="C879" s="328"/>
      <c r="D879" s="328"/>
      <c r="E879" s="328"/>
      <c r="F879" s="332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20"/>
      <c r="AV879" s="120"/>
      <c r="AW879" s="120"/>
      <c r="AX879" s="120"/>
      <c r="AY879" s="120"/>
      <c r="AZ879" s="120"/>
      <c r="BA879" s="120"/>
      <c r="BB879" s="120"/>
      <c r="BC879" s="120"/>
      <c r="BD879" s="120"/>
      <c r="BE879" s="120"/>
      <c r="BF879" s="120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20"/>
      <c r="BS879" s="120"/>
      <c r="BT879" s="120"/>
      <c r="BU879" s="120"/>
      <c r="BV879" s="120"/>
      <c r="BW879" s="120"/>
      <c r="BX879" s="120"/>
      <c r="BY879" s="120"/>
      <c r="BZ879" s="120"/>
      <c r="CA879" s="120"/>
      <c r="CB879" s="120"/>
      <c r="CC879" s="120"/>
      <c r="CD879" s="120"/>
      <c r="CE879" s="120"/>
      <c r="CF879" s="120"/>
      <c r="CG879" s="120"/>
      <c r="CH879" s="120"/>
      <c r="CI879" s="120"/>
      <c r="CJ879" s="120"/>
      <c r="CK879" s="120"/>
      <c r="CL879" s="120"/>
      <c r="CM879" s="120"/>
      <c r="CN879" s="120"/>
      <c r="CO879" s="120"/>
      <c r="CP879" s="120"/>
      <c r="CQ879" s="120"/>
      <c r="CR879" s="120"/>
      <c r="CS879" s="120"/>
      <c r="CT879" s="120"/>
      <c r="CU879" s="120"/>
      <c r="CV879" s="120"/>
      <c r="CW879" s="120"/>
      <c r="CX879" s="120"/>
      <c r="CY879" s="120"/>
      <c r="CZ879" s="120"/>
      <c r="DA879" s="120"/>
      <c r="DB879" s="120"/>
      <c r="DC879" s="120"/>
      <c r="DD879" s="120"/>
      <c r="DE879" s="120"/>
      <c r="DF879" s="120"/>
      <c r="DG879" s="120"/>
      <c r="DH879" s="120"/>
      <c r="DI879" s="120"/>
      <c r="DJ879" s="120"/>
      <c r="DK879" s="120"/>
      <c r="DL879" s="120"/>
      <c r="DM879" s="120"/>
      <c r="DN879" s="120"/>
      <c r="DO879" s="120"/>
      <c r="DP879" s="120"/>
      <c r="DQ879" s="120"/>
      <c r="DR879" s="120"/>
      <c r="DS879" s="120"/>
      <c r="DT879" s="120"/>
      <c r="DU879" s="120"/>
      <c r="DV879" s="120"/>
      <c r="DW879" s="120"/>
      <c r="DX879" s="120"/>
      <c r="DY879" s="120"/>
      <c r="DZ879" s="120"/>
      <c r="EA879" s="120"/>
      <c r="EB879" s="120"/>
      <c r="EC879" s="120"/>
      <c r="ED879" s="120"/>
      <c r="EE879" s="120"/>
      <c r="EF879" s="120"/>
      <c r="EG879" s="120"/>
      <c r="EH879" s="120"/>
      <c r="EI879" s="120"/>
      <c r="EJ879" s="120"/>
      <c r="EK879" s="120"/>
      <c r="EL879" s="120"/>
      <c r="EM879" s="120"/>
      <c r="EN879" s="120"/>
      <c r="EO879" s="120"/>
      <c r="EP879" s="120"/>
      <c r="EQ879" s="120"/>
      <c r="ER879" s="120"/>
      <c r="ES879" s="120"/>
      <c r="ET879" s="120"/>
      <c r="EU879" s="120"/>
      <c r="EV879" s="120"/>
      <c r="EW879" s="120"/>
      <c r="EX879" s="120"/>
      <c r="EY879" s="120"/>
      <c r="EZ879" s="120"/>
      <c r="FA879" s="120"/>
      <c r="FB879" s="120"/>
      <c r="FC879" s="120"/>
      <c r="FD879" s="120"/>
      <c r="FE879" s="120"/>
      <c r="FF879" s="120"/>
      <c r="FG879" s="120"/>
      <c r="FH879" s="120"/>
      <c r="FI879" s="120"/>
      <c r="FJ879" s="120"/>
      <c r="FK879" s="120"/>
      <c r="FL879" s="120"/>
      <c r="FM879" s="120"/>
      <c r="FN879" s="120"/>
      <c r="FO879" s="120"/>
      <c r="FP879" s="120"/>
      <c r="FQ879" s="120"/>
      <c r="FR879" s="120"/>
      <c r="FS879" s="120"/>
      <c r="FT879" s="120"/>
      <c r="FU879" s="120"/>
      <c r="FV879" s="120"/>
      <c r="FW879" s="120"/>
      <c r="FX879" s="120"/>
      <c r="FY879" s="120"/>
      <c r="FZ879" s="120"/>
      <c r="GA879" s="120"/>
      <c r="GB879" s="120"/>
      <c r="GC879" s="120"/>
      <c r="GD879" s="120"/>
      <c r="GE879" s="120"/>
      <c r="GF879" s="120"/>
      <c r="GG879" s="120"/>
      <c r="GH879" s="120"/>
      <c r="GI879" s="120"/>
      <c r="GJ879" s="120"/>
      <c r="GK879" s="120"/>
      <c r="GL879" s="120"/>
      <c r="GM879" s="120"/>
      <c r="GN879" s="120"/>
      <c r="GO879" s="120"/>
      <c r="GP879" s="120"/>
      <c r="GQ879" s="120"/>
      <c r="GR879" s="120"/>
      <c r="GS879" s="120"/>
      <c r="GT879" s="120"/>
      <c r="GU879" s="120"/>
      <c r="GV879" s="120"/>
      <c r="GW879" s="120"/>
      <c r="GX879" s="120"/>
      <c r="GY879" s="120"/>
      <c r="GZ879" s="120"/>
      <c r="HA879" s="120"/>
      <c r="HB879" s="120"/>
      <c r="HC879" s="120"/>
      <c r="HD879" s="120"/>
      <c r="HE879" s="120"/>
      <c r="HF879" s="120"/>
      <c r="HG879" s="120"/>
      <c r="HH879" s="120"/>
      <c r="HI879" s="120"/>
      <c r="HJ879" s="120"/>
      <c r="HK879" s="120"/>
      <c r="HL879" s="120"/>
      <c r="HM879" s="120"/>
      <c r="HN879" s="120"/>
      <c r="HO879" s="120"/>
      <c r="HP879" s="120"/>
      <c r="HQ879" s="120"/>
      <c r="HR879" s="120"/>
      <c r="HS879" s="120"/>
      <c r="HT879" s="120"/>
      <c r="HU879" s="120"/>
      <c r="HV879" s="120"/>
      <c r="HW879" s="120"/>
      <c r="HX879" s="120"/>
      <c r="HY879" s="120"/>
      <c r="HZ879" s="120"/>
      <c r="IA879" s="120"/>
      <c r="IB879" s="120"/>
      <c r="IC879" s="120"/>
      <c r="ID879" s="120"/>
      <c r="IE879" s="120"/>
      <c r="IF879" s="120"/>
      <c r="IG879" s="120"/>
      <c r="IH879" s="120"/>
      <c r="II879" s="120"/>
      <c r="IJ879" s="120"/>
      <c r="IK879" s="120"/>
      <c r="IL879" s="120"/>
      <c r="IM879" s="120"/>
      <c r="IN879" s="120"/>
      <c r="IO879" s="120"/>
      <c r="IP879" s="120"/>
      <c r="IQ879" s="120"/>
      <c r="IR879" s="120"/>
      <c r="IS879" s="120"/>
      <c r="IT879" s="120"/>
      <c r="IU879" s="120"/>
      <c r="IV879" s="120"/>
      <c r="IW879" s="120"/>
      <c r="IX879" s="120"/>
      <c r="IY879" s="120"/>
    </row>
    <row r="880" spans="1:259" s="119" customFormat="1" x14ac:dyDescent="0.3">
      <c r="A880" s="328"/>
      <c r="B880" s="328"/>
      <c r="C880" s="328"/>
      <c r="D880" s="328"/>
      <c r="E880" s="328"/>
      <c r="F880" s="332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20"/>
      <c r="AV880" s="120"/>
      <c r="AW880" s="120"/>
      <c r="AX880" s="120"/>
      <c r="AY880" s="120"/>
      <c r="AZ880" s="120"/>
      <c r="BA880" s="120"/>
      <c r="BB880" s="120"/>
      <c r="BC880" s="120"/>
      <c r="BD880" s="120"/>
      <c r="BE880" s="120"/>
      <c r="BF880" s="120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20"/>
      <c r="BS880" s="120"/>
      <c r="BT880" s="120"/>
      <c r="BU880" s="120"/>
      <c r="BV880" s="120"/>
      <c r="BW880" s="120"/>
      <c r="BX880" s="120"/>
      <c r="BY880" s="120"/>
      <c r="BZ880" s="120"/>
      <c r="CA880" s="120"/>
      <c r="CB880" s="120"/>
      <c r="CC880" s="120"/>
      <c r="CD880" s="120"/>
      <c r="CE880" s="120"/>
      <c r="CF880" s="120"/>
      <c r="CG880" s="120"/>
      <c r="CH880" s="120"/>
      <c r="CI880" s="120"/>
      <c r="CJ880" s="120"/>
      <c r="CK880" s="120"/>
      <c r="CL880" s="120"/>
      <c r="CM880" s="120"/>
      <c r="CN880" s="120"/>
      <c r="CO880" s="120"/>
      <c r="CP880" s="120"/>
      <c r="CQ880" s="120"/>
      <c r="CR880" s="120"/>
      <c r="CS880" s="120"/>
      <c r="CT880" s="120"/>
      <c r="CU880" s="120"/>
      <c r="CV880" s="120"/>
      <c r="CW880" s="120"/>
      <c r="CX880" s="120"/>
      <c r="CY880" s="120"/>
      <c r="CZ880" s="120"/>
      <c r="DA880" s="120"/>
      <c r="DB880" s="120"/>
      <c r="DC880" s="120"/>
      <c r="DD880" s="120"/>
      <c r="DE880" s="120"/>
      <c r="DF880" s="120"/>
      <c r="DG880" s="120"/>
      <c r="DH880" s="120"/>
      <c r="DI880" s="120"/>
      <c r="DJ880" s="120"/>
      <c r="DK880" s="120"/>
      <c r="DL880" s="120"/>
      <c r="DM880" s="120"/>
      <c r="DN880" s="120"/>
      <c r="DO880" s="120"/>
      <c r="DP880" s="120"/>
      <c r="DQ880" s="120"/>
      <c r="DR880" s="120"/>
      <c r="DS880" s="120"/>
      <c r="DT880" s="120"/>
      <c r="DU880" s="120"/>
      <c r="DV880" s="120"/>
      <c r="DW880" s="120"/>
      <c r="DX880" s="120"/>
      <c r="DY880" s="120"/>
      <c r="DZ880" s="120"/>
      <c r="EA880" s="120"/>
      <c r="EB880" s="120"/>
      <c r="EC880" s="120"/>
      <c r="ED880" s="120"/>
      <c r="EE880" s="120"/>
      <c r="EF880" s="120"/>
      <c r="EG880" s="120"/>
      <c r="EH880" s="120"/>
      <c r="EI880" s="120"/>
      <c r="EJ880" s="120"/>
      <c r="EK880" s="120"/>
      <c r="EL880" s="120"/>
      <c r="EM880" s="120"/>
      <c r="EN880" s="120"/>
      <c r="EO880" s="120"/>
      <c r="EP880" s="120"/>
      <c r="EQ880" s="120"/>
      <c r="ER880" s="120"/>
      <c r="ES880" s="120"/>
      <c r="ET880" s="120"/>
      <c r="EU880" s="120"/>
      <c r="EV880" s="120"/>
      <c r="EW880" s="120"/>
      <c r="EX880" s="120"/>
      <c r="EY880" s="120"/>
      <c r="EZ880" s="120"/>
      <c r="FA880" s="120"/>
      <c r="FB880" s="120"/>
      <c r="FC880" s="120"/>
      <c r="FD880" s="120"/>
      <c r="FE880" s="120"/>
      <c r="FF880" s="120"/>
      <c r="FG880" s="120"/>
      <c r="FH880" s="120"/>
      <c r="FI880" s="120"/>
      <c r="FJ880" s="120"/>
      <c r="FK880" s="120"/>
      <c r="FL880" s="120"/>
      <c r="FM880" s="120"/>
      <c r="FN880" s="120"/>
      <c r="FO880" s="120"/>
      <c r="FP880" s="120"/>
      <c r="FQ880" s="120"/>
      <c r="FR880" s="120"/>
      <c r="FS880" s="120"/>
      <c r="FT880" s="120"/>
      <c r="FU880" s="120"/>
      <c r="FV880" s="120"/>
      <c r="FW880" s="120"/>
      <c r="FX880" s="120"/>
      <c r="FY880" s="120"/>
      <c r="FZ880" s="120"/>
      <c r="GA880" s="120"/>
      <c r="GB880" s="120"/>
      <c r="GC880" s="120"/>
      <c r="GD880" s="120"/>
      <c r="GE880" s="120"/>
      <c r="GF880" s="120"/>
      <c r="GG880" s="120"/>
      <c r="GH880" s="120"/>
      <c r="GI880" s="120"/>
      <c r="GJ880" s="120"/>
      <c r="GK880" s="120"/>
      <c r="GL880" s="120"/>
      <c r="GM880" s="120"/>
      <c r="GN880" s="120"/>
      <c r="GO880" s="120"/>
      <c r="GP880" s="120"/>
      <c r="GQ880" s="120"/>
      <c r="GR880" s="120"/>
      <c r="GS880" s="120"/>
      <c r="GT880" s="120"/>
      <c r="GU880" s="120"/>
      <c r="GV880" s="120"/>
      <c r="GW880" s="120"/>
      <c r="GX880" s="120"/>
      <c r="GY880" s="120"/>
      <c r="GZ880" s="120"/>
      <c r="HA880" s="120"/>
      <c r="HB880" s="120"/>
      <c r="HC880" s="120"/>
      <c r="HD880" s="120"/>
      <c r="HE880" s="120"/>
      <c r="HF880" s="120"/>
      <c r="HG880" s="120"/>
      <c r="HH880" s="120"/>
      <c r="HI880" s="120"/>
      <c r="HJ880" s="120"/>
      <c r="HK880" s="120"/>
      <c r="HL880" s="120"/>
      <c r="HM880" s="120"/>
      <c r="HN880" s="120"/>
      <c r="HO880" s="120"/>
      <c r="HP880" s="120"/>
      <c r="HQ880" s="120"/>
      <c r="HR880" s="120"/>
      <c r="HS880" s="120"/>
      <c r="HT880" s="120"/>
      <c r="HU880" s="120"/>
      <c r="HV880" s="120"/>
      <c r="HW880" s="120"/>
      <c r="HX880" s="120"/>
      <c r="HY880" s="120"/>
      <c r="HZ880" s="120"/>
      <c r="IA880" s="120"/>
      <c r="IB880" s="120"/>
      <c r="IC880" s="120"/>
      <c r="ID880" s="120"/>
      <c r="IE880" s="120"/>
      <c r="IF880" s="120"/>
      <c r="IG880" s="120"/>
      <c r="IH880" s="120"/>
      <c r="II880" s="120"/>
      <c r="IJ880" s="120"/>
      <c r="IK880" s="120"/>
      <c r="IL880" s="120"/>
      <c r="IM880" s="120"/>
      <c r="IN880" s="120"/>
      <c r="IO880" s="120"/>
      <c r="IP880" s="120"/>
      <c r="IQ880" s="120"/>
      <c r="IR880" s="120"/>
      <c r="IS880" s="120"/>
      <c r="IT880" s="120"/>
      <c r="IU880" s="120"/>
      <c r="IV880" s="120"/>
      <c r="IW880" s="120"/>
      <c r="IX880" s="120"/>
      <c r="IY880" s="120"/>
    </row>
    <row r="881" spans="1:259" s="119" customFormat="1" x14ac:dyDescent="0.3">
      <c r="A881" s="328"/>
      <c r="B881" s="328"/>
      <c r="C881" s="328"/>
      <c r="D881" s="328"/>
      <c r="E881" s="328"/>
      <c r="F881" s="332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20"/>
      <c r="AV881" s="120"/>
      <c r="AW881" s="120"/>
      <c r="AX881" s="120"/>
      <c r="AY881" s="120"/>
      <c r="AZ881" s="120"/>
      <c r="BA881" s="120"/>
      <c r="BB881" s="120"/>
      <c r="BC881" s="120"/>
      <c r="BD881" s="120"/>
      <c r="BE881" s="120"/>
      <c r="BF881" s="120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20"/>
      <c r="BS881" s="120"/>
      <c r="BT881" s="120"/>
      <c r="BU881" s="120"/>
      <c r="BV881" s="120"/>
      <c r="BW881" s="120"/>
      <c r="BX881" s="120"/>
      <c r="BY881" s="120"/>
      <c r="BZ881" s="120"/>
      <c r="CA881" s="120"/>
      <c r="CB881" s="120"/>
      <c r="CC881" s="120"/>
      <c r="CD881" s="120"/>
      <c r="CE881" s="120"/>
      <c r="CF881" s="120"/>
      <c r="CG881" s="120"/>
      <c r="CH881" s="120"/>
      <c r="CI881" s="120"/>
      <c r="CJ881" s="120"/>
      <c r="CK881" s="120"/>
      <c r="CL881" s="120"/>
      <c r="CM881" s="120"/>
      <c r="CN881" s="120"/>
      <c r="CO881" s="120"/>
      <c r="CP881" s="120"/>
      <c r="CQ881" s="120"/>
      <c r="CR881" s="120"/>
      <c r="CS881" s="120"/>
      <c r="CT881" s="120"/>
      <c r="CU881" s="120"/>
      <c r="CV881" s="120"/>
      <c r="CW881" s="120"/>
      <c r="CX881" s="120"/>
      <c r="CY881" s="120"/>
      <c r="CZ881" s="120"/>
      <c r="DA881" s="120"/>
      <c r="DB881" s="120"/>
      <c r="DC881" s="120"/>
      <c r="DD881" s="120"/>
      <c r="DE881" s="120"/>
      <c r="DF881" s="120"/>
      <c r="DG881" s="120"/>
      <c r="DH881" s="120"/>
      <c r="DI881" s="120"/>
      <c r="DJ881" s="120"/>
      <c r="DK881" s="120"/>
      <c r="DL881" s="120"/>
      <c r="DM881" s="120"/>
      <c r="DN881" s="120"/>
      <c r="DO881" s="120"/>
      <c r="DP881" s="120"/>
      <c r="DQ881" s="120"/>
      <c r="DR881" s="120"/>
      <c r="DS881" s="120"/>
      <c r="DT881" s="120"/>
      <c r="DU881" s="120"/>
      <c r="DV881" s="120"/>
      <c r="DW881" s="120"/>
      <c r="DX881" s="120"/>
      <c r="DY881" s="120"/>
      <c r="DZ881" s="120"/>
      <c r="EA881" s="120"/>
      <c r="EB881" s="120"/>
      <c r="EC881" s="120"/>
      <c r="ED881" s="120"/>
      <c r="EE881" s="120"/>
      <c r="EF881" s="120"/>
      <c r="EG881" s="120"/>
      <c r="EH881" s="120"/>
      <c r="EI881" s="120"/>
      <c r="EJ881" s="120"/>
      <c r="EK881" s="120"/>
      <c r="EL881" s="120"/>
      <c r="EM881" s="120"/>
      <c r="EN881" s="120"/>
      <c r="EO881" s="120"/>
      <c r="EP881" s="120"/>
      <c r="EQ881" s="120"/>
      <c r="ER881" s="120"/>
      <c r="ES881" s="120"/>
      <c r="ET881" s="120"/>
      <c r="EU881" s="120"/>
      <c r="EV881" s="120"/>
      <c r="EW881" s="120"/>
      <c r="EX881" s="120"/>
      <c r="EY881" s="120"/>
      <c r="EZ881" s="120"/>
      <c r="FA881" s="120"/>
      <c r="FB881" s="120"/>
      <c r="FC881" s="120"/>
      <c r="FD881" s="120"/>
      <c r="FE881" s="120"/>
      <c r="FF881" s="120"/>
      <c r="FG881" s="120"/>
      <c r="FH881" s="120"/>
      <c r="FI881" s="120"/>
      <c r="FJ881" s="120"/>
      <c r="FK881" s="120"/>
      <c r="FL881" s="120"/>
      <c r="FM881" s="120"/>
      <c r="FN881" s="120"/>
      <c r="FO881" s="120"/>
      <c r="FP881" s="120"/>
      <c r="FQ881" s="120"/>
      <c r="FR881" s="120"/>
      <c r="FS881" s="120"/>
      <c r="FT881" s="120"/>
      <c r="FU881" s="120"/>
      <c r="FV881" s="120"/>
      <c r="FW881" s="120"/>
      <c r="FX881" s="120"/>
      <c r="FY881" s="120"/>
      <c r="FZ881" s="120"/>
      <c r="GA881" s="120"/>
      <c r="GB881" s="120"/>
      <c r="GC881" s="120"/>
      <c r="GD881" s="120"/>
      <c r="GE881" s="120"/>
      <c r="GF881" s="120"/>
      <c r="GG881" s="120"/>
      <c r="GH881" s="120"/>
      <c r="GI881" s="120"/>
      <c r="GJ881" s="120"/>
      <c r="GK881" s="120"/>
      <c r="GL881" s="120"/>
      <c r="GM881" s="120"/>
      <c r="GN881" s="120"/>
      <c r="GO881" s="120"/>
      <c r="GP881" s="120"/>
      <c r="GQ881" s="120"/>
      <c r="GR881" s="120"/>
      <c r="GS881" s="120"/>
      <c r="GT881" s="120"/>
      <c r="GU881" s="120"/>
      <c r="GV881" s="120"/>
      <c r="GW881" s="120"/>
      <c r="GX881" s="120"/>
      <c r="GY881" s="120"/>
      <c r="GZ881" s="120"/>
      <c r="HA881" s="120"/>
      <c r="HB881" s="120"/>
      <c r="HC881" s="120"/>
      <c r="HD881" s="120"/>
      <c r="HE881" s="120"/>
      <c r="HF881" s="120"/>
      <c r="HG881" s="120"/>
      <c r="HH881" s="120"/>
      <c r="HI881" s="120"/>
      <c r="HJ881" s="120"/>
      <c r="HK881" s="120"/>
      <c r="HL881" s="120"/>
      <c r="HM881" s="120"/>
      <c r="HN881" s="120"/>
      <c r="HO881" s="120"/>
      <c r="HP881" s="120"/>
      <c r="HQ881" s="120"/>
      <c r="HR881" s="120"/>
      <c r="HS881" s="120"/>
      <c r="HT881" s="120"/>
      <c r="HU881" s="120"/>
      <c r="HV881" s="120"/>
      <c r="HW881" s="120"/>
      <c r="HX881" s="120"/>
      <c r="HY881" s="120"/>
      <c r="HZ881" s="120"/>
      <c r="IA881" s="120"/>
      <c r="IB881" s="120"/>
      <c r="IC881" s="120"/>
      <c r="ID881" s="120"/>
      <c r="IE881" s="120"/>
      <c r="IF881" s="120"/>
      <c r="IG881" s="120"/>
      <c r="IH881" s="120"/>
      <c r="II881" s="120"/>
      <c r="IJ881" s="120"/>
      <c r="IK881" s="120"/>
      <c r="IL881" s="120"/>
      <c r="IM881" s="120"/>
      <c r="IN881" s="120"/>
      <c r="IO881" s="120"/>
      <c r="IP881" s="120"/>
      <c r="IQ881" s="120"/>
      <c r="IR881" s="120"/>
      <c r="IS881" s="120"/>
      <c r="IT881" s="120"/>
      <c r="IU881" s="120"/>
      <c r="IV881" s="120"/>
      <c r="IW881" s="120"/>
      <c r="IX881" s="120"/>
      <c r="IY881" s="120"/>
    </row>
    <row r="882" spans="1:259" x14ac:dyDescent="0.3">
      <c r="A882" s="328"/>
      <c r="B882" s="328"/>
      <c r="C882" s="328"/>
      <c r="D882" s="328"/>
      <c r="E882" s="328"/>
      <c r="F882" s="332"/>
      <c r="G882" s="120"/>
      <c r="H882" s="120"/>
    </row>
    <row r="883" spans="1:259" x14ac:dyDescent="0.3">
      <c r="A883" s="328"/>
      <c r="B883" s="328"/>
      <c r="C883" s="328"/>
      <c r="D883" s="328"/>
      <c r="E883" s="328"/>
      <c r="F883" s="332"/>
      <c r="G883" s="120"/>
      <c r="H883" s="120"/>
    </row>
    <row r="884" spans="1:259" x14ac:dyDescent="0.3">
      <c r="A884" s="328"/>
      <c r="B884" s="328"/>
      <c r="C884" s="328"/>
      <c r="D884" s="328"/>
      <c r="E884" s="328"/>
      <c r="F884" s="332"/>
      <c r="G884" s="120"/>
      <c r="H884" s="120"/>
    </row>
    <row r="885" spans="1:259" x14ac:dyDescent="0.3">
      <c r="A885" s="328"/>
      <c r="B885" s="328"/>
      <c r="C885" s="328"/>
      <c r="D885" s="328"/>
      <c r="E885" s="328"/>
      <c r="F885" s="332"/>
      <c r="J885" s="119"/>
      <c r="K885" s="119"/>
    </row>
    <row r="886" spans="1:259" x14ac:dyDescent="0.3">
      <c r="A886" s="186"/>
      <c r="B886" s="186"/>
      <c r="C886" s="194"/>
      <c r="D886" s="469"/>
      <c r="E886" s="194"/>
      <c r="F886" s="194"/>
    </row>
    <row r="887" spans="1:259" x14ac:dyDescent="0.3">
      <c r="A887" s="590"/>
      <c r="B887" s="590"/>
      <c r="C887" s="186"/>
      <c r="D887" s="470"/>
      <c r="E887" s="471"/>
      <c r="F887" s="472"/>
      <c r="G887" s="120"/>
      <c r="H887" s="120"/>
    </row>
    <row r="888" spans="1:259" x14ac:dyDescent="0.3">
      <c r="A888" s="473"/>
      <c r="B888" s="186"/>
      <c r="C888" s="471"/>
      <c r="D888" s="186"/>
      <c r="E888" s="474"/>
      <c r="F888" s="475"/>
      <c r="G888" s="120"/>
      <c r="H888" s="120"/>
    </row>
    <row r="889" spans="1:259" x14ac:dyDescent="0.3">
      <c r="A889" s="473"/>
      <c r="B889" s="327"/>
      <c r="C889" s="186"/>
      <c r="D889" s="186"/>
      <c r="E889" s="186"/>
      <c r="F889" s="194"/>
      <c r="G889" s="120"/>
      <c r="H889" s="120"/>
      <c r="J889" s="119"/>
      <c r="K889" s="119"/>
    </row>
    <row r="890" spans="1:259" x14ac:dyDescent="0.3">
      <c r="A890" s="476"/>
      <c r="B890" s="477"/>
      <c r="C890" s="328"/>
      <c r="D890" s="186"/>
      <c r="E890" s="186"/>
      <c r="F890" s="194"/>
      <c r="G890" s="120"/>
      <c r="H890" s="120"/>
    </row>
    <row r="891" spans="1:259" x14ac:dyDescent="0.3">
      <c r="A891" s="590"/>
      <c r="B891" s="590"/>
      <c r="C891" s="186"/>
      <c r="D891" s="186"/>
      <c r="E891" s="186"/>
      <c r="F891" s="194"/>
      <c r="G891" s="120"/>
      <c r="H891" s="120"/>
    </row>
    <row r="892" spans="1:259" x14ac:dyDescent="0.3">
      <c r="A892" s="473"/>
      <c r="B892" s="186"/>
      <c r="C892" s="186"/>
      <c r="D892" s="186"/>
      <c r="E892" s="186"/>
      <c r="F892" s="194"/>
      <c r="G892" s="120"/>
      <c r="H892" s="120"/>
    </row>
    <row r="893" spans="1:259" x14ac:dyDescent="0.3">
      <c r="A893" s="471"/>
      <c r="B893" s="186"/>
      <c r="C893" s="478"/>
      <c r="D893" s="469"/>
      <c r="E893" s="478"/>
      <c r="F893" s="479"/>
      <c r="G893" s="120"/>
      <c r="H893" s="120"/>
    </row>
    <row r="894" spans="1:259" x14ac:dyDescent="0.3">
      <c r="A894" s="473"/>
      <c r="B894" s="186"/>
      <c r="C894" s="480"/>
      <c r="D894" s="327"/>
      <c r="E894" s="480"/>
      <c r="F894" s="478"/>
      <c r="G894" s="120"/>
      <c r="H894" s="120"/>
    </row>
    <row r="895" spans="1:259" x14ac:dyDescent="0.3">
      <c r="A895" s="470"/>
      <c r="B895" s="471"/>
      <c r="G895" s="120"/>
      <c r="H895" s="120"/>
    </row>
    <row r="896" spans="1:259" x14ac:dyDescent="0.3">
      <c r="A896" s="591"/>
      <c r="B896" s="591"/>
      <c r="C896" s="592"/>
      <c r="D896" s="593"/>
      <c r="E896" s="593"/>
      <c r="F896" s="593"/>
      <c r="G896" s="120"/>
      <c r="H896" s="120"/>
    </row>
    <row r="897" spans="1:11" x14ac:dyDescent="0.3">
      <c r="A897" s="594"/>
      <c r="B897" s="594"/>
      <c r="C897" s="477"/>
      <c r="D897" s="483"/>
      <c r="E897" s="483"/>
      <c r="F897" s="484"/>
      <c r="G897" s="120"/>
      <c r="H897" s="120"/>
    </row>
    <row r="898" spans="1:11" x14ac:dyDescent="0.3">
      <c r="A898" s="473"/>
      <c r="B898" s="186"/>
      <c r="C898" s="471"/>
      <c r="D898" s="186"/>
      <c r="E898" s="473"/>
      <c r="F898" s="485"/>
      <c r="G898" s="120"/>
      <c r="H898" s="120"/>
    </row>
    <row r="899" spans="1:11" x14ac:dyDescent="0.3">
      <c r="A899" s="186"/>
      <c r="B899" s="470"/>
      <c r="C899" s="186"/>
      <c r="D899" s="470"/>
      <c r="E899" s="471"/>
      <c r="F899" s="472"/>
      <c r="G899" s="120"/>
      <c r="H899" s="120"/>
    </row>
    <row r="900" spans="1:11" x14ac:dyDescent="0.3">
      <c r="A900" s="473"/>
      <c r="B900" s="186"/>
      <c r="C900" s="471"/>
      <c r="D900" s="186"/>
      <c r="E900" s="473"/>
      <c r="F900" s="485"/>
      <c r="G900" s="120"/>
      <c r="H900" s="120"/>
    </row>
    <row r="901" spans="1:11" x14ac:dyDescent="0.3">
      <c r="A901" s="473"/>
      <c r="B901" s="186"/>
      <c r="C901" s="471"/>
      <c r="D901" s="186"/>
      <c r="E901" s="473"/>
      <c r="F901" s="485"/>
      <c r="G901" s="120"/>
      <c r="H901" s="120"/>
    </row>
    <row r="902" spans="1:11" x14ac:dyDescent="0.3">
      <c r="A902" s="592"/>
      <c r="B902" s="592"/>
      <c r="C902" s="328"/>
      <c r="D902" s="471"/>
      <c r="E902" s="471"/>
      <c r="F902" s="486"/>
      <c r="G902" s="120"/>
      <c r="H902" s="120"/>
    </row>
    <row r="903" spans="1:11" x14ac:dyDescent="0.3">
      <c r="A903" s="590"/>
      <c r="B903" s="590"/>
      <c r="C903" s="487"/>
      <c r="D903" s="186"/>
      <c r="E903" s="471"/>
      <c r="F903" s="472"/>
      <c r="G903" s="120"/>
      <c r="H903" s="120"/>
    </row>
    <row r="904" spans="1:11" x14ac:dyDescent="0.3">
      <c r="A904" s="473"/>
      <c r="B904" s="186"/>
      <c r="C904" s="186"/>
      <c r="D904" s="186"/>
      <c r="E904" s="186"/>
      <c r="F904" s="194"/>
      <c r="J904" s="119"/>
      <c r="K904" s="119"/>
    </row>
    <row r="905" spans="1:11" x14ac:dyDescent="0.3">
      <c r="A905" s="591"/>
      <c r="B905" s="591"/>
      <c r="C905" s="592"/>
      <c r="D905" s="593"/>
      <c r="E905" s="593"/>
      <c r="F905" s="593"/>
    </row>
    <row r="906" spans="1:11" x14ac:dyDescent="0.3">
      <c r="A906" s="594"/>
      <c r="B906" s="594"/>
      <c r="C906" s="477"/>
      <c r="D906" s="483"/>
      <c r="E906" s="483"/>
      <c r="F906" s="484"/>
    </row>
    <row r="907" spans="1:11" x14ac:dyDescent="0.3">
      <c r="A907" s="473"/>
      <c r="B907" s="186"/>
      <c r="C907" s="471"/>
      <c r="D907" s="186"/>
      <c r="E907" s="473"/>
      <c r="F907" s="485"/>
    </row>
    <row r="908" spans="1:11" x14ac:dyDescent="0.3">
      <c r="A908" s="186"/>
      <c r="B908" s="470"/>
      <c r="D908" s="470"/>
      <c r="E908" s="471"/>
      <c r="F908" s="472"/>
    </row>
    <row r="909" spans="1:11" x14ac:dyDescent="0.3">
      <c r="A909" s="473"/>
      <c r="B909" s="186"/>
      <c r="C909" s="471"/>
      <c r="D909" s="186"/>
      <c r="E909" s="473"/>
      <c r="F909" s="485"/>
    </row>
    <row r="910" spans="1:11" x14ac:dyDescent="0.3">
      <c r="A910" s="473"/>
      <c r="B910" s="186"/>
      <c r="C910" s="471"/>
      <c r="D910" s="186"/>
      <c r="E910" s="473"/>
      <c r="F910" s="485"/>
    </row>
    <row r="911" spans="1:11" x14ac:dyDescent="0.3">
      <c r="A911" s="592"/>
      <c r="B911" s="592"/>
      <c r="D911" s="471"/>
      <c r="E911" s="471"/>
      <c r="F911" s="486"/>
    </row>
    <row r="912" spans="1:11" x14ac:dyDescent="0.3">
      <c r="A912" s="590"/>
      <c r="B912" s="590"/>
      <c r="D912" s="186"/>
      <c r="E912" s="471"/>
      <c r="F912" s="472"/>
    </row>
  </sheetData>
  <sheetProtection algorithmName="SHA-512" hashValue="h5+QL9WHA1z5SF9JevpqQ6T45Krx5aeHjIxNu8A6Wbi3VDVyp6j4GTj4y5Fz+l0hEPki2hhONnWiexBr/mMwgw==" saltValue="wGzrkMx6Y9olhDPKnFjvBg==" spinCount="100000" sheet="1" objects="1" scenarios="1"/>
  <autoFilter ref="D1:D912"/>
  <mergeCells count="18">
    <mergeCell ref="A912:B912"/>
    <mergeCell ref="A887:B887"/>
    <mergeCell ref="A891:B891"/>
    <mergeCell ref="A896:B896"/>
    <mergeCell ref="C896:F896"/>
    <mergeCell ref="A897:B897"/>
    <mergeCell ref="A902:B902"/>
    <mergeCell ref="A903:B903"/>
    <mergeCell ref="A905:B905"/>
    <mergeCell ref="C905:F905"/>
    <mergeCell ref="A906:B906"/>
    <mergeCell ref="A911:B911"/>
    <mergeCell ref="A9:F9"/>
    <mergeCell ref="A1:F1"/>
    <mergeCell ref="A2:F2"/>
    <mergeCell ref="A3:F3"/>
    <mergeCell ref="A4:F4"/>
    <mergeCell ref="B6:F6"/>
  </mergeCells>
  <printOptions horizontalCentered="1"/>
  <pageMargins left="0.70866141732283472" right="0.70866141732283472" top="0.74803149606299213" bottom="0.74803149606299213" header="0.31496062992125984" footer="0.31496062992125984"/>
  <pageSetup scale="78" fitToHeight="28" orientation="portrait" r:id="rId1"/>
  <headerFooter>
    <oddFooter>&amp;CPágina &amp;P / &amp;N</oddFooter>
  </headerFooter>
  <rowBreaks count="15" manualBreakCount="15">
    <brk id="71" max="5" man="1"/>
    <brk id="128" max="5" man="1"/>
    <brk id="182" max="5" man="1"/>
    <brk id="236" max="5" man="1"/>
    <brk id="293" max="5" man="1"/>
    <brk id="350" max="5" man="1"/>
    <brk id="415" max="5" man="1"/>
    <brk id="472" max="5" man="1"/>
    <brk id="536" max="5" man="1"/>
    <brk id="595" max="5" man="1"/>
    <brk id="640" max="5" man="1"/>
    <brk id="696" max="5" man="1"/>
    <brk id="743" max="5" man="1"/>
    <brk id="792" max="5" man="1"/>
    <brk id="849" max="5" man="1"/>
  </rowBreaks>
  <ignoredErrors>
    <ignoredError sqref="F682 F859" formula="1"/>
    <ignoredError sqref="F67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LP</vt:lpstr>
      <vt:lpstr>LP!Área_de_impresión</vt:lpstr>
      <vt:lpstr>LP!Títulos_a_imprimir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Johanny Mercedes</dc:creator>
  <cp:lastModifiedBy>Gustavo Adolfo Lemoine Cabreja</cp:lastModifiedBy>
  <cp:lastPrinted>2025-12-25T20:44:24Z</cp:lastPrinted>
  <dcterms:created xsi:type="dcterms:W3CDTF">2020-05-28T17:33:19Z</dcterms:created>
  <dcterms:modified xsi:type="dcterms:W3CDTF">2025-12-25T21:11:09Z</dcterms:modified>
</cp:coreProperties>
</file>