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lemoine\OneDrive - INAPA\Escritorio G.L. (Usar)\Gustavo Lemoine\Direccion de Ingenieria G.L\Proyectos\Ac. Comendador - El LLano\Mayo 2026\"/>
    </mc:Choice>
  </mc:AlternateContent>
  <bookViews>
    <workbookView xWindow="0" yWindow="0" windowWidth="28800" windowHeight="11580"/>
  </bookViews>
  <sheets>
    <sheet name="LP-Parte B" sheetId="1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s>
  <definedNames>
    <definedName name="\">[1]M.O.!#REF!</definedName>
    <definedName name="\a">#REF!</definedName>
    <definedName name="\b">[2]PRESUPUESTO!#REF!</definedName>
    <definedName name="\c">#N/A</definedName>
    <definedName name="\d">#N/A</definedName>
    <definedName name="\f">[2]PRESUPUESTO!#REF!</definedName>
    <definedName name="\i">[2]PRESUPUESTO!#REF!</definedName>
    <definedName name="\m">[2]PRESUPUESTO!#REF!</definedName>
    <definedName name="\o">#REF!</definedName>
    <definedName name="\p">#REF!</definedName>
    <definedName name="\q">#REF!</definedName>
    <definedName name="\S">#REF!</definedName>
    <definedName name="\w">#REF!</definedName>
    <definedName name="\z">[2]PRESUPUESTO!#REF!</definedName>
    <definedName name="_______________ZC1">#REF!</definedName>
    <definedName name="_______________ZE1">#REF!</definedName>
    <definedName name="_______________ZE2">#REF!</definedName>
    <definedName name="_______________ZE3">#REF!</definedName>
    <definedName name="_______________ZE4">#REF!</definedName>
    <definedName name="_______________ZE5">#REF!</definedName>
    <definedName name="_______________ZE6">#REF!</definedName>
    <definedName name="______________ZC1">#REF!</definedName>
    <definedName name="______________ZE1">#REF!</definedName>
    <definedName name="______________ZE2">#REF!</definedName>
    <definedName name="______________ZE3">#REF!</definedName>
    <definedName name="______________ZE4">#REF!</definedName>
    <definedName name="______________ZE5">#REF!</definedName>
    <definedName name="______________ZE6">#REF!</definedName>
    <definedName name="_____________ZC1">#REF!</definedName>
    <definedName name="_____________ZE1">#REF!</definedName>
    <definedName name="_____________ZE2">#REF!</definedName>
    <definedName name="_____________ZE3">#REF!</definedName>
    <definedName name="_____________ZE4">#REF!</definedName>
    <definedName name="_____________ZE5">#REF!</definedName>
    <definedName name="_____________ZE6">#REF!</definedName>
    <definedName name="____________ZC1">#REF!</definedName>
    <definedName name="____________ZE1">#REF!</definedName>
    <definedName name="____________ZE2">#REF!</definedName>
    <definedName name="____________ZE3">#REF!</definedName>
    <definedName name="____________ZE4">#REF!</definedName>
    <definedName name="____________ZE5">#REF!</definedName>
    <definedName name="____________ZE6">#REF!</definedName>
    <definedName name="___________ZC1">#REF!</definedName>
    <definedName name="___________ZE1">#REF!</definedName>
    <definedName name="___________ZE2">#REF!</definedName>
    <definedName name="___________ZE3">#REF!</definedName>
    <definedName name="___________ZE4">#REF!</definedName>
    <definedName name="___________ZE5">#REF!</definedName>
    <definedName name="___________ZE6">#REF!</definedName>
    <definedName name="__________ZC1">#REF!</definedName>
    <definedName name="__________ZE1">#REF!</definedName>
    <definedName name="__________ZE2">#REF!</definedName>
    <definedName name="__________ZE3">#REF!</definedName>
    <definedName name="__________ZE4">#REF!</definedName>
    <definedName name="__________ZE5">#REF!</definedName>
    <definedName name="__________ZE6">#REF!</definedName>
    <definedName name="_________VOL1" hidden="1">#REF!</definedName>
    <definedName name="_________ZC1">#REF!</definedName>
    <definedName name="_________ZE1">#REF!</definedName>
    <definedName name="_________ZE2">#REF!</definedName>
    <definedName name="_________ZE3">#REF!</definedName>
    <definedName name="_________ZE4">#REF!</definedName>
    <definedName name="_________ZE5">#REF!</definedName>
    <definedName name="_________ZE6">#REF!</definedName>
    <definedName name="________F">#REF!</definedName>
    <definedName name="________PAG1">#REF!</definedName>
    <definedName name="________VOL1" hidden="1">#REF!</definedName>
    <definedName name="________ZC1">#REF!</definedName>
    <definedName name="________ZE1">#REF!</definedName>
    <definedName name="________ZE2">#REF!</definedName>
    <definedName name="________ZE3">#REF!</definedName>
    <definedName name="________ZE4">#REF!</definedName>
    <definedName name="________ZE5">#REF!</definedName>
    <definedName name="________ZE6">#REF!</definedName>
    <definedName name="_______F">#REF!</definedName>
    <definedName name="_______PAG1">#REF!</definedName>
    <definedName name="_______VOL1" hidden="1">#REF!</definedName>
    <definedName name="_______ZC1">#REF!</definedName>
    <definedName name="_______ZE1">#REF!</definedName>
    <definedName name="_______ZE2">#REF!</definedName>
    <definedName name="_______ZE3">#REF!</definedName>
    <definedName name="_______ZE4">#REF!</definedName>
    <definedName name="_______ZE5">#REF!</definedName>
    <definedName name="_______ZE6">#REF!</definedName>
    <definedName name="______F">#REF!</definedName>
    <definedName name="______PAG1">#REF!</definedName>
    <definedName name="______VOL1" hidden="1">#REF!</definedName>
    <definedName name="______ZC1">#REF!</definedName>
    <definedName name="______ZE1">#REF!</definedName>
    <definedName name="______ZE2">#REF!</definedName>
    <definedName name="______ZE3">#REF!</definedName>
    <definedName name="______ZE4">#REF!</definedName>
    <definedName name="______ZE5">#REF!</definedName>
    <definedName name="______ZE6">#REF!</definedName>
    <definedName name="_____F">#REF!</definedName>
    <definedName name="_____PAG1">#REF!</definedName>
    <definedName name="_____VOL1" hidden="1">#REF!</definedName>
    <definedName name="_____ZC1">#REF!</definedName>
    <definedName name="_____ZE1">#REF!</definedName>
    <definedName name="_____ZE2">#REF!</definedName>
    <definedName name="_____ZE3">#REF!</definedName>
    <definedName name="_____ZE4">#REF!</definedName>
    <definedName name="_____ZE5">#REF!</definedName>
    <definedName name="_____ZE6">#REF!</definedName>
    <definedName name="____F">#REF!</definedName>
    <definedName name="____MZ1155">[3]Mezcla!$F$37</definedName>
    <definedName name="____PAG1">#REF!</definedName>
    <definedName name="____VOL1" hidden="1">#REF!</definedName>
    <definedName name="____ZC1">#REF!</definedName>
    <definedName name="____ZE1">#REF!</definedName>
    <definedName name="____ZE2">#REF!</definedName>
    <definedName name="____ZE3">#REF!</definedName>
    <definedName name="____ZE4">#REF!</definedName>
    <definedName name="____ZE5">#REF!</definedName>
    <definedName name="____ZE6">#REF!</definedName>
    <definedName name="___F">#REF!</definedName>
    <definedName name="___hor280">[4]Analisis!$D$63</definedName>
    <definedName name="___PAG1">#REF!</definedName>
    <definedName name="___pu5">[5]Sheet5!$E:$E</definedName>
    <definedName name="___VOL1" hidden="1">#REF!</definedName>
    <definedName name="___ZC1">#REF!</definedName>
    <definedName name="___ZE1">#REF!</definedName>
    <definedName name="___ZE2">#REF!</definedName>
    <definedName name="___ZE3">#REF!</definedName>
    <definedName name="___ZE4">#REF!</definedName>
    <definedName name="___ZE5">#REF!</definedName>
    <definedName name="___ZE6">#REF!</definedName>
    <definedName name="__123Graph_A" hidden="1">[6]A!#REF!</definedName>
    <definedName name="__123Graph_AGraph2" hidden="1">[7]G.G!#REF!</definedName>
    <definedName name="__123Graph_B" hidden="1">[6]A!#REF!</definedName>
    <definedName name="__123Graph_C" hidden="1">[6]A!#REF!</definedName>
    <definedName name="__123Graph_D" hidden="1">[6]A!#REF!</definedName>
    <definedName name="__123Graph_E" hidden="1">[6]A!#REF!</definedName>
    <definedName name="__123Graph_F" hidden="1">[6]A!#REF!</definedName>
    <definedName name="__123Graph_X" hidden="1">[7]G.G!#REF!</definedName>
    <definedName name="__F">#REF!</definedName>
    <definedName name="__hor210">'[8]anal term'!$G$1512</definedName>
    <definedName name="__IntlFixup" hidden="1">TRUE</definedName>
    <definedName name="__PAG1">#REF!</definedName>
    <definedName name="__pu5">[9]Sheet5!$E:$E</definedName>
    <definedName name="__REALIZADO">#REF!</definedName>
    <definedName name="__REALIZADO_10">#REF!</definedName>
    <definedName name="__REALIZADO_11">#REF!</definedName>
    <definedName name="__REALIZADO_5">#REF!</definedName>
    <definedName name="__REALIZADO_6">#REF!</definedName>
    <definedName name="__REALIZADO_7">#REF!</definedName>
    <definedName name="__REALIZADO_8">#REF!</definedName>
    <definedName name="__REALIZADO_9">#REF!</definedName>
    <definedName name="__VOL1" hidden="1">#REF!</definedName>
    <definedName name="__ZC1">#REF!</definedName>
    <definedName name="__ZC1_8">#REF!</definedName>
    <definedName name="__ZE1">#REF!</definedName>
    <definedName name="__ZE1_8">#REF!</definedName>
    <definedName name="__ZE2">#REF!</definedName>
    <definedName name="__ZE2_8">#REF!</definedName>
    <definedName name="__ZE3">#REF!</definedName>
    <definedName name="__ZE3_8">#REF!</definedName>
    <definedName name="__ZE4">#REF!</definedName>
    <definedName name="__ZE4_8">#REF!</definedName>
    <definedName name="__ZE5">#REF!</definedName>
    <definedName name="__ZE5_8">#REF!</definedName>
    <definedName name="__ZE6">#REF!</definedName>
    <definedName name="__ZE6_8">#REF!</definedName>
    <definedName name="_00_RESUMEN">#REF!</definedName>
    <definedName name="_01_Guadalupe">#REF!</definedName>
    <definedName name="_02_Amarilla">#REF!</definedName>
    <definedName name="_03_Cocha">#REF!</definedName>
    <definedName name="_04_Minadores">#REF!</definedName>
    <definedName name="_05_Cabeno">#REF!</definedName>
    <definedName name="_06_Recodo">#REF!</definedName>
    <definedName name="_07_Chingual">#REF!</definedName>
    <definedName name="_08_Jordán">#REF!</definedName>
    <definedName name="_09_Sabaleta">#REF!</definedName>
    <definedName name="_1">#N/A</definedName>
    <definedName name="_1_6">NA()</definedName>
    <definedName name="_10_Chongo">#REF!</definedName>
    <definedName name="_11_Mariachi">#REF!</definedName>
    <definedName name="_12_Chispa">#REF!</definedName>
    <definedName name="_13_Bijagual">#REF!</definedName>
    <definedName name="_14_Bicundo">#REF!</definedName>
    <definedName name="_15_Juntas">#REF!</definedName>
    <definedName name="_16_Industria">#REF!</definedName>
    <definedName name="_17_Palmar">#REF!</definedName>
    <definedName name="_18_Sucio">#REF!</definedName>
    <definedName name="_20_0_S" hidden="1">'[10]#¡REF'!#REF!</definedName>
    <definedName name="_a">#REF!</definedName>
    <definedName name="_a_10">#REF!</definedName>
    <definedName name="_a_11">#REF!</definedName>
    <definedName name="_a_5">#REF!</definedName>
    <definedName name="_a_6">#REF!</definedName>
    <definedName name="_a_7">#REF!</definedName>
    <definedName name="_a_8">#REF!</definedName>
    <definedName name="_a_9">#REF!</definedName>
    <definedName name="_abc" hidden="1">'[11]ANALISIS STO DGO'!#REF!</definedName>
    <definedName name="_ana" hidden="1">'[11]ANALISIS STO DGO'!#REF!</definedName>
    <definedName name="_Ana1" hidden="1">'[11]ANALISIS STO DGO'!#REF!</definedName>
    <definedName name="_Ana2" hidden="1">'[11]ANALISIS STO DGO'!#REF!</definedName>
    <definedName name="_b">#REF!</definedName>
    <definedName name="_b_6">#REF!</definedName>
    <definedName name="_c">NA()</definedName>
    <definedName name="_CAL50">[12]insumo!$D$11</definedName>
    <definedName name="_d">NA()</definedName>
    <definedName name="_ere" hidden="1">'[13]ANALISIS STO DGO'!#REF!</definedName>
    <definedName name="_F">#REF!</definedName>
    <definedName name="_f_6">#REF!</definedName>
    <definedName name="_FER90">#REF!</definedName>
    <definedName name="_Fill" hidden="1">#REF!</definedName>
    <definedName name="_xlnm._FilterDatabase" hidden="1">'[14]46W9'!#REF!</definedName>
    <definedName name="_FIN50">#REF!</definedName>
    <definedName name="_fko5" hidden="1">'[11]ANALISIS STO DGO'!#REF!</definedName>
    <definedName name="_fskj" hidden="1">'[11]ANALISIS STO DGO'!#REF!</definedName>
    <definedName name="_gfsdog" hidden="1">'[11]ANALISIS STO DGO'!#REF!</definedName>
    <definedName name="_hor210">'[8]anal term'!$G$1512</definedName>
    <definedName name="_i">#REF!</definedName>
    <definedName name="_i_6">#REF!</definedName>
    <definedName name="_Iros" hidden="1">'[11]ANALISIS STO DGO'!#REF!</definedName>
    <definedName name="_jkeu" hidden="1">'[11]ANALISIS STO DGO'!#REF!</definedName>
    <definedName name="_key" hidden="1">'[13]ANALISIS STO DGO'!#REF!</definedName>
    <definedName name="_Key1" hidden="1">#REF!</definedName>
    <definedName name="_key11411111111111111111111111" hidden="1">#REF!</definedName>
    <definedName name="_Key2" hidden="1">#REF!</definedName>
    <definedName name="_Key3" hidden="1">'[11]ANALISIS STO DGO'!#REF!</definedName>
    <definedName name="_key5" hidden="1">'[15]ANALISIS STO DGO'!#REF!</definedName>
    <definedName name="_kEYYA" hidden="1">'[16]ANALISIS STO DGO'!#REF!</definedName>
    <definedName name="_kfe" hidden="1">'[11]ANALISIS STO DGO'!#REF!</definedName>
    <definedName name="_kfre" hidden="1">'[11]ANALISIS STO DGO'!#REF!</definedName>
    <definedName name="_m">#REF!</definedName>
    <definedName name="_m_6">#REF!</definedName>
    <definedName name="_MAAL">[17]MOJornal!$D$31</definedName>
    <definedName name="_mario" hidden="1">'[11]ANALISIS STO DGO'!#REF!</definedName>
    <definedName name="_MatInverse_In" hidden="1">#REF!</definedName>
    <definedName name="_MatInverse_In1" hidden="1">#REF!</definedName>
    <definedName name="_MATiNVERSE_INN" hidden="1">#REF!</definedName>
    <definedName name="_mnb" hidden="1">'[11]ANALISIS STO DGO'!#REF!</definedName>
    <definedName name="_Mont" hidden="1">'[11]ANALISIS STO DGO'!#REF!</definedName>
    <definedName name="_MOV02">#REF!</definedName>
    <definedName name="_MOV03">#REF!</definedName>
    <definedName name="_MUR100">#REF!</definedName>
    <definedName name="_MUR12">#REF!</definedName>
    <definedName name="_MUR14">#REF!</definedName>
    <definedName name="_MUR36">#REF!</definedName>
    <definedName name="_MUR90">#REF!</definedName>
    <definedName name="_MZ1155">[12]Mezcla!$G$37</definedName>
    <definedName name="_mz125">[12]Mezcla!#REF!</definedName>
    <definedName name="_MZ13">[12]Mezcla!#REF!</definedName>
    <definedName name="_MZ14">[12]Mezcla!#REF!</definedName>
    <definedName name="_MZ17">[12]Mezcla!#REF!</definedName>
    <definedName name="_o">#REF!</definedName>
    <definedName name="_o_10">#REF!</definedName>
    <definedName name="_o_11">#REF!</definedName>
    <definedName name="_o_5">#REF!</definedName>
    <definedName name="_o_6">#REF!</definedName>
    <definedName name="_o_7">#REF!</definedName>
    <definedName name="_o_8">#REF!</definedName>
    <definedName name="_o_9">#REF!</definedName>
    <definedName name="_Ofl5" hidden="1">'[11]ANALISIS STO DGO'!#REF!</definedName>
    <definedName name="_OP2AL">[17]MOJornal!$D$51</definedName>
    <definedName name="_Order1" hidden="1">255</definedName>
    <definedName name="_Order2" hidden="1">255</definedName>
    <definedName name="_p">#REF!</definedName>
    <definedName name="_p_10">#REF!</definedName>
    <definedName name="_p_11">#REF!</definedName>
    <definedName name="_p_5">#REF!</definedName>
    <definedName name="_p_6">#REF!</definedName>
    <definedName name="_p_7">#REF!</definedName>
    <definedName name="_p_8">#REF!</definedName>
    <definedName name="_p_9">#REF!</definedName>
    <definedName name="_PAG1">#REF!</definedName>
    <definedName name="_PAN101">#REF!</definedName>
    <definedName name="_PAN11">#REF!</definedName>
    <definedName name="_PAN36">#REF!</definedName>
    <definedName name="_PAN51">#REF!</definedName>
    <definedName name="_PAN71">#REF!</definedName>
    <definedName name="_Parse_Out" hidden="1">'[18]7422CW00'!#REF!</definedName>
    <definedName name="_pedro" hidden="1">'[11]ANALISIS STO DGO'!#REF!</definedName>
    <definedName name="_Per" hidden="1">'[11]ANALISIS STO DGO'!#REF!</definedName>
    <definedName name="_perto" hidden="1">'[11]ANALISIS STO DGO'!#REF!</definedName>
    <definedName name="_PH140">#REF!</definedName>
    <definedName name="_PH160">#REF!</definedName>
    <definedName name="_PH180">#REF!</definedName>
    <definedName name="_PH210">#REF!</definedName>
    <definedName name="_PH240">#REF!</definedName>
    <definedName name="_PH250">#REF!</definedName>
    <definedName name="_PH260">#REF!</definedName>
    <definedName name="_PH280">#REF!</definedName>
    <definedName name="_PH300">#REF!</definedName>
    <definedName name="_PH315">#REF!</definedName>
    <definedName name="_PH350">#REF!</definedName>
    <definedName name="_PH400">#REF!</definedName>
    <definedName name="_pl12">[19]analisis!$G$2477</definedName>
    <definedName name="_pl316">[19]analisis!$G$2513</definedName>
    <definedName name="_pl38">[19]analisis!$G$2486</definedName>
    <definedName name="_poer" hidden="1">'[11]ANALISIS STO DGO'!#REF!</definedName>
    <definedName name="_Port" hidden="1">'[11]ANALISIS STO DGO'!#REF!</definedName>
    <definedName name="_PTC110">#REF!</definedName>
    <definedName name="_PTC220">#REF!</definedName>
    <definedName name="_pu5">[20]Sheet5!$E:$E</definedName>
    <definedName name="_q">#REF!</definedName>
    <definedName name="_q_10">#REF!</definedName>
    <definedName name="_q_11">#REF!</definedName>
    <definedName name="_q_5">#REF!</definedName>
    <definedName name="_q_6">#REF!</definedName>
    <definedName name="_q_7">#REF!</definedName>
    <definedName name="_q_8">#REF!</definedName>
    <definedName name="_q_9">#REF!</definedName>
    <definedName name="_Regression_Int" hidden="1">1</definedName>
    <definedName name="_sogr" hidden="1">'[11]ANALISIS STO DGO'!#REF!</definedName>
    <definedName name="_sor" hidden="1">'[11]ANALISIS STO DGO'!#REF!</definedName>
    <definedName name="_Sort" hidden="1">#REF!</definedName>
    <definedName name="_sr" hidden="1">'[11]ANALISIS STO DGO'!#REF!</definedName>
    <definedName name="_sum" hidden="1">'[11]ANALISIS STO DGO'!#REF!</definedName>
    <definedName name="_tax1">[21]Factura!#REF!</definedName>
    <definedName name="_tax2">[21]Factura!#REF!</definedName>
    <definedName name="_tax3">[21]Factura!#REF!</definedName>
    <definedName name="_tax4">[21]Factura!#REF!</definedName>
    <definedName name="_TC110">#REF!</definedName>
    <definedName name="_TC220">#REF!</definedName>
    <definedName name="_TCAL">[17]MOJornal!$D$63</definedName>
    <definedName name="_valvulas" hidden="1">'[11]ANALISIS STO DGO'!#REF!</definedName>
    <definedName name="_VAR38">[22]Precio!$F$11</definedName>
    <definedName name="_VOL1" hidden="1">#REF!</definedName>
    <definedName name="_w">#REF!</definedName>
    <definedName name="_w_10">#REF!</definedName>
    <definedName name="_w_11">#REF!</definedName>
    <definedName name="_w_5">#REF!</definedName>
    <definedName name="_w_6">#REF!</definedName>
    <definedName name="_w_7">#REF!</definedName>
    <definedName name="_w_8">#REF!</definedName>
    <definedName name="_w_9">#REF!</definedName>
    <definedName name="_z">#REF!</definedName>
    <definedName name="_z_10">#REF!</definedName>
    <definedName name="_z_11">#REF!</definedName>
    <definedName name="_z_5">#REF!</definedName>
    <definedName name="_z_6">#REF!</definedName>
    <definedName name="_z_7">#REF!</definedName>
    <definedName name="_z_8">#REF!</definedName>
    <definedName name="_z_9">#REF!</definedName>
    <definedName name="_ZC1">#REF!</definedName>
    <definedName name="_ZC1_8">#REF!</definedName>
    <definedName name="_ZE1">#REF!</definedName>
    <definedName name="_ZE1_8">#REF!</definedName>
    <definedName name="_ZE2">#REF!</definedName>
    <definedName name="_ZE2_8">#REF!</definedName>
    <definedName name="_ZE3">#REF!</definedName>
    <definedName name="_ZE3_8">#REF!</definedName>
    <definedName name="_ZE4">#REF!</definedName>
    <definedName name="_ZE4_8">#REF!</definedName>
    <definedName name="_ZE5">#REF!</definedName>
    <definedName name="_ZE5_8">#REF!</definedName>
    <definedName name="_ZE6">#REF!</definedName>
    <definedName name="_ZE6_8">#REF!</definedName>
    <definedName name="a">[23]PVC!#REF!</definedName>
    <definedName name="A.I.US">[24]Resumen!#REF!</definedName>
    <definedName name="A_1" hidden="1">{#N/A,#N/A,FALSE,"Planilha";#N/A,#N/A,FALSE,"Resumo";#N/A,#N/A,FALSE,"Fisico";#N/A,#N/A,FALSE,"Financeiro";#N/A,#N/A,FALSE,"Financeiro"}</definedName>
    <definedName name="a_10">#REF!</definedName>
    <definedName name="a_11">#REF!</definedName>
    <definedName name="A_2" hidden="1">{#N/A,#N/A,FALSE,"Planilha";#N/A,#N/A,FALSE,"Resumo";#N/A,#N/A,FALSE,"Fisico";#N/A,#N/A,FALSE,"Financeiro";#N/A,#N/A,FALSE,"Financeiro"}</definedName>
    <definedName name="a_6">#REF!</definedName>
    <definedName name="a_7">#REF!</definedName>
    <definedName name="a_8">#REF!</definedName>
    <definedName name="a_9">#REF!</definedName>
    <definedName name="A_IMPRESIÓN_IM">#REF!</definedName>
    <definedName name="A_IMPRESIÓN_IM_10">#REF!</definedName>
    <definedName name="A_IMPRESIÓN_IM_11">#REF!</definedName>
    <definedName name="A_IMPRESIÓN_IM_5">#REF!</definedName>
    <definedName name="A_IMPRESIÓN_IM_6">#REF!</definedName>
    <definedName name="A_IMPRESIÓN_IM_7">#REF!</definedName>
    <definedName name="A_IMPRESIÓN_IM_8">#REF!</definedName>
    <definedName name="A_IMPRESIÓN_IM_9">#REF!</definedName>
    <definedName name="AA">[25]M.O.!#REF!</definedName>
    <definedName name="aa_3">"$#REF!.$B$109"</definedName>
    <definedName name="AAG">[22]Precio!$F$20</definedName>
    <definedName name="Abrazadera_tensoras_c_tornillo_1_1_2">[26]Insumos!$G$199</definedName>
    <definedName name="Abrazadera_tensoras_c_tornillo_3">[26]Insumos!$G$198</definedName>
    <definedName name="AC">[12]insumo!$D$4</definedName>
    <definedName name="AC38G40">'[27]LISTADO INSUMOS DEL 2000'!$I$29</definedName>
    <definedName name="ACARREO_ADICIONAL_MATERIAL_DE_PRESTAMO_10_KM">'[26]Param.eq pesado'!$F$969</definedName>
    <definedName name="Acarreo_asfalto_por_tarifa_a_barahona">[26]Insumos!$G$567</definedName>
    <definedName name="Acarreo_de_material_a_5_km">'[26]Análisis grales'!$F$2643</definedName>
    <definedName name="Acarreo_de_material_de_Base_a_17_Km">'[26]Análisis grales'!$F$3427</definedName>
    <definedName name="Acarreo_de_material_de_prestamo_a_14_km">'[26]Análisis grales'!$F$2609</definedName>
    <definedName name="Acarreo_excavacion_a_15_km">'[26]Análisis grales'!$F$2336</definedName>
    <definedName name="Acarreo_interno_de_acero__D_100_mts_A_PIE">'[26]Análisis grales'!$F$2769</definedName>
    <definedName name="Acarreo_interno_de_acero__D_250_mts_en_verja">'[26]Análisis grales'!$F$2669</definedName>
    <definedName name="Acarreo_interno_de_bloques__para_verja">'[26]Análisis grales'!$F$2648</definedName>
    <definedName name="Acarreo_interno_de_cemento__D_250_mts_en_verja">'[26]Análisis grales'!$F$2677</definedName>
    <definedName name="Acarreo_Interno_manual_con_carretilla">'[26]Análisis grales'!$F$701</definedName>
    <definedName name="Acarreo_material_de_excavación_a_5_km">'[26]Análisis grales'!$F$2184</definedName>
    <definedName name="ACARREO12BLOCK12">#REF!</definedName>
    <definedName name="ACARREO12BLOCK6">#REF!</definedName>
    <definedName name="ACARREO12BLOCK8">#REF!</definedName>
    <definedName name="ACARREOADO50080">#REF!</definedName>
    <definedName name="ACARREOADO511">#REF!</definedName>
    <definedName name="ACARREOADO604">#REF!</definedName>
    <definedName name="ACARREOBLINTEL6X8X8">#REF!</definedName>
    <definedName name="ACARREOBLINTEL8X8X8">#REF!</definedName>
    <definedName name="ACARREOBLOCALPER">#REF!</definedName>
    <definedName name="ACARREOBLOCK12">#REF!</definedName>
    <definedName name="ACARREOBLOCK4">#REF!</definedName>
    <definedName name="ACARREOBLOCK5">#REF!</definedName>
    <definedName name="ACARREOBLOCK6">#REF!</definedName>
    <definedName name="ACARREOBLOCK6DEC">#REF!</definedName>
    <definedName name="ACARREOBLOCK6TEX">#REF!</definedName>
    <definedName name="ACARREOBLOCK8">#REF!</definedName>
    <definedName name="ACARREOBLOCK8DEC">#REF!</definedName>
    <definedName name="ACARREOBLOCK8TEX">#REF!</definedName>
    <definedName name="ACARREOBLOVIGA6">#REF!</definedName>
    <definedName name="ACARREOBLOVIGA8">#REF!</definedName>
    <definedName name="ACARREOBLOVJE">#REF!</definedName>
    <definedName name="ACARREOGRA3030">#REF!</definedName>
    <definedName name="ACARREOGRA4040">#REF!</definedName>
    <definedName name="ACARREOGRANITOVJE">#REF!</definedName>
    <definedName name="ACARREOLAV1">#REF!</definedName>
    <definedName name="ACARREOLAV2">#REF!</definedName>
    <definedName name="ACARREOPISOS">#REF!</definedName>
    <definedName name="ACARREOVER">#REF!</definedName>
    <definedName name="ACARREOZOCALOS">#REF!</definedName>
    <definedName name="ACARREPTABLETA">#REF!</definedName>
    <definedName name="Aceite_lubricante">[26]Insumos!$G$392</definedName>
    <definedName name="Aceite_para_martillo_compresor">[26]Insumos!$G$557</definedName>
    <definedName name="Aceite_quemado_para_engrase">[26]Insumos!$G$519</definedName>
    <definedName name="ACERA">#REF!</definedName>
    <definedName name="Acera_frotada_con_HI_180_kg_cm2__1mt___malla_electrosoldada_2.3X2.3_100X100">'[26]Análisis grales'!$F$1754</definedName>
    <definedName name="Acera_HS_180_kg_cm2__0.6mt___calle">'[26]Análisis grales'!$F$4654</definedName>
    <definedName name="acero">#REF!</definedName>
    <definedName name="Acero.1er.Enrase.Villas">#REF!</definedName>
    <definedName name="Acero.1er.Entrepiso.Villa">#REF!</definedName>
    <definedName name="Acero.2do.Enrase.Villas">#REF!</definedName>
    <definedName name="Acero.2do.Entrepiso.Villas">#REF!</definedName>
    <definedName name="Acero.3erEnrase.Villas">#REF!</definedName>
    <definedName name="Acero.60">#REF!</definedName>
    <definedName name="Acero.C1.1erN.Villa">'[28]Detalle Acero'!$H$26</definedName>
    <definedName name="Acero.C1.2doN.Villa">#REF!</definedName>
    <definedName name="Acero.C2.1erN.Villa">'[28]Detalle Acero'!$L$26</definedName>
    <definedName name="Acero.C3.2doN">#REF!</definedName>
    <definedName name="Acero.C4.1erN.Villa">#REF!</definedName>
    <definedName name="Acero.C4.2doN.Villas">#REF!</definedName>
    <definedName name="Acero.Losa.Techo.Villas">#REF!</definedName>
    <definedName name="Acero.MA">#REF!</definedName>
    <definedName name="Acero.platea.Villa">'[28]Detalle Acero'!$D$26</definedName>
    <definedName name="Acero.V1E.Villas">#REF!</definedName>
    <definedName name="Acero.V1T.Villas">#REF!</definedName>
    <definedName name="Acero.V2E.Villas">#REF!</definedName>
    <definedName name="Acero.V2T.Villas">#REF!</definedName>
    <definedName name="Acero.V3E.Villas">#REF!</definedName>
    <definedName name="Acero.V3T.Villas">#REF!</definedName>
    <definedName name="Acero.V4E.Villas">#REF!</definedName>
    <definedName name="Acero.V4T.Villas">#REF!</definedName>
    <definedName name="Acero.V5E.Villas">#REF!</definedName>
    <definedName name="Acero.Viga.Platea.Villa">'[28]Detalle Acero'!$F$26</definedName>
    <definedName name="Acero_1_2_____Grado_40">[29]Insumos!$B$6:$D$6</definedName>
    <definedName name="Acero_1_4______Grado_40">[29]Insumos!$B$7:$D$7</definedName>
    <definedName name="Acero_2">#N/A</definedName>
    <definedName name="Acero_3">#N/A</definedName>
    <definedName name="Acero_3_4__1_____Grado_40">[29]Insumos!$B$8:$D$8</definedName>
    <definedName name="Acero_3_8______Grado_40">[29]Insumos!$B$9:$D$9</definedName>
    <definedName name="acero_6">#REF!</definedName>
    <definedName name="acero_8">#REF!</definedName>
    <definedName name="Acero_de_1___4200">[26]Insumos!$G$305</definedName>
    <definedName name="Acero_de_1_2">[26]Insumos!$G$302</definedName>
    <definedName name="Acero_de_1_2__4200">[26]Insumos!$G$304</definedName>
    <definedName name="Acero_de_3_4">[26]Insumos!$G$306</definedName>
    <definedName name="Acero_de_tres_octavos">[26]Insumos!$G$301</definedName>
    <definedName name="Acero_Estructural_Por_Quintal__fig_industrial">'[26]Análisis grales'!$F$2758</definedName>
    <definedName name="Acero_Estructural_Por_Quintal_figtaller">'[26]Análisis grales'!$F$2748</definedName>
    <definedName name="Acero_Grado_60">'[30]LISTA DE PRECIO'!$C$6</definedName>
    <definedName name="Acero_MO_Alambre">'[31]ANALISIS PLANTA'!$G$275</definedName>
    <definedName name="Acero_para_anclaje__fig_taller__anclaje">'[26]Análisis grales'!$F$4784</definedName>
    <definedName name="Acero_QQ">#REF!</definedName>
    <definedName name="Acero_QQ_10">#REF!</definedName>
    <definedName name="Acero_QQ_11">#REF!</definedName>
    <definedName name="Acero_QQ_5">#REF!</definedName>
    <definedName name="Acero_QQ_6">#REF!</definedName>
    <definedName name="Acero_QQ_7">#REF!</definedName>
    <definedName name="Acero_QQ_8">#REF!</definedName>
    <definedName name="Acero_QQ_9">#REF!</definedName>
    <definedName name="ACERO1">#REF!</definedName>
    <definedName name="ACERO12">#REF!</definedName>
    <definedName name="ACERO1225">#REF!</definedName>
    <definedName name="ACERO14">#REF!</definedName>
    <definedName name="ACERO34">#REF!</definedName>
    <definedName name="ACERO38">#REF!</definedName>
    <definedName name="ACERO3825">#REF!</definedName>
    <definedName name="ACERO40">#REF!</definedName>
    <definedName name="acero60">#REF!</definedName>
    <definedName name="acero60_8">#REF!</definedName>
    <definedName name="ACERO601">#REF!</definedName>
    <definedName name="ACERO6012">#REF!</definedName>
    <definedName name="ACERO601225">#REF!</definedName>
    <definedName name="ACERO6034">#REF!</definedName>
    <definedName name="ACERO6038">#REF!</definedName>
    <definedName name="ACERO603825">#REF!</definedName>
    <definedName name="ACEROS">#REF!</definedName>
    <definedName name="Acetileno__llenado_de_tanque">[26]Insumos!$G$534</definedName>
    <definedName name="Achique_con_bomba_de_3">'[26]Análisis grales'!$F$4425</definedName>
    <definedName name="Acometida_Urbana_Pollietileno_De_Ø_3____1_2">'[26]Análisis grales'!$F$4474</definedName>
    <definedName name="Acometida_Urbana_Pollietileno_De_Ø_4____1_2">'[26]Análisis grales'!$F$4534</definedName>
    <definedName name="Acondicionamiento_de_Material_de_Bote">'[26]Análisis grales'!$F$2138</definedName>
    <definedName name="ACUEDUCTO">[32]INS!#REF!</definedName>
    <definedName name="ACUEDUCTO_8">#REF!</definedName>
    <definedName name="ADA">'[33]CUB-10181-3(Rescision)'!#REF!</definedName>
    <definedName name="ADAMIOSIN">[12]Mezcla!#REF!</definedName>
    <definedName name="Adapt._hembra_pvc_1___p">[26]Insumos!$G$376</definedName>
    <definedName name="Adapt._hembra_pvc_1_2">[26]Insumos!$G$675</definedName>
    <definedName name="ADAPTADOR_HEM_PVC_1">#REF!</definedName>
    <definedName name="ADAPTADOR_HEM_PVC_1_10">#REF!</definedName>
    <definedName name="ADAPTADOR_HEM_PVC_1_11">#REF!</definedName>
    <definedName name="ADAPTADOR_HEM_PVC_1_6">#REF!</definedName>
    <definedName name="ADAPTADOR_HEM_PVC_1_7">#REF!</definedName>
    <definedName name="ADAPTADOR_HEM_PVC_1_8">#REF!</definedName>
    <definedName name="ADAPTADOR_HEM_PVC_1_9">#REF!</definedName>
    <definedName name="ADAPTADOR_HEM_PVC_12">#REF!</definedName>
    <definedName name="ADAPTADOR_HEM_PVC_12_10">#REF!</definedName>
    <definedName name="ADAPTADOR_HEM_PVC_12_11">#REF!</definedName>
    <definedName name="ADAPTADOR_HEM_PVC_12_6">#REF!</definedName>
    <definedName name="ADAPTADOR_HEM_PVC_12_7">#REF!</definedName>
    <definedName name="ADAPTADOR_HEM_PVC_12_8">#REF!</definedName>
    <definedName name="ADAPTADOR_HEM_PVC_12_9">#REF!</definedName>
    <definedName name="ADAPTADOR_HEM_PVC_34">#REF!</definedName>
    <definedName name="ADAPTADOR_HEM_PVC_34_10">#REF!</definedName>
    <definedName name="ADAPTADOR_HEM_PVC_34_11">#REF!</definedName>
    <definedName name="ADAPTADOR_HEM_PVC_34_6">#REF!</definedName>
    <definedName name="ADAPTADOR_HEM_PVC_34_7">#REF!</definedName>
    <definedName name="ADAPTADOR_HEM_PVC_34_8">#REF!</definedName>
    <definedName name="ADAPTADOR_HEM_PVC_34_9">#REF!</definedName>
    <definedName name="ADAPTADOR_MAC_PVC_1">#REF!</definedName>
    <definedName name="ADAPTADOR_MAC_PVC_1_10">#REF!</definedName>
    <definedName name="ADAPTADOR_MAC_PVC_1_11">#REF!</definedName>
    <definedName name="ADAPTADOR_MAC_PVC_1_6">#REF!</definedName>
    <definedName name="ADAPTADOR_MAC_PVC_1_7">#REF!</definedName>
    <definedName name="ADAPTADOR_MAC_PVC_1_8">#REF!</definedName>
    <definedName name="ADAPTADOR_MAC_PVC_1_9">#REF!</definedName>
    <definedName name="ADAPTADOR_MAC_PVC_12">#REF!</definedName>
    <definedName name="ADAPTADOR_MAC_PVC_12_10">#REF!</definedName>
    <definedName name="ADAPTADOR_MAC_PVC_12_11">#REF!</definedName>
    <definedName name="ADAPTADOR_MAC_PVC_12_6">#REF!</definedName>
    <definedName name="ADAPTADOR_MAC_PVC_12_7">#REF!</definedName>
    <definedName name="ADAPTADOR_MAC_PVC_12_8">#REF!</definedName>
    <definedName name="ADAPTADOR_MAC_PVC_12_9">#REF!</definedName>
    <definedName name="ADAPTADOR_MAC_PVC_34">#REF!</definedName>
    <definedName name="ADAPTADOR_MAC_PVC_34_10">#REF!</definedName>
    <definedName name="ADAPTADOR_MAC_PVC_34_11">#REF!</definedName>
    <definedName name="ADAPTADOR_MAC_PVC_34_6">#REF!</definedName>
    <definedName name="ADAPTADOR_MAC_PVC_34_7">#REF!</definedName>
    <definedName name="ADAPTADOR_MAC_PVC_34_8">#REF!</definedName>
    <definedName name="ADAPTADOR_MAC_PVC_34_9">#REF!</definedName>
    <definedName name="Adaptador_macho_de_1_1_2__Presion">[26]Insumos!$G$468</definedName>
    <definedName name="ADAPTCPVCH12">#REF!</definedName>
    <definedName name="ADAPTCPVCH34">#REF!</definedName>
    <definedName name="ADAPTCPVCM12">#REF!</definedName>
    <definedName name="ADAPTCPVCM34">#REF!</definedName>
    <definedName name="ADAPTPVCH1">#REF!</definedName>
    <definedName name="ADAPTPVCH112">#REF!</definedName>
    <definedName name="ADAPTPVCH12">#REF!</definedName>
    <definedName name="ADAPTPVCH2">#REF!</definedName>
    <definedName name="ADAPTPVCH3">#REF!</definedName>
    <definedName name="ADAPTPVCH34">#REF!</definedName>
    <definedName name="ADAPTPVCH4">#REF!</definedName>
    <definedName name="ADAPTPVCH6">#REF!</definedName>
    <definedName name="ADAPTPVCM1">#REF!</definedName>
    <definedName name="ADAPTPVCM112">#REF!</definedName>
    <definedName name="ADAPTPVCM12">#REF!</definedName>
    <definedName name="ADAPTPVCM2">#REF!</definedName>
    <definedName name="ADAPTPVCM3">#REF!</definedName>
    <definedName name="ADAPTPVCM34">#REF!</definedName>
    <definedName name="ADAPTPVCM4">#REF!</definedName>
    <definedName name="ADAPTPVCM6">#REF!</definedName>
    <definedName name="ADICIONAL">#N/A</definedName>
    <definedName name="ADICIONAL_6">NA()</definedName>
    <definedName name="ADITIVO">#REF!</definedName>
    <definedName name="ADITIVO_IMPERMEABILIZANTE">#REF!</definedName>
    <definedName name="ADITIVO_IMPERMEABILIZANTE_10">#REF!</definedName>
    <definedName name="ADITIVO_IMPERMEABILIZANTE_11">#REF!</definedName>
    <definedName name="ADITIVO_IMPERMEABILIZANTE_6">#REF!</definedName>
    <definedName name="ADITIVO_IMPERMEABILIZANTE_7">#REF!</definedName>
    <definedName name="ADITIVO_IMPERMEABILIZANTE_8">#REF!</definedName>
    <definedName name="ADITIVO_IMPERMEABILIZANTE_9">#REF!</definedName>
    <definedName name="Aditivo_P.D.A">[26]Insumos!$G$566</definedName>
    <definedName name="Aditivo_SX_Krete_N_Vinaldom">[26]Insumos!$G$565</definedName>
    <definedName name="adm.a" hidden="1">'[13]ANALISIS STO DGO'!#REF!</definedName>
    <definedName name="ADMBL" hidden="1">'[13]ANALISIS STO DGO'!#REF!</definedName>
    <definedName name="AG">[22]Precio!$F$21</definedName>
    <definedName name="Agregado_3">#N/A</definedName>
    <definedName name="AGREGADOS">#REF!</definedName>
    <definedName name="Agua">#REF!</definedName>
    <definedName name="Agua.MA">#REF!</definedName>
    <definedName name="Agua.Potable.1erN">[34]Análisis!$F$1816</definedName>
    <definedName name="Agua.Potable.3er.4toy5toN">[34]Análisis!$F$1956</definedName>
    <definedName name="Agua_10">#REF!</definedName>
    <definedName name="Agua_11">#REF!</definedName>
    <definedName name="Agua_3">#N/A</definedName>
    <definedName name="Agua_6">#REF!</definedName>
    <definedName name="Agua_7">#REF!</definedName>
    <definedName name="Agua_8">#REF!</definedName>
    <definedName name="Agua_9">#REF!</definedName>
    <definedName name="Agua_en_botellon">[26]Insumos!$G$637</definedName>
    <definedName name="AGUARRAS">#REF!</definedName>
    <definedName name="AIRE.ACONDICIONADO">#REF!</definedName>
    <definedName name="AL_ELEC_No10">#REF!</definedName>
    <definedName name="AL_ELEC_No10_10">#REF!</definedName>
    <definedName name="AL_ELEC_No10_11">#REF!</definedName>
    <definedName name="AL_ELEC_No10_6">#REF!</definedName>
    <definedName name="AL_ELEC_No10_7">#REF!</definedName>
    <definedName name="AL_ELEC_No10_8">#REF!</definedName>
    <definedName name="AL_ELEC_No10_9">#REF!</definedName>
    <definedName name="AL_ELEC_No12">#REF!</definedName>
    <definedName name="AL_ELEC_No12_10">#REF!</definedName>
    <definedName name="AL_ELEC_No12_11">#REF!</definedName>
    <definedName name="AL_ELEC_No12_6">#REF!</definedName>
    <definedName name="AL_ELEC_No12_7">#REF!</definedName>
    <definedName name="AL_ELEC_No12_8">#REF!</definedName>
    <definedName name="AL_ELEC_No12_9">#REF!</definedName>
    <definedName name="AL_ELEC_No14">#REF!</definedName>
    <definedName name="AL_ELEC_No14_10">#REF!</definedName>
    <definedName name="AL_ELEC_No14_11">#REF!</definedName>
    <definedName name="AL_ELEC_No14_6">#REF!</definedName>
    <definedName name="AL_ELEC_No14_7">#REF!</definedName>
    <definedName name="AL_ELEC_No14_8">#REF!</definedName>
    <definedName name="AL_ELEC_No14_9">#REF!</definedName>
    <definedName name="AL_ELEC_No6">#REF!</definedName>
    <definedName name="AL_ELEC_No6_10">#REF!</definedName>
    <definedName name="AL_ELEC_No6_11">#REF!</definedName>
    <definedName name="AL_ELEC_No6_6">#REF!</definedName>
    <definedName name="AL_ELEC_No6_7">#REF!</definedName>
    <definedName name="AL_ELEC_No6_8">#REF!</definedName>
    <definedName name="AL_ELEC_No6_9">#REF!</definedName>
    <definedName name="AL_ELEC_No8">#REF!</definedName>
    <definedName name="AL_ELEC_No8_10">#REF!</definedName>
    <definedName name="AL_ELEC_No8_11">#REF!</definedName>
    <definedName name="AL_ELEC_No8_6">#REF!</definedName>
    <definedName name="AL_ELEC_No8_7">#REF!</definedName>
    <definedName name="AL_ELEC_No8_8">#REF!</definedName>
    <definedName name="AL_ELEC_No8_9">#REF!</definedName>
    <definedName name="AL10_">#REF!</definedName>
    <definedName name="AL12_">#REF!</definedName>
    <definedName name="AL14_">#REF!</definedName>
    <definedName name="AL14GALV">#REF!</definedName>
    <definedName name="AL18DUPLO">#REF!</definedName>
    <definedName name="AL18GALV">#REF!</definedName>
    <definedName name="AL1C">#REF!</definedName>
    <definedName name="AL2_">#REF!</definedName>
    <definedName name="AL2C">#REF!</definedName>
    <definedName name="AL3C">#REF!</definedName>
    <definedName name="AL4_">#REF!</definedName>
    <definedName name="AL4C">#REF!</definedName>
    <definedName name="AL6_">#REF!</definedName>
    <definedName name="AL8_">#REF!</definedName>
    <definedName name="ALAM18">[22]Precio!$F$15</definedName>
    <definedName name="ALAMBRE">[12]insumo!#REF!</definedName>
    <definedName name="Alambre_3">#N/A</definedName>
    <definedName name="Alambre_de_puas_250_mt_N°_14_16">[26]Insumos!$G$197</definedName>
    <definedName name="Alambre_de_puas_callibre__16">[26]Insumos!$G$463</definedName>
    <definedName name="Alambre_de_puas_Marca_Moto_callibre__16_reforzado__rollo_250_ml">[26]Insumos!$G$461</definedName>
    <definedName name="Alambre_dulce___12">[26]Insumos!$G$172</definedName>
    <definedName name="Alambre_dulce_18">[26]Insumos!$G$307</definedName>
    <definedName name="Alambre_galv._C_10">[26]Insumos!$G$196</definedName>
    <definedName name="Alambre_galvanizago__18">'[30]LISTA DE PRECIO'!$C$7</definedName>
    <definedName name="Alambre_No._18">[29]Insumos!$B$20:$D$20</definedName>
    <definedName name="Alambre_No.18_3">#N/A</definedName>
    <definedName name="Alambre_Trinchera_B14_R8ml_rendim.8.0ml">[26]Insumos!$G$723</definedName>
    <definedName name="Alambre_Tw__12">[26]Insumos!$G$225</definedName>
    <definedName name="Alambre_Tw__14">[26]Insumos!$G$228</definedName>
    <definedName name="Alambre_Varilla">#REF!</definedName>
    <definedName name="Alambre_Varilla_10">#REF!</definedName>
    <definedName name="Alambre_Varilla_11">#REF!</definedName>
    <definedName name="Alambre_Varilla_5">#REF!</definedName>
    <definedName name="Alambre_Varilla_6">#REF!</definedName>
    <definedName name="Alambre_Varilla_7">#REF!</definedName>
    <definedName name="Alambre_Varilla_8">#REF!</definedName>
    <definedName name="Alambre_Varilla_9">#REF!</definedName>
    <definedName name="alambre18">#REF!</definedName>
    <definedName name="Alambre18.MA">#REF!</definedName>
    <definedName name="alambre18_8">#REF!</definedName>
    <definedName name="ALAMBRED">[12]insumo!$D$5</definedName>
    <definedName name="ALBANIL">#REF!</definedName>
    <definedName name="ALBANIL2">[35]M.O.!$C$12</definedName>
    <definedName name="ALBANIL2_10">#REF!</definedName>
    <definedName name="ALBANIL2_11">#REF!</definedName>
    <definedName name="ALBANIL2_6">#REF!</definedName>
    <definedName name="ALBANIL2_7">#REF!</definedName>
    <definedName name="ALBANIL2_8">#REF!</definedName>
    <definedName name="ALBANIL2_9">#REF!</definedName>
    <definedName name="ALBANIL3">#REF!</definedName>
    <definedName name="Alcholimetro">[26]Insumos!$G$620</definedName>
    <definedName name="Alcohol_en_spray">[26]Insumos!$G$621</definedName>
    <definedName name="alejos" hidden="1">'[11]ANALISIS STO DGO'!#REF!</definedName>
    <definedName name="Ali.Desde.Trans.Villas">#REF!</definedName>
    <definedName name="Alim.a.Trnsf.">#REF!</definedName>
    <definedName name="Alimentacion">'[26]Análisis grales'!$F$2861</definedName>
    <definedName name="Almuerzo">[26]Insumos!$G$638</definedName>
    <definedName name="Alq._distribuidor_4_8">[26]Insumos!$G$511</definedName>
    <definedName name="Alq._Madera_P_Rampa_____Incl._M_O">[29]Insumos!$B$127:$D$127</definedName>
    <definedName name="Alq._Madera_P_Viga_____Incl._M_O">[29]Insumos!$B$128:$D$128</definedName>
    <definedName name="Alq._Madera_P_Vigas_y_Columnas_Amarre____Incl._M_O">[29]Insumos!$B$129:$D$129</definedName>
    <definedName name="Alq._Motoniveladora_12G">[26]Insumos!$G$512</definedName>
    <definedName name="ALQ_416">'[31]ANALISIS PLANTA'!$F$772</definedName>
    <definedName name="alq_MAQUITO">'[31]ANALISIS PLANTA'!$F$835</definedName>
    <definedName name="Alq_Motosoldadora__incluye_combustible">[26]Insumos!$G$531</definedName>
    <definedName name="Alq_pala_mecanica_caterp_950">[26]Insumos!$G$514</definedName>
    <definedName name="Alquiler_Bomba_de_Arrastre_para_vaciados_69HP_SIDEWINDER_FD50VSS34">[26]Insumos!$G$509</definedName>
    <definedName name="Alquiler_de_Banos_Moviles">[26]Insumos!$G$677</definedName>
    <definedName name="Alquiler_de_Bomba_de_Achique_3">[26]Insumos!$G$597</definedName>
    <definedName name="Alquiler_de_Camion_Daihatsu">[26]Insumos!$G$523</definedName>
    <definedName name="Alquiler_de_Camion_de_10_m3">[26]Insumos!$G$524</definedName>
    <definedName name="Alquiler_de_compresor">[26]Insumos!$G$560</definedName>
    <definedName name="Alquiler_de_Furgones_de_20_pies">[26]Insumos!$G$679</definedName>
    <definedName name="Alquiler_de_grua">[26]Insumos!$G$507</definedName>
    <definedName name="Alquiler_de_Helicóptero_Para_Piso">[26]Insumos!$G$143</definedName>
    <definedName name="Alquiler_de_minicargador_Bobcat_763G_46hp">[26]Insumos!$G$696</definedName>
    <definedName name="Alquiler_de_retro_235">[26]Insumos!$G$538</definedName>
    <definedName name="Alquiler_de_Retro_320_Cat_128HP">[26]Insumos!$G$146</definedName>
    <definedName name="Alquiler_de_Retro_CAT_416_B">[26]Insumos!$G$145</definedName>
    <definedName name="Alquiler_de_rodillo_liso_vibrdor_de_mano_de__2_ton">[26]Insumos!$G$571</definedName>
    <definedName name="Alquiler_de_rodillo_neumático">[26]Insumos!$G$596</definedName>
    <definedName name="Alquiler_deTractor_D6D">[26]Insumos!$G$527</definedName>
    <definedName name="Alquiler_equipo_topografico">[26]Insumos!$G$518</definedName>
    <definedName name="Alquiler_ligadora_2_fda">[26]Insumos!$G$513</definedName>
    <definedName name="Alquiler_maquina_de_shotcrete">[26]Insumos!$G$526</definedName>
    <definedName name="Alquiler_martillo_de_Retro_320_Cat">[26]Insumos!$G$147</definedName>
    <definedName name="Alquiler_Martillos_Demoledores_Bosch_11317">[26]Insumos!$G$598</definedName>
    <definedName name="Alquiler_Martillos_Demoledores_Makito_HM_1810_Tipo_2">[26]Insumos!$G$599</definedName>
    <definedName name="Alquiler_Planta_electrica_10_KW">[26]Insumos!$G$532</definedName>
    <definedName name="Alquiler_Rodillo_Estatico_Liso_Galion">[26]Insumos!$G$529</definedName>
    <definedName name="Alquiler_Rodillo_pata_de_cabra">[26]Insumos!$G$549</definedName>
    <definedName name="Alquiler_Rodillo_Vibrador_Dynapac_CA_25">[26]Insumos!$G$528</definedName>
    <definedName name="Alquiler_Solar">[26]Insumos!$G$676</definedName>
    <definedName name="Alquiler_tractor_agrícola">[26]Insumos!$G$537</definedName>
    <definedName name="Alquiler_Tractor_D8K_300_HP_Caterpillar">[26]Insumos!$G$548</definedName>
    <definedName name="Alquiler_vibrador_electrico">[26]Insumos!$G$521</definedName>
    <definedName name="Alquiler_winche">[26]Insumos!$G$516</definedName>
    <definedName name="ALTATENSION">#REF!</definedName>
    <definedName name="altura">[36]presupuesto!#REF!</definedName>
    <definedName name="ana">[2]PRESUPUESTO!$C$4</definedName>
    <definedName name="ana_6">#REF!</definedName>
    <definedName name="ANAACEROS">#REF!</definedName>
    <definedName name="ANABLOQUESMUROS">#REF!</definedName>
    <definedName name="ANABORDILLOS">#REF!</definedName>
    <definedName name="ANACASETAS">#REF!</definedName>
    <definedName name="ANACONTEN">#REF!</definedName>
    <definedName name="ANADESPLUV">#REF!</definedName>
    <definedName name="ANAEMPAÑETES">#REF!</definedName>
    <definedName name="ANAESCALONES">#REF!</definedName>
    <definedName name="ANAHAANTEP">#REF!</definedName>
    <definedName name="ANAHABADENES">#REF!</definedName>
    <definedName name="ANAHACOL">#REF!</definedName>
    <definedName name="ANAHACOLAMA">#REF!</definedName>
    <definedName name="ANAHACOLCIR">#REF!</definedName>
    <definedName name="ANAHADINTELES">#REF!</definedName>
    <definedName name="ANAHALOSASMONO">#REF!</definedName>
    <definedName name="ANAHAMUROS">#REF!</definedName>
    <definedName name="ANAHARAMPASESC">#REF!</definedName>
    <definedName name="ANAHAVIGAS">#REF!</definedName>
    <definedName name="ANAHAVIGASAMA">#REF!</definedName>
    <definedName name="ANAHAVUELOS">#REF!</definedName>
    <definedName name="ANAHAZAPCOL1">#REF!</definedName>
    <definedName name="ANAHAZAPCOL2">#REF!</definedName>
    <definedName name="ANAHAZAPMUR1">#REF!</definedName>
    <definedName name="ANAHORMIND">#REF!</definedName>
    <definedName name="ANAHORMSIM">#REF!</definedName>
    <definedName name="ANAIMPERMEABILIZA">#REF!</definedName>
    <definedName name="ANAINSTELECTACOM">#REF!</definedName>
    <definedName name="ANAINSTELECTSALIDAS">#REF!</definedName>
    <definedName name="ANAINSTSANITAPATUBMO">#REF!</definedName>
    <definedName name="ANAINSTSANITCISTERNAS">#REF!</definedName>
    <definedName name="ANAINSTSANITCISTSEPT">#REF!</definedName>
    <definedName name="ANAINSTSANITCOLOCAPAR">#REF!</definedName>
    <definedName name="analiis">[35]M.O.!#REF!</definedName>
    <definedName name="analisis">#REF!</definedName>
    <definedName name="ANALISSSSS">#N/A</definedName>
    <definedName name="ANALISSSSS_6">#REF!</definedName>
    <definedName name="ANAMALLASCICL">#REF!</definedName>
    <definedName name="ANAMORTEROS">#REF!</definedName>
    <definedName name="ANAMOVTIE">#REF!</definedName>
    <definedName name="ANAPINTURAS">#REF!</definedName>
    <definedName name="ANAPISOS">#REF!</definedName>
    <definedName name="ANAPORTAJEMAD">#REF!</definedName>
    <definedName name="ANAREPLANTEO">#REF!</definedName>
    <definedName name="ANAREVEST">#REF!</definedName>
    <definedName name="ANATECHOS">#REF!</definedName>
    <definedName name="ANATECHOSTERM">#REF!</definedName>
    <definedName name="ANAVENTANAS">#REF!</definedName>
    <definedName name="ANAVERJAS">#REF!</definedName>
    <definedName name="Anclaje_de_Pilotes_3">#N/A</definedName>
    <definedName name="Andamiaje_metalico_tipo_puntales_para_losas">[26]Insumos!$G$43</definedName>
    <definedName name="Andamio">#REF!</definedName>
    <definedName name="Andamio.Goteros">#REF!</definedName>
    <definedName name="Andamio.Panete">#REF!</definedName>
    <definedName name="Andamio.Pañete.pared.Exterior">[34]Insumos!$E$155</definedName>
    <definedName name="ANDAMIOS">#REF!</definedName>
    <definedName name="Andamios.Bloque">#REF!</definedName>
    <definedName name="ANDAMIOS_10">#REF!</definedName>
    <definedName name="ANDAMIOS_11">#REF!</definedName>
    <definedName name="ANDAMIOS_6">#REF!</definedName>
    <definedName name="ANDAMIOS_7">#REF!</definedName>
    <definedName name="ANDAMIOS_8">#REF!</definedName>
    <definedName name="ANDAMIOS_9">#REF!</definedName>
    <definedName name="Andamios_de_Madera_M2">#REF!</definedName>
    <definedName name="Andamios_madera_M2">#REF!</definedName>
    <definedName name="Andamios_para_pañetes_en_plafones">'[26]Análisis grales'!$G$21</definedName>
    <definedName name="andamiosin">[12]Mezcla!$G$158</definedName>
    <definedName name="Anf.LosasYvuelos">[37]Análisis!#REF!</definedName>
    <definedName name="Anfi.Zap.Col">[37]Análisis!#REF!</definedName>
    <definedName name="Anfit.Col.C1">[37]Análisis!#REF!</definedName>
    <definedName name="Anfit.Col.CA">[37]Análisis!#REF!</definedName>
    <definedName name="ANFITEATRO">#REF!</definedName>
    <definedName name="ANGULAR">#REF!</definedName>
    <definedName name="Angular_10__Tamsuei">[26]Insumos!$G$455</definedName>
    <definedName name="ANGULAR_3">"$#REF!.$B$246"</definedName>
    <definedName name="ANGULAR_8">#REF!</definedName>
    <definedName name="ANIMACION">#REF!</definedName>
    <definedName name="Antepecho">[34]Análisis!$D$1212</definedName>
    <definedName name="Antepecho..superior.incluye.losa">[34]Análisis!$D$658</definedName>
    <definedName name="antepecho.block.de.6">#REF!</definedName>
    <definedName name="AP">#REF!</definedName>
    <definedName name="APARATOS">#REF!</definedName>
    <definedName name="Aplicacion_de_curado_en_muro">[26]Insumos!$H$714</definedName>
    <definedName name="Aplicacion_Pintura_de_Epoxica_en_paneles_Hormigon_Visto">'[26]Análisis grales'!$F$2959</definedName>
    <definedName name="Aplicacion_Pintura_de_Oxido_rojo">'[26]Análisis grales'!$F$2457</definedName>
    <definedName name="Apoyo_Metalico_para_Tubos_de_36___Muerto">'[26]Análisis grales'!$F$4814</definedName>
    <definedName name="AQUAPEL">#REF!</definedName>
    <definedName name="aqui">#REF!</definedName>
    <definedName name="Arandela_de_bronce_p_inodoro">[26]Insumos!$G$360</definedName>
    <definedName name="ARANDELA_INODORO_PVC_4">#REF!</definedName>
    <definedName name="ARANDELA_INODORO_PVC_4_10">#REF!</definedName>
    <definedName name="ARANDELA_INODORO_PVC_4_11">#REF!</definedName>
    <definedName name="ARANDELA_INODORO_PVC_4_6">#REF!</definedName>
    <definedName name="ARANDELA_INODORO_PVC_4_7">#REF!</definedName>
    <definedName name="ARANDELA_INODORO_PVC_4_8">#REF!</definedName>
    <definedName name="ARANDELA_INODORO_PVC_4_9">#REF!</definedName>
    <definedName name="ARANDELAPLAS">#REF!</definedName>
    <definedName name="Archivos_4_Gavetas">[26]Insumos!$G$741</definedName>
    <definedName name="ARCILLA_ROJA">#REF!</definedName>
    <definedName name="ARCILLA_ROJA_10">#REF!</definedName>
    <definedName name="ARCILLA_ROJA_11">#REF!</definedName>
    <definedName name="ARCILLA_ROJA_6">#REF!</definedName>
    <definedName name="ARCILLA_ROJA_7">#REF!</definedName>
    <definedName name="ARCILLA_ROJA_8">#REF!</definedName>
    <definedName name="ARCILLA_ROJA_9">#REF!</definedName>
    <definedName name="are" hidden="1">'[13]ANALISIS STO DGO'!#REF!</definedName>
    <definedName name="area">[36]presupuesto!#REF!</definedName>
    <definedName name="_xlnm.Extract">#REF!</definedName>
    <definedName name="_xlnm.Print_Area" localSheetId="0">'LP-Parte B'!$A$1:$F$1323</definedName>
    <definedName name="_xlnm.Print_Area">#REF!</definedName>
    <definedName name="ARENA">#REF!</definedName>
    <definedName name="Arena.Horm.Visto">[28]Insumos!$E$16</definedName>
    <definedName name="Arena__gruesa__bloques">[26]Insumos!$G$292</definedName>
    <definedName name="Arena_azul_pañete">[26]Insumos!$G$293</definedName>
    <definedName name="Arena_Gruesa_Lavada">[29]Insumos!$B$16:$D$16</definedName>
    <definedName name="ARENA_LAV_CLASIF">'[38]MATERIALES LISTADO'!$D$9</definedName>
    <definedName name="ARENA_PAÑETE">#REF!</definedName>
    <definedName name="ARENA_PAÑETE_10">#REF!</definedName>
    <definedName name="ARENA_PAÑETE_11">#REF!</definedName>
    <definedName name="ARENA_PAÑETE_6">#REF!</definedName>
    <definedName name="ARENA_PAÑETE_7">#REF!</definedName>
    <definedName name="ARENA_PAÑETE_8">#REF!</definedName>
    <definedName name="ARENA_PAÑETE_9">#REF!</definedName>
    <definedName name="ARENAAZUL">#REF!</definedName>
    <definedName name="ARENAF">[12]insumo!#REF!</definedName>
    <definedName name="ARENAFINA">[12]insumo!$D$6</definedName>
    <definedName name="ARENAG">[12]insumo!#REF!</definedName>
    <definedName name="ARENAGRUESA">[12]insumo!$D$7</definedName>
    <definedName name="ArenaItabo">#REF!</definedName>
    <definedName name="ArenaItabo_10">#REF!</definedName>
    <definedName name="ArenaItabo_11">#REF!</definedName>
    <definedName name="ArenaItabo_6">#REF!</definedName>
    <definedName name="ArenaItabo_7">#REF!</definedName>
    <definedName name="ArenaItabo_8">#REF!</definedName>
    <definedName name="ArenaItabo_9">#REF!</definedName>
    <definedName name="ArenaLaAltagracia.MA">#REF!</definedName>
    <definedName name="ARENAMINA">#REF!</definedName>
    <definedName name="ArenaOchoa.MA">[39]Insumos!$C$14</definedName>
    <definedName name="ArenaPanete.MA">#REF!</definedName>
    <definedName name="ArenaPlanta">#REF!</definedName>
    <definedName name="ArenaPlanta_10">#REF!</definedName>
    <definedName name="ArenaPlanta_11">#REF!</definedName>
    <definedName name="ArenaPlanta_6">#REF!</definedName>
    <definedName name="ArenaPlanta_7">#REF!</definedName>
    <definedName name="ArenaPlanta_8">#REF!</definedName>
    <definedName name="ArenaPlanta_9">#REF!</definedName>
    <definedName name="aris" hidden="1">#REF!</definedName>
    <definedName name="aris2" hidden="1">#REF!</definedName>
    <definedName name="ARISS" hidden="1">#REF!</definedName>
    <definedName name="Arnes_de_tres_Argollas">[26]Insumos!$G$616</definedName>
    <definedName name="as">[40]M.O.!#REF!</definedName>
    <definedName name="as_10">#REF!</definedName>
    <definedName name="as_11">#REF!</definedName>
    <definedName name="as_5">#REF!</definedName>
    <definedName name="as_6">#REF!</definedName>
    <definedName name="as_7">#REF!</definedName>
    <definedName name="as_8">#REF!</definedName>
    <definedName name="as_9">#REF!</definedName>
    <definedName name="ASCENSORES">#REF!</definedName>
    <definedName name="asd">#REF!</definedName>
    <definedName name="Asiento_de_Arena">[26]Insumos!$G$294</definedName>
    <definedName name="Asistentes_seguridad">[26]Insumos!$G$631</definedName>
    <definedName name="AT">#REF!</definedName>
    <definedName name="AUMENTO_OCB">#REF!</definedName>
    <definedName name="AY">#REF!</definedName>
    <definedName name="AYCARP">[32]INS!#REF!</definedName>
    <definedName name="AYCARP_6">#REF!</definedName>
    <definedName name="AYCARP_8">#REF!</definedName>
    <definedName name="AYUDANTE">#REF!</definedName>
    <definedName name="Ayudante_2da">#REF!</definedName>
    <definedName name="Ayudante_2da_10">#REF!</definedName>
    <definedName name="Ayudante_2da_11">#REF!</definedName>
    <definedName name="Ayudante_2da_6">#REF!</definedName>
    <definedName name="Ayudante_2da_7">#REF!</definedName>
    <definedName name="Ayudante_2da_8">#REF!</definedName>
    <definedName name="Ayudante_2da_9">#REF!</definedName>
    <definedName name="Ayudante_6">#REF!</definedName>
    <definedName name="Ayudante_Soldador">#REF!</definedName>
    <definedName name="Ayudante_Soldador_10">#REF!</definedName>
    <definedName name="Ayudante_Soldador_11">#REF!</definedName>
    <definedName name="Ayudante_Soldador_6">#REF!</definedName>
    <definedName name="Ayudante_Soldador_7">#REF!</definedName>
    <definedName name="Ayudante_Soldador_8">#REF!</definedName>
    <definedName name="Ayudante_Soldador_9">#REF!</definedName>
    <definedName name="b">[41]ADDENDA!#REF!</definedName>
    <definedName name="b_6">#REF!</definedName>
    <definedName name="b_8">#REF!</definedName>
    <definedName name="Bacheo_Profundo_en_2___Con_Movimiento_de_Tierra">'[26]Análisis grales'!$F$3542</definedName>
    <definedName name="Bacheo_Técnico_en_2___Sin_Movimiento_de_Tierra">'[26]Análisis grales'!$F$4434</definedName>
    <definedName name="BALAUSTRES">#REF!</definedName>
    <definedName name="BALDOSAS_TRANSPARENTE">#REF!</definedName>
    <definedName name="BALDOSAS_TRANSPARENTE_10">#REF!</definedName>
    <definedName name="BALDOSAS_TRANSPARENTE_11">#REF!</definedName>
    <definedName name="BALDOSAS_TRANSPARENTE_6">#REF!</definedName>
    <definedName name="BALDOSAS_TRANSPARENTE_7">#REF!</definedName>
    <definedName name="BALDOSAS_TRANSPARENTE_8">#REF!</definedName>
    <definedName name="BALDOSAS_TRANSPARENTE_9">#REF!</definedName>
    <definedName name="Baldosin30x60">[42]Insumos!$E$90</definedName>
    <definedName name="Baldosines.GraniMármol">[34]Insumos!$E$71</definedName>
    <definedName name="Banco_en_hierro_P__Baterias">[26]Insumos!$G$733</definedName>
    <definedName name="bañera.blanca">#REF!</definedName>
    <definedName name="BAÑERAHFBCA">#REF!</definedName>
    <definedName name="BAÑERAHFCOL">#REF!</definedName>
    <definedName name="BAÑERALIV">#REF!</definedName>
    <definedName name="BAÑOS">#REF!</definedName>
    <definedName name="Bar.Piscina">#REF!</definedName>
    <definedName name="Baranda.hierro">#REF!</definedName>
    <definedName name="Baranda.hierro.simple">#REF!</definedName>
    <definedName name="Baranda_Hierro_galvanizada">[26]Insumos!$G$188</definedName>
    <definedName name="BARANDILLA_3">#N/A</definedName>
    <definedName name="Barra_cuadrada_de_3_4_x20¨">[26]Insumos!$G$413</definedName>
    <definedName name="barra12">[19]analisis!$G$2860</definedName>
    <definedName name="Barras_de_defensa">[26]Insumos!$G$165</definedName>
    <definedName name="Barras_tensoras_6__p_mc">[26]Insumos!$G$473</definedName>
    <definedName name="BARRO">#REF!</definedName>
    <definedName name="bas3e">#REF!</definedName>
    <definedName name="bas3e_6">#REF!</definedName>
    <definedName name="base">#REF!</definedName>
    <definedName name="base.pedestal">#REF!</definedName>
    <definedName name="Base.piso.Mármol">[34]Análisis!$D$471</definedName>
    <definedName name="base.sofa.cama">#REF!</definedName>
    <definedName name="BASE_CONTEN">#REF!</definedName>
    <definedName name="BASE_CONTEN_10">#REF!</definedName>
    <definedName name="BASE_CONTEN_11">#REF!</definedName>
    <definedName name="BASE_CONTEN_6">#REF!</definedName>
    <definedName name="BASE_CONTEN_7">#REF!</definedName>
    <definedName name="BASE_CONTEN_8">#REF!</definedName>
    <definedName name="BASE_CONTEN_9">#REF!</definedName>
    <definedName name="Base_granular_triturada">[26]Insumos!$G$148</definedName>
    <definedName name="Base_granular_triturada__mina_garcia">'[26]Análisis grales'!$F$2421</definedName>
    <definedName name="_xlnm.Database">#REF!</definedName>
    <definedName name="Batas_PVC">[26]Insumos!$G$608</definedName>
    <definedName name="Baterias_Para_inversor_T_105_Trojan">[26]Insumos!$G$732</definedName>
    <definedName name="BBB">#REF!</definedName>
    <definedName name="bbbb">#REF!</definedName>
    <definedName name="be">#REF!</definedName>
    <definedName name="BENEFICIOS">'[30]LISTA DE PRECIO'!$C$18</definedName>
    <definedName name="BIDETBCO">#REF!</definedName>
    <definedName name="BIDETBCOPVC">#REF!</definedName>
    <definedName name="BIDETCOL">#REF!</definedName>
    <definedName name="BISAGRA">#REF!</definedName>
    <definedName name="Bisagra_Puerta_3_1_2x3_1_2">[26]Insumos!$G$326</definedName>
    <definedName name="BLOCK_4">#REF!</definedName>
    <definedName name="BLOCK_4_10">#REF!</definedName>
    <definedName name="BLOCK_4_11">#REF!</definedName>
    <definedName name="BLOCK_4_6">#REF!</definedName>
    <definedName name="BLOCK_4_7">#REF!</definedName>
    <definedName name="BLOCK_4_8">#REF!</definedName>
    <definedName name="BLOCK_4_9">#REF!</definedName>
    <definedName name="BLOCK_6">#REF!</definedName>
    <definedName name="BLOCK_6_10">#REF!</definedName>
    <definedName name="BLOCK_6_11">#REF!</definedName>
    <definedName name="BLOCK_6_6">#REF!</definedName>
    <definedName name="BLOCK_6_7">#REF!</definedName>
    <definedName name="BLOCK_6_8">#REF!</definedName>
    <definedName name="BLOCK_6_9">#REF!</definedName>
    <definedName name="BLOCK_8">#REF!</definedName>
    <definedName name="BLOCK_8_10">#REF!</definedName>
    <definedName name="BLOCK_8_11">#REF!</definedName>
    <definedName name="BLOCK_8_6">#REF!</definedName>
    <definedName name="BLOCK_8_7">#REF!</definedName>
    <definedName name="BLOCK_8_8">#REF!</definedName>
    <definedName name="BLOCK_8_9">#REF!</definedName>
    <definedName name="BLOCK_CALADO">#REF!</definedName>
    <definedName name="BLOCK_CALADO_10">#REF!</definedName>
    <definedName name="BLOCK_CALADO_11">#REF!</definedName>
    <definedName name="BLOCK_CALADO_6">#REF!</definedName>
    <definedName name="BLOCK_CALADO_7">#REF!</definedName>
    <definedName name="BLOCK_CALADO_8">#REF!</definedName>
    <definedName name="BLOCK_CALADO_9">#REF!</definedName>
    <definedName name="BLOCK0.10M">[12]insumo!$D$8</definedName>
    <definedName name="BLOCK0.15M">[12]insumo!$D$9</definedName>
    <definedName name="BLOCK0.20M">[12]insumo!$D$10</definedName>
    <definedName name="BLOCK12">#REF!</definedName>
    <definedName name="block4">[12]insumo!#REF!</definedName>
    <definedName name="BLOCK5">#REF!</definedName>
    <definedName name="BLOCK6">[12]insumo!#REF!</definedName>
    <definedName name="BLOCK640">#REF!</definedName>
    <definedName name="BLOCK6VIO2">#REF!</definedName>
    <definedName name="block8">[12]insumo!#REF!</definedName>
    <definedName name="BLOCK820">#REF!</definedName>
    <definedName name="BLOCK840">#REF!</definedName>
    <definedName name="BLOCK840CLLENAS">#REF!</definedName>
    <definedName name="BLOCK8ESP">#REF!</definedName>
    <definedName name="BLOCKCA">[12]insumo!#REF!</definedName>
    <definedName name="BLOCKCALAD666">#REF!</definedName>
    <definedName name="BLOCKCALAD886">#REF!</definedName>
    <definedName name="BLOCKCALADORN152040">#REF!</definedName>
    <definedName name="Bloque.12.M.A.">#REF!</definedName>
    <definedName name="Bloque.12.SNP.Villas">[34]Análisis!$D$1112</definedName>
    <definedName name="Bloque.4.Barpis">[37]Análisis!#REF!</definedName>
    <definedName name="Bloque.4.MA">#REF!</definedName>
    <definedName name="Bloque.4.SNP.Mezc.Antillana">[37]Análisis!#REF!</definedName>
    <definedName name="Bloque.4.SNP.Villas">[34]Análisis!$D$915</definedName>
    <definedName name="Bloque.4BNP.Mezc.Antillana">[37]Análisis!#REF!</definedName>
    <definedName name="Bloque.6.BNP.Mezc.Antillana">[37]Análisis!#REF!</definedName>
    <definedName name="Bloque.6.BNP.Villas">#REF!</definedName>
    <definedName name="Bloque.6.MA">#REF!</definedName>
    <definedName name="Bloque.6.SNP.Mezc.Antillana">[37]Análisis!#REF!</definedName>
    <definedName name="Bloque.6.SNP.Villas">#REF!</definedName>
    <definedName name="Bloque.8.BNP.Villas">#REF!</definedName>
    <definedName name="Bloque.8.MA">#REF!</definedName>
    <definedName name="Bloque.8.SNP.Villas">#REF!</definedName>
    <definedName name="Bloque.8.SNP.Villas.A0.8">#REF!</definedName>
    <definedName name="Bloque.8SNP.Villas">#REF!</definedName>
    <definedName name="Bloque.Med.Luna.8.MA">[34]Insumos!#REF!</definedName>
    <definedName name="bloque8">#REF!</definedName>
    <definedName name="bloque8_6">#REF!</definedName>
    <definedName name="bloque8_8">#REF!</definedName>
    <definedName name="BLOQUES">#REF!</definedName>
    <definedName name="Bloques.8.BNTN.Mezc.Antillana">[37]Análisis!#REF!</definedName>
    <definedName name="Bloques.8.SNP.Mezc.Antillana">[37]Análisis!#REF!</definedName>
    <definedName name="Bloques.8.SNPT">[34]Análisis!$D$306</definedName>
    <definedName name="bloques.calados">#REF!</definedName>
    <definedName name="BLOQUES_6__SNP_3_8__A_0.40_S_CRUCE_VIOLINADO_2_CARAS">'[26]Análisis grales'!$F$2993</definedName>
    <definedName name="BLOQUES_6__SNP_3_8__A_0.80_S_CRUCE">'[26]Análisis grales'!$F$1161</definedName>
    <definedName name="Bloques_de_6">[29]Insumos!$B$22:$D$22</definedName>
    <definedName name="BLOQUES_DE_6__BNP_A_0.60_C_CRUCE_C.LL">'[26]Análisis grales'!$F$4183</definedName>
    <definedName name="BLOQUES_DE_6__BNP_A_0.80_S_CRUCE_C.LL">'[26]Análisis grales'!$F$1210</definedName>
    <definedName name="Bloques_de_8">[29]Insumos!$B$23:$D$23</definedName>
    <definedName name="Bloques_de_8¨_BNP_a_40cm_C_LL_Sin_Cruce">'[26]Análisis grales'!$F$1196</definedName>
    <definedName name="Bloques_de_hormigon_4x8x16">[26]Insumos!$G$310</definedName>
    <definedName name="Bloques_de_hormigon_6x8x16">[26]Insumos!$G$309</definedName>
    <definedName name="Bloques_de_hormigon_8x8x16">[26]Insumos!$G$308</definedName>
    <definedName name="BLOQUESVID">#REF!</definedName>
    <definedName name="BOMBA">#REF!</definedName>
    <definedName name="Bomba.Arrastre">[34]Insumos!$E$142</definedName>
    <definedName name="BOMBA_ACHIQUE">#REF!</definedName>
    <definedName name="BOMBA_ACHIQUE_10">#REF!</definedName>
    <definedName name="BOMBA_ACHIQUE_11">#REF!</definedName>
    <definedName name="BOMBA_ACHIQUE_6">#REF!</definedName>
    <definedName name="BOMBA_ACHIQUE_7">#REF!</definedName>
    <definedName name="BOMBA_ACHIQUE_8">#REF!</definedName>
    <definedName name="BOMBA_ACHIQUE_9">#REF!</definedName>
    <definedName name="Bomba_ladrona_y_accesorios">[26]Insumos!$G$431</definedName>
    <definedName name="BOMBAS">#REF!</definedName>
    <definedName name="bombeo" hidden="1">'[11]ANALISIS STO DGO'!#REF!</definedName>
    <definedName name="BOMBILLAS_1500W">[43]INSU!$B$42</definedName>
    <definedName name="Bombillos_de_100_watts">[26]Insumos!$G$240</definedName>
    <definedName name="BOMVAC">#REF!</definedName>
    <definedName name="BOQUILLA_FREGADERO_CROMO">#REF!</definedName>
    <definedName name="BOQUILLA_FREGADERO_CROMO_10">#REF!</definedName>
    <definedName name="BOQUILLA_FREGADERO_CROMO_11">#REF!</definedName>
    <definedName name="BOQUILLA_FREGADERO_CROMO_6">#REF!</definedName>
    <definedName name="BOQUILLA_FREGADERO_CROMO_7">#REF!</definedName>
    <definedName name="BOQUILLA_FREGADERO_CROMO_8">#REF!</definedName>
    <definedName name="BOQUILLA_FREGADERO_CROMO_9">#REF!</definedName>
    <definedName name="BOQUILLA_LAVADERO_CROMO">#REF!</definedName>
    <definedName name="BOQUILLA_LAVADERO_CROMO_10">#REF!</definedName>
    <definedName name="BOQUILLA_LAVADERO_CROMO_11">#REF!</definedName>
    <definedName name="BOQUILLA_LAVADERO_CROMO_6">#REF!</definedName>
    <definedName name="BOQUILLA_LAVADERO_CROMO_7">#REF!</definedName>
    <definedName name="BOQUILLA_LAVADERO_CROMO_8">#REF!</definedName>
    <definedName name="BOQUILLA_LAVADERO_CROMO_9">#REF!</definedName>
    <definedName name="BOQUILLAFREG">#REF!</definedName>
    <definedName name="BOQUILLALAV">#REF!</definedName>
    <definedName name="BOQUILLALAV212TAPON">#REF!</definedName>
    <definedName name="BOQUILLALAVCRO">#REF!</definedName>
    <definedName name="BOQUILLALAVPVC">#REF!</definedName>
    <definedName name="Borde.marmol.A">[34]Insumos!#REF!</definedName>
    <definedName name="Bordillo.Granito.Lavado">#REF!</definedName>
    <definedName name="Bordillo_2L_de_6__en_acera_frontal">'[26]Análisis grales'!$F$5095</definedName>
    <definedName name="BORDILLO4">#REF!</definedName>
    <definedName name="BORDILLO6">#REF!</definedName>
    <definedName name="BORDILLO8">#REF!</definedName>
    <definedName name="Borrar_Esc.">[44]Escalera!$J$9:$M$9,[44]Escalera!$J$10:$R$10,[44]Escalera!$AL$14:$AM$14,[44]Escalera!$AL$16:$AM$16,[44]Escalera!$I$16:$M$16,[44]Escalera!$B$19:$AE$32,[44]Escalera!$AN$19:$AQ$32</definedName>
    <definedName name="Borrar_Muros">[44]Muros!$W$15:$Z$15,[44]Muros!$AA$15:$AD$15,[44]Muros!$AF$13,[44]Muros!$K$20:$L$20,[44]Muros!$O$26:$P$26</definedName>
    <definedName name="Borrar_Precio">'[45]Cotz.'!$F$23:$F$800,'[45]Cotz.'!$K$280:$K$800</definedName>
    <definedName name="Borrar_V.C1">[46]qqVgas!$J$9:$M$9,[46]qqVgas!$J$10:$R$10,[46]qqVgas!$AJ$11:$AK$11,[46]qqVgas!$AR$11:$AS$11,[46]qqVgas!$AG$13:$AH$13,[46]qqVgas!$AP$13:$AQ$13,[46]qqVgas!$D$16:$AC$195</definedName>
    <definedName name="Botas_de_PVC">[26]Insumos!$G$611</definedName>
    <definedName name="Botas_de_Seguridad_con_plantilla">[26]Insumos!$G$609</definedName>
    <definedName name="Botas_de_Seguridad_con_punta">[26]Insumos!$G$610</definedName>
    <definedName name="BOTE">#REF!</definedName>
    <definedName name="Bote___5Km_incluye_acarreo_interno___carguio_manual">'[26]Análisis grales'!$F$4366</definedName>
    <definedName name="BOTE_10">#REF!</definedName>
    <definedName name="BOTE_11">#REF!</definedName>
    <definedName name="Bote_5Km_incluye_acarreo_interno___carguio_mecanico">'[26]Análisis grales'!$F$3418</definedName>
    <definedName name="BOTE_6">#REF!</definedName>
    <definedName name="BOTE_7">#REF!</definedName>
    <definedName name="BOTE_8">#REF!</definedName>
    <definedName name="BOTE_9">#REF!</definedName>
    <definedName name="Bote_a_15_km_incluye_carguío_manual__sin_ac._Interno">'[26]Análisis grales'!$F$1066</definedName>
    <definedName name="Bote_a_15Km_incluye_acarreo_interno___carguio_manual">'[26]Análisis grales'!$F$4174</definedName>
    <definedName name="Bote_carpeta_asfáltica_c_camión_D_5km">'[26]Análisis grales'!$F$5309</definedName>
    <definedName name="Bote_de_material_con_camión_D__5_km__incluye_carguío_y_esparcimiento_en_botadero">'[26]Análisis grales'!$F$5333</definedName>
    <definedName name="BOTEEQUIPO">#REF!</definedName>
    <definedName name="Botella_Oxigeno_acetileno">[26]Insumos!$G$546</definedName>
    <definedName name="Botiquin_para_25_personas">[26]Insumos!$G$618</definedName>
    <definedName name="bOTIQUIN01">#REF!</definedName>
    <definedName name="bOTIQUIN02">#REF!</definedName>
    <definedName name="bOTIQUIN03">#REF!</definedName>
    <definedName name="bOTIQUIN04">#REF!</definedName>
    <definedName name="bOTIQUIN05">#REF!</definedName>
    <definedName name="bOTIQUIN06">#REF!</definedName>
    <definedName name="BOTONTIMBRE">#REF!</definedName>
    <definedName name="BOVFOAM">#REF!</definedName>
    <definedName name="boxes">[21]Factura!#REF!</definedName>
    <definedName name="BREAKER15">#REF!</definedName>
    <definedName name="BREAKER2P40">#REF!</definedName>
    <definedName name="BREAKER2P60">#REF!</definedName>
    <definedName name="BREAKERS">#REF!</definedName>
    <definedName name="BREAKERS_10">#REF!</definedName>
    <definedName name="BREAKERS_11">#REF!</definedName>
    <definedName name="BREAKERS_15A">#REF!</definedName>
    <definedName name="BREAKERS_15A_10">#REF!</definedName>
    <definedName name="BREAKERS_15A_11">#REF!</definedName>
    <definedName name="BREAKERS_15A_6">#REF!</definedName>
    <definedName name="BREAKERS_15A_7">#REF!</definedName>
    <definedName name="BREAKERS_15A_8">#REF!</definedName>
    <definedName name="BREAKERS_15A_9">#REF!</definedName>
    <definedName name="BREAKERS_20A">#REF!</definedName>
    <definedName name="BREAKERS_20A_10">#REF!</definedName>
    <definedName name="BREAKERS_20A_11">#REF!</definedName>
    <definedName name="BREAKERS_20A_6">#REF!</definedName>
    <definedName name="BREAKERS_20A_7">#REF!</definedName>
    <definedName name="BREAKERS_20A_8">#REF!</definedName>
    <definedName name="BREAKERS_20A_9">#REF!</definedName>
    <definedName name="BREAKERS_30A">#REF!</definedName>
    <definedName name="BREAKERS_30A_10">#REF!</definedName>
    <definedName name="BREAKERS_30A_11">#REF!</definedName>
    <definedName name="BREAKERS_30A_6">#REF!</definedName>
    <definedName name="BREAKERS_30A_7">#REF!</definedName>
    <definedName name="BREAKERS_30A_8">#REF!</definedName>
    <definedName name="BREAKERS_30A_9">#REF!</definedName>
    <definedName name="BREAKERS_6">#REF!</definedName>
    <definedName name="BREAKERS_7">#REF!</definedName>
    <definedName name="BREAKERS_8">#REF!</definedName>
    <definedName name="BREAKERS_9">#REF!</definedName>
    <definedName name="Bridas_para_caudalimetros_de_12">[26]Insumos!$G$433</definedName>
    <definedName name="Bridas_para_caudalimetros_de_16">[26]Insumos!$G$434</definedName>
    <definedName name="Bridas_para_caudalimetros_de_20">[26]Insumos!$G$435</definedName>
    <definedName name="Bridas_para_caudalimetros_de_3">[26]Insumos!$G$428</definedName>
    <definedName name="Bridas_para_caudalimetros_de_4">[26]Insumos!$G$429</definedName>
    <definedName name="Bridas_para_caudalimetros_de_6">[26]Insumos!$G$430</definedName>
    <definedName name="Bridas_para_caudalimetros_de_8">[26]Insumos!$G$432</definedName>
    <definedName name="Brigada_de_colocacion_de_asfalto__costo_diario">'[26]Análisis grales'!$F$1002</definedName>
    <definedName name="Brigada_Topografica">'[26]Análisis grales'!$F$1025</definedName>
    <definedName name="BRIGADATOPOGRAFICA">[35]M.O.!$C$9</definedName>
    <definedName name="BRIGADATOPOGRAFICA_6">#REF!</definedName>
    <definedName name="Brillado.Marmol">[34]Insumos!$E$134</definedName>
    <definedName name="Brillado_pisos">#REF!</definedName>
    <definedName name="Brocha_de_2">[26]Insumos!$G$152</definedName>
    <definedName name="Brocha_de_3">[26]Insumos!$G$153</definedName>
    <definedName name="Brocha_de_4">[26]Insumos!$G$154</definedName>
    <definedName name="bUENO" hidden="1">'[11]ANALISIS STO DGO'!#REF!</definedName>
    <definedName name="bult" hidden="1">'[11]ANALISIS STO DGO'!#REF!</definedName>
    <definedName name="button_area_1">#REF!</definedName>
    <definedName name="BVNBVNBV">[47]M.O.!#REF!</definedName>
    <definedName name="BVNBVNBV_6">#REF!</definedName>
    <definedName name="bxcv" hidden="1">'[11]ANALISIS STO DGO'!#REF!</definedName>
    <definedName name="Ç">#REF!</definedName>
    <definedName name="C._ADICIONAL">#N/A</definedName>
    <definedName name="C._ADICIONAL_6">NA()</definedName>
    <definedName name="C.Piscina.C1">[37]Análisis!#REF!</definedName>
    <definedName name="C.Piscina.C2">[37]Análisis!#REF!</definedName>
    <definedName name="C.Piscina.C3">[37]Análisis!#REF!</definedName>
    <definedName name="C.Piscina.C4">[37]Análisis!#REF!</definedName>
    <definedName name="C.Piscina.C5">[37]Análisis!#REF!</definedName>
    <definedName name="C.Piscina.Cc">[37]Análisis!#REF!</definedName>
    <definedName name="C.Piscina.Losa">[37]Análisis!#REF!</definedName>
    <definedName name="C.Piscina.V1">[37]Análisis!#REF!</definedName>
    <definedName name="C.Piscina.V2">[37]Análisis!#REF!</definedName>
    <definedName name="C.Piscina.V3">[37]Análisis!#REF!</definedName>
    <definedName name="C.Piscina.V4">[37]Análisis!#REF!</definedName>
    <definedName name="C.Piscina.V5">[37]Análisis!#REF!</definedName>
    <definedName name="C.Piscina.V6">[37]Análisis!#REF!</definedName>
    <definedName name="C.Piscina.ZC1">[37]Análisis!#REF!</definedName>
    <definedName name="C.Piscina.ZC2">[37]Análisis!#REF!</definedName>
    <definedName name="C.Piscina.ZC3">[37]Análisis!#REF!</definedName>
    <definedName name="C.Piscina.ZC4">[37]Análisis!#REF!</definedName>
    <definedName name="C.Piscina.ZC5">[37]Análisis!#REF!</definedName>
    <definedName name="C.Piscina.ZCc">[37]Análisis!#REF!</definedName>
    <definedName name="C.Tennis.C1">[37]Análisis!#REF!</definedName>
    <definedName name="C.Tennis.C2yC5">[37]Análisis!#REF!</definedName>
    <definedName name="C.Tennis.C4">[37]Análisis!#REF!</definedName>
    <definedName name="C.Tennis.V1">[37]Análisis!#REF!</definedName>
    <definedName name="C.Tennis.V10">[37]Análisis!#REF!</definedName>
    <definedName name="C.Tennis.V2">[37]Análisis!#REF!</definedName>
    <definedName name="C.Tennis.V3">[37]Análisis!#REF!</definedName>
    <definedName name="C.Tennis.V4">[37]Análisis!#REF!</definedName>
    <definedName name="C.Tennis.V5">[37]Análisis!#REF!</definedName>
    <definedName name="C.Tennis.V6">[37]Análisis!#REF!</definedName>
    <definedName name="C.Tennis.V7">[37]Análisis!#REF!</definedName>
    <definedName name="C.Tennis.V8">[37]Análisis!#REF!</definedName>
    <definedName name="C.Tennis.V9">[37]Análisis!#REF!</definedName>
    <definedName name="C.Tennis.ZC1">[37]Análisis!#REF!</definedName>
    <definedName name="C.Tennis.Zc2">[37]Análisis!#REF!</definedName>
    <definedName name="C.Tennis.ZC3">[37]Análisis!#REF!</definedName>
    <definedName name="C.Tennis.ZC4">[37]Análisis!#REF!</definedName>
    <definedName name="C.Tennis.ZC5">[37]Análisis!#REF!</definedName>
    <definedName name="C1.1erN.Villa">[34]Análisis!#REF!</definedName>
    <definedName name="C1.2doN.Villas">[34]Análisis!#REF!</definedName>
    <definedName name="C2.1erN.Villa">[34]Análisis!#REF!</definedName>
    <definedName name="C3.2do.N.Villa">[34]Análisis!#REF!</definedName>
    <definedName name="Caareteo.2do.N">#REF!</definedName>
    <definedName name="caballete.tejas.hispaniola">#REF!</definedName>
    <definedName name="caballeteasbecto">[48]precios!#REF!</definedName>
    <definedName name="caballeteasbecto_8">#REF!</definedName>
    <definedName name="caballeteasbeto">[48]precios!#REF!</definedName>
    <definedName name="caballeteasbeto_8">#REF!</definedName>
    <definedName name="CABALLETEBARRO">#REF!</definedName>
    <definedName name="CABALLETEZ29">#REF!</definedName>
    <definedName name="Cabañas.Ejecutivas">'[34]Cabañas Ejecutivas'!$G$109</definedName>
    <definedName name="Cabañas.Presidenciales">'[34]Cabañas Presidenciales '!$G$161</definedName>
    <definedName name="cabañas.simpleI">'[34]Cabañas simple Tipo I'!$G$106</definedName>
    <definedName name="cabañas.simpleII">'[34]Cabañas simple Tipo 2'!$G$106</definedName>
    <definedName name="cabañas.simpleIII">'[34]Cabañas simple Tipo 3'!$G$107</definedName>
    <definedName name="Cabañas.Vice.Presidenciales">'[34]Cabañas Vice Presidenciales'!$G$157</definedName>
    <definedName name="Cable_de_Postensado_3">#N/A</definedName>
    <definedName name="CABTEJAASFINST">#REF!</definedName>
    <definedName name="Cadenero">'[26]Análisis grales'!$F$675</definedName>
    <definedName name="CAJA_2x4_12">#REF!</definedName>
    <definedName name="CAJA_2x4_12_10">#REF!</definedName>
    <definedName name="CAJA_2x4_12_11">#REF!</definedName>
    <definedName name="CAJA_2x4_12_6">#REF!</definedName>
    <definedName name="CAJA_2x4_12_7">#REF!</definedName>
    <definedName name="CAJA_2x4_12_8">#REF!</definedName>
    <definedName name="CAJA_2x4_12_9">#REF!</definedName>
    <definedName name="CAJA_2x4_34">#REF!</definedName>
    <definedName name="CAJA_2x4_34_10">#REF!</definedName>
    <definedName name="CAJA_2x4_34_11">#REF!</definedName>
    <definedName name="CAJA_2x4_34_6">#REF!</definedName>
    <definedName name="CAJA_2x4_34_7">#REF!</definedName>
    <definedName name="CAJA_2x4_34_8">#REF!</definedName>
    <definedName name="CAJA_2x4_34_9">#REF!</definedName>
    <definedName name="Caja_de_herramientas_Full">[26]Insumos!$G$283</definedName>
    <definedName name="CAJA_OCTAGONAL">#REF!</definedName>
    <definedName name="CAJA_OCTAGONAL_10">#REF!</definedName>
    <definedName name="CAJA_OCTAGONAL_11">#REF!</definedName>
    <definedName name="CAJA_OCTAGONAL_6">#REF!</definedName>
    <definedName name="CAJA_OCTAGONAL_7">#REF!</definedName>
    <definedName name="CAJA_OCTAGONAL_8">#REF!</definedName>
    <definedName name="CAJA_OCTAGONAL_9">#REF!</definedName>
    <definedName name="Caja_octagonal_americana">[26]Insumos!$G$702</definedName>
    <definedName name="CAJA2412">#REF!</definedName>
    <definedName name="CAJA2434">#REF!</definedName>
    <definedName name="CAJA4434">#REF!</definedName>
    <definedName name="CAJAOCTA12">#REF!</definedName>
    <definedName name="Cal">#REF!</definedName>
    <definedName name="Cal.Hidratada">[34]Insumos!$E$21</definedName>
    <definedName name="Cal.Hidratada.Perla">#REF!</definedName>
    <definedName name="Cal_10">#REF!</definedName>
    <definedName name="Cal_11">#REF!</definedName>
    <definedName name="Cal_6">#REF!</definedName>
    <definedName name="Cal_7">#REF!</definedName>
    <definedName name="Cal_8">#REF!</definedName>
    <definedName name="Cal_9">#REF!</definedName>
    <definedName name="Cal_no_hidratada">[26]Insumos!$G$289</definedName>
    <definedName name="Cal_tipo_pomier_o_hidratada">[26]Insumos!$G$288</definedName>
    <definedName name="CALADOBARRO66">#REF!</definedName>
    <definedName name="CALADOBARRO88">#REF!</definedName>
    <definedName name="CALELECRI12">#REF!</definedName>
    <definedName name="CALELECRI20">#REF!</definedName>
    <definedName name="CALELECRI30">#REF!</definedName>
    <definedName name="CALELECRI42">#REF!</definedName>
    <definedName name="CALELECRI6">#REF!</definedName>
    <definedName name="CALELECRI60">#REF!</definedName>
    <definedName name="CALELECRI8">#REF!</definedName>
    <definedName name="CALELEIMP20">#REF!</definedName>
    <definedName name="CALELEIMP30">#REF!</definedName>
    <definedName name="CALELEIMP40">#REF!</definedName>
    <definedName name="CALELEIMP80">#REF!</definedName>
    <definedName name="CALICHE">#REF!</definedName>
    <definedName name="CALICHE_10">#REF!</definedName>
    <definedName name="CALICHE_11">#REF!</definedName>
    <definedName name="CALICHE_6">#REF!</definedName>
    <definedName name="CALICHE_7">#REF!</definedName>
    <definedName name="CALICHE_8">#REF!</definedName>
    <definedName name="CALICHE_9">#REF!</definedName>
    <definedName name="CALICHEB">[12]insumo!$D$12</definedName>
    <definedName name="Calles.Acera.ycontenes">'[34]Calles, aceras y contenes'!$G$77</definedName>
    <definedName name="CAMARA_DE_PURGA_1.90x0.60_CON_ALTURA_TOTAL_DE_1.20">'[26]REGISTROS HA VS RValv y Cpurga'!$O$47</definedName>
    <definedName name="CAMARACAL">#REF!</definedName>
    <definedName name="CAMARAROC">#REF!</definedName>
    <definedName name="CAMARATIE">#REF!</definedName>
    <definedName name="Camilla_plegable_en_aluminio">[26]Insumos!$G$619</definedName>
    <definedName name="CAMION_BOTE">#REF!</definedName>
    <definedName name="CAMION_BOTE_10">#REF!</definedName>
    <definedName name="CAMION_BOTE_11">#REF!</definedName>
    <definedName name="CAMION_BOTE_6">#REF!</definedName>
    <definedName name="CAMION_BOTE_7">#REF!</definedName>
    <definedName name="CAMION_BOTE_8">#REF!</definedName>
    <definedName name="CAMION_BOTE_9">#REF!</definedName>
    <definedName name="CAMION_HYUNDAY">[26]Insumos!$G$717</definedName>
    <definedName name="CANDADO">#REF!</definedName>
    <definedName name="Cant_3">"$#REF!.$D$1:$D$65534"</definedName>
    <definedName name="CANT1_3">"$#REF!.$D$1:$D$65534"</definedName>
    <definedName name="cant5">[5]Sheet5!$C:$C</definedName>
    <definedName name="CANT6_3">"$#REF!.$C$1:$C$65534"</definedName>
    <definedName name="canta_3">"$#REF!.$H$1:$H$65534"</definedName>
    <definedName name="CANTIDADPRESUPUESTO_3">"$#REF!.$C$1:$C$65534"</definedName>
    <definedName name="CANTO">#REF!</definedName>
    <definedName name="Canto.Antillano">[37]Análisis!#REF!</definedName>
    <definedName name="Cantos">[49]Análisis!$N$957</definedName>
    <definedName name="Cantos.1erN">#REF!</definedName>
    <definedName name="Cantos.2doN">#REF!</definedName>
    <definedName name="Cantos.3erN">#REF!</definedName>
    <definedName name="Cantos.4toN">#REF!</definedName>
    <definedName name="Cantos.Villas">#REF!</definedName>
    <definedName name="cantp_3">"$#REF!.$J$1:$J$65534"</definedName>
    <definedName name="cantpre_3">"$#REF!.$D$1:$D$65534"</definedName>
    <definedName name="cantt_3">"$#REF!.$L$1:$L$65534"</definedName>
    <definedName name="CAOBA">#REF!</definedName>
    <definedName name="Cap.col.20x30">#REF!</definedName>
    <definedName name="Cap.col.30x40">#REF!</definedName>
    <definedName name="Cap.col.40x40">#REF!</definedName>
    <definedName name="Cap.col.redonda">#REF!</definedName>
    <definedName name="Cap.col.tapaytapa1cara">#REF!</definedName>
    <definedName name="Cap.col.tapaytapa2caras">#REF!</definedName>
    <definedName name="capta_faro">[26]Insumos!$G$163</definedName>
    <definedName name="CAR.SOC">'[50]Cargas Sociales'!$G$23</definedName>
    <definedName name="CARACOL">[35]M.O.!#REF!</definedName>
    <definedName name="CARANTEPECHO">[35]M.O.!#REF!</definedName>
    <definedName name="CARANTEPECHO_6">#REF!</definedName>
    <definedName name="CARANTEPECHO_8">#REF!</definedName>
    <definedName name="CARCOL30">[35]M.O.!#REF!</definedName>
    <definedName name="CARCOL30_6">#REF!</definedName>
    <definedName name="CARCOL30_8">#REF!</definedName>
    <definedName name="CARCOL50">[35]M.O.!#REF!</definedName>
    <definedName name="CARCOL50_6">#REF!</definedName>
    <definedName name="CARCOL50_8">#REF!</definedName>
    <definedName name="CARCOL51">[35]M.O.!#REF!</definedName>
    <definedName name="CARCOLAMARRE">[35]M.O.!#REF!</definedName>
    <definedName name="CARCOLAMARRE_6">#REF!</definedName>
    <definedName name="CARCOLAMARRE_8">#REF!</definedName>
    <definedName name="Careta_para_Soldar">[26]Insumos!$G$612</definedName>
    <definedName name="Careteo">[49]Análisis!$N$890</definedName>
    <definedName name="careteo.3erN">#REF!</definedName>
    <definedName name="careteo.4to.N">#REF!</definedName>
    <definedName name="Careteo.Antillano">[37]Análisis!#REF!</definedName>
    <definedName name="careteo.Villas">#REF!</definedName>
    <definedName name="CARETEO_EN_MUROS__LOSAS__VIGAS_COLUMNAS">'[26]analisis MVSUR'!$G$67</definedName>
    <definedName name="CARGA_SOCIAL">#REF!</definedName>
    <definedName name="CARGA_SOCIAL_10">#REF!</definedName>
    <definedName name="CARGA_SOCIAL_11">#REF!</definedName>
    <definedName name="CARGA_SOCIAL_6">#REF!</definedName>
    <definedName name="CARGA_SOCIAL_7">#REF!</definedName>
    <definedName name="CARGA_SOCIAL_8">#REF!</definedName>
    <definedName name="CARGA_SOCIAL_9">#REF!</definedName>
    <definedName name="Carguio_a_mano_de_camion">'[26]Análisis grales'!$F$874</definedName>
    <definedName name="Carguio_Interno_con_retropala_Para_relleno_Terramex">'[26]Análisis grales'!$F$3764</definedName>
    <definedName name="Carguio_Mat._Con_Minicargador_Bobcat_763G">'[26]Análisis grales'!$F$2594</definedName>
    <definedName name="Carguio_Mat._No_Clasificado_con_Excavadora_320_Cat">'[26]Análisis grales'!$F$900</definedName>
    <definedName name="Carguio_Mat._No_Clasificado_con_pala_950">'[26]Análisis grales'!$F$894</definedName>
    <definedName name="Carguio_Material_de_Demoliciones_y_Roca__con_Excavadora_320_Cat">'[26]Análisis grales'!$F$880</definedName>
    <definedName name="Carguio_y_bote_de_asfalto_acometidas">'[26]Análisis grales'!$F$4467</definedName>
    <definedName name="Carguio_y_bote_material_de_Demoliciones_y_Roca">'[26]Análisis grales'!$F$3778</definedName>
    <definedName name="Carguio_y_bote_material_excavado">'[26]Análisis grales'!$F$2600</definedName>
    <definedName name="CARLOSAPLA">[35]M.O.!#REF!</definedName>
    <definedName name="CARLOSAPLA_6">#REF!</definedName>
    <definedName name="CARLOSAPLA_8">#REF!</definedName>
    <definedName name="CARLOSAVARIASAGUAS">[35]M.O.!#REF!</definedName>
    <definedName name="CARLOSAVARIASAGUAS_6">#REF!</definedName>
    <definedName name="CARLOSAVARIASAGUAS_8">#REF!</definedName>
    <definedName name="CARMURO">[35]M.O.!#REF!</definedName>
    <definedName name="CARMURO_6">#REF!</definedName>
    <definedName name="CARMURO_8">#REF!</definedName>
    <definedName name="Caro.viga.25x50">[42]Insumos!$E$225</definedName>
    <definedName name="Carp.Atc.Vigas.25x50">#REF!</definedName>
    <definedName name="Carp.Col.25x25">[42]Insumos!$E$199</definedName>
    <definedName name="Carp.Col.30x30">[42]Insumos!$E$200</definedName>
    <definedName name="Carp.Col.35x35">[42]Insumos!$E$201</definedName>
    <definedName name="Carp.Col.45x45">[42]Insumos!$E$203</definedName>
    <definedName name="Carp.Col.50x50">[42]Insumos!$E$204</definedName>
    <definedName name="Carp.Col.55x55">[42]Insumos!$E$205</definedName>
    <definedName name="Carp.Col.60x60">[42]Insumos!$E$206</definedName>
    <definedName name="Carp.Col.Ø25cm">[42]Insumos!$E$208</definedName>
    <definedName name="Carp.Col.Ø30">[42]Insumos!$E$209</definedName>
    <definedName name="Carp.Col.Ø35">#REF!</definedName>
    <definedName name="Carp.Col.Ø40">[42]Insumos!$E$211</definedName>
    <definedName name="Carp.Col.Ø45">[42]Insumos!$E$212</definedName>
    <definedName name="Carp.Col.Ø65">#REF!</definedName>
    <definedName name="Carp.Col.Ø90">[42]Insumos!$E$217</definedName>
    <definedName name="Carp.col.tapaytapa">[42]Insumos!$E$198</definedName>
    <definedName name="carp.Col40x40">[42]Insumos!$E$202</definedName>
    <definedName name="Carp.Colm.Redonda.30cm">[34]Insumos!#REF!</definedName>
    <definedName name="Carp.ColØ60">[42]Insumos!$E$213</definedName>
    <definedName name="Carp.ColØ70">[42]Insumos!$E$215</definedName>
    <definedName name="Carp.ColØ80">[42]Insumos!$E$216</definedName>
    <definedName name="Carp.colum.Redon.60cm">[34]Insumos!#REF!</definedName>
    <definedName name="Carp.Column.atc">#REF!</definedName>
    <definedName name="Carp.Dintel">[42]Insumos!$E$235</definedName>
    <definedName name="Carp.Escal.atc">#REF!</definedName>
    <definedName name="Carp.Losa.Aligeradas.atc">[34]Insumos!$E$164</definedName>
    <definedName name="Carp.losa.Horm.Visto">[34]Insumos!$E$162</definedName>
    <definedName name="Carp.Losa.Horz.atc">#REF!</definedName>
    <definedName name="Carp.Losa.Incl.atc">#REF!</definedName>
    <definedName name="Carp.Muros.atc">[34]Insumos!$E$167</definedName>
    <definedName name="Carp.Platea.Zap.atc">[34]Insumos!$E$168</definedName>
    <definedName name="Carp.Viga.20x30">[42]Insumos!$E$218</definedName>
    <definedName name="Carp.Viga.20x40">[42]Insumos!$E$219</definedName>
    <definedName name="Carp.viga.20x50">#REF!</definedName>
    <definedName name="Carp.Viga.25x35">[42]Insumos!$E$222</definedName>
    <definedName name="Carp.Viga.25x40">[42]Insumos!$E$223</definedName>
    <definedName name="CArp.Viga.25x45">#REF!</definedName>
    <definedName name="Carp.viga.25x50">#REF!</definedName>
    <definedName name="CArp.Viga.25x60">[42]Insumos!$E$226</definedName>
    <definedName name="Carp.Viga.25x65">[42]Insumos!$E$227</definedName>
    <definedName name="Carp.Viga.25x70">[42]Insumos!$E$230</definedName>
    <definedName name="Carp.Viga.25x80">[42]Insumos!$E$231</definedName>
    <definedName name="Carp.viga.30x50">#REF!</definedName>
    <definedName name="Carp.Viga.30x60atc">#REF!</definedName>
    <definedName name="Carp.Viga.30x80">[42]Insumos!$E$229</definedName>
    <definedName name="Carp.viga.amarre">#REF!</definedName>
    <definedName name="Carp.Viga.Curva.20x50">[42]Insumos!$E$232</definedName>
    <definedName name="Carp.Vigas.atc">#REF!</definedName>
    <definedName name="Carp.Vigas.Curvas.30x70">[42]Insumos!$E$233</definedName>
    <definedName name="CARP1">[32]INS!#REF!</definedName>
    <definedName name="CARP1_6">#REF!</definedName>
    <definedName name="CARP1_8">#REF!</definedName>
    <definedName name="CARP2">[32]INS!#REF!</definedName>
    <definedName name="CARP2_6">#REF!</definedName>
    <definedName name="CARP2_8">#REF!</definedName>
    <definedName name="CARPDINTEL">[35]M.O.!#REF!</definedName>
    <definedName name="CARPDINTEL_6">#REF!</definedName>
    <definedName name="CARPDINTEL_8">#REF!</definedName>
    <definedName name="Carpin.Colum.redon.40">[34]Insumos!#REF!</definedName>
    <definedName name="Carpint.Columna.Redon.50cm">[34]Insumos!#REF!</definedName>
    <definedName name="Carpintería.vigas.20x32">[34]Insumos!$E$172</definedName>
    <definedName name="Carpintería__Puntales_y_M.O.">'[30]LISTA DE PRECIO'!$C$16</definedName>
    <definedName name="CARPINTERIA_COL_PERIMETRO">#REF!</definedName>
    <definedName name="CARPINTERIA_COL_PERIMETRO_10">#REF!</definedName>
    <definedName name="CARPINTERIA_COL_PERIMETRO_11">#REF!</definedName>
    <definedName name="CARPINTERIA_COL_PERIMETRO_6">#REF!</definedName>
    <definedName name="CARPINTERIA_COL_PERIMETRO_7">#REF!</definedName>
    <definedName name="CARPINTERIA_COL_PERIMETRO_8">#REF!</definedName>
    <definedName name="CARPINTERIA_COL_PERIMETRO_9">#REF!</definedName>
    <definedName name="Carpintería_de_Vigas_15x30">[34]Insumos!$E$170</definedName>
    <definedName name="Carpintería_de_Vigas_15x40">[34]Insumos!$E$171</definedName>
    <definedName name="Carpintería_de_Vigas_20x130">[34]Insumos!$E$177</definedName>
    <definedName name="Carpintería_de_Vigas_20x20">[34]Insumos!$E$173</definedName>
    <definedName name="Carpintería_de_Vigas_20x30">[34]Insumos!$E$175</definedName>
    <definedName name="Carpintería_de_Vigas_20x40">[34]Insumos!$E$174</definedName>
    <definedName name="Carpintería_de_Vigas_20x60">[34]Insumos!$E$176</definedName>
    <definedName name="Carpintería_de_Vigas_40x40">[34]Insumos!$E$178</definedName>
    <definedName name="Carpintería_de_Vigas_40x50">[34]Insumos!$E$179</definedName>
    <definedName name="Carpintería_de_Vigas_40x70">[34]Insumos!$E$180</definedName>
    <definedName name="CARPINTERIA_INSTAL_COL_PERIMETRO">#REF!</definedName>
    <definedName name="CARPINTERIA_INSTAL_COL_PERIMETRO_10">#REF!</definedName>
    <definedName name="CARPINTERIA_INSTAL_COL_PERIMETRO_11">#REF!</definedName>
    <definedName name="CARPINTERIA_INSTAL_COL_PERIMETRO_6">#REF!</definedName>
    <definedName name="CARPINTERIA_INSTAL_COL_PERIMETRO_7">#REF!</definedName>
    <definedName name="CARPINTERIA_INSTAL_COL_PERIMETRO_8">#REF!</definedName>
    <definedName name="CARPINTERIA_INSTAL_COL_PERIMETRO_9">#REF!</definedName>
    <definedName name="CARPVIGA2040">[35]M.O.!#REF!</definedName>
    <definedName name="CARPVIGA2040_6">#REF!</definedName>
    <definedName name="CARPVIGA2040_8">#REF!</definedName>
    <definedName name="CARPVIGA3050">[35]M.O.!#REF!</definedName>
    <definedName name="CARPVIGA3050_6">#REF!</definedName>
    <definedName name="CARPVIGA3050_8">#REF!</definedName>
    <definedName name="CARPVIGA3060">[35]M.O.!#REF!</definedName>
    <definedName name="CARPVIGA3060_6">#REF!</definedName>
    <definedName name="CARPVIGA3060_8">#REF!</definedName>
    <definedName name="CARPVIGA4080">[35]M.O.!#REF!</definedName>
    <definedName name="CARPVIGA4080_6">#REF!</definedName>
    <definedName name="CARPVIGA4080_8">#REF!</definedName>
    <definedName name="CARRAMPA">[35]M.O.!#REF!</definedName>
    <definedName name="CARRAMPA_6">#REF!</definedName>
    <definedName name="CARRAMPA_8">#REF!</definedName>
    <definedName name="CARRETILLA">#REF!</definedName>
    <definedName name="CARRETILLA_10">#REF!</definedName>
    <definedName name="CARRETILLA_11">#REF!</definedName>
    <definedName name="CARRETILLA_6">#REF!</definedName>
    <definedName name="CARRETILLA_7">#REF!</definedName>
    <definedName name="CARRETILLA_8">#REF!</definedName>
    <definedName name="CARRETILLA_9">#REF!</definedName>
    <definedName name="Carretilla_tipo_jeep">[26]Insumos!$G$442</definedName>
    <definedName name="CASABE">[35]M.O.!#REF!</definedName>
    <definedName name="CASABE_8">#REF!</definedName>
    <definedName name="CASBESTO">[35]M.O.!#REF!</definedName>
    <definedName name="CASBESTO_6">#REF!</definedName>
    <definedName name="CASBESTO_8">#REF!</definedName>
    <definedName name="CASCAJO">#REF!</definedName>
    <definedName name="Cascajo_sucio_relleno">[26]Insumos!$G$297</definedName>
    <definedName name="Casco_de_Seguridad">[26]Insumos!$G$603</definedName>
    <definedName name="Caseta.Control">#REF!</definedName>
    <definedName name="caseta.planta.electrica">[34]Resumen!$D$26</definedName>
    <definedName name="Caseta.Playa">#REF!</definedName>
    <definedName name="CASETA_DE_PLANTA_ELECTRICA">'[34]Caseta de planta'!$H$71</definedName>
    <definedName name="CASETA200">#REF!</definedName>
    <definedName name="CASETA200M2">#REF!</definedName>
    <definedName name="CASETA500">#REF!</definedName>
    <definedName name="CASETAM2">#REF!</definedName>
    <definedName name="casino">#REF!</definedName>
    <definedName name="Casino.Col.C">[37]Análisis!#REF!</definedName>
    <definedName name="Casino.Col.C1">[37]Análisis!#REF!</definedName>
    <definedName name="Casino.Col.C2">[37]Análisis!#REF!</definedName>
    <definedName name="Casino.Col.C3">[37]Análisis!#REF!</definedName>
    <definedName name="Casino.Col.C4">[37]Análisis!#REF!</definedName>
    <definedName name="Casino.Col.C5">[37]Análisis!#REF!</definedName>
    <definedName name="Casino.Losa">[37]Análisis!#REF!</definedName>
    <definedName name="Casino.V1">[37]Análisis!#REF!</definedName>
    <definedName name="Casino.V2">[37]Análisis!#REF!</definedName>
    <definedName name="Casino.V3">[37]Análisis!#REF!</definedName>
    <definedName name="Casino.V4">[37]Análisis!#REF!</definedName>
    <definedName name="Casino.V5">[37]Análisis!#REF!</definedName>
    <definedName name="Casino.V6">[37]Análisis!#REF!</definedName>
    <definedName name="Casino.Vp">[37]Análisis!#REF!</definedName>
    <definedName name="Casino.Zap.C2">[37]Análisis!#REF!</definedName>
    <definedName name="Casino.Zap.Z3">[37]Análisis!#REF!</definedName>
    <definedName name="Casino.Zap.Z4">[37]Análisis!#REF!</definedName>
    <definedName name="Casino.Zap.Zc1">[37]Análisis!#REF!</definedName>
    <definedName name="Casting_Bed_3">#N/A</definedName>
    <definedName name="CAT214BFT">[51]EQUIPOS!$I$15</definedName>
    <definedName name="Cat950B">[51]EQUIPOS!$I$14</definedName>
    <definedName name="Caudalimetro_Electromagnetico_Waterflux_3000_v3_de_12">[26]Insumos!$G$420</definedName>
    <definedName name="Caudalimetro_Electromagnetico_Waterflux_3000_v3_de_16">[26]Insumos!$G$421</definedName>
    <definedName name="Caudalimetro_Electromagnetico_Waterflux_3000_v3_de_2">[26]Insumos!$G$415</definedName>
    <definedName name="Caudalimetro_Electromagnetico_Waterflux_3000_v3_de_20">[26]Insumos!$G$422</definedName>
    <definedName name="Caudalimetro_Electromagnetico_Waterflux_3000_v3_de_3">[26]Insumos!$G$416</definedName>
    <definedName name="Caudalimetro_Electromagnetico_Waterflux_3000_v3_de_4">[26]Insumos!$G$417</definedName>
    <definedName name="Caudalimetro_Electromagnetico_Waterflux_3000_v3_de_6">[26]Insumos!$G$418</definedName>
    <definedName name="Caudalimetro_Electromagnetico_Waterflux_3000_v3_de_8">[26]Insumos!$G$419</definedName>
    <definedName name="Caudalimetro_Ultrasonico_Optisonic_6000">[26]Insumos!$G$423</definedName>
    <definedName name="CAVOSC">[12]insumo!#REF!</definedName>
    <definedName name="CB">#REF!</definedName>
    <definedName name="CBLOCK10">[32]INS!#REF!</definedName>
    <definedName name="CBLOCK10_6">#REF!</definedName>
    <definedName name="CBLOCK10_8">#REF!</definedName>
    <definedName name="CC">[21]Personalizar!$G$22:$G$25</definedName>
    <definedName name="CCT">[21]Factura!#REF!</definedName>
    <definedName name="Cebrado_tipo_Sargento">[26]Insumos!$G$582</definedName>
    <definedName name="CEDRO">#REF!</definedName>
    <definedName name="cell">'[52]LISTADO INSUMOS DEL 2000'!$I$29</definedName>
    <definedName name="celltips_area">#REF!</definedName>
    <definedName name="cem">[22]Precio!$F$9</definedName>
    <definedName name="Cem.Bco.Cisne.90Lb">#REF!</definedName>
    <definedName name="Cem.Bco.Rigas.88lb">[34]Insumos!$E$25</definedName>
    <definedName name="Cem.Gris.Portland">#REF!</definedName>
    <definedName name="CEMCPVC14">#REF!</definedName>
    <definedName name="CEMCPVCPINTA">#REF!</definedName>
    <definedName name="CEMENTO">#REF!</definedName>
    <definedName name="Cemento.Granel">[34]Insumos!#REF!</definedName>
    <definedName name="CEMENTO_10">#REF!</definedName>
    <definedName name="CEMENTO_11">#REF!</definedName>
    <definedName name="Cemento_3">#N/A</definedName>
    <definedName name="CEMENTO_6">#REF!</definedName>
    <definedName name="CEMENTO_7">#REF!</definedName>
    <definedName name="CEMENTO_8">#REF!</definedName>
    <definedName name="CEMENTO_9">#REF!</definedName>
    <definedName name="CEMENTO_BLANCO">#REF!</definedName>
    <definedName name="CEMENTO_BLANCO_10">#REF!</definedName>
    <definedName name="CEMENTO_BLANCO_11">#REF!</definedName>
    <definedName name="CEMENTO_BLANCO_6">#REF!</definedName>
    <definedName name="CEMENTO_BLANCO_7">#REF!</definedName>
    <definedName name="CEMENTO_BLANCO_8">#REF!</definedName>
    <definedName name="CEMENTO_BLANCO_9">#REF!</definedName>
    <definedName name="Cemento_Gris">[26]Insumos!$G$284</definedName>
    <definedName name="cemento_obra">'[31]ANALISIS PLANTA'!$F$14</definedName>
    <definedName name="CEMENTO_PVC">#REF!</definedName>
    <definedName name="CEMENTO_PVC_10">#REF!</definedName>
    <definedName name="CEMENTO_PVC_11">#REF!</definedName>
    <definedName name="CEMENTO_PVC_6">#REF!</definedName>
    <definedName name="CEMENTO_PVC_7">#REF!</definedName>
    <definedName name="CEMENTO_PVC_8">#REF!</definedName>
    <definedName name="CEMENTO_PVC_9">#REF!</definedName>
    <definedName name="Cemento_solvente_gl">[26]Insumos!$G$386</definedName>
    <definedName name="Cemento_tangit__1_4_galón">[26]Insumos!$G$63</definedName>
    <definedName name="CEMENTOG">[12]insumo!#REF!</definedName>
    <definedName name="CEMENTOP">[12]insumo!$D$13</definedName>
    <definedName name="CEMENTOPVCCANOPINTA">#REF!</definedName>
    <definedName name="CEMENTOS">#REF!</definedName>
    <definedName name="CEN">#REF!</definedName>
    <definedName name="cenefa.decorativas">#REF!</definedName>
    <definedName name="Ceram.Boston.45x45">#REF!</definedName>
    <definedName name="Ceram.criolla.pared15x15">[34]Insumos!$E$66</definedName>
    <definedName name="Ceram.Etrusco.30x30">[34]Insumos!$E$63</definedName>
    <definedName name="Ceram.Gres.piso">[42]Insumos!$E$78</definedName>
    <definedName name="ceram.imp.pared">#REF!</definedName>
    <definedName name="Ceram.Imperial.45x45">[34]Insumos!$E$60</definedName>
    <definedName name="Ceram.Import.">#REF!</definedName>
    <definedName name="Ceram.Ines.Gris30x30">[34]Insumos!$E$61</definedName>
    <definedName name="Ceram.Nevada.33x33">[34]Insumos!$E$64</definedName>
    <definedName name="Ceram.Ultra.Blanco.33x33">[34]Insumos!$E$62</definedName>
    <definedName name="CERAMICA">#REF!</definedName>
    <definedName name="Cerámica.para.Piso">[42]Insumos!$E$79</definedName>
    <definedName name="CERAMICA_20x20_BLANCA">#REF!</definedName>
    <definedName name="CERAMICA_20x20_BLANCA_10">#REF!</definedName>
    <definedName name="CERAMICA_20x20_BLANCA_11">#REF!</definedName>
    <definedName name="CERAMICA_20x20_BLANCA_6">#REF!</definedName>
    <definedName name="CERAMICA_20x20_BLANCA_7">#REF!</definedName>
    <definedName name="CERAMICA_20x20_BLANCA_8">#REF!</definedName>
    <definedName name="CERAMICA_20x20_BLANCA_9">#REF!</definedName>
    <definedName name="CERAMICA_ANTIDESLIZANTE">#REF!</definedName>
    <definedName name="CERAMICA_ANTIDESLIZANTE_10">#REF!</definedName>
    <definedName name="CERAMICA_ANTIDESLIZANTE_11">#REF!</definedName>
    <definedName name="CERAMICA_ANTIDESLIZANTE_6">#REF!</definedName>
    <definedName name="CERAMICA_ANTIDESLIZANTE_7">#REF!</definedName>
    <definedName name="CERAMICA_ANTIDESLIZANTE_8">#REF!</definedName>
    <definedName name="CERAMICA_ANTIDESLIZANTE_9">#REF!</definedName>
    <definedName name="Ceramica_Blanco_liso_brillo__20_x_20_Esp">[26]Insumos!$G$564</definedName>
    <definedName name="Ceramica_importada">[26]Insumos!$G$31</definedName>
    <definedName name="CERAMICA_PISOS_40x40">#REF!</definedName>
    <definedName name="CERAMICA_PISOS_40x40_10">#REF!</definedName>
    <definedName name="CERAMICA_PISOS_40x40_11">#REF!</definedName>
    <definedName name="CERAMICA_PISOS_40x40_6">#REF!</definedName>
    <definedName name="CERAMICA_PISOS_40x40_7">#REF!</definedName>
    <definedName name="CERAMICA_PISOS_40x40_8">#REF!</definedName>
    <definedName name="CERAMICA_PISOS_40x40_9">#REF!</definedName>
    <definedName name="CERAMICAPAREDP">[12]insumo!$D$16</definedName>
    <definedName name="CERAMICAPAREDS">[12]insumo!$D$17</definedName>
    <definedName name="CERAMICAPISOP">[12]insumo!$D$14</definedName>
    <definedName name="CERAMICAPISOS">[12]insumo!$D$15</definedName>
    <definedName name="ceramicapp">[12]insumo!#REF!</definedName>
    <definedName name="CERAMICAS">#REF!</definedName>
    <definedName name="cerm15x15pared">#REF!</definedName>
    <definedName name="CERRAJERIA">#REF!</definedName>
    <definedName name="CG">#REF!</definedName>
    <definedName name="Chaleco_color_naranja">[26]Insumos!$G$623</definedName>
    <definedName name="Chaleco_Reflectivo">[26]Insumos!$G$622</definedName>
    <definedName name="Chaquetas_en_Algodon">[26]Insumos!$G$614</definedName>
    <definedName name="CHAZO">[43]INSU!$B$104</definedName>
    <definedName name="CHAZO25">#REF!</definedName>
    <definedName name="CHAZO30">#REF!</definedName>
    <definedName name="CHAZO40">#REF!</definedName>
    <definedName name="CHAZOCERAMICA">#REF!</definedName>
    <definedName name="CHAZOLADRILLO">#REF!</definedName>
    <definedName name="CHAZOS">#REF!</definedName>
    <definedName name="CHAZOS_10">#REF!</definedName>
    <definedName name="CHAZOS_11">#REF!</definedName>
    <definedName name="CHAZOS_6">#REF!</definedName>
    <definedName name="CHAZOS_7">#REF!</definedName>
    <definedName name="CHAZOS_8">#REF!</definedName>
    <definedName name="CHAZOS_9">#REF!</definedName>
    <definedName name="CHAZOZOCALO">#REF!</definedName>
    <definedName name="CHEQUE_HORZ_34">#REF!</definedName>
    <definedName name="CHEQUE_HORZ_34_10">#REF!</definedName>
    <definedName name="CHEQUE_HORZ_34_11">#REF!</definedName>
    <definedName name="CHEQUE_HORZ_34_6">#REF!</definedName>
    <definedName name="CHEQUE_HORZ_34_7">#REF!</definedName>
    <definedName name="CHEQUE_HORZ_34_8">#REF!</definedName>
    <definedName name="CHEQUE_HORZ_34_9">#REF!</definedName>
    <definedName name="CHEQUE_VERT_34">#REF!</definedName>
    <definedName name="CHEQUE_VERT_34_10">#REF!</definedName>
    <definedName name="CHEQUE_VERT_34_11">#REF!</definedName>
    <definedName name="CHEQUE_VERT_34_6">#REF!</definedName>
    <definedName name="CHEQUE_VERT_34_7">#REF!</definedName>
    <definedName name="CHEQUE_VERT_34_8">#REF!</definedName>
    <definedName name="CHEQUE_VERT_34_9">#REF!</definedName>
    <definedName name="Cierre_Provisional_en_Zinc_y_Madera">'[26]Análisis grales'!$G$4728</definedName>
    <definedName name="cinta.sheetrock">[53]Insumos!$L$41</definedName>
    <definedName name="CINTAPELIGRO">#REF!</definedName>
    <definedName name="CISTERNA4CAL">#REF!</definedName>
    <definedName name="CISTERNA4ROC">#REF!</definedName>
    <definedName name="CISTERNA8TIE">#REF!</definedName>
    <definedName name="CISTSDIS">#REF!</definedName>
    <definedName name="Clan_de_3_pulg._A_media">[26]Insumos!$G$107</definedName>
    <definedName name="Clan_de_4_pulg.__A_media">[26]Insumos!$G$108</definedName>
    <definedName name="CLAVO">#REF!</definedName>
    <definedName name="Clavo.Acero">#REF!</definedName>
    <definedName name="Clavo.Dulce">#REF!</definedName>
    <definedName name="CLAVO_ACERO">#REF!</definedName>
    <definedName name="CLAVO_ACERO_10">#REF!</definedName>
    <definedName name="CLAVO_ACERO_11">#REF!</definedName>
    <definedName name="CLAVO_ACERO_5">#REF!</definedName>
    <definedName name="CLAVO_ACERO_6">#REF!</definedName>
    <definedName name="CLAVO_ACERO_7">#REF!</definedName>
    <definedName name="CLAVO_ACERO_8">#REF!</definedName>
    <definedName name="CLAVO_ACERO_9">#REF!</definedName>
    <definedName name="CLAVO_CORRIENTE">#REF!</definedName>
    <definedName name="CLAVO_CORRIENTE_10">#REF!</definedName>
    <definedName name="CLAVO_CORRIENTE_11">#REF!</definedName>
    <definedName name="CLAVO_CORRIENTE_5">#REF!</definedName>
    <definedName name="CLAVO_CORRIENTE_6">#REF!</definedName>
    <definedName name="CLAVO_CORRIENTE_7">#REF!</definedName>
    <definedName name="CLAVO_CORRIENTE_8">#REF!</definedName>
    <definedName name="CLAVO_CORRIENTE_9">#REF!</definedName>
    <definedName name="CLAVO_ZINC">#REF!</definedName>
    <definedName name="CLAVO_ZINC_10">#REF!</definedName>
    <definedName name="CLAVO_ZINC_11">#REF!</definedName>
    <definedName name="CLAVO_ZINC_6">#REF!</definedName>
    <definedName name="CLAVO_ZINC_7">#REF!</definedName>
    <definedName name="CLAVO_ZINC_8">#REF!</definedName>
    <definedName name="CLAVO_ZINC_9">#REF!</definedName>
    <definedName name="CLAVOA">#REF!</definedName>
    <definedName name="CLAVOGALV">#REF!</definedName>
    <definedName name="CLAVOGALVCARTON">#REF!</definedName>
    <definedName name="clavos">#REF!</definedName>
    <definedName name="clavos.con.fulminantes">[53]Insumos!$L$36</definedName>
    <definedName name="Clavos__plafond_DE_1_1_4_Blue_Point">[26]Insumos!$G$458</definedName>
    <definedName name="Clavos_3">#N/A</definedName>
    <definedName name="clavos_6">#REF!</definedName>
    <definedName name="clavos_8">#REF!</definedName>
    <definedName name="Clavos_acero_plafond_en_fundas">[26]Insumos!$G$456</definedName>
    <definedName name="Clavos_c_cabeza_2">[26]Insumos!$G$460</definedName>
    <definedName name="Clavos_cabeza_2">[26]Insumos!$G$460</definedName>
    <definedName name="Clavos_Corriente_de_1">[26]Insumos!$G$331</definedName>
    <definedName name="Clavos_Corriente_de_2">[26]Insumos!$G$332</definedName>
    <definedName name="Clavos_de__3___con_cabeza">[26]Insumos!$G$437</definedName>
    <definedName name="Clavos_de_acero">[26]Insumos!$G$333</definedName>
    <definedName name="Clavos_de_zinc">[26]Insumos!$G$340</definedName>
    <definedName name="CLAVOSAC">[12]insumo!#REF!</definedName>
    <definedName name="CLAVOSACERO">[12]insumo!$D$18</definedName>
    <definedName name="CLAVOSCORRIENTES">[12]insumo!$D$19</definedName>
    <definedName name="CLAVOZINC">[54]INS!$D$767</definedName>
    <definedName name="Clear">[34]Insumos!$E$70</definedName>
    <definedName name="Cloro">[34]Insumos!#REF!</definedName>
    <definedName name="Clu.Ejec.Viga.V6T">[37]Análisis!#REF!</definedName>
    <definedName name="Club.de.Playa">#REF!</definedName>
    <definedName name="CLUB.DE.TENNIS">#REF!</definedName>
    <definedName name="Club.Ejec.Col.C">[37]Análisis!#REF!</definedName>
    <definedName name="Club.Ejec.Col.Cc1">[37]Análisis!#REF!</definedName>
    <definedName name="Club.Ejec.Losa.2do.Entrepiso">[37]Análisis!#REF!</definedName>
    <definedName name="Club.Ejec.V10E">[37]Análisis!#REF!</definedName>
    <definedName name="Club.Ejec.V12E">[37]Análisis!#REF!</definedName>
    <definedName name="Club.Ejec.V13E">[37]Análisis!#REF!</definedName>
    <definedName name="Club.Ejec.V1E">[37]Análisis!#REF!</definedName>
    <definedName name="Club.Ejec.V2E">[37]Análisis!#REF!</definedName>
    <definedName name="Club.Ejec.V3E">[37]Análisis!#REF!</definedName>
    <definedName name="Club.Ejec.V3T">[37]Análisis!#REF!</definedName>
    <definedName name="Club.Ejec.V4E">[37]Análisis!#REF!</definedName>
    <definedName name="Club.Ejec.V6E">[37]Análisis!#REF!</definedName>
    <definedName name="Club.Ejec.V7E">[37]Análisis!#REF!</definedName>
    <definedName name="Club.Ejec.V9E">[37]Análisis!#REF!</definedName>
    <definedName name="Club.Ejec.Viga.V10T">[37]Análisis!#REF!</definedName>
    <definedName name="Club.Ejec.Viga.V11T">[37]Análisis!#REF!</definedName>
    <definedName name="Club.Ejec.Viga.V1T">[37]Análisis!#REF!</definedName>
    <definedName name="Club.Ejec.Viga.V2T">[37]Análisis!#REF!</definedName>
    <definedName name="Club.Ejec.Viga.V4T">[37]Análisis!#REF!</definedName>
    <definedName name="Club.Ejec.Viga.V5T">[37]Análisis!#REF!</definedName>
    <definedName name="Club.Ejec.Viga.V7T">[37]Análisis!#REF!</definedName>
    <definedName name="Club.Ejec.Viga.V8T">[37]Análisis!#REF!</definedName>
    <definedName name="Club.Ejec.Viga.V9T">[37]Análisis!#REF!</definedName>
    <definedName name="Club.Ejec.Zc.">[37]Análisis!#REF!</definedName>
    <definedName name="Club.Ejec.Zcc">[37]Análisis!#REF!</definedName>
    <definedName name="Club.Ejec.ZCc1">[37]Análisis!#REF!</definedName>
    <definedName name="CLUB.EJECUTIVO">#REF!</definedName>
    <definedName name="Club.Ejecutivo.Losa.1er.entrepiso">[37]Análisis!#REF!</definedName>
    <definedName name="CLUB.PISCINA">#REF!</definedName>
    <definedName name="Club.pla.Zap.ZC">[37]Análisis!#REF!</definedName>
    <definedName name="Club.play.Col.C1">[37]Análisis!#REF!</definedName>
    <definedName name="Club.playa.Col.C2">[37]Análisis!#REF!</definedName>
    <definedName name="Club.playa.Col.C3">[37]Análisis!#REF!</definedName>
    <definedName name="Club.playa.Viga.VH">[37]Análisis!#REF!</definedName>
    <definedName name="Club.playa.Viga.Vh2">[37]Análisis!#REF!</definedName>
    <definedName name="Club.playa.Zap.ZC3">[37]Análisis!#REF!</definedName>
    <definedName name="ClubPla.zap.Zc1">[37]Análisis!#REF!</definedName>
    <definedName name="Clubplaya.Col.C">[37]Análisis!#REF!</definedName>
    <definedName name="COAND" hidden="1">'[11]ANALISIS STO DGO'!#REF!</definedName>
    <definedName name="Cocina">#REF!</definedName>
    <definedName name="CODIGO">#N/A</definedName>
    <definedName name="CODIGO_6">NA()</definedName>
    <definedName name="Codo_2__x_45___pvc_drenaje">[26]Insumos!$G$181</definedName>
    <definedName name="CODO_ACERO_16x25a70">#REF!</definedName>
    <definedName name="CODO_ACERO_16x25a70_10">#REF!</definedName>
    <definedName name="CODO_ACERO_16x25a70_11">#REF!</definedName>
    <definedName name="CODO_ACERO_16x25a70_6">#REF!</definedName>
    <definedName name="CODO_ACERO_16x25a70_7">#REF!</definedName>
    <definedName name="CODO_ACERO_16x25a70_8">#REF!</definedName>
    <definedName name="CODO_ACERO_16x25a70_9">#REF!</definedName>
    <definedName name="CODO_ACERO_16x25menos">#REF!</definedName>
    <definedName name="CODO_ACERO_16x25menos_10">#REF!</definedName>
    <definedName name="CODO_ACERO_16x25menos_11">#REF!</definedName>
    <definedName name="CODO_ACERO_16x25menos_6">#REF!</definedName>
    <definedName name="CODO_ACERO_16x25menos_7">#REF!</definedName>
    <definedName name="CODO_ACERO_16x25menos_8">#REF!</definedName>
    <definedName name="CODO_ACERO_16x25menos_9">#REF!</definedName>
    <definedName name="CODO_ACERO_16x45">[55]INSU!$D$284</definedName>
    <definedName name="CODO_ACERO_16x45_10">#REF!</definedName>
    <definedName name="CODO_ACERO_16x45_11">#REF!</definedName>
    <definedName name="CODO_ACERO_16x45_6">#REF!</definedName>
    <definedName name="CODO_ACERO_16x45_7">#REF!</definedName>
    <definedName name="CODO_ACERO_16x45_8">#REF!</definedName>
    <definedName name="CODO_ACERO_16x45_9">#REF!</definedName>
    <definedName name="CODO_ACERO_16x70mas">#REF!</definedName>
    <definedName name="CODO_ACERO_16x70mas_10">#REF!</definedName>
    <definedName name="CODO_ACERO_16x70mas_11">#REF!</definedName>
    <definedName name="CODO_ACERO_16x70mas_6">#REF!</definedName>
    <definedName name="CODO_ACERO_16x70mas_7">#REF!</definedName>
    <definedName name="CODO_ACERO_16x70mas_8">#REF!</definedName>
    <definedName name="CODO_ACERO_16x70mas_9">#REF!</definedName>
    <definedName name="CODO_ACERO_16x90">#REF!</definedName>
    <definedName name="CODO_ACERO_16x90_10">#REF!</definedName>
    <definedName name="CODO_ACERO_16x90_11">#REF!</definedName>
    <definedName name="CODO_ACERO_16x90_6">#REF!</definedName>
    <definedName name="CODO_ACERO_16x90_7">#REF!</definedName>
    <definedName name="CODO_ACERO_16x90_8">#REF!</definedName>
    <definedName name="CODO_ACERO_16x90_9">#REF!</definedName>
    <definedName name="CODO_ACERO_20x90">#REF!</definedName>
    <definedName name="CODO_ACERO_20x90_10">#REF!</definedName>
    <definedName name="CODO_ACERO_20x90_11">#REF!</definedName>
    <definedName name="CODO_ACERO_20x90_6">#REF!</definedName>
    <definedName name="CODO_ACERO_20x90_7">#REF!</definedName>
    <definedName name="CODO_ACERO_20x90_8">#REF!</definedName>
    <definedName name="CODO_ACERO_20x90_9">#REF!</definedName>
    <definedName name="CODO_ACERO_3x45">#REF!</definedName>
    <definedName name="CODO_ACERO_3x45_10">#REF!</definedName>
    <definedName name="CODO_ACERO_3x45_11">#REF!</definedName>
    <definedName name="CODO_ACERO_3x45_6">#REF!</definedName>
    <definedName name="CODO_ACERO_3x45_7">#REF!</definedName>
    <definedName name="CODO_ACERO_3x45_8">#REF!</definedName>
    <definedName name="CODO_ACERO_3x45_9">#REF!</definedName>
    <definedName name="CODO_ACERO_3x90">#REF!</definedName>
    <definedName name="CODO_ACERO_3x90_10">#REF!</definedName>
    <definedName name="CODO_ACERO_3x90_11">#REF!</definedName>
    <definedName name="CODO_ACERO_3x90_6">#REF!</definedName>
    <definedName name="CODO_ACERO_3x90_7">#REF!</definedName>
    <definedName name="CODO_ACERO_3x90_8">#REF!</definedName>
    <definedName name="CODO_ACERO_3x90_9">#REF!</definedName>
    <definedName name="CODO_ACERO_4X45">#REF!</definedName>
    <definedName name="CODO_ACERO_4X45_10">#REF!</definedName>
    <definedName name="CODO_ACERO_4X45_11">#REF!</definedName>
    <definedName name="CODO_ACERO_4X45_6">#REF!</definedName>
    <definedName name="CODO_ACERO_4X45_7">#REF!</definedName>
    <definedName name="CODO_ACERO_4X45_8">#REF!</definedName>
    <definedName name="CODO_ACERO_4X45_9">#REF!</definedName>
    <definedName name="CODO_ACERO_4X90">#REF!</definedName>
    <definedName name="CODO_ACERO_4X90_10">#REF!</definedName>
    <definedName name="CODO_ACERO_4X90_11">#REF!</definedName>
    <definedName name="CODO_ACERO_4X90_6">#REF!</definedName>
    <definedName name="CODO_ACERO_4X90_7">#REF!</definedName>
    <definedName name="CODO_ACERO_4X90_8">#REF!</definedName>
    <definedName name="CODO_ACERO_4X90_9">#REF!</definedName>
    <definedName name="CODO_ACERO_6x25a70">[55]INSU!$D$298</definedName>
    <definedName name="CODO_ACERO_6x25a70_10">#REF!</definedName>
    <definedName name="CODO_ACERO_6x25a70_11">#REF!</definedName>
    <definedName name="CODO_ACERO_6x25a70_6">#REF!</definedName>
    <definedName name="CODO_ACERO_6x25a70_7">#REF!</definedName>
    <definedName name="CODO_ACERO_6x25a70_8">#REF!</definedName>
    <definedName name="CODO_ACERO_6x25a70_9">#REF!</definedName>
    <definedName name="CODO_ACERO_6x25menos">#REF!</definedName>
    <definedName name="CODO_ACERO_6x25menos_10">#REF!</definedName>
    <definedName name="CODO_ACERO_6x25menos_11">#REF!</definedName>
    <definedName name="CODO_ACERO_6x25menos_6">#REF!</definedName>
    <definedName name="CODO_ACERO_6x25menos_7">#REF!</definedName>
    <definedName name="CODO_ACERO_6x25menos_8">#REF!</definedName>
    <definedName name="CODO_ACERO_6x25menos_9">#REF!</definedName>
    <definedName name="CODO_ACERO_6x70mas">#REF!</definedName>
    <definedName name="CODO_ACERO_6x70mas_10">#REF!</definedName>
    <definedName name="CODO_ACERO_6x70mas_11">#REF!</definedName>
    <definedName name="CODO_ACERO_6x70mas_6">#REF!</definedName>
    <definedName name="CODO_ACERO_6x70mas_7">#REF!</definedName>
    <definedName name="CODO_ACERO_6x70mas_8">#REF!</definedName>
    <definedName name="CODO_ACERO_6x70mas_9">#REF!</definedName>
    <definedName name="CODO_ACERO_8x25a70">#REF!</definedName>
    <definedName name="CODO_ACERO_8x25a70_10">#REF!</definedName>
    <definedName name="CODO_ACERO_8x25a70_11">#REF!</definedName>
    <definedName name="CODO_ACERO_8x25a70_6">#REF!</definedName>
    <definedName name="CODO_ACERO_8x25a70_7">#REF!</definedName>
    <definedName name="CODO_ACERO_8x25a70_8">#REF!</definedName>
    <definedName name="CODO_ACERO_8x25a70_9">#REF!</definedName>
    <definedName name="CODO_ACERO_8x25menos">#REF!</definedName>
    <definedName name="CODO_ACERO_8x25menos_10">#REF!</definedName>
    <definedName name="CODO_ACERO_8x25menos_11">#REF!</definedName>
    <definedName name="CODO_ACERO_8x25menos_6">#REF!</definedName>
    <definedName name="CODO_ACERO_8x25menos_7">#REF!</definedName>
    <definedName name="CODO_ACERO_8x25menos_8">#REF!</definedName>
    <definedName name="CODO_ACERO_8x25menos_9">#REF!</definedName>
    <definedName name="CODO_ACERO_8x45">#REF!</definedName>
    <definedName name="CODO_ACERO_8x45_10">#REF!</definedName>
    <definedName name="CODO_ACERO_8x45_11">#REF!</definedName>
    <definedName name="CODO_ACERO_8x45_6">#REF!</definedName>
    <definedName name="CODO_ACERO_8x45_7">#REF!</definedName>
    <definedName name="CODO_ACERO_8x45_8">#REF!</definedName>
    <definedName name="CODO_ACERO_8x45_9">#REF!</definedName>
    <definedName name="CODO_ACERO_8x70mas">#REF!</definedName>
    <definedName name="CODO_ACERO_8x70mas_10">#REF!</definedName>
    <definedName name="CODO_ACERO_8x70mas_11">#REF!</definedName>
    <definedName name="CODO_ACERO_8x70mas_6">#REF!</definedName>
    <definedName name="CODO_ACERO_8x70mas_7">#REF!</definedName>
    <definedName name="CODO_ACERO_8x70mas_8">#REF!</definedName>
    <definedName name="CODO_ACERO_8x70mas_9">#REF!</definedName>
    <definedName name="CODO_ACERO_8x90">#REF!</definedName>
    <definedName name="CODO_ACERO_8x90_10">#REF!</definedName>
    <definedName name="CODO_ACERO_8x90_11">#REF!</definedName>
    <definedName name="CODO_ACERO_8x90_6">#REF!</definedName>
    <definedName name="CODO_ACERO_8x90_7">#REF!</definedName>
    <definedName name="CODO_ACERO_8x90_8">#REF!</definedName>
    <definedName name="CODO_ACERO_8x90_9">#REF!</definedName>
    <definedName name="CODO_CPVC_12x90">#REF!</definedName>
    <definedName name="CODO_CPVC_12x90_10">#REF!</definedName>
    <definedName name="CODO_CPVC_12x90_11">#REF!</definedName>
    <definedName name="CODO_CPVC_12x90_6">#REF!</definedName>
    <definedName name="CODO_CPVC_12x90_7">#REF!</definedName>
    <definedName name="CODO_CPVC_12x90_8">#REF!</definedName>
    <definedName name="CODO_CPVC_12x90_9">#REF!</definedName>
    <definedName name="CODO_DE_1">[26]Insumos!$G$728</definedName>
    <definedName name="Codo_de_4___Drenaje">[26]Insumos!$G$54</definedName>
    <definedName name="CODO_DE_ACERO_DE_18">[26]Insumos!$G$182</definedName>
    <definedName name="Codo_de_media___PVC">[26]Insumos!$G$112</definedName>
    <definedName name="CODO_ELEC_1">#REF!</definedName>
    <definedName name="CODO_ELEC_1_10">#REF!</definedName>
    <definedName name="CODO_ELEC_1_11">#REF!</definedName>
    <definedName name="CODO_ELEC_1_6">#REF!</definedName>
    <definedName name="CODO_ELEC_1_7">#REF!</definedName>
    <definedName name="CODO_ELEC_1_8">#REF!</definedName>
    <definedName name="CODO_ELEC_1_9">#REF!</definedName>
    <definedName name="CODO_ELEC_12">#REF!</definedName>
    <definedName name="CODO_ELEC_12_10">#REF!</definedName>
    <definedName name="CODO_ELEC_12_11">#REF!</definedName>
    <definedName name="CODO_ELEC_12_6">#REF!</definedName>
    <definedName name="CODO_ELEC_12_7">#REF!</definedName>
    <definedName name="CODO_ELEC_12_8">#REF!</definedName>
    <definedName name="CODO_ELEC_12_9">#REF!</definedName>
    <definedName name="CODO_ELEC_1y12">#REF!</definedName>
    <definedName name="CODO_ELEC_1y12_10">#REF!</definedName>
    <definedName name="CODO_ELEC_1y12_11">#REF!</definedName>
    <definedName name="CODO_ELEC_1y12_6">#REF!</definedName>
    <definedName name="CODO_ELEC_1y12_7">#REF!</definedName>
    <definedName name="CODO_ELEC_1y12_8">#REF!</definedName>
    <definedName name="CODO_ELEC_1y12_9">#REF!</definedName>
    <definedName name="CODO_ELEC_2">#REF!</definedName>
    <definedName name="CODO_ELEC_2_10">#REF!</definedName>
    <definedName name="CODO_ELEC_2_11">#REF!</definedName>
    <definedName name="CODO_ELEC_2_6">#REF!</definedName>
    <definedName name="CODO_ELEC_2_7">#REF!</definedName>
    <definedName name="CODO_ELEC_2_8">#REF!</definedName>
    <definedName name="CODO_ELEC_2_9">#REF!</definedName>
    <definedName name="CODO_ELEC_34">#REF!</definedName>
    <definedName name="CODO_ELEC_34_10">#REF!</definedName>
    <definedName name="CODO_ELEC_34_11">#REF!</definedName>
    <definedName name="CODO_ELEC_34_6">#REF!</definedName>
    <definedName name="CODO_ELEC_34_7">#REF!</definedName>
    <definedName name="CODO_ELEC_34_8">#REF!</definedName>
    <definedName name="CODO_ELEC_34_9">#REF!</definedName>
    <definedName name="CODO_HG_1_12_x90">#REF!</definedName>
    <definedName name="CODO_HG_1_12_x90_10">#REF!</definedName>
    <definedName name="CODO_HG_1_12_x90_11">#REF!</definedName>
    <definedName name="CODO_HG_1_12_x90_6">#REF!</definedName>
    <definedName name="CODO_HG_1_12_x90_7">#REF!</definedName>
    <definedName name="CODO_HG_1_12_x90_8">#REF!</definedName>
    <definedName name="CODO_HG_1_12_x90_9">#REF!</definedName>
    <definedName name="CODO_HG_12x90">#REF!</definedName>
    <definedName name="CODO_HG_12x90_10">#REF!</definedName>
    <definedName name="CODO_HG_12x90_11">#REF!</definedName>
    <definedName name="CODO_HG_12x90_6">#REF!</definedName>
    <definedName name="CODO_HG_12x90_7">#REF!</definedName>
    <definedName name="CODO_HG_12x90_8">#REF!</definedName>
    <definedName name="CODO_HG_12x90_9">#REF!</definedName>
    <definedName name="CODO_HG_1x90">#REF!</definedName>
    <definedName name="CODO_HG_1x90_10">#REF!</definedName>
    <definedName name="CODO_HG_1x90_11">#REF!</definedName>
    <definedName name="CODO_HG_1x90_6">#REF!</definedName>
    <definedName name="CODO_HG_1x90_7">#REF!</definedName>
    <definedName name="CODO_HG_1x90_8">#REF!</definedName>
    <definedName name="CODO_HG_1x90_9">#REF!</definedName>
    <definedName name="CODO_HG_1y12x90">#REF!</definedName>
    <definedName name="CODO_HG_1y12x90_10">#REF!</definedName>
    <definedName name="CODO_HG_1y12x90_11">#REF!</definedName>
    <definedName name="CODO_HG_1y12x90_6">#REF!</definedName>
    <definedName name="CODO_HG_1y12x90_7">#REF!</definedName>
    <definedName name="CODO_HG_1y12x90_8">#REF!</definedName>
    <definedName name="CODO_HG_1y12x90_9">#REF!</definedName>
    <definedName name="CODO_HG_2x90">#REF!</definedName>
    <definedName name="CODO_HG_2x90_10">#REF!</definedName>
    <definedName name="CODO_HG_2x90_11">#REF!</definedName>
    <definedName name="CODO_HG_2x90_6">#REF!</definedName>
    <definedName name="CODO_HG_2x90_7">#REF!</definedName>
    <definedName name="CODO_HG_2x90_8">#REF!</definedName>
    <definedName name="CODO_HG_2x90_9">#REF!</definedName>
    <definedName name="CODO_HG_34x90">#REF!</definedName>
    <definedName name="CODO_HG_34x90_10">#REF!</definedName>
    <definedName name="CODO_HG_34x90_11">#REF!</definedName>
    <definedName name="CODO_HG_34x90_6">#REF!</definedName>
    <definedName name="CODO_HG_34x90_7">#REF!</definedName>
    <definedName name="CODO_HG_34x90_8">#REF!</definedName>
    <definedName name="CODO_HG_34x90_9">#REF!</definedName>
    <definedName name="CODO_PVC_DRE_2x45">#REF!</definedName>
    <definedName name="CODO_PVC_DRE_2x45_10">#REF!</definedName>
    <definedName name="CODO_PVC_DRE_2x45_11">#REF!</definedName>
    <definedName name="CODO_PVC_DRE_2x45_6">#REF!</definedName>
    <definedName name="CODO_PVC_DRE_2x45_7">#REF!</definedName>
    <definedName name="CODO_PVC_DRE_2x45_8">#REF!</definedName>
    <definedName name="CODO_PVC_DRE_2x45_9">#REF!</definedName>
    <definedName name="CODO_PVC_DRE_2x90">#REF!</definedName>
    <definedName name="CODO_PVC_DRE_2x90_10">#REF!</definedName>
    <definedName name="CODO_PVC_DRE_2x90_11">#REF!</definedName>
    <definedName name="CODO_PVC_DRE_2x90_6">#REF!</definedName>
    <definedName name="CODO_PVC_DRE_2x90_7">#REF!</definedName>
    <definedName name="CODO_PVC_DRE_2x90_8">#REF!</definedName>
    <definedName name="CODO_PVC_DRE_2x90_9">#REF!</definedName>
    <definedName name="CODO_PVC_DRE_3x45">#REF!</definedName>
    <definedName name="CODO_PVC_DRE_3x45_10">#REF!</definedName>
    <definedName name="CODO_PVC_DRE_3x45_11">#REF!</definedName>
    <definedName name="CODO_PVC_DRE_3x45_6">#REF!</definedName>
    <definedName name="CODO_PVC_DRE_3x45_7">#REF!</definedName>
    <definedName name="CODO_PVC_DRE_3x45_8">#REF!</definedName>
    <definedName name="CODO_PVC_DRE_3x45_9">#REF!</definedName>
    <definedName name="CODO_PVC_DRE_3x90">#REF!</definedName>
    <definedName name="CODO_PVC_DRE_3x90_10">#REF!</definedName>
    <definedName name="CODO_PVC_DRE_3x90_11">#REF!</definedName>
    <definedName name="CODO_PVC_DRE_3x90_6">#REF!</definedName>
    <definedName name="CODO_PVC_DRE_3x90_7">#REF!</definedName>
    <definedName name="CODO_PVC_DRE_3x90_8">#REF!</definedName>
    <definedName name="CODO_PVC_DRE_3x90_9">#REF!</definedName>
    <definedName name="CODO_PVC_DRE_4x45">#REF!</definedName>
    <definedName name="CODO_PVC_DRE_4x45_10">#REF!</definedName>
    <definedName name="CODO_PVC_DRE_4x45_11">#REF!</definedName>
    <definedName name="CODO_PVC_DRE_4x45_6">#REF!</definedName>
    <definedName name="CODO_PVC_DRE_4x45_7">#REF!</definedName>
    <definedName name="CODO_PVC_DRE_4x45_8">#REF!</definedName>
    <definedName name="CODO_PVC_DRE_4x45_9">#REF!</definedName>
    <definedName name="CODO_PVC_DRE_4x90">#REF!</definedName>
    <definedName name="CODO_PVC_DRE_4x90_10">#REF!</definedName>
    <definedName name="CODO_PVC_DRE_4x90_11">#REF!</definedName>
    <definedName name="CODO_PVC_DRE_4x90_6">#REF!</definedName>
    <definedName name="CODO_PVC_DRE_4x90_7">#REF!</definedName>
    <definedName name="CODO_PVC_DRE_4x90_8">#REF!</definedName>
    <definedName name="CODO_PVC_DRE_4x90_9">#REF!</definedName>
    <definedName name="CODO_PVC_PRES_12x90">#REF!</definedName>
    <definedName name="CODO_PVC_PRES_12x90_10">#REF!</definedName>
    <definedName name="CODO_PVC_PRES_12x90_11">#REF!</definedName>
    <definedName name="CODO_PVC_PRES_12x90_6">#REF!</definedName>
    <definedName name="CODO_PVC_PRES_12x90_7">#REF!</definedName>
    <definedName name="CODO_PVC_PRES_12x90_8">#REF!</definedName>
    <definedName name="CODO_PVC_PRES_12x90_9">#REF!</definedName>
    <definedName name="CODO_PVC_PRES_1x90">#REF!</definedName>
    <definedName name="CODO_PVC_PRES_1x90_10">#REF!</definedName>
    <definedName name="CODO_PVC_PRES_1x90_11">#REF!</definedName>
    <definedName name="CODO_PVC_PRES_1x90_6">#REF!</definedName>
    <definedName name="CODO_PVC_PRES_1x90_7">#REF!</definedName>
    <definedName name="CODO_PVC_PRES_1x90_8">#REF!</definedName>
    <definedName name="CODO_PVC_PRES_1x90_9">#REF!</definedName>
    <definedName name="Codo_Q_3__x_90__PVC____Drenaje">[26]Insumos!$G$380</definedName>
    <definedName name="CODO1">#REF!</definedName>
    <definedName name="CODO112">#REF!</definedName>
    <definedName name="CODO12">#REF!</definedName>
    <definedName name="CODO2E">#REF!</definedName>
    <definedName name="CODO34">#REF!</definedName>
    <definedName name="CODO3E">#REF!</definedName>
    <definedName name="CODO4E">#REF!</definedName>
    <definedName name="CODOCPVC12X90">#REF!</definedName>
    <definedName name="CODOCPVC34X90">#REF!</definedName>
    <definedName name="CODOHG112X90">#REF!</definedName>
    <definedName name="CODOHG125X90">#REF!</definedName>
    <definedName name="CODOHG12X90">#REF!</definedName>
    <definedName name="CODOHG1X90">#REF!</definedName>
    <definedName name="CODOHG212X90">#REF!</definedName>
    <definedName name="CODOHG2X90">#REF!</definedName>
    <definedName name="CODOHG34X90">#REF!</definedName>
    <definedName name="CODOHG3X90">#REF!</definedName>
    <definedName name="CODOHG4X90">#REF!</definedName>
    <definedName name="CODONHG112X90">#REF!</definedName>
    <definedName name="CODONHG125X90">#REF!</definedName>
    <definedName name="CODONHG12X90">#REF!</definedName>
    <definedName name="CODONHG1X90">#REF!</definedName>
    <definedName name="CODONHG212X90">#REF!</definedName>
    <definedName name="CODONHG2X90">#REF!</definedName>
    <definedName name="CODONHG34X90">#REF!</definedName>
    <definedName name="CODONHG3X90">#REF!</definedName>
    <definedName name="CODONHG4X90">#REF!</definedName>
    <definedName name="CODOPVCDREN2X45">#REF!</definedName>
    <definedName name="CODOPVCDREN2X90">#REF!</definedName>
    <definedName name="CODOPVCDREN3X45">#REF!</definedName>
    <definedName name="CODOPVCDREN3X90">#REF!</definedName>
    <definedName name="CODOPVCDREN4X45">#REF!</definedName>
    <definedName name="CODOPVCDREN4X90">#REF!</definedName>
    <definedName name="CODOPVCDREN6X45">#REF!</definedName>
    <definedName name="CODOPVCDREN6X90">#REF!</definedName>
    <definedName name="CODOPVCPRES112X90">#REF!</definedName>
    <definedName name="CODOPVCPRES12X90">#REF!</definedName>
    <definedName name="CODOPVCPRES1X90">#REF!</definedName>
    <definedName name="CODOPVCPRES2X90">#REF!</definedName>
    <definedName name="CODOPVCPRES34X90">#REF!</definedName>
    <definedName name="CODOPVCPRES3X90">#REF!</definedName>
    <definedName name="CODOPVCPRES4X90">#REF!</definedName>
    <definedName name="CODOPVCPRES6X90">#REF!</definedName>
    <definedName name="Col.1erN">#REF!</definedName>
    <definedName name="Col.20.20.2nivel">[56]Análisis!$D$261</definedName>
    <definedName name="Col.20X20">#REF!</definedName>
    <definedName name="col.20x20.area.noble">#REF!</definedName>
    <definedName name="col.20x20.plastbau">#REF!</definedName>
    <definedName name="col.25cm.diam.">[57]Análisis!$D$324</definedName>
    <definedName name="col.30x30.lobby">#REF!</definedName>
    <definedName name="col.50cm">[57]Análisis!$D$345</definedName>
    <definedName name="Col.Ama.2do.N.Mod.II">#REF!</definedName>
    <definedName name="Col.Ama.3erN.Mod.II">#REF!</definedName>
    <definedName name="Col.amarre.20x20.2doN">#REF!</definedName>
    <definedName name="Col.amarre.3erN">#REF!</definedName>
    <definedName name="Col.C1.1erN.Mod.I">#REF!</definedName>
    <definedName name="Col.C1.1erN.Mod.II">#REF!</definedName>
    <definedName name="Col.C1.25x25.1erN">#REF!</definedName>
    <definedName name="Col.C1.25x25.2doN">#REF!</definedName>
    <definedName name="Col.C1.25x25.3erN">#REF!</definedName>
    <definedName name="Col.C1.2do.N.Mod.II">#REF!</definedName>
    <definedName name="Col.C1.3erN.Mod.I">#REF!</definedName>
    <definedName name="Col.C1.3erN.Mod.II">#REF!</definedName>
    <definedName name="Col.C1.4toN.Mod.I">#REF!</definedName>
    <definedName name="Col.C1.4toN.Mod.II">#REF!</definedName>
    <definedName name="Col.C11.edif.Oficinas">[34]Análisis!$D$775</definedName>
    <definedName name="Col.C12do.N.Mod.I">#REF!</definedName>
    <definedName name="Col.C2.1erN.Mod.I">#REF!</definedName>
    <definedName name="Col.C2.1erN.mod.II">#REF!</definedName>
    <definedName name="Col.C2.2do.N.Mod.I">#REF!</definedName>
    <definedName name="Col.C2.2doN.Mod.II">#REF!</definedName>
    <definedName name="Col.C2.3erN.Mod.II">#REF!</definedName>
    <definedName name="Col.C2.4toN.Mod.II">#REF!</definedName>
    <definedName name="Col.C2y3.3erN.Mod.I">#REF!</definedName>
    <definedName name="Col.C2y3.4toN.Mod.I">#REF!</definedName>
    <definedName name="Col.C3.1erN.Mod.II">#REF!</definedName>
    <definedName name="Col.C31erN.Mod.I">#REF!</definedName>
    <definedName name="Col.C4.1erN.Mod.II">#REF!</definedName>
    <definedName name="Col.C4.1erN.ModI">#REF!</definedName>
    <definedName name="Col.C4.1erN.Villas">[34]Análisis!#REF!</definedName>
    <definedName name="Col.C4.2doN.Mod.I">#REF!</definedName>
    <definedName name="Col.C4.2doN.Mod.II">#REF!</definedName>
    <definedName name="Col.C4.2doN.Villas">#REF!</definedName>
    <definedName name="Col.C4.3erN.Mod.I">#REF!</definedName>
    <definedName name="Col.C4.3erN.Mod.II">#REF!</definedName>
    <definedName name="Col.C4.4toN.Mod.I">#REF!</definedName>
    <definedName name="Col.C4.4toN.Mod.II">#REF!</definedName>
    <definedName name="Col.C5.triangular">[34]Análisis!$D$765</definedName>
    <definedName name="Col.Camarre.4toN.Mod.II">#REF!</definedName>
    <definedName name="col.GFRC.red.25">[57]Insumos!$C$65</definedName>
    <definedName name="col.red.30cm">#REF!</definedName>
    <definedName name="Col.Redon.30cm.BNP.Administración">[34]Análisis!#REF!</definedName>
    <definedName name="Col.Redon.30cmSNP.Administración">[34]Análisis!#REF!</definedName>
    <definedName name="cola_de_pez">[26]Insumos!$G$166</definedName>
    <definedName name="COLA_EXT_LAVAMANOS_PVC_1_14x8">#REF!</definedName>
    <definedName name="COLA_EXT_LAVAMANOS_PVC_1_14x8_10">#REF!</definedName>
    <definedName name="COLA_EXT_LAVAMANOS_PVC_1_14x8_11">#REF!</definedName>
    <definedName name="COLA_EXT_LAVAMANOS_PVC_1_14x8_6">#REF!</definedName>
    <definedName name="COLA_EXT_LAVAMANOS_PVC_1_14x8_7">#REF!</definedName>
    <definedName name="COLA_EXT_LAVAMANOS_PVC_1_14x8_8">#REF!</definedName>
    <definedName name="COLA_EXT_LAVAMANOS_PVC_1_14x8_9">#REF!</definedName>
    <definedName name="COLAEXTLAV">#REF!</definedName>
    <definedName name="Colc.Bloque.10cm">[34]Insumos!$E$84</definedName>
    <definedName name="Colc.Hormigón.Grua">[34]Análisis!$D$49</definedName>
    <definedName name="colc.marmolpared">#REF!</definedName>
    <definedName name="COLC1">#REF!</definedName>
    <definedName name="COLC1_6">#REF!</definedName>
    <definedName name="COLC2">#REF!</definedName>
    <definedName name="COLC2_6">#REF!</definedName>
    <definedName name="COLC3CIR">#REF!</definedName>
    <definedName name="COLC3CIR_6">#REF!</definedName>
    <definedName name="COLC4">#REF!</definedName>
    <definedName name="COLC4_6">#REF!</definedName>
    <definedName name="Coloc.Bloq.8.BNPT">#REF!</definedName>
    <definedName name="Coloc.Bloque.12">#REF!</definedName>
    <definedName name="Coloc.ceramica.pared">#REF!</definedName>
    <definedName name="Coloc.Ceramica.Pisos">'[58]Costos Mano de Obra'!$O$46</definedName>
    <definedName name="Coloc.Hormigón">#REF!</definedName>
    <definedName name="Coloc.piso">#REF!</definedName>
    <definedName name="Coloc.Quary.Tile">#REF!</definedName>
    <definedName name="Coloc.Zocalo">#REF!</definedName>
    <definedName name="Coloc.Zócalo">#REF!</definedName>
    <definedName name="COLOC_BLOCK4">#REF!</definedName>
    <definedName name="COLOC_BLOCK4_10">#REF!</definedName>
    <definedName name="COLOC_BLOCK4_11">#REF!</definedName>
    <definedName name="COLOC_BLOCK4_6">#REF!</definedName>
    <definedName name="COLOC_BLOCK4_7">#REF!</definedName>
    <definedName name="COLOC_BLOCK4_8">#REF!</definedName>
    <definedName name="COLOC_BLOCK4_9">#REF!</definedName>
    <definedName name="COLOC_BLOCK6">#REF!</definedName>
    <definedName name="COLOC_BLOCK6_10">#REF!</definedName>
    <definedName name="COLOC_BLOCK6_11">#REF!</definedName>
    <definedName name="COLOC_BLOCK6_6">#REF!</definedName>
    <definedName name="COLOC_BLOCK6_7">#REF!</definedName>
    <definedName name="COLOC_BLOCK6_8">#REF!</definedName>
    <definedName name="COLOC_BLOCK6_9">#REF!</definedName>
    <definedName name="COLOC_BLOCK8">#REF!</definedName>
    <definedName name="COLOC_BLOCK8_10">#REF!</definedName>
    <definedName name="COLOC_BLOCK8_11">#REF!</definedName>
    <definedName name="COLOC_BLOCK8_6">#REF!</definedName>
    <definedName name="COLOC_BLOCK8_7">#REF!</definedName>
    <definedName name="COLOC_BLOCK8_8">#REF!</definedName>
    <definedName name="COLOC_BLOCK8_9">#REF!</definedName>
    <definedName name="COLOC_TUB_PEAD_16">#REF!</definedName>
    <definedName name="COLOC_TUB_PEAD_16_10">#REF!</definedName>
    <definedName name="COLOC_TUB_PEAD_16_11">#REF!</definedName>
    <definedName name="COLOC_TUB_PEAD_16_6">#REF!</definedName>
    <definedName name="COLOC_TUB_PEAD_16_7">#REF!</definedName>
    <definedName name="COLOC_TUB_PEAD_16_8">#REF!</definedName>
    <definedName name="COLOC_TUB_PEAD_16_9">#REF!</definedName>
    <definedName name="COLOC_TUB_PEAD_20">#REF!</definedName>
    <definedName name="COLOC_TUB_PEAD_20_10">#REF!</definedName>
    <definedName name="COLOC_TUB_PEAD_20_11">#REF!</definedName>
    <definedName name="COLOC_TUB_PEAD_20_6">#REF!</definedName>
    <definedName name="COLOC_TUB_PEAD_20_7">#REF!</definedName>
    <definedName name="COLOC_TUB_PEAD_20_8">#REF!</definedName>
    <definedName name="COLOC_TUB_PEAD_20_9">#REF!</definedName>
    <definedName name="COLOC_TUB_PEAD_8">#REF!</definedName>
    <definedName name="COLOC_TUB_PEAD_8_10">#REF!</definedName>
    <definedName name="COLOC_TUB_PEAD_8_11">#REF!</definedName>
    <definedName name="COLOC_TUB_PEAD_8_6">#REF!</definedName>
    <definedName name="COLOC_TUB_PEAD_8_7">#REF!</definedName>
    <definedName name="COLOC_TUB_PEAD_8_8">#REF!</definedName>
    <definedName name="COLOC_TUB_PEAD_8_9">#REF!</definedName>
    <definedName name="Colocacion__MO__de_Encache_decorativo">'[26]Análisis grales'!$F$387</definedName>
    <definedName name="Colocacion__MO__de_Encache_no_decorativo">'[26]Análisis grales'!$F$1034</definedName>
    <definedName name="Colocacion_de_Asfalto">'[26]Análisis grales'!$F$2211</definedName>
    <definedName name="Colocacion_de_Asfalto_en_Bacheo_Técnico">'[26]Análisis grales'!$F$3479</definedName>
    <definedName name="Colocacion_de_Barrera_de_defensa_MO">'[26]Análisis grales'!$F$38</definedName>
    <definedName name="Colocacion_de_bloques_de_4">'[26]Análisis grales'!$F$284</definedName>
    <definedName name="Colocacion_de_bloques_de_6">'[26]Análisis grales'!$F$277</definedName>
    <definedName name="Colocacion_de_bloques_de_8">'[26]Análisis grales'!$F$270</definedName>
    <definedName name="Colocacion_de_estructuras_metalicas_por_libra">[26]Insumos!$G$39</definedName>
    <definedName name="Colocacion_de_ladrillos">'[26]Análisis grales'!$F$1011</definedName>
    <definedName name="Colocacion_de_Maestras">'[26]Análisis grales'!$F$2573</definedName>
    <definedName name="Colocacion_de_malla_electrosoldada">'[26]Análisis grales'!$F$750</definedName>
    <definedName name="COLOCACION_DE_TUBO_DE_ACERO__16">'[26]Colocacion D=16" '!$F$44</definedName>
    <definedName name="Colocacion_de_Zocalo_en_piso_Ceramicas_o_similar_espesor">'[26]Análisis grales'!$F$4227</definedName>
    <definedName name="Colocación_furgones_con_montacarga">[26]Insumos!$G$137</definedName>
    <definedName name="Colocación_tinacos_500_gal.__pvc">[26]Insumos!$G$185</definedName>
    <definedName name="COLOCACION_TUBO_DE_ACERO__20">'[26]Colocacion D=20 24"'!$H$44</definedName>
    <definedName name="Colorante">[34]Insumos!$E$69</definedName>
    <definedName name="Colum.60cm.Espectaculos">[34]Análisis!$D$1004</definedName>
    <definedName name="Colum.C.1">#REF!</definedName>
    <definedName name="Colum.C.3">#REF!</definedName>
    <definedName name="Colum.Cuad.Edif.Oficinas">[34]Análisis!$D$755</definedName>
    <definedName name="Colum.Horm.Convenc.Espectaculos">[34]Análisis!$D$1018</definedName>
    <definedName name="Colum.Ø45.Edif.Oficina">[34]Análisis!$D$785</definedName>
    <definedName name="Colum.Red40.Discot">#REF!</definedName>
    <definedName name="Colum.Red50.Casino">#REF!</definedName>
    <definedName name="Colum.redon.40.Area.Novle">[34]Análisis!#REF!</definedName>
    <definedName name="Colum.redonda.40.Comedor">[34]Análisis!#REF!</definedName>
    <definedName name="Column.horm.Administracion">[34]Análisis!#REF!</definedName>
    <definedName name="Columna.C1.15x20">[34]Análisis!$D$148</definedName>
    <definedName name="Columna.Cc.20x20">[34]Análisis!$D$156</definedName>
    <definedName name="Columna.Cocina">[34]Análisis!#REF!</definedName>
    <definedName name="Columna.Convenc.Villas">#REF!</definedName>
    <definedName name="Columna.Cr">[34]Análisis!$D$182</definedName>
    <definedName name="Columna.Horm.Area.Noble">[34]Análisis!#REF!</definedName>
    <definedName name="Columna.Lavanderia">[34]Análisis!$D$933</definedName>
    <definedName name="columna.pergolado">[59]Análisis!$D$1625</definedName>
    <definedName name="Columna.Redon.50.Area.Noble">[34]Análisis!#REF!</definedName>
    <definedName name="Columna.redonda.30.villas">#REF!</definedName>
    <definedName name="COLUMNA_C1">'[26]CUANTIA ELEM. EST.'!$J$9</definedName>
    <definedName name="Columna30x30">#REF!</definedName>
    <definedName name="Columnas.C1s.C2s">[34]Análisis!$D$164</definedName>
    <definedName name="Columnas.Redonda.30cm">[34]Análisis!$D$173</definedName>
    <definedName name="Com.Personal">#REF!</definedName>
    <definedName name="COMBUSTIBLES">#REF!</definedName>
    <definedName name="Compactacion_con_Rod._Vib._pata_de_cabra_arcilla_15_cm">'[26]Análisis grales'!$F$907</definedName>
    <definedName name="Compactacion_de_relleno_con_maco">'[26]Análisis grales'!$F$2190</definedName>
    <definedName name="Compactacion_de_relleno_con_maco__Sin_regado_a_mano">'[26]Análisis grales'!$F$5322</definedName>
    <definedName name="Compactacion_material_filtro_con_Rod._Vib._Liso_Manual_de_2_ton_e_30_cm">'[26]Análisis grales'!$F$985</definedName>
    <definedName name="COMPENS">#REF!</definedName>
    <definedName name="COMPRESOR">#REF!</definedName>
    <definedName name="COMPRESOR_10">#REF!</definedName>
    <definedName name="COMPRESOR_11">#REF!</definedName>
    <definedName name="COMPRESOR_6">#REF!</definedName>
    <definedName name="COMPRESOR_7">#REF!</definedName>
    <definedName name="COMPRESOR_8">#REF!</definedName>
    <definedName name="COMPRESOR_9">#REF!</definedName>
    <definedName name="COMPUERTA_1x1_VOLANTA">#REF!</definedName>
    <definedName name="COMPUERTA_1x1_VOLANTA_10">#REF!</definedName>
    <definedName name="COMPUERTA_1x1_VOLANTA_11">#REF!</definedName>
    <definedName name="COMPUERTA_1x1_VOLANTA_6">#REF!</definedName>
    <definedName name="COMPUERTA_1x1_VOLANTA_7">#REF!</definedName>
    <definedName name="COMPUERTA_1x1_VOLANTA_8">#REF!</definedName>
    <definedName name="COMPUERTA_1x1_VOLANTA_9">#REF!</definedName>
    <definedName name="Comunicacion_datalogger_Primayer__caudalimetro">[26]Insumos!$G$425</definedName>
    <definedName name="Con.Zap.ZC5">[37]Análisis!#REF!</definedName>
    <definedName name="concreto.nivelacion">[57]Análisis!$D$207</definedName>
    <definedName name="concreto.pobre">#REF!</definedName>
    <definedName name="Concreto.pobre.bajo.zapata">[34]Análisis!#REF!</definedName>
    <definedName name="CONDULET1">#REF!</definedName>
    <definedName name="CONDULET112">#REF!</definedName>
    <definedName name="CONDULET2">#REF!</definedName>
    <definedName name="CONDULET3">#REF!</definedName>
    <definedName name="CONDULET34">#REF!</definedName>
    <definedName name="CONDULET4">#REF!</definedName>
    <definedName name="Confeccion_de_andamios_interiores">'[26]Análisis grales'!$F$98</definedName>
    <definedName name="Confeccion_de_calzos__para_vaciados_fundaciones">'[26]Análisis grales'!$F$2684</definedName>
    <definedName name="Confeccion_de_calzos__para_vaciados_Losas_de_Techo">'[26]Análisis grales'!$F$2702</definedName>
    <definedName name="Confeccion_de_calzos__para_vaciados_muros">'[26]Análisis grales'!$F$2693</definedName>
    <definedName name="Confeccion_de_Escalon_Revestido_de_Mezcla">'[26]Análisis grales'!$F$68</definedName>
    <definedName name="Confección_de_Ladrillo_a_mano__2x4x8___Mano_de_Obra">'[26]Análisis grales'!$F$209</definedName>
    <definedName name="Confeccion_de_molde_losa_convencional">'[26]Análisis grales'!$F$126</definedName>
    <definedName name="Confeccion_de_muro_HA_Convencional">'[26]Análisis grales'!$F$105</definedName>
    <definedName name="Confeccion_de_Registro_sanitario">'[26]Análisis grales'!$F$571</definedName>
    <definedName name="Confeccion_molde_columnas_y_viga_de_amarre">'[26]Análisis grales'!$F$146</definedName>
    <definedName name="Conformacion_de_Acceso_y_Acarreo_de_Materiales">'[26]Análisis grales'!$F$5418</definedName>
    <definedName name="Cono_de_goma_de_29">[26]Insumos!$G$642</definedName>
    <definedName name="Construccion_de_Estructuras_Imbornal_de_2_Rejilla__del_Sistema_Pluvial___1.90x1.80x1.35_ml">'[26]Análisis grales'!$F$3076</definedName>
    <definedName name="Construccion_de_Imbornal_de_3_Rejillas__del_Sistema_Pluvial___2.64x2.05x1.35_ml">'[26]Análisis grales'!$F$4096</definedName>
    <definedName name="CONTEN">#REF!</definedName>
    <definedName name="Conten__0.45x0.30x0.15">'[26]Análisis grales'!$F$4605</definedName>
    <definedName name="CONTEN_10">#REF!</definedName>
    <definedName name="CONTEN_11">#REF!</definedName>
    <definedName name="CONTEN_6">#REF!</definedName>
    <definedName name="CONTEN_7">#REF!</definedName>
    <definedName name="CONTEN_8">#REF!</definedName>
    <definedName name="CONTEN_9">#REF!</definedName>
    <definedName name="Conten_con_Hormigon_Industrial__0.55x0.30x0.15">'[26]Análisis grales'!$F$5377</definedName>
    <definedName name="CONTENTELFORDM">#REF!</definedName>
    <definedName name="CONTENTELFORDM3">#REF!</definedName>
    <definedName name="ContraHuella.Marmol">#REF!</definedName>
    <definedName name="CONTROL">#REF!</definedName>
    <definedName name="control_3">"$#REF!.$#REF!$#REF!:#REF!#REF!"</definedName>
    <definedName name="CONTROLADM">#REF!</definedName>
    <definedName name="CONTROLCOC">#REF!</definedName>
    <definedName name="CONTROLCOME">#REF!</definedName>
    <definedName name="CONTROLLAV">#REF!</definedName>
    <definedName name="Conv.Col.C1">[37]Análisis!#REF!</definedName>
    <definedName name="Conv.Col.C5">[37]Análisis!#REF!</definedName>
    <definedName name="Conv.Col.C6">[37]Análisis!#REF!</definedName>
    <definedName name="Conv.Col.C7">[37]Análisis!#REF!</definedName>
    <definedName name="Conv.Col.C8">[37]Análisis!#REF!</definedName>
    <definedName name="Conv.Losa">[37]Análisis!#REF!</definedName>
    <definedName name="Conv.V2">[37]Análisis!#REF!</definedName>
    <definedName name="Conv.V3">[37]Análisis!#REF!</definedName>
    <definedName name="Conv.V4">[37]Análisis!#REF!</definedName>
    <definedName name="Conv.V5">[37]Análisis!#REF!</definedName>
    <definedName name="Conv.V7">[37]Análisis!#REF!</definedName>
    <definedName name="Conv.V8">[37]Análisis!#REF!</definedName>
    <definedName name="Conv.Viga.V1">[37]Análisis!#REF!</definedName>
    <definedName name="Conv.Zap.ZC1">[37]Análisis!#REF!</definedName>
    <definedName name="Conv.Zap.ZC2">[37]Análisis!#REF!</definedName>
    <definedName name="Conv.Zap.Zc3">[37]Análisis!#REF!</definedName>
    <definedName name="Conv.Zap.Zc4">[37]Análisis!#REF!</definedName>
    <definedName name="Conv.Zap.ZC6">[37]Análisis!#REF!</definedName>
    <definedName name="Conv.Zap.ZC7">[37]Análisis!#REF!</definedName>
    <definedName name="Conv.Zap.ZC8">[37]Análisis!#REF!</definedName>
    <definedName name="Copas_terminales_2__p_mc">[26]Insumos!$G$474</definedName>
    <definedName name="COPIA">[32]INS!#REF!</definedName>
    <definedName name="COPIA_8">#REF!</definedName>
    <definedName name="cOR" hidden="1">'[11]ANALISIS STO DGO'!#REF!</definedName>
    <definedName name="corniza.2.62pies">'[60]Cornisa de 2.62 pie'!$E$60</definedName>
    <definedName name="corniza.2pies">'[60]Cornisa de 2 pie'!$E$60</definedName>
    <definedName name="Cortadora_alquiler">[26]Insumos!$G$515</definedName>
    <definedName name="Corte.Chazos">#REF!</definedName>
    <definedName name="Corte__Doblado_y_Colocacion_de_Acero_Figurado">'[26]Análisis grales'!$F$2811</definedName>
    <definedName name="Corte_acero_con_oxicortes">'[26]Análisis grales'!$F$728</definedName>
    <definedName name="Corte_de_asfalto_con_cortadora">'[26]Análisis grales'!$F$4356</definedName>
    <definedName name="Corte_de_capa_vegetal_con_D6D">'[26]Análisis grales'!$F$1949</definedName>
    <definedName name="Corte_de_chazos">'[26]Análisis grales'!$F$58</definedName>
    <definedName name="Corte_de_Material_Comun_con_D8K">'[26]Análisis grales'!$F$1954</definedName>
    <definedName name="Corte_de_Material_Comun_Denso_Roca_Descomp._con_D8K">'[26]Análisis grales'!$F$1959</definedName>
    <definedName name="Corte_de_Material_Inservible_con_D8_K">'[26]Análisis grales'!$F$914</definedName>
    <definedName name="Corte_de_material_no_clasificado_con_D6D">'[26]Análisis grales'!$F$887</definedName>
    <definedName name="Corte_de_material_no_clasificado_con_D8K">'[26]Análisis grales'!$F$2169</definedName>
    <definedName name="Corte_en_caliche_duro__de_arrecife_Y_O_roca_descompuesta_con_Retro_320_CAT">'[26]Análisis grales'!$F$1834</definedName>
    <definedName name="Corte_en_MNC_con_Retro_320_CAT">'[26]Análisis grales'!$F$1828</definedName>
    <definedName name="Corte_en_Roca_dura_con_Retro_martillo_320_CAT">'[26]Análisis grales'!$F$1815</definedName>
    <definedName name="Corte_en_Tierra_Arena_Arcilla_con_Retro_320_CAT">'[26]Análisis grales'!$F$1821</definedName>
    <definedName name="corte_malla_gaviones">[26]Insumos!$G$572</definedName>
    <definedName name="cosa" hidden="1">'[11]ANALISIS STO DGO'!#REF!</definedName>
    <definedName name="Costo_de_adquisicion_Planta_de_Hormigon_de_100_m3_h__63Hp" hidden="1">'[61]Insumos RD'!$G$152</definedName>
    <definedName name="Costo_de_Instalacion_de_Planta_Cribado_y_Mezclado_Material">[26]Insumos!$G$139</definedName>
    <definedName name="Costo_Diario_Cortadora_de_pasto__cesped">'[26]Análisis grales'!$F$3501</definedName>
    <definedName name="Costo_Diario_de_seguridad_por_persona">'[26]Análisis grales'!$F$2859</definedName>
    <definedName name="Costo_Energia_y_Mantenimiento__Planta_Cribado_y_Mezclado_Material">[26]Insumos!$G$140</definedName>
    <definedName name="Costo_Horario_Alquiler_Retro__416">'[26]Análisis grales'!$F$5404</definedName>
    <definedName name="Costo_Horario_Cargador_950_CAT">'[26]Análisis grales'!$F$796</definedName>
    <definedName name="Costo_Horario_de_tractor_D8K">'[26]Análisis grales'!$F$2145</definedName>
    <definedName name="Costo_Horario_MINICARGADOR_BOBCAT_46HP">'[26]Análisis grales'!$F$2587</definedName>
    <definedName name="Costo_Horario_Retro_320_Cat">'[26]Análisis grales'!$F$1800</definedName>
    <definedName name="Costo_Horario_Retro_320_Cat__con_martillo">'[26]Análisis grales'!$F$1807</definedName>
    <definedName name="Costo_Horario_Retro_excavadora_235">'[26]Análisis grales'!$F$836</definedName>
    <definedName name="Costo_Horario_Retro_pala_416">'[26]Análisis grales'!$F$2951</definedName>
    <definedName name="Costo_Maquina_Cribado_y_Mezclado_Material">[26]Insumos!$G$138</definedName>
    <definedName name="Costo_total__h_Rodillo_Vib._Dynapac_CA25">'[26]Análisis grales'!$F$810</definedName>
    <definedName name="Costo_total__h_Rodillo_Vib._Liso_Manual_de_2_Toneladas">'[26]Análisis grales'!$F$850</definedName>
    <definedName name="Costo_total__h_Rodillo_Vib._Pata_de_Cabra">'[26]Análisis grales'!$F$843</definedName>
    <definedName name="Costo_total_h_Rodillo_Est._Liso_Galion">'[26]Análisis grales'!$F$824</definedName>
    <definedName name="Costo_total_horario_Bomba_de_Arrastre_para_vaciado_de_Hormigon">'[26]Análisis grales'!$F$3728</definedName>
    <definedName name="Costo_total_Horario_Tractor_D6D_CAT">'[26]Análisis grales'!$F$803</definedName>
    <definedName name="Costo_total_horarioMotoniveladora_12G">'[26]Análisis grales'!$F$817</definedName>
    <definedName name="costocapataz">'[50]Analisis Unit. '!$G$3</definedName>
    <definedName name="costoobrero">'[50]Analisis Unit. '!$G$5</definedName>
    <definedName name="costotecesp">'[50]Analisis Unit. '!$G$4</definedName>
    <definedName name="COUPLING112HG">#REF!</definedName>
    <definedName name="COUPLING12HG">#REF!</definedName>
    <definedName name="COUPLING1HG">#REF!</definedName>
    <definedName name="COUPLING212HG">#REF!</definedName>
    <definedName name="COUPLING2HG">#REF!</definedName>
    <definedName name="COUPLING34HG">#REF!</definedName>
    <definedName name="COUPLING3HG">#REF!</definedName>
    <definedName name="COUPLING4HG">#REF!</definedName>
    <definedName name="CPVC">#REF!</definedName>
    <definedName name="CPVCTANGIT125">#REF!</definedName>
    <definedName name="CPVCTANGIT230">#REF!</definedName>
    <definedName name="CPVCTANGIT460">#REF!</definedName>
    <definedName name="CPVCTANGIT920">#REF!</definedName>
    <definedName name="Cravilla3.4">#REF!</definedName>
    <definedName name="Crhist">#REF!</definedName>
    <definedName name="Cristalizado.marmol">[34]Insumos!$E$136</definedName>
    <definedName name="Crosstee_4__Tamsuei">[26]Insumos!$G$453</definedName>
    <definedName name="CRUZ_HG_1_12">#REF!</definedName>
    <definedName name="CRUZ_HG_1_12_10">#REF!</definedName>
    <definedName name="CRUZ_HG_1_12_11">#REF!</definedName>
    <definedName name="CRUZ_HG_1_12_6">#REF!</definedName>
    <definedName name="CRUZ_HG_1_12_7">#REF!</definedName>
    <definedName name="CRUZ_HG_1_12_8">#REF!</definedName>
    <definedName name="CRUZ_HG_1_12_9">#REF!</definedName>
    <definedName name="CSDT2" hidden="1">'[13]ANALISIS STO DGO'!#REF!</definedName>
    <definedName name="cuadro">[41]ADDENDA!#REF!</definedName>
    <definedName name="cuadro_6">#REF!</definedName>
    <definedName name="cuadro_8">#REF!</definedName>
    <definedName name="CUBETA_5Gls">#REF!</definedName>
    <definedName name="CUBETA_5Gls_10">#REF!</definedName>
    <definedName name="CUBETA_5Gls_11">#REF!</definedName>
    <definedName name="CUBETA_5Gls_6">#REF!</definedName>
    <definedName name="CUBETA_5Gls_7">#REF!</definedName>
    <definedName name="CUBETA_5Gls_8">#REF!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ierta.patinillo">#REF!</definedName>
    <definedName name="CUBO_GOMA">#REF!</definedName>
    <definedName name="CUBO_GOMA_10">#REF!</definedName>
    <definedName name="CUBO_GOMA_11">#REF!</definedName>
    <definedName name="CUBO_GOMA_6">#REF!</definedName>
    <definedName name="CUBO_GOMA_7">#REF!</definedName>
    <definedName name="CUBO_GOMA_8">#REF!</definedName>
    <definedName name="CUBO_GOMA_9">#REF!</definedName>
    <definedName name="Cubo_para_vaciado_de_Hormigón_3">#N/A</definedName>
    <definedName name="CUBREFALTA_INODORO_CROMO_38">#REF!</definedName>
    <definedName name="CUBREFALTA_INODORO_CROMO_38_10">#REF!</definedName>
    <definedName name="CUBREFALTA_INODORO_CROMO_38_11">#REF!</definedName>
    <definedName name="CUBREFALTA_INODORO_CROMO_38_6">#REF!</definedName>
    <definedName name="CUBREFALTA_INODORO_CROMO_38_7">#REF!</definedName>
    <definedName name="CUBREFALTA_INODORO_CROMO_38_8">#REF!</definedName>
    <definedName name="CUBREFALTA_INODORO_CROMO_38_9">#REF!</definedName>
    <definedName name="Cubrefalta_niquel._de_3_8">[26]Insumos!$G$373</definedName>
    <definedName name="CUBREFALTA38">#REF!</definedName>
    <definedName name="Cuneta_Trapezoidal">'[26]Análisis grales'!$F$2221</definedName>
    <definedName name="Cunetas_de_Hormigon_CT1__Hormigon_Industrial">'[26]Análisis grales'!$F$2401</definedName>
    <definedName name="Cuña">[26]Insumos!$G$482</definedName>
    <definedName name="Cuñas_un_cuarto_cuña_dia_martillo">[26]Insumos!$G$558</definedName>
    <definedName name="Curado.Resane.Horm.Visto">[34]Insumos!$E$137</definedName>
    <definedName name="Curado_de_Hormigon">'[26]Análisis grales'!$F$2794</definedName>
    <definedName name="Curado_y_Aditivo_3">#N/A</definedName>
    <definedName name="CURVA_ELEC_PVC_12">#REF!</definedName>
    <definedName name="CURVA_ELEC_PVC_12_10">#REF!</definedName>
    <definedName name="CURVA_ELEC_PVC_12_11">#REF!</definedName>
    <definedName name="CURVA_ELEC_PVC_12_6">#REF!</definedName>
    <definedName name="CURVA_ELEC_PVC_12_7">#REF!</definedName>
    <definedName name="CURVA_ELEC_PVC_12_8">#REF!</definedName>
    <definedName name="CURVA_ELEC_PVC_12_9">#REF!</definedName>
    <definedName name="CURVA_ELEC_PVC_34">#REF!</definedName>
    <definedName name="CURVA_ELEC_PVC_34_10">#REF!</definedName>
    <definedName name="CURVA_ELEC_PVC_34_11">#REF!</definedName>
    <definedName name="CURVA_ELEC_PVC_34_6">#REF!</definedName>
    <definedName name="CURVA_ELEC_PVC_34_7">#REF!</definedName>
    <definedName name="CURVA_ELEC_PVC_34_8">#REF!</definedName>
    <definedName name="CURVA_ELEC_PVC_34_9">#REF!</definedName>
    <definedName name="Curvas_de_1_2_electricidad">[26]Insumos!$G$224</definedName>
    <definedName name="CUT_OUT_100AMP">#REF!</definedName>
    <definedName name="CUT_OUT_100AMP_10">#REF!</definedName>
    <definedName name="CUT_OUT_100AMP_11">#REF!</definedName>
    <definedName name="CUT_OUT_100AMP_6">#REF!</definedName>
    <definedName name="CUT_OUT_100AMP_7">#REF!</definedName>
    <definedName name="CUT_OUT_100AMP_8">#REF!</definedName>
    <definedName name="CUT_OUT_100AMP_9">#REF!</definedName>
    <definedName name="CUT_OUT_200AMP">#REF!</definedName>
    <definedName name="CUT_OUT_200AMP_10">#REF!</definedName>
    <definedName name="CUT_OUT_200AMP_11">#REF!</definedName>
    <definedName name="CUT_OUT_200AMP_6">#REF!</definedName>
    <definedName name="CUT_OUT_200AMP_7">#REF!</definedName>
    <definedName name="CUT_OUT_200AMP_8">#REF!</definedName>
    <definedName name="CUT_OUT_200AMP_9">#REF!</definedName>
    <definedName name="cvrer" hidden="1">'[11]ANALISIS STO DGO'!#REF!</definedName>
    <definedName name="cvxs" hidden="1">'[11]ANALISIS STO DGO'!#REF!</definedName>
    <definedName name="CZINC">[35]M.O.!#REF!</definedName>
    <definedName name="CZINC_6">#REF!</definedName>
    <definedName name="CZINC_8">#REF!</definedName>
    <definedName name="D">#REF!</definedName>
    <definedName name="D_3">#N/A</definedName>
    <definedName name="D7H">[51]EQUIPOS!$I$9</definedName>
    <definedName name="D8K">[51]EQUIPOS!$I$8</definedName>
    <definedName name="data14">[21]Factura!#REF!</definedName>
    <definedName name="data15">[21]Factura!#REF!</definedName>
    <definedName name="data16">[21]Factura!#REF!</definedName>
    <definedName name="data17">[21]Factura!#REF!</definedName>
    <definedName name="data18">[21]Factura!#REF!</definedName>
    <definedName name="data19">[21]Factura!#REF!</definedName>
    <definedName name="data20">[21]Factura!#REF!</definedName>
    <definedName name="data21">[21]Factura!#REF!</definedName>
    <definedName name="data22">[21]Factura!#REF!</definedName>
    <definedName name="data23">[21]Factura!#REF!</definedName>
    <definedName name="data24">[21]Factura!#REF!</definedName>
    <definedName name="data25">[21]Factura!#REF!</definedName>
    <definedName name="data26">[21]Factura!#REF!</definedName>
    <definedName name="data27">[21]Factura!#REF!</definedName>
    <definedName name="data28">[21]Factura!#REF!</definedName>
    <definedName name="data29">[21]Factura!#REF!</definedName>
    <definedName name="data30">[21]Factura!#REF!</definedName>
    <definedName name="data31">[21]Factura!#REF!</definedName>
    <definedName name="data32">[21]Factura!#REF!</definedName>
    <definedName name="data33">[21]Factura!#REF!</definedName>
    <definedName name="data34">[21]Factura!#REF!</definedName>
    <definedName name="data35">[21]Factura!#REF!</definedName>
    <definedName name="data36">[21]Factura!#REF!</definedName>
    <definedName name="data37">[21]Factura!#REF!</definedName>
    <definedName name="data38">[21]Factura!#REF!</definedName>
    <definedName name="data39">[21]Factura!#REF!</definedName>
    <definedName name="data40">[21]Factura!#REF!</definedName>
    <definedName name="data41">[21]Factura!#REF!</definedName>
    <definedName name="data42">[21]Factura!#REF!</definedName>
    <definedName name="data43">[21]Factura!#REF!</definedName>
    <definedName name="data44">[21]Factura!#REF!</definedName>
    <definedName name="data45">[21]Factura!#REF!</definedName>
    <definedName name="data46">[21]Factura!#REF!</definedName>
    <definedName name="data48">[21]Factura!#REF!</definedName>
    <definedName name="data50">[21]Factura!#REF!</definedName>
    <definedName name="data51">[21]Factura!#REF!</definedName>
    <definedName name="data52">[21]Factura!#REF!</definedName>
    <definedName name="data62">[21]Factura!#REF!</definedName>
    <definedName name="data63">[21]Factura!#REF!</definedName>
    <definedName name="data64">[21]Factura!#REF!</definedName>
    <definedName name="data65">[21]Factura!#REF!</definedName>
    <definedName name="data66">[21]Factura!#REF!</definedName>
    <definedName name="data67">[21]Factura!#REF!</definedName>
    <definedName name="data68">[21]Factura!#REF!</definedName>
    <definedName name="data69">[21]Factura!#REF!</definedName>
    <definedName name="data70">[21]Factura!#REF!</definedName>
    <definedName name="DEDE" hidden="1">#REF!</definedName>
    <definedName name="DEDE2" hidden="1">#REF!</definedName>
    <definedName name="DEDE3" hidden="1">#REF!</definedName>
    <definedName name="DEDE5" hidden="1">#REF!</definedName>
    <definedName name="DEDE6" hidden="1">#REF!</definedName>
    <definedName name="DEDE7" hidden="1">#REF!</definedName>
    <definedName name="deducciones_3">"$#REF!.$M$62"</definedName>
    <definedName name="Delineadores_Blancos__Ojo_de_Gato">[26]Insumos!$G$587</definedName>
    <definedName name="Demolicion_Controlada_de_Muros_de_Bloques_con_Martillo_Bosch_11317__Fuente_de_Energia__Planta_de_10KW">'[26]Análisis grales'!$F$4246</definedName>
    <definedName name="Demolicion_de_acera_con_compresor">'[26]Análisis grales'!$F$4665</definedName>
    <definedName name="Demolicion_de_conten_con_compresor">'[26]Análisis grales'!$F$2882</definedName>
    <definedName name="Demolición_de_Hormigón_simple">'[26]Análisis grales'!$F$48</definedName>
    <definedName name="Demolición_de_losa_superior_y_limpieza__Pozo_cisterna_de_bombeo_2.5_m_x_2.5_m_x_2">'[26]Análisis grales'!$F$4616</definedName>
    <definedName name="Derecho_de_mina">[26]Insumos!$G$555</definedName>
    <definedName name="derop">[40]M.O.!#REF!</definedName>
    <definedName name="derop_10">#REF!</definedName>
    <definedName name="derop_11">#REF!</definedName>
    <definedName name="derop_5">#REF!</definedName>
    <definedName name="derop_6">#REF!</definedName>
    <definedName name="derop_7">#REF!</definedName>
    <definedName name="derop_8">#REF!</definedName>
    <definedName name="derop_9">#REF!</definedName>
    <definedName name="DERRCEMBLANCO">[12]insumo!#REF!</definedName>
    <definedName name="DERRCEMGRIS">[12]insumo!#REF!</definedName>
    <definedName name="DERRETIDO_BCO">#REF!</definedName>
    <definedName name="DERRETIDO_BCO_10">#REF!</definedName>
    <definedName name="DERRETIDO_BCO_11">#REF!</definedName>
    <definedName name="DERRETIDO_BCO_6">#REF!</definedName>
    <definedName name="DERRETIDO_BCO_7">#REF!</definedName>
    <definedName name="DERRETIDO_BCO_8">#REF!</definedName>
    <definedName name="DERRETIDO_BCO_9">#REF!</definedName>
    <definedName name="Derretido_blanco.">[26]Insumos!$G$338</definedName>
    <definedName name="Derretido_gris.">[26]Insumos!$G$337</definedName>
    <definedName name="DERRETIDOBCO">#REF!</definedName>
    <definedName name="DERRETIDOBLANCO">[12]insumo!$D$20</definedName>
    <definedName name="derretidocrema">[12]insumo!#REF!</definedName>
    <definedName name="DERRETIDOGRIS">#REF!</definedName>
    <definedName name="DERRETIDOVER">#REF!</definedName>
    <definedName name="Desague_de_piso__Mano_de_Obra">'[26]Análisis grales'!$F$758</definedName>
    <definedName name="DESAGUE_DOBLE_FREGADERO_PVC">#REF!</definedName>
    <definedName name="DESAGUE_DOBLE_FREGADERO_PVC_10">#REF!</definedName>
    <definedName name="DESAGUE_DOBLE_FREGADERO_PVC_11">#REF!</definedName>
    <definedName name="DESAGUE_DOBLE_FREGADERO_PVC_6">#REF!</definedName>
    <definedName name="DESAGUE_DOBLE_FREGADERO_PVC_7">#REF!</definedName>
    <definedName name="DESAGUE_DOBLE_FREGADERO_PVC_8">#REF!</definedName>
    <definedName name="DESAGUE_DOBLE_FREGADERO_PVC_9">#REF!</definedName>
    <definedName name="Desague_pluvial_de_3_pulgadas">'[26]Análisis grales'!$F$2232</definedName>
    <definedName name="DESAGUEBANERA">#REF!</definedName>
    <definedName name="DESAGUEDOBLEFRE">#REF!</definedName>
    <definedName name="DESCRIPCION">#N/A</definedName>
    <definedName name="DESCRIPCION_6">NA()</definedName>
    <definedName name="desencofrado">#REF!</definedName>
    <definedName name="desencofrado_8">#REF!</definedName>
    <definedName name="DESENCOFRADO_COLS">#REF!</definedName>
    <definedName name="DESENCOFRADO_COLS_10">#REF!</definedName>
    <definedName name="DESENCOFRADO_COLS_11">#REF!</definedName>
    <definedName name="DESENCOFRADO_COLS_5">#REF!</definedName>
    <definedName name="DESENCOFRADO_COLS_6">#REF!</definedName>
    <definedName name="DESENCOFRADO_COLS_7">#REF!</definedName>
    <definedName name="DESENCOFRADO_COLS_8">#REF!</definedName>
    <definedName name="DESENCOFRADO_COLS_9">#REF!</definedName>
    <definedName name="Desencofrado_de_losa_convencional">'[26]Análisis grales'!$F$133</definedName>
    <definedName name="DESENCOFRADO_LOSA">#REF!</definedName>
    <definedName name="DESENCOFRADO_LOSA_10">#REF!</definedName>
    <definedName name="DESENCOFRADO_LOSA_11">#REF!</definedName>
    <definedName name="DESENCOFRADO_LOSA_6">#REF!</definedName>
    <definedName name="DESENCOFRADO_LOSA_7">#REF!</definedName>
    <definedName name="DESENCOFRADO_LOSA_8">#REF!</definedName>
    <definedName name="DESENCOFRADO_LOSA_9">#REF!</definedName>
    <definedName name="Desencofrado_molde_de_muro_H.A__Convencional">'[26]Análisis grales'!$F$119</definedName>
    <definedName name="DESENCOFRADO_MURO">#REF!</definedName>
    <definedName name="DESENCOFRADO_MURO_10">#REF!</definedName>
    <definedName name="DESENCOFRADO_MURO_11">#REF!</definedName>
    <definedName name="DESENCOFRADO_MURO_6">#REF!</definedName>
    <definedName name="DESENCOFRADO_MURO_7">#REF!</definedName>
    <definedName name="DESENCOFRADO_MURO_8">#REF!</definedName>
    <definedName name="DESENCOFRADO_MURO_9">#REF!</definedName>
    <definedName name="DESENCOFRADO_VIGA">#REF!</definedName>
    <definedName name="DESENCOFRADO_VIGA_10">#REF!</definedName>
    <definedName name="DESENCOFRADO_VIGA_11">#REF!</definedName>
    <definedName name="DESENCOFRADO_VIGA_6">#REF!</definedName>
    <definedName name="DESENCOFRADO_VIGA_7">#REF!</definedName>
    <definedName name="DESENCOFRADO_VIGA_8">#REF!</definedName>
    <definedName name="DESENCOFRADO_VIGA_9">#REF!</definedName>
    <definedName name="Desencofradoviga_y_dintel">'[26]Análisis grales'!$F$160</definedName>
    <definedName name="desencofradovigas">#REF!</definedName>
    <definedName name="desencofradovigas_8">#REF!</definedName>
    <definedName name="Desmantelamiento_de_Gaviones_para_paso_de_LI_Pomier">'[26]Análisis grales'!$F$5204</definedName>
    <definedName name="DESMONTE_DE_MALLA_CICLONICA_EN_VERJA_PERIMETRAL">'[26]analisis MVSUR'!$G$18</definedName>
    <definedName name="DESP24">#REF!</definedName>
    <definedName name="DESP34">#REF!</definedName>
    <definedName name="DESP44">#REF!</definedName>
    <definedName name="DESP46">#REF!</definedName>
    <definedName name="Despegue_camion">[26]Insumos!$G$517</definedName>
    <definedName name="DESPLU3">#REF!</definedName>
    <definedName name="DESPLU4">#REF!</definedName>
    <definedName name="df" hidden="1">'[11]ANALISIS STO DGO'!#REF!</definedName>
    <definedName name="dfd">#REF!</definedName>
    <definedName name="dfdf" hidden="1">'[11]ANALISIS STO DGO'!#REF!</definedName>
    <definedName name="dff">#REF!</definedName>
    <definedName name="dfg" hidden="1">'[11]ANALISIS STO DGO'!#REF!</definedName>
    <definedName name="dfgdf" hidden="1">'[11]ANALISIS STO DGO'!#REF!</definedName>
    <definedName name="dfh" hidden="1">'[11]ANALISIS STO DGO'!#REF!</definedName>
    <definedName name="dfkfk" hidden="1">'[11]ANALISIS STO DGO'!#REF!</definedName>
    <definedName name="dfrtrghf" hidden="1">'[11]ANALISIS STO DGO'!#REF!</definedName>
    <definedName name="dfsdg" hidden="1">'[11]ANALISIS STO DGO'!#REF!</definedName>
    <definedName name="dftyhrttr" hidden="1">'[11]ANALISIS STO DGO'!#REF!</definedName>
    <definedName name="dgdfh" hidden="1">'[11]ANALISIS STO DGO'!#REF!</definedName>
    <definedName name="dgfd" hidden="1">'[11]ANALISIS STO DGO'!#REF!</definedName>
    <definedName name="dgh" hidden="1">'[16]ANALISIS STO DGO'!#REF!</definedName>
    <definedName name="DIA">#REF!</definedName>
    <definedName name="DIA_10">#REF!</definedName>
    <definedName name="DIA_11">#REF!</definedName>
    <definedName name="DIA_6">#REF!</definedName>
    <definedName name="DIA_7">#REF!</definedName>
    <definedName name="DIA_8">#REF!</definedName>
    <definedName name="DIA_9">#REF!</definedName>
    <definedName name="Dinte.20x15">#REF!</definedName>
    <definedName name="Dintel.Casino">#REF!</definedName>
    <definedName name="Dintel.Cocina">[34]Análisis!#REF!</definedName>
    <definedName name="dintel.curvo">#REF!</definedName>
    <definedName name="Dintel.D.1erN">#REF!</definedName>
    <definedName name="Dintel.D.2doN">#REF!</definedName>
    <definedName name="Dintel.D.3erN">#REF!</definedName>
    <definedName name="Dintel.D.4toN">#REF!</definedName>
    <definedName name="Dintel.D1.15x40">[37]Análisis!#REF!</definedName>
    <definedName name="Dintel.D1.1erN">#REF!</definedName>
    <definedName name="Dintel.D1.2doN">#REF!</definedName>
    <definedName name="Dintel.D1.3erN">#REF!</definedName>
    <definedName name="Dintel.D1.4toN">#REF!</definedName>
    <definedName name="Dintel.D120x40">[37]Análisis!#REF!</definedName>
    <definedName name="Dintel.D2.15x40">[37]Análisis!#REF!</definedName>
    <definedName name="Dintel.D2.1erN">#REF!</definedName>
    <definedName name="Dintel.D2.20x40">[37]Análisis!#REF!</definedName>
    <definedName name="Dintel.D2.2doN">#REF!</definedName>
    <definedName name="Dintel.D2.3erN">#REF!</definedName>
    <definedName name="Dintel.D2.4toN">#REF!</definedName>
    <definedName name="Dintel.DC.1erN">#REF!</definedName>
    <definedName name="Dintel.DC.2doN">#REF!</definedName>
    <definedName name="Dintel.DC.3erN">#REF!</definedName>
    <definedName name="Dintel.DC.4toN">#REF!</definedName>
    <definedName name="Dintel.DN">[37]Análisis!#REF!</definedName>
    <definedName name="Dintel.Horm.Conven.Villas">#REF!</definedName>
    <definedName name="Dintel.Lavanderia">#REF!</definedName>
    <definedName name="Dintel10x20">#REF!</definedName>
    <definedName name="Dintel20x20">#REF!</definedName>
    <definedName name="Dintel20x20.ml">[57]Análisis!$D$557</definedName>
    <definedName name="Dintel20x40">[34]Análisis!$D$230</definedName>
    <definedName name="DIOS">#REF!</definedName>
    <definedName name="Disc.Co.Cc2">[37]Análisis!#REF!</definedName>
    <definedName name="Disc.Col.C">[37]Análisis!#REF!</definedName>
    <definedName name="Disc.Col.C1">[37]Análisis!#REF!</definedName>
    <definedName name="Disc.Col.C2.45x45">[37]Análisis!#REF!</definedName>
    <definedName name="Disc.Col.CA">[37]Análisis!#REF!</definedName>
    <definedName name="Disc.Col.Cc1">[37]Análisis!#REF!</definedName>
    <definedName name="Disc.Losa.techo">[37]Análisis!#REF!</definedName>
    <definedName name="Disc.Muro.MH">[37]Análisis!#REF!</definedName>
    <definedName name="Disc.V3">[37]Análisis!#REF!</definedName>
    <definedName name="Disc.Viga.Curva.30x70">[37]Análisis!#REF!</definedName>
    <definedName name="Disc.Viga.Curva.Vcc1">[37]Análisis!#REF!</definedName>
    <definedName name="Disc.Viga.V1">[37]Análisis!#REF!</definedName>
    <definedName name="Disc.Viga.V10">[37]Análisis!#REF!</definedName>
    <definedName name="Disc.Viga.V2">[37]Análisis!#REF!</definedName>
    <definedName name="Disc.Viga.V4">[37]Análisis!#REF!</definedName>
    <definedName name="Disc.Viga.V5">[37]Análisis!#REF!</definedName>
    <definedName name="Disc.Viga.V6">[37]Análisis!#REF!</definedName>
    <definedName name="Disc.Viga.V7">[37]Análisis!#REF!</definedName>
    <definedName name="Disc.Viga.V7B">[37]Análisis!#REF!</definedName>
    <definedName name="Disc.Viga.V8">[37]Análisis!#REF!</definedName>
    <definedName name="Disc.Viga.V9">[37]Análisis!#REF!</definedName>
    <definedName name="Disc.Zap.Muro.HA">[37]Análisis!#REF!</definedName>
    <definedName name="Disc.Zap.ZC">[37]Análisis!#REF!</definedName>
    <definedName name="Disc.ZC1">[37]Análisis!#REF!</definedName>
    <definedName name="Disc.ZC2">[37]Análisis!#REF!</definedName>
    <definedName name="Disc.ZCA">[37]Análisis!#REF!</definedName>
    <definedName name="Disc.ZCc1">[37]Análisis!#REF!</definedName>
    <definedName name="Disc.ZCc2">[37]Análisis!#REF!</definedName>
    <definedName name="Disco.Col.Cc">[37]Análisis!#REF!</definedName>
    <definedName name="Discoteca">#REF!</definedName>
    <definedName name="DISTRIBUCION_DE_AREAS_POR_NIVEL">#REF!</definedName>
    <definedName name="DISTRIBUCION_DE_AREAS_POR_NIVEL_8">#REF!</definedName>
    <definedName name="Distribucion_Manual_de_cemento__Estabilizacion">'[26]Análisis grales'!$F$687</definedName>
    <definedName name="DIVISAS">#REF!</definedName>
    <definedName name="dolar">#REF!</definedName>
    <definedName name="donatelo">[62]INS!#REF!</definedName>
    <definedName name="donatelo_10">#REF!</definedName>
    <definedName name="donatelo_11">#REF!</definedName>
    <definedName name="donatelo_5">#REF!</definedName>
    <definedName name="donatelo_6">#REF!</definedName>
    <definedName name="donatelo_7">#REF!</definedName>
    <definedName name="donatelo_8">#REF!</definedName>
    <definedName name="donatelo_9">#REF!</definedName>
    <definedName name="Drenaje.Pluvial">#REF!</definedName>
    <definedName name="drgjhk" hidden="1">'[11]ANALISIS STO DGO'!#REF!</definedName>
    <definedName name="drtrgf" hidden="1">'[11]ANALISIS STO DGO'!#REF!</definedName>
    <definedName name="dryhh" hidden="1">'[11]ANALISIS STO DGO'!#REF!</definedName>
    <definedName name="dsd" hidden="1">'[11]ANALISIS STO DGO'!#REF!</definedName>
    <definedName name="dthyt" hidden="1">'[11]ANALISIS STO DGO'!#REF!</definedName>
    <definedName name="dtytry" hidden="1">'[11]ANALISIS STO DGO'!#REF!</definedName>
    <definedName name="DUCHA_PLASTICA_CALIENTE_CROMO_12">#REF!</definedName>
    <definedName name="DUCHA_PLASTICA_CALIENTE_CROMO_12_10">#REF!</definedName>
    <definedName name="DUCHA_PLASTICA_CALIENTE_CROMO_12_11">#REF!</definedName>
    <definedName name="DUCHA_PLASTICA_CALIENTE_CROMO_12_6">#REF!</definedName>
    <definedName name="DUCHA_PLASTICA_CALIENTE_CROMO_12_7">#REF!</definedName>
    <definedName name="DUCHA_PLASTICA_CALIENTE_CROMO_12_8">#REF!</definedName>
    <definedName name="DUCHA_PLASTICA_CALIENTE_CROMO_12_9">#REF!</definedName>
    <definedName name="DUCHAFRIAHG">#REF!</definedName>
    <definedName name="e">#REF!</definedName>
    <definedName name="EBANISTERIA">#REF!</definedName>
    <definedName name="Edi.Hab.Viga.V6">[37]Análisis!#REF!</definedName>
    <definedName name="Edif.Direc.">#REF!</definedName>
    <definedName name="Edif.Ejec.Losa.Techo">[37]Análisis!#REF!</definedName>
    <definedName name="Edif.Hab.Col.C1">[37]Análisis!#REF!</definedName>
    <definedName name="Edif.Hab.Col.C1.2doN">[37]Análisis!#REF!</definedName>
    <definedName name="Edif.Hab.Col.C1.3erN">[37]Análisis!#REF!</definedName>
    <definedName name="Edif.Hab.Col.C2">[37]Análisis!#REF!</definedName>
    <definedName name="Edif.Hab.Col.C2.2doN">[37]Análisis!#REF!</definedName>
    <definedName name="Edif.Hab.Col.C2.3erN">[37]Análisis!#REF!</definedName>
    <definedName name="Edif.Hab.Col.C3.1erN">[37]Análisis!#REF!</definedName>
    <definedName name="Edif.Hab.Col.C3.2doN">[37]Análisis!#REF!</definedName>
    <definedName name="Edif.Hab.Col.C4.2doN">[37]Análisis!#REF!</definedName>
    <definedName name="Edif.Hab.Col.CF">[37]Análisis!#REF!</definedName>
    <definedName name="Edif.Hab.Col4.1eN">[37]Análisis!#REF!</definedName>
    <definedName name="Edif.Hab.Losa.Entrepiso">[37]Análisis!#REF!</definedName>
    <definedName name="Edif.Hab.Losa.Techo">[37]Análisis!#REF!</definedName>
    <definedName name="Edif.Hab.Platea">[37]Análisis!#REF!</definedName>
    <definedName name="Edif.Hab.Viga.V1">[37]Análisis!#REF!</definedName>
    <definedName name="Edif.Hab.Viga.V10">[37]Análisis!#REF!</definedName>
    <definedName name="Edif.Hab.Viga.V3">[37]Análisis!#REF!</definedName>
    <definedName name="Edif.Hab.Viga.V4">[37]Análisis!#REF!</definedName>
    <definedName name="Edif.Hab.Viga.V5">[37]Análisis!#REF!</definedName>
    <definedName name="Edif.Hab.Viga.V5b">[37]Análisis!#REF!</definedName>
    <definedName name="Edif.Hab.Viga.V8">[37]Análisis!#REF!</definedName>
    <definedName name="Edif.Hab.VigaV2">[37]Análisis!#REF!</definedName>
    <definedName name="Edif.Hab.VigaV9">[37]Análisis!#REF!</definedName>
    <definedName name="Edif.Hab.Zap.Col.CF">[37]Análisis!#REF!</definedName>
    <definedName name="Edif.Hab.Zap.Escalera">[37]Análisis!#REF!</definedName>
    <definedName name="Edif.Hab.Zap.Zc3">[37]Análisis!#REF!</definedName>
    <definedName name="Edif.Hab.Zap.Zc4">[37]Análisis!#REF!</definedName>
    <definedName name="EDIF.HABIT.PLATEA">#REF!</definedName>
    <definedName name="EDIF.HABITACIONES">#REF!</definedName>
    <definedName name="Edif.Personal">#REF!</definedName>
    <definedName name="Edif.Serv.Col.C">[37]Análisis!#REF!</definedName>
    <definedName name="Edif.Serv.Col.C1">[37]Análisis!#REF!</definedName>
    <definedName name="Edif.Serv.Losa.Entrepiso">[37]Análisis!#REF!</definedName>
    <definedName name="Edif.Serv.Losa.Techo">[37]Análisis!#REF!</definedName>
    <definedName name="Edif.Serv.V1">[37]Análisis!#REF!</definedName>
    <definedName name="Edif.Serv.V10">[37]Análisis!#REF!</definedName>
    <definedName name="Edif.Serv.V11">[37]Análisis!#REF!</definedName>
    <definedName name="Edif.Serv.V12">[37]Análisis!#REF!</definedName>
    <definedName name="Edif.Serv.V13">[37]Análisis!#REF!</definedName>
    <definedName name="Edif.Serv.V14">[37]Análisis!#REF!</definedName>
    <definedName name="Edif.Serv.V15">[37]Análisis!#REF!</definedName>
    <definedName name="Edif.Serv.V2">[37]Análisis!#REF!</definedName>
    <definedName name="Edif.Serv.V3">[37]Análisis!#REF!</definedName>
    <definedName name="Edif.Serv.V4">[37]Análisis!#REF!</definedName>
    <definedName name="Edif.Serv.V5">[37]Análisis!#REF!</definedName>
    <definedName name="Edif.Serv.V6">[37]Análisis!#REF!</definedName>
    <definedName name="Edif.Serv.V7">[37]Análisis!#REF!</definedName>
    <definedName name="Edif.Serv.V8">[37]Análisis!#REF!</definedName>
    <definedName name="Edif.Serv.V9">[37]Análisis!#REF!</definedName>
    <definedName name="Edif.Serv.VA">[37]Análisis!#REF!</definedName>
    <definedName name="Edif.Serv.Zap.ZC">[37]Análisis!#REF!</definedName>
    <definedName name="Edif.Serv.Zap.ZC1">[37]Análisis!#REF!</definedName>
    <definedName name="Edificio.Administracion">'[34]Edificio Administracion'!$G$112</definedName>
    <definedName name="Edificio.de.Entrada">'[34]Edificio de Entrada'!$G$77</definedName>
    <definedName name="EDIFICIO.DE.SERVICIOS">#REF!</definedName>
    <definedName name="ELECTRICAS">#REF!</definedName>
    <definedName name="ELECTRICIDAD">#REF!</definedName>
    <definedName name="Electrico2" hidden="1">'[13]ANALISIS STO DGO'!#REF!</definedName>
    <definedName name="ELECTRODOS">#REF!</definedName>
    <definedName name="Electrodos__caja_10_lb">[26]Insumos!$G$543</definedName>
    <definedName name="ELECTRODOS_10">#REF!</definedName>
    <definedName name="ELECTRODOS_11">#REF!</definedName>
    <definedName name="ELECTRODOS_6">#REF!</definedName>
    <definedName name="ELECTRODOS_7">#REF!</definedName>
    <definedName name="ELECTRODOS_8">#REF!</definedName>
    <definedName name="ELECTRODOS_9">#REF!</definedName>
    <definedName name="ELVIRA">#REF!</definedName>
    <definedName name="EMERGE" hidden="1">'[13]ANALISIS STO DGO'!#REF!</definedName>
    <definedName name="EMERGENCY" hidden="1">'[13]ANALISIS STO DGO'!#REF!</definedName>
    <definedName name="Empalme_de_Pilotes_3">#N/A</definedName>
    <definedName name="EMPCOL">#REF!</definedName>
    <definedName name="EMPEXTMA">#REF!</definedName>
    <definedName name="EMPINTMA">#REF!</definedName>
    <definedName name="EMPPULSCOL">#REF!</definedName>
    <definedName name="EMPRAS">#REF!</definedName>
    <definedName name="EMPRUS">#REF!</definedName>
    <definedName name="EMPTECHO">#REF!</definedName>
    <definedName name="Empuje_material_Excavado">'[26]Análisis grales'!$F$2079</definedName>
    <definedName name="ENCACHE">#REF!</definedName>
    <definedName name="ENCACHE_10">#REF!</definedName>
    <definedName name="ENCACHE_11">#REF!</definedName>
    <definedName name="ENCACHE_6">#REF!</definedName>
    <definedName name="ENCACHE_7">#REF!</definedName>
    <definedName name="ENCACHE_8">#REF!</definedName>
    <definedName name="ENCACHE_9">#REF!</definedName>
    <definedName name="Encache_de_Piedra__Decorativo">'[26]Análisis grales'!$F$1978</definedName>
    <definedName name="Encache_de_Piedra__No_Decorativo">'[26]Análisis grales'!$F$2868</definedName>
    <definedName name="Encargado_seguridad">[26]Insumos!$G$630</definedName>
    <definedName name="Encerado.Marmol">#REF!</definedName>
    <definedName name="ENCOF_COLS_1">#REF!</definedName>
    <definedName name="ENCOF_COLS_1_10">#REF!</definedName>
    <definedName name="ENCOF_COLS_1_11">#REF!</definedName>
    <definedName name="ENCOF_COLS_1_5">#REF!</definedName>
    <definedName name="ENCOF_COLS_1_6">#REF!</definedName>
    <definedName name="ENCOF_COLS_1_7">#REF!</definedName>
    <definedName name="ENCOF_COLS_1_8">#REF!</definedName>
    <definedName name="ENCOF_COLS_1_9">#REF!</definedName>
    <definedName name="ENCOF_DES_TC_COL_VIGA_AMARRE">#REF!</definedName>
    <definedName name="ENCOF_DES_TC_COL_VIGA_AMARRE_10">#REF!</definedName>
    <definedName name="ENCOF_DES_TC_COL_VIGA_AMARRE_11">#REF!</definedName>
    <definedName name="ENCOF_DES_TC_COL_VIGA_AMARRE_6">#REF!</definedName>
    <definedName name="ENCOF_DES_TC_COL_VIGA_AMARRE_7">#REF!</definedName>
    <definedName name="ENCOF_DES_TC_COL_VIGA_AMARRE_8">#REF!</definedName>
    <definedName name="ENCOF_DES_TC_COL_VIGA_AMARRE_9">#REF!</definedName>
    <definedName name="ENCOF_DES_TC_COL50">#REF!</definedName>
    <definedName name="ENCOF_DES_TC_COL50_10">#REF!</definedName>
    <definedName name="ENCOF_DES_TC_COL50_11">#REF!</definedName>
    <definedName name="ENCOF_DES_TC_COL50_6">#REF!</definedName>
    <definedName name="ENCOF_DES_TC_COL50_7">#REF!</definedName>
    <definedName name="ENCOF_DES_TC_COL50_8">#REF!</definedName>
    <definedName name="ENCOF_DES_TC_COL50_9">#REF!</definedName>
    <definedName name="ENCOF_DES_TC_DINTEL_ML">#REF!</definedName>
    <definedName name="ENCOF_DES_TC_DINTEL_ML_10">#REF!</definedName>
    <definedName name="ENCOF_DES_TC_DINTEL_ML_11">#REF!</definedName>
    <definedName name="ENCOF_DES_TC_DINTEL_ML_6">#REF!</definedName>
    <definedName name="ENCOF_DES_TC_DINTEL_ML_7">#REF!</definedName>
    <definedName name="ENCOF_DES_TC_DINTEL_ML_8">#REF!</definedName>
    <definedName name="ENCOF_DES_TC_DINTEL_ML_9">#REF!</definedName>
    <definedName name="ENCOF_DES_TC_MUROS">#REF!</definedName>
    <definedName name="ENCOF_DES_TC_MUROS_10">#REF!</definedName>
    <definedName name="ENCOF_DES_TC_MUROS_11">#REF!</definedName>
    <definedName name="ENCOF_DES_TC_MUROS_6">#REF!</definedName>
    <definedName name="ENCOF_DES_TC_MUROS_7">#REF!</definedName>
    <definedName name="ENCOF_DES_TC_MUROS_8">#REF!</definedName>
    <definedName name="ENCOF_DES_TC_MUROS_9">#REF!</definedName>
    <definedName name="ENCOF_TC_LOSA">#REF!</definedName>
    <definedName name="ENCOF_TC_LOSA_10">#REF!</definedName>
    <definedName name="ENCOF_TC_LOSA_11">#REF!</definedName>
    <definedName name="ENCOF_TC_LOSA_6">#REF!</definedName>
    <definedName name="ENCOF_TC_LOSA_7">#REF!</definedName>
    <definedName name="ENCOF_TC_LOSA_8">#REF!</definedName>
    <definedName name="ENCOF_TC_LOSA_9">#REF!</definedName>
    <definedName name="ENCOF_TC_MURO_1">#REF!</definedName>
    <definedName name="ENCOF_TC_MURO_1_10">#REF!</definedName>
    <definedName name="ENCOF_TC_MURO_1_11">#REF!</definedName>
    <definedName name="ENCOF_TC_MURO_1_6">#REF!</definedName>
    <definedName name="ENCOF_TC_MURO_1_7">#REF!</definedName>
    <definedName name="ENCOF_TC_MURO_1_8">#REF!</definedName>
    <definedName name="ENCOF_TC_MURO_1_9">#REF!</definedName>
    <definedName name="ENCOFRADO_COL_RETALLE_0.10">#REF!</definedName>
    <definedName name="ENCOFRADO_COL_RETALLE_0.10_10">#REF!</definedName>
    <definedName name="ENCOFRADO_COL_RETALLE_0.10_11">#REF!</definedName>
    <definedName name="ENCOFRADO_COL_RETALLE_0.10_6">#REF!</definedName>
    <definedName name="ENCOFRADO_COL_RETALLE_0.10_7">#REF!</definedName>
    <definedName name="ENCOFRADO_COL_RETALLE_0.10_8">#REF!</definedName>
    <definedName name="ENCOFRADO_COL_RETALLE_0.10_9">#REF!</definedName>
    <definedName name="ENCOFRADO_ESCALERA">#REF!</definedName>
    <definedName name="ENCOFRADO_ESCALERA_10">#REF!</definedName>
    <definedName name="ENCOFRADO_ESCALERA_11">#REF!</definedName>
    <definedName name="ENCOFRADO_ESCALERA_6">#REF!</definedName>
    <definedName name="ENCOFRADO_ESCALERA_7">#REF!</definedName>
    <definedName name="ENCOFRADO_ESCALERA_8">#REF!</definedName>
    <definedName name="ENCOFRADO_ESCALERA_9">#REF!</definedName>
    <definedName name="ENCOFRADO_LOSA">#REF!</definedName>
    <definedName name="ENCOFRADO_LOSA_10">#REF!</definedName>
    <definedName name="ENCOFRADO_LOSA_11">#REF!</definedName>
    <definedName name="ENCOFRADO_LOSA_6">#REF!</definedName>
    <definedName name="ENCOFRADO_LOSA_7">#REF!</definedName>
    <definedName name="ENCOFRADO_LOSA_8">#REF!</definedName>
    <definedName name="ENCOFRADO_LOSA_9">#REF!</definedName>
    <definedName name="ENCOFRADO_MUROS">#REF!</definedName>
    <definedName name="ENCOFRADO_MUROS_10">#REF!</definedName>
    <definedName name="ENCOFRADO_MUROS_11">#REF!</definedName>
    <definedName name="ENCOFRADO_MUROS_6">#REF!</definedName>
    <definedName name="ENCOFRADO_MUROS_7">#REF!</definedName>
    <definedName name="ENCOFRADO_MUROS_8">#REF!</definedName>
    <definedName name="ENCOFRADO_MUROS_9">#REF!</definedName>
    <definedName name="ENCOFRADO_MUROS_CONFECC">#REF!</definedName>
    <definedName name="ENCOFRADO_MUROS_CONFECC_10">#REF!</definedName>
    <definedName name="ENCOFRADO_MUROS_CONFECC_11">#REF!</definedName>
    <definedName name="ENCOFRADO_MUROS_CONFECC_6">#REF!</definedName>
    <definedName name="ENCOFRADO_MUROS_CONFECC_7">#REF!</definedName>
    <definedName name="ENCOFRADO_MUROS_CONFECC_8">#REF!</definedName>
    <definedName name="ENCOFRADO_MUROS_CONFECC_9">#REF!</definedName>
    <definedName name="ENCOFRADO_MUROS_instalacion">#REF!</definedName>
    <definedName name="ENCOFRADO_MUROS_instalacion_10">#REF!</definedName>
    <definedName name="ENCOFRADO_MUROS_instalacion_11">#REF!</definedName>
    <definedName name="ENCOFRADO_MUROS_instalacion_6">#REF!</definedName>
    <definedName name="ENCOFRADO_MUROS_instalacion_7">#REF!</definedName>
    <definedName name="ENCOFRADO_MUROS_instalacion_8">#REF!</definedName>
    <definedName name="ENCOFRADO_MUROS_instalacion_9">#REF!</definedName>
    <definedName name="ENCOFRADO_VIGA">#REF!</definedName>
    <definedName name="ENCOFRADO_VIGA_10">#REF!</definedName>
    <definedName name="ENCOFRADO_VIGA_11">#REF!</definedName>
    <definedName name="ENCOFRADO_VIGA_6">#REF!</definedName>
    <definedName name="ENCOFRADO_VIGA_7">#REF!</definedName>
    <definedName name="ENCOFRADO_VIGA_8">#REF!</definedName>
    <definedName name="ENCOFRADO_VIGA_9">#REF!</definedName>
    <definedName name="ENCOFRADO_VIGA_AMARRE_20x20">#REF!</definedName>
    <definedName name="ENCOFRADO_VIGA_AMARRE_20x20_10">#REF!</definedName>
    <definedName name="ENCOFRADO_VIGA_AMARRE_20x20_11">#REF!</definedName>
    <definedName name="ENCOFRADO_VIGA_AMARRE_20x20_6">#REF!</definedName>
    <definedName name="ENCOFRADO_VIGA_AMARRE_20x20_7">#REF!</definedName>
    <definedName name="ENCOFRADO_VIGA_AMARRE_20x20_8">#REF!</definedName>
    <definedName name="ENCOFRADO_VIGA_AMARRE_20x20_9">#REF!</definedName>
    <definedName name="ENCOFRADO_VIGA_FONDO">#REF!</definedName>
    <definedName name="ENCOFRADO_VIGA_FONDO_10">#REF!</definedName>
    <definedName name="ENCOFRADO_VIGA_FONDO_11">#REF!</definedName>
    <definedName name="ENCOFRADO_VIGA_FONDO_6">#REF!</definedName>
    <definedName name="ENCOFRADO_VIGA_FONDO_7">#REF!</definedName>
    <definedName name="ENCOFRADO_VIGA_FONDO_8">#REF!</definedName>
    <definedName name="ENCOFRADO_VIGA_FONDO_9">#REF!</definedName>
    <definedName name="ENCOFRADO_VIGA_GUARDERA">#REF!</definedName>
    <definedName name="ENCOFRADO_VIGA_GUARDERA_10">#REF!</definedName>
    <definedName name="ENCOFRADO_VIGA_GUARDERA_11">#REF!</definedName>
    <definedName name="ENCOFRADO_VIGA_GUARDERA_6">#REF!</definedName>
    <definedName name="ENCOFRADO_VIGA_GUARDERA_7">#REF!</definedName>
    <definedName name="ENCOFRADO_VIGA_GUARDERA_8">#REF!</definedName>
    <definedName name="ENCOFRADO_VIGA_GUARDERA_9">#REF!</definedName>
    <definedName name="encofradocolumna">#REF!</definedName>
    <definedName name="encofradocolumna_6">#REF!</definedName>
    <definedName name="encofradocolumna_8">#REF!</definedName>
    <definedName name="encofradorampa">#REF!</definedName>
    <definedName name="encofradorampa_8">#REF!</definedName>
    <definedName name="Energia_Planta_electrica__Compra_25Kw__Modelo_Gw25_marca_Pramac___Tanque_de_Combustible__130_Galones">[26]Insumos!$G$736</definedName>
    <definedName name="Enrocado_de_Protección">'[26]Análisis grales'!$F$5225</definedName>
    <definedName name="EQ.Batching.Plant.50yd3.hr">#REF!</definedName>
    <definedName name="EQ.Camion.Trompo.Ligador.7m3">#REF!</definedName>
    <definedName name="EQ.Grua.PH40.Boom80">#REF!</definedName>
    <definedName name="EQ.Pala.Cargadora.CAT930">#REF!</definedName>
    <definedName name="EQ.Planta.electrica50KVA">#REF!</definedName>
    <definedName name="Equipo_de_Oxicorte__uso_horario">'[26]Análisis grales'!$F$831</definedName>
    <definedName name="Equipo_oxicorte_mang_relojes_antorcha">[26]Insumos!$G$547</definedName>
    <definedName name="EQUIPOS">#REF!</definedName>
    <definedName name="Equipos_de_A_Ac_tipo_split_Inverter_Gree_18000_btu">[26]Insumos!$G$734</definedName>
    <definedName name="ere" hidden="1">'[13]ANALISIS STO DGO'!#REF!</definedName>
    <definedName name="erterter" hidden="1">'[11]ANALISIS STO DGO'!#REF!</definedName>
    <definedName name="ertwtw" hidden="1">'[11]ANALISIS STO DGO'!#REF!</definedName>
    <definedName name="erty" hidden="1">'[11]ANALISIS STO DGO'!#REF!</definedName>
    <definedName name="erwetet" hidden="1">'[11]ANALISIS STO DGO'!#REF!</definedName>
    <definedName name="erytrt" hidden="1">'[11]ANALISIS STO DGO'!#REF!</definedName>
    <definedName name="Escalera">#REF!</definedName>
    <definedName name="Escalera__pasarela__etc._Oficina">[26]Insumos!$G$135</definedName>
    <definedName name="Escalera_Interior_en_Cisterna__Registro_CI">'[26]Análisis grales'!$F$3092</definedName>
    <definedName name="ESCALERAS">#REF!</definedName>
    <definedName name="ESCALERAS_AN">#REF!</definedName>
    <definedName name="escalon.Ceramica">#REF!</definedName>
    <definedName name="Escalón.Ceramica">#REF!</definedName>
    <definedName name="escalon.de1.0">[59]Análisis!$D$1354</definedName>
    <definedName name="escalon.de1.2">[59]Análisis!$D$1344</definedName>
    <definedName name="escalon.de1.6">[59]Análisis!$D$1334</definedName>
    <definedName name="escalon.de1.8">[59]Análisis!$D$1324</definedName>
    <definedName name="escalon.de2.0">[59]Análisis!$D$1314</definedName>
    <definedName name="escalon.de30">[59]Análisis!$D$1293</definedName>
    <definedName name="escalon.de60">[59]Análisis!$D$1304</definedName>
    <definedName name="Escalón.Marmol">#REF!</definedName>
    <definedName name="ESCALON_17x30">#REF!</definedName>
    <definedName name="ESCALON_17x30_10">#REF!</definedName>
    <definedName name="ESCALON_17x30_11">#REF!</definedName>
    <definedName name="ESCALON_17x30_6">#REF!</definedName>
    <definedName name="ESCALON_17x30_7">#REF!</definedName>
    <definedName name="ESCALON_17x30_8">#REF!</definedName>
    <definedName name="ESCALON_17x30_9">#REF!</definedName>
    <definedName name="escalone.antideslizante">#REF!</definedName>
    <definedName name="ESCALONES">#REF!</definedName>
    <definedName name="escalones.ant.60cm">[59]Análisis!$D$1278</definedName>
    <definedName name="escalones.ceramica">[57]Análisis!$D$1340</definedName>
    <definedName name="Escalones.Hormigon">#REF!</definedName>
    <definedName name="Escalones_de_Cemento">'[26]Análisis grales'!$F$1788</definedName>
    <definedName name="Escalones_Granito_Blanco_2_y_3">[26]Insumos!$G$347</definedName>
    <definedName name="Escalones_malla_ciclonica">[26]Insumos!$G$409</definedName>
    <definedName name="Escarificacion_de_superficie">'[26]Análisis grales'!$F$951</definedName>
    <definedName name="ESCGRA23B">#REF!</definedName>
    <definedName name="ESCMARAGLPR">#REF!</definedName>
    <definedName name="Escoba">[26]Insumos!$G$402</definedName>
    <definedName name="ESCOBILLON">#REF!</definedName>
    <definedName name="ESCOBILLON_10">#REF!</definedName>
    <definedName name="ESCOBILLON_11">#REF!</definedName>
    <definedName name="ESCOBILLON_13">#REF!</definedName>
    <definedName name="ESCOBILLON_6">#REF!</definedName>
    <definedName name="ESCOBILLON_7">#REF!</definedName>
    <definedName name="ESCOBILLON_8">#REF!</definedName>
    <definedName name="ESCOBILLON_9">#REF!</definedName>
    <definedName name="Escobillones">[26]Insumos!$G$551</definedName>
    <definedName name="Escritorios__en__Rectangulares">[26]Insumos!$G$738</definedName>
    <definedName name="Escritorios__en_Rectangular_tipo_L">[26]Insumos!$G$737</definedName>
    <definedName name="ESCSUPCHAB">#REF!</definedName>
    <definedName name="ESCVIBG">#REF!</definedName>
    <definedName name="Eslingas_3">#N/A</definedName>
    <definedName name="espejo.cristaluz">#REF!</definedName>
    <definedName name="espejo.pulido">#REF!</definedName>
    <definedName name="esquineros">[53]Insumos!$L$43</definedName>
    <definedName name="Est.terminal.patinillo">#REF!</definedName>
    <definedName name="ESTAMPADO">#REF!</definedName>
    <definedName name="ESTAMPADO_10">#REF!</definedName>
    <definedName name="ESTAMPADO_11">#REF!</definedName>
    <definedName name="ESTAMPADO_6">#REF!</definedName>
    <definedName name="ESTAMPADO_7">#REF!</definedName>
    <definedName name="ESTAMPADO_8">#REF!</definedName>
    <definedName name="ESTAMPADO_9">#REF!</definedName>
    <definedName name="ESTANQUES">#REF!</definedName>
    <definedName name="ESTMET">#REF!</definedName>
    <definedName name="ESTOPA">#REF!</definedName>
    <definedName name="ESTOPA_10">#REF!</definedName>
    <definedName name="ESTOPA_11">#REF!</definedName>
    <definedName name="ESTOPA_6">#REF!</definedName>
    <definedName name="ESTOPA_7">#REF!</definedName>
    <definedName name="ESTOPA_8">#REF!</definedName>
    <definedName name="ESTOPA_9">#REF!</definedName>
    <definedName name="ESTRIA">#REF!</definedName>
    <definedName name="ESTRIAS">#REF!</definedName>
    <definedName name="Estrias.Villas">#REF!</definedName>
    <definedName name="ESTRUCTMET">#REF!</definedName>
    <definedName name="Estucado">#REF!</definedName>
    <definedName name="ETAPA3">#REF!</definedName>
    <definedName name="ethyt" hidden="1">'[11]ANALISIS STO DGO'!#REF!</definedName>
    <definedName name="EURO">#REF!</definedName>
    <definedName name="Exc.Arena.Densa">#REF!</definedName>
    <definedName name="Excav.Mecanic.Arena">#REF!</definedName>
    <definedName name="Excav.Mecanic.Roca">#REF!</definedName>
    <definedName name="Excav.Tierra">#REF!</definedName>
    <definedName name="EXCAVACION">#REF!</definedName>
    <definedName name="Excavacion.en.Roca">#REF!</definedName>
    <definedName name="Excavacion_de_material_no_clasificado_con_excavadora_235">'[26]Análisis grales'!$F$2085</definedName>
    <definedName name="Excavacion_de_Préstamo">'[26]Análisis grales'!$F$2175</definedName>
    <definedName name="Excavacion_de_roca_a_compresor_Demolicion_de_HormigonHA.">'[26]Análisis grales'!$F$775</definedName>
    <definedName name="Excavación_de_roca_blanda__a_mano">'[26]Análisis grales'!$F$1060</definedName>
    <definedName name="Excavación_de_Roca_con_Retromartillo">'[26]Análisis grales'!$F$4067</definedName>
    <definedName name="Excavacion_en_linea_de_Impulsion">'[26]Análisis grales'!$F$4731</definedName>
    <definedName name="Excavacion_en_tierra">'[26]Análisis grales'!$F$4383</definedName>
    <definedName name="Excavacion_Material_Inservible_con_D8K">'[26]Análisis grales'!$F$964</definedName>
    <definedName name="Excavacion_para_estructuras__Hasta_3.70_mts">'[26]Análisis grales'!$F$4060</definedName>
    <definedName name="Excavacion_para_estructuras_hasta_1.50">'[26]Análisis grales'!$F$2614</definedName>
    <definedName name="Excavacion_para_estructuras_hasta_1.85">'[26]Análisis grales'!$F$3413</definedName>
    <definedName name="Excavación_ponderada_mat._no_clasificado">'[26]Análisis grales'!$F$2505</definedName>
    <definedName name="Excel_BuiltIn_Extract">#REF!</definedName>
    <definedName name="Excel_BuiltIn_Extract_10">#REF!</definedName>
    <definedName name="Excel_BuiltIn_Extract_11">#REF!</definedName>
    <definedName name="Excel_BuiltIn_Extract_5">#REF!</definedName>
    <definedName name="Excel_BuiltIn_Extract_6">#REF!</definedName>
    <definedName name="Excel_BuiltIn_Extract_7">#REF!</definedName>
    <definedName name="Excel_BuiltIn_Extract_8">#REF!</definedName>
    <definedName name="Excel_BuiltIn_Extract_9">#REF!</definedName>
    <definedName name="Excel_BuiltIn_Print_Area">#REF!</definedName>
    <definedName name="Excel_BuiltIn_Print_Area_13">#REF!</definedName>
    <definedName name="Excel_BuiltIn_Print_Titles">NA()</definedName>
    <definedName name="Excel_BuiltIn_Print_Titles_3">#REF!</definedName>
    <definedName name="expansiones.3.8">[53]Insumos!$L$35</definedName>
    <definedName name="expl">[41]ADDENDA!#REF!</definedName>
    <definedName name="expl_6">#REF!</definedName>
    <definedName name="expl_8">#REF!</definedName>
    <definedName name="Exteriores">[34]Resumen!$F$32</definedName>
    <definedName name="Extracción_de_lodo_a_mano_en_CC3">'[26]Análisis grales'!$F$5387</definedName>
    <definedName name="Extracción_de_lodo_con_Retro_320_CAT">'[26]Análisis grales'!$F$2152</definedName>
    <definedName name="Extracción_IM">#REF!</definedName>
    <definedName name="Extracción_IM_10">#REF!</definedName>
    <definedName name="Extracción_IM_11">#REF!</definedName>
    <definedName name="Extracción_IM_5">#REF!</definedName>
    <definedName name="Extracción_IM_6">#REF!</definedName>
    <definedName name="Extracción_IM_7">#REF!</definedName>
    <definedName name="Extracción_IM_8">#REF!</definedName>
    <definedName name="Extracción_IM_9">#REF!</definedName>
    <definedName name="Extractores.de.Aire">#REF!</definedName>
    <definedName name="Fabricacion.Horm.Ind.">#REF!</definedName>
    <definedName name="Fac.optimi.obras.arte">'[63]ANALISIS A USAR'!$J$17</definedName>
    <definedName name="fachada.madera">#REF!</definedName>
    <definedName name="FACTOR">[26]Insumos!$B$1</definedName>
    <definedName name="FALLEBA10">#REF!</definedName>
    <definedName name="FALLEBA6">#REF!</definedName>
    <definedName name="fd" hidden="1">'[64]ANALISIS STO DGO'!#REF!</definedName>
    <definedName name="fdghdfh" hidden="1">'[11]ANALISIS STO DGO'!#REF!</definedName>
    <definedName name="fdhh" hidden="1">'[11]ANALISIS STO DGO'!#REF!</definedName>
    <definedName name="FE">'[65]med.mov.de tierras2'!$D$12</definedName>
    <definedName name="FECHACREACION">#REF!</definedName>
    <definedName name="FEO" hidden="1">'[11]ANALISIS STO DGO'!#REF!</definedName>
    <definedName name="Fertilizante_15_15">[26]Insumos!$G$479</definedName>
    <definedName name="FF" hidden="1">#REF!</definedName>
    <definedName name="ffff" hidden="1">#REF!</definedName>
    <definedName name="fg" hidden="1">'[11]ANALISIS STO DGO'!#REF!</definedName>
    <definedName name="fgdf" hidden="1">'[11]ANALISIS STO DGO'!#REF!</definedName>
    <definedName name="fgdfh" hidden="1">'[11]ANALISIS STO DGO'!#REF!</definedName>
    <definedName name="fgf" hidden="1">'[66]ANALISIS STO DGO'!#REF!</definedName>
    <definedName name="fgfhf" hidden="1">'[11]ANALISIS STO DGO'!#REF!</definedName>
    <definedName name="fgfhhfg" hidden="1">'[11]ANALISIS STO DGO'!#REF!</definedName>
    <definedName name="fghfyuj" hidden="1">'[11]ANALISIS STO DGO'!#REF!</definedName>
    <definedName name="fgjggj" hidden="1">'[11]ANALISIS STO DGO'!#REF!</definedName>
    <definedName name="fgjghjhh" hidden="1">'[11]ANALISIS STO DGO'!#REF!</definedName>
    <definedName name="fgjhgj" hidden="1">'[11]ANALISIS STO DGO'!#REF!</definedName>
    <definedName name="fgjj" hidden="1">'[11]ANALISIS STO DGO'!#REF!</definedName>
    <definedName name="fgkjm" hidden="1">'[11]ANALISIS STO DGO'!#REF!</definedName>
    <definedName name="fh" hidden="1">'[11]ANALISIS STO DGO'!#REF!</definedName>
    <definedName name="fhdf" hidden="1">'[66]ANALISIS STO DGO'!#REF!</definedName>
    <definedName name="fhftgh" hidden="1">'[11]ANALISIS STO DGO'!#REF!</definedName>
    <definedName name="fhgdfh" hidden="1">'[11]ANALISIS STO DGO'!#REF!</definedName>
    <definedName name="fhgfj" hidden="1">'[11]ANALISIS STO DGO'!#REF!</definedName>
    <definedName name="fhjgjhg" hidden="1">'[11]ANALISIS STO DGO'!#REF!</definedName>
    <definedName name="Figurado_de_Acero_en_taller">'[26]Análisis grales'!$F$766</definedName>
    <definedName name="Figurado_Industrial">[26]Insumos!$G$718</definedName>
    <definedName name="fino">[34]Insumos!$E$108</definedName>
    <definedName name="Fino.Inclinado">#REF!</definedName>
    <definedName name="Fino.Normal">#REF!</definedName>
    <definedName name="Fino.Techo.bermuda">[34]Análisis!$D$1202</definedName>
    <definedName name="fino.tipo.bermuda">#REF!</definedName>
    <definedName name="Fino_de_Techo___7.5_cm">'[26]analisis MVSUR'!$G$241</definedName>
    <definedName name="FINOTECHOBER">#REF!</definedName>
    <definedName name="FINOTECHOINCL">#REF!</definedName>
    <definedName name="FINOTECHOPLA">#REF!</definedName>
    <definedName name="fioa" hidden="1">'[11]ANALISIS STO DGO'!#REF!</definedName>
    <definedName name="fionl" hidden="1">'[11]ANALISIS STO DGO'!#REF!</definedName>
    <definedName name="FIOR">#REF!</definedName>
    <definedName name="FIOR_8">#REF!</definedName>
    <definedName name="fkep" hidden="1">'[11]ANALISIS STO DGO'!#REF!</definedName>
    <definedName name="Flecha_doble">[26]Insumos!$G$593</definedName>
    <definedName name="Flecha_sencilla">[26]Insumos!$G$592</definedName>
    <definedName name="Flex_Rex">[26]Insumos!$G$355</definedName>
    <definedName name="FLUXOMETROINODORO">#REF!</definedName>
    <definedName name="FLUXOMETROORINAL">#REF!</definedName>
    <definedName name="fo">#REF!</definedName>
    <definedName name="FORMALETA">#REF!</definedName>
    <definedName name="Fra" hidden="1">'[13]ANALISIS STO DGO'!#REF!</definedName>
    <definedName name="FRAGUA">#REF!</definedName>
    <definedName name="fraguache">[57]Análisis!$D$1042</definedName>
    <definedName name="FREG1HG">#REF!</definedName>
    <definedName name="FREG2HG">#REF!</definedName>
    <definedName name="FREGADERO_DOBLE_ACERO_INOX">#REF!</definedName>
    <definedName name="FREGADERO_DOBLE_ACERO_INOX_10">#REF!</definedName>
    <definedName name="FREGADERO_DOBLE_ACERO_INOX_11">#REF!</definedName>
    <definedName name="FREGADERO_DOBLE_ACERO_INOX_6">#REF!</definedName>
    <definedName name="FREGADERO_DOBLE_ACERO_INOX_7">#REF!</definedName>
    <definedName name="FREGADERO_DOBLE_ACERO_INOX_8">#REF!</definedName>
    <definedName name="FREGADERO_DOBLE_ACERO_INOX_9">#REF!</definedName>
    <definedName name="Fregadero_sencillo">[26]Insumos!$G$359</definedName>
    <definedName name="FREGADERO_SENCILLO_ACERO_INOX">#REF!</definedName>
    <definedName name="FREGADERO_SENCILLO_ACERO_INOX_10">#REF!</definedName>
    <definedName name="FREGADERO_SENCILLO_ACERO_INOX_11">#REF!</definedName>
    <definedName name="FREGADERO_SENCILLO_ACERO_INOX_6">#REF!</definedName>
    <definedName name="FREGADERO_SENCILLO_ACERO_INOX_7">#REF!</definedName>
    <definedName name="FREGADERO_SENCILLO_ACERO_INOX_8">#REF!</definedName>
    <definedName name="FREGADERO_SENCILLO_ACERO_INOX_9">#REF!</definedName>
    <definedName name="FREGDOBLE">[12]insumo!#REF!</definedName>
    <definedName name="FREGRADERODOBLE">[12]insumo!$D$21</definedName>
    <definedName name="Fridel">#REF!</definedName>
    <definedName name="fsadfasdf" hidden="1">'[11]ANALISIS STO DGO'!#REF!</definedName>
    <definedName name="fsdfklj" hidden="1">'[11]ANALISIS STO DGO'!#REF!</definedName>
    <definedName name="FSDFS">#REF!</definedName>
    <definedName name="FSDFS_6">#REF!</definedName>
    <definedName name="fuente.entrada">[34]Resumen!$D$21</definedName>
    <definedName name="Fulminante_verde_cal._22_americano">[26]Insumos!$G$450</definedName>
    <definedName name="FUNCION">[67]FUNCION!$C$16</definedName>
    <definedName name="Furgón_40_pies_para_materiales_alq_mes">[26]Insumos!$G$249</definedName>
    <definedName name="Furgón_completo__suministro">[26]Insumos!$G$136</definedName>
    <definedName name="FZ">#REF!</definedName>
    <definedName name="g">#REF!</definedName>
    <definedName name="GABCONINC01">#REF!</definedName>
    <definedName name="Gabinete.pared.cocina.caoba">#REF!</definedName>
    <definedName name="Gabinete.piso.baño.caoba">#REF!</definedName>
    <definedName name="Gabinete.piso.cocina.caoba">#REF!</definedName>
    <definedName name="gabinetesandiroba">[68]INSUMOS!$F$303</definedName>
    <definedName name="GABPARCA">#REF!</definedName>
    <definedName name="GABPARCAPLY">#REF!</definedName>
    <definedName name="GABPARPI">#REF!</definedName>
    <definedName name="GABPARPIPLY">#REF!</definedName>
    <definedName name="GABPISCA">#REF!</definedName>
    <definedName name="GABPISCAPLY">#REF!</definedName>
    <definedName name="GABPISPI">#REF!</definedName>
    <definedName name="GABPISPIPLY">#REF!</definedName>
    <definedName name="Garcia" hidden="1">'[11]ANALISIS STO DGO'!#REF!</definedName>
    <definedName name="Garita">#REF!</definedName>
    <definedName name="GAS_CIL">#REF!</definedName>
    <definedName name="GAS_CIL_10">#REF!</definedName>
    <definedName name="GAS_CIL_11">#REF!</definedName>
    <definedName name="GAS_CIL_6">#REF!</definedName>
    <definedName name="GAS_CIL_7">#REF!</definedName>
    <definedName name="GAS_CIL_8">#REF!</definedName>
    <definedName name="GAS_CIL_9">#REF!</definedName>
    <definedName name="GASOI">[12]insumo!#REF!</definedName>
    <definedName name="GASOIL">#REF!</definedName>
    <definedName name="GASOIL_10">#REF!</definedName>
    <definedName name="GASOIL_11">#REF!</definedName>
    <definedName name="GASOIL_6">#REF!</definedName>
    <definedName name="GASOIL_7">#REF!</definedName>
    <definedName name="GASOIL_8">#REF!</definedName>
    <definedName name="GASOIL_9">#REF!</definedName>
    <definedName name="gasoil_reg">'[31]ANALISIS PLANTA'!$F$32</definedName>
    <definedName name="GASOLINA">[32]INS!$D$561</definedName>
    <definedName name="GASOLINA_6">#REF!</definedName>
    <definedName name="GASTOSGENERALES_3">"$#REF!.$#REF!$#REF!"</definedName>
    <definedName name="GASTOSGENERALESA_3">"$#REF!.$#REF!$#REF!"</definedName>
    <definedName name="Gavión_Tipo_Caja">'[26]Análisis grales'!$F$1990</definedName>
    <definedName name="GAVIONES">#REF!</definedName>
    <definedName name="GAVIONES_10">#REF!</definedName>
    <definedName name="GAVIONES_11">#REF!</definedName>
    <definedName name="GAVIONES_6">#REF!</definedName>
    <definedName name="GAVIONES_7">#REF!</definedName>
    <definedName name="GAVIONES_8">#REF!</definedName>
    <definedName name="GAVIONES_9">#REF!</definedName>
    <definedName name="gd" hidden="1">'[11]ANALISIS STO DGO'!#REF!</definedName>
    <definedName name="gdf" hidden="1">'[69]ANALISIS STO DGO'!#REF!</definedName>
    <definedName name="GENERACION">#REF!</definedName>
    <definedName name="GENERADOR_DIESEL_400KW">#REF!</definedName>
    <definedName name="GENERADOR_DIESEL_400KW_10">#REF!</definedName>
    <definedName name="GENERADOR_DIESEL_400KW_11">#REF!</definedName>
    <definedName name="GENERADOR_DIESEL_400KW_6">#REF!</definedName>
    <definedName name="GENERADOR_DIESEL_400KW_7">#REF!</definedName>
    <definedName name="GENERADOR_DIESEL_400KW_8">#REF!</definedName>
    <definedName name="GENERADOR_DIESEL_400KW_9">#REF!</definedName>
    <definedName name="Geomalla_Macgrid_WG_120_x_30__4_x_50_Mts.">[26]Insumos!$G$730</definedName>
    <definedName name="Geotextil">[26]Insumos!$G$744</definedName>
    <definedName name="gf" hidden="1">'[11]ANALISIS STO DGO'!#REF!</definedName>
    <definedName name="GFGFF" hidden="1">#REF!</definedName>
    <definedName name="gfh" hidden="1">'[11]ANALISIS STO DGO'!#REF!</definedName>
    <definedName name="gfhgfd" hidden="1">'[11]ANALISIS STO DGO'!#REF!</definedName>
    <definedName name="gfj" hidden="1">'[11]ANALISIS STO DGO'!#REF!</definedName>
    <definedName name="GFSG" hidden="1">#REF!</definedName>
    <definedName name="GGG">#REF!</definedName>
    <definedName name="gh" hidden="1">'[66]ANALISIS STO DGO'!#REF!</definedName>
    <definedName name="ghg" hidden="1">'[11]ANALISIS STO DGO'!#REF!</definedName>
    <definedName name="ghjghjjh" hidden="1">'[11]ANALISIS STO DGO'!#REF!</definedName>
    <definedName name="ghkhjk" hidden="1">'[11]ANALISIS STO DGO'!#REF!</definedName>
    <definedName name="gjhg" hidden="1">'[11]ANALISIS STO DGO'!#REF!</definedName>
    <definedName name="gjhjg" hidden="1">'[11]ANALISIS STO DGO'!#REF!</definedName>
    <definedName name="gkhjk" hidden="1">'[11]ANALISIS STO DGO'!#REF!</definedName>
    <definedName name="gkhjkh" hidden="1">'[11]ANALISIS STO DGO'!#REF!</definedName>
    <definedName name="glpintura">'[50]Analisis Unit. '!$F$49</definedName>
    <definedName name="GOSEI" hidden="1">'[11]ANALISIS STO DGO'!#REF!</definedName>
    <definedName name="Gotero.Colgante">#REF!</definedName>
    <definedName name="Gotero_Colgante">'[26]Análisis grales'!$F$1263</definedName>
    <definedName name="GOTEROCOL">#REF!</definedName>
    <definedName name="GOTERORAN">#REF!</definedName>
    <definedName name="GRADER12G">[51]EQUIPOS!$I$11</definedName>
    <definedName name="granito.Blaco.piso">#REF!</definedName>
    <definedName name="Granito.Blanco">#REF!</definedName>
    <definedName name="GRANITO_30x30">#REF!</definedName>
    <definedName name="GRANITO_30x30_10">#REF!</definedName>
    <definedName name="GRANITO_30x30_11">#REF!</definedName>
    <definedName name="GRANITO_30x30_6">#REF!</definedName>
    <definedName name="GRANITO_30x30_7">#REF!</definedName>
    <definedName name="GRANITO_30x30_8">#REF!</definedName>
    <definedName name="GRANITO_30x30_9">#REF!</definedName>
    <definedName name="GRANITO_40x40">#REF!</definedName>
    <definedName name="GRANITO_40x40_10">#REF!</definedName>
    <definedName name="GRANITO_40x40_11">#REF!</definedName>
    <definedName name="GRANITO_40x40_6">#REF!</definedName>
    <definedName name="GRANITO_40x40_7">#REF!</definedName>
    <definedName name="GRANITO_40x40_8">#REF!</definedName>
    <definedName name="GRANITO_40x40_9">#REF!</definedName>
    <definedName name="GRANITO_FONDO_BCO_30x30">#REF!</definedName>
    <definedName name="GRANITO_FONDO_BCO_30x30_10">#REF!</definedName>
    <definedName name="GRANITO_FONDO_BCO_30x30_11">#REF!</definedName>
    <definedName name="GRANITO_FONDO_BCO_30x30_6">#REF!</definedName>
    <definedName name="GRANITO_FONDO_BCO_30x30_7">#REF!</definedName>
    <definedName name="GRANITO_FONDO_BCO_30x30_8">#REF!</definedName>
    <definedName name="GRANITO_FONDO_BCO_30x30_9">#REF!</definedName>
    <definedName name="GRANITO_FONDO_GRIS">#REF!</definedName>
    <definedName name="GRANITO_FONDO_GRIS_10">#REF!</definedName>
    <definedName name="GRANITO_FONDO_GRIS_11">#REF!</definedName>
    <definedName name="GRANITO_FONDO_GRIS_6">#REF!</definedName>
    <definedName name="GRANITO_FONDO_GRIS_7">#REF!</definedName>
    <definedName name="GRANITO_FONDO_GRIS_8">#REF!</definedName>
    <definedName name="GRANITO_FONDO_GRIS_9">#REF!</definedName>
    <definedName name="Granzote">#REF!</definedName>
    <definedName name="GRANZOTEF">#REF!</definedName>
    <definedName name="GRANZOTEG">#REF!</definedName>
    <definedName name="Grapas">[26]Insumos!$G$464</definedName>
    <definedName name="Grava">#REF!</definedName>
    <definedName name="Grava_10">#REF!</definedName>
    <definedName name="Grava_11">#REF!</definedName>
    <definedName name="Grava_6">#REF!</definedName>
    <definedName name="Grava_7">#REF!</definedName>
    <definedName name="Grava_8">#REF!</definedName>
    <definedName name="Grava_9">#REF!</definedName>
    <definedName name="Grava_de_3_4">[26]Insumos!$G$296</definedName>
    <definedName name="Grava_de_media">[26]Insumos!$G$295</definedName>
    <definedName name="GRAVAL">[12]insumo!$D$22</definedName>
    <definedName name="Gravilla3.8">#REF!</definedName>
    <definedName name="GRUA">#REF!</definedName>
    <definedName name="GRUA_10">#REF!</definedName>
    <definedName name="GRUA_11">#REF!</definedName>
    <definedName name="GRUA_20">#REF!</definedName>
    <definedName name="GRUA_6">#REF!</definedName>
    <definedName name="GRUA_7">#REF!</definedName>
    <definedName name="GRUA_8">#REF!</definedName>
    <definedName name="GRUA_9">#REF!</definedName>
    <definedName name="Grúa_Manitowoc_2900_3">#N/A</definedName>
    <definedName name="GT">#REF!</definedName>
    <definedName name="gtuy" hidden="1">'[11]ANALISIS STO DGO'!#REF!</definedName>
    <definedName name="Guantes_de_Carnaza_Doble_palma">[26]Insumos!$G$607</definedName>
    <definedName name="Guantes_de_cuero">[26]Insumos!$G$628</definedName>
    <definedName name="Guantes_en_Cuero">[26]Insumos!$G$615</definedName>
    <definedName name="gyjy" hidden="1">'[11]ANALISIS STO DGO'!#REF!</definedName>
    <definedName name="H">[25]M.O.!#REF!</definedName>
    <definedName name="HAANT4015124238">#REF!</definedName>
    <definedName name="HAANT4015180238">#REF!</definedName>
    <definedName name="HAANT4015210238">#REF!</definedName>
    <definedName name="HAANT4015240238">#REF!</definedName>
    <definedName name="HACHA">#REF!</definedName>
    <definedName name="HACHA_10">#REF!</definedName>
    <definedName name="HACHA_11">#REF!</definedName>
    <definedName name="HACHA_6">#REF!</definedName>
    <definedName name="HACHA_7">#REF!</definedName>
    <definedName name="HACHA_8">#REF!</definedName>
    <definedName name="HACHA_9">#REF!</definedName>
    <definedName name="HACOL20201244041238A20LIG">#REF!</definedName>
    <definedName name="HACOL20201244041238A20MANO">#REF!</definedName>
    <definedName name="HACOL20201244043814A20LIG">#REF!</definedName>
    <definedName name="HACOL20201244043814A20MANO">#REF!</definedName>
    <definedName name="HACOL2020180404122538A20">#REF!</definedName>
    <definedName name="HACOL20201804041238A20">#REF!</definedName>
    <definedName name="HACOL2020180604122538A20">#REF!</definedName>
    <definedName name="HACOL20201806041238A20">#REF!</definedName>
    <definedName name="HACOL20301244041238A20LIG">#REF!</definedName>
    <definedName name="HACOL20301244041238A20MANO">#REF!</definedName>
    <definedName name="HACOL2030180604122538A20">#REF!</definedName>
    <definedName name="HACOL20301806041238A20">#REF!</definedName>
    <definedName name="HACOL30301244081238A20LIG">#REF!</definedName>
    <definedName name="HACOL30301244081238A20MANO">#REF!</definedName>
    <definedName name="HACOL3030180408122538A30">#REF!</definedName>
    <definedName name="HACOL3030180408122538A30PORT">#REF!</definedName>
    <definedName name="HACOL30301804081238A30">#REF!</definedName>
    <definedName name="HACOL30301804081238A30PORT">#REF!</definedName>
    <definedName name="HACOL3030180608122538A30">#REF!</definedName>
    <definedName name="HACOL3030180608122538A30PORT">#REF!</definedName>
    <definedName name="HACOL30301806081238A30">#REF!</definedName>
    <definedName name="HACOL30301806081238A30PORT">#REF!</definedName>
    <definedName name="HACOL30302104043438A30">#REF!</definedName>
    <definedName name="HACOL30302104043438A30PORT">#REF!</definedName>
    <definedName name="HACOL30302106043438A30">#REF!</definedName>
    <definedName name="HACOL30302106043438A30PORT">#REF!</definedName>
    <definedName name="HACOL30302404043438A30">#REF!</definedName>
    <definedName name="HACOL30302404043438A30PORT">#REF!</definedName>
    <definedName name="HACOL30302406043438A30">#REF!</definedName>
    <definedName name="HACOL30302406043438A30PORT">#REF!</definedName>
    <definedName name="HACOL30401244043438A30LIG">#REF!</definedName>
    <definedName name="HACOL30401244043438A30MANO">#REF!</definedName>
    <definedName name="HACOL30401804043438A30">#REF!</definedName>
    <definedName name="HACOL30401804043438A30PORT">#REF!</definedName>
    <definedName name="HACOL30401806043438A30">#REF!</definedName>
    <definedName name="HACOL30401806043438A30PORT">#REF!</definedName>
    <definedName name="HACOL30402104043438A30">#REF!</definedName>
    <definedName name="HACOL30402104043438A30PORT">#REF!</definedName>
    <definedName name="HACOL30402106043438A30">#REF!</definedName>
    <definedName name="HACOL30402106043438A30PORT">#REF!</definedName>
    <definedName name="HACOL30402404043438A30">#REF!</definedName>
    <definedName name="HACOL30402404043438A30PORT">#REF!</definedName>
    <definedName name="HACOL30402406043438A30">#REF!</definedName>
    <definedName name="HACOL30402406043438A30PORT">#REF!</definedName>
    <definedName name="HACOL40401244041243438A20LIG">#REF!</definedName>
    <definedName name="HACOL40401244041243438A20MANO">#REF!</definedName>
    <definedName name="HACOL4040180404124342538A20">#REF!</definedName>
    <definedName name="HACOL4040180404124342538A20PORT">#REF!</definedName>
    <definedName name="HACOL40401804041243438A20">#REF!</definedName>
    <definedName name="HACOL40401804041243438A20PORT">#REF!</definedName>
    <definedName name="HACOL4040180604124342538A30">#REF!</definedName>
    <definedName name="HACOL4040180604124342538A30PORT">#REF!</definedName>
    <definedName name="HACOL40401806041243438A30">#REF!</definedName>
    <definedName name="HACOL40401806041243438A30PORT">#REF!</definedName>
    <definedName name="HACOL4040210404122543438A20">#REF!</definedName>
    <definedName name="HACOL4040210404122543438A20PORT">#REF!</definedName>
    <definedName name="HACOL40402104041243438A20">#REF!</definedName>
    <definedName name="HACOL40402104041243438A20PORT">#REF!</definedName>
    <definedName name="HACOL4040210604122543438A30">#REF!</definedName>
    <definedName name="HACOL4040210604122543438A30PORT">#REF!</definedName>
    <definedName name="HACOL40402106041243438A30">#REF!</definedName>
    <definedName name="HACOL40402106041243438A30PORT">#REF!</definedName>
    <definedName name="HACOL4040240404122543438A20">#REF!</definedName>
    <definedName name="HACOL4040240404122543438A20PORT">#REF!</definedName>
    <definedName name="HACOL40402404041243438A20">#REF!</definedName>
    <definedName name="HACOL40402404041243438A20PORT">#REF!</definedName>
    <definedName name="HACOL4040240604122543438A30">#REF!</definedName>
    <definedName name="HACOL4040240604122543438A30PORT">#REF!</definedName>
    <definedName name="HACOL40402406041243438A30">#REF!</definedName>
    <definedName name="HACOL40402406041243438A30PORT">#REF!</definedName>
    <definedName name="HACOL5050124404344138A20LIG">#REF!</definedName>
    <definedName name="HACOL5050124404344138A20MANO">#REF!</definedName>
    <definedName name="HACOL5050180404344138A20">#REF!</definedName>
    <definedName name="HACOL5050180404344138A20PORT">#REF!</definedName>
    <definedName name="HACOL5050180604344138A20">#REF!</definedName>
    <definedName name="HACOL5050180604344138A20PORT">#REF!</definedName>
    <definedName name="HACOL5050210404344138A20">#REF!</definedName>
    <definedName name="HACOL5050210404344138A20PORT">#REF!</definedName>
    <definedName name="HACOL5050210604344138A20">#REF!</definedName>
    <definedName name="HACOL5050210604344138A20PORT">#REF!</definedName>
    <definedName name="HACOL5050240404344138A20">#REF!</definedName>
    <definedName name="HACOL5050240404344138A20PORT">#REF!</definedName>
    <definedName name="HACOL5050240604344138A20">#REF!</definedName>
    <definedName name="HACOL5050240604344138A20PORT">#REF!</definedName>
    <definedName name="HACOL60601244012138A20LIG">#REF!</definedName>
    <definedName name="HACOL60601244012138A20MANO">#REF!</definedName>
    <definedName name="HACOL60601804012138A20">#REF!</definedName>
    <definedName name="HACOL60601804012138A30PORT">#REF!</definedName>
    <definedName name="HACOL60601806012138A30">#REF!</definedName>
    <definedName name="HACOL60601806012138A30PORT">#REF!</definedName>
    <definedName name="HACOL60602104012138A20">#REF!</definedName>
    <definedName name="HACOL60602104012138A30PORT">#REF!</definedName>
    <definedName name="HACOL60602106012138A30">#REF!</definedName>
    <definedName name="HACOL60602106012138A30PORT">#REF!</definedName>
    <definedName name="HACOL60602404012138A20">#REF!</definedName>
    <definedName name="HACOL60602404012138A20PORT">#REF!</definedName>
    <definedName name="HACOL60602406012138A20">#REF!</definedName>
    <definedName name="HACOL60602406012138A20PORT">#REF!</definedName>
    <definedName name="HACOLA15201244043814A20LIG">#REF!</definedName>
    <definedName name="HACOLA15201244043814A20MANO">#REF!</definedName>
    <definedName name="HACOLA15201244043838A20LIG">#REF!</definedName>
    <definedName name="HACOLA15201244043838A20MANO">#REF!</definedName>
    <definedName name="HACOLA20201244043814A20LIG">#REF!</definedName>
    <definedName name="HACOLA20201244043814A20MANO">#REF!</definedName>
    <definedName name="HADIN10201244023821214A20LIG">#REF!</definedName>
    <definedName name="HADIN10201244023821214A20MANO">#REF!</definedName>
    <definedName name="HADIN10201804023821214A20">#REF!</definedName>
    <definedName name="HADIN15201244023831214A20LIG">#REF!</definedName>
    <definedName name="HADIN15201244023831214A20MANO">#REF!</definedName>
    <definedName name="HADIN15201244023831238A20LIG">#REF!</definedName>
    <definedName name="HADIN15201244023831238A20MANO">#REF!</definedName>
    <definedName name="HADIN15201804023831214A20">#REF!</definedName>
    <definedName name="HADIN20201244023831238A20LIG">#REF!</definedName>
    <definedName name="HADIN20201244023831238A20MANO">#REF!</definedName>
    <definedName name="HADIN20201804023831238A20">#REF!</definedName>
    <definedName name="HALOS10124403825A25LIGW">#REF!</definedName>
    <definedName name="HALOS101244038A25LIGW">#REF!</definedName>
    <definedName name="HALOS10124603825A25LIGW">#REF!</definedName>
    <definedName name="HALOS101246038A25LIGW">#REF!</definedName>
    <definedName name="HALOS10180403825A25">#REF!</definedName>
    <definedName name="HALOS101804038A25">#REF!</definedName>
    <definedName name="HALOS10180603825A25">#REF!</definedName>
    <definedName name="HALOS101806038A25">#REF!</definedName>
    <definedName name="HALOS12124403825A25LIGW">#REF!</definedName>
    <definedName name="HALOS121244038A25LIGW">#REF!</definedName>
    <definedName name="HALOS12124603825A25LIGW">#REF!</definedName>
    <definedName name="HALOS121246038A25LIGW">#REF!</definedName>
    <definedName name="HALOS12180403825A25">#REF!</definedName>
    <definedName name="HALOS121804038A25">#REF!</definedName>
    <definedName name="HALOS12180603825A25">#REF!</definedName>
    <definedName name="HALOS121806038A25">#REF!</definedName>
    <definedName name="HAMUR15180403825A20X202CAR">#REF!</definedName>
    <definedName name="HAMUR151804038A20X202CAR">#REF!</definedName>
    <definedName name="HAMUR15180603825A20X202CAR">#REF!</definedName>
    <definedName name="HAMUR151806038A20X202CAR">#REF!</definedName>
    <definedName name="HAMUR15210403825A20X202CAR">#REF!</definedName>
    <definedName name="HAMUR152104038A20X202CAR">#REF!</definedName>
    <definedName name="HAMUR15210603825A20X202CAR">#REF!</definedName>
    <definedName name="HAMUR152106038A20X202CAR">#REF!</definedName>
    <definedName name="HAMUR15240403825A20X202CAR">#REF!</definedName>
    <definedName name="HAMUR152404038A20X202CAR">#REF!</definedName>
    <definedName name="HAMUR15240603825A20X202CAR">#REF!</definedName>
    <definedName name="HAMUR152406038A20X202CAR">#REF!</definedName>
    <definedName name="HAMUR20180403825A20X202CAR">#REF!</definedName>
    <definedName name="HAMUR201804038A20X202CAR">#REF!</definedName>
    <definedName name="HAMUR20180603825A20X202CAR">#REF!</definedName>
    <definedName name="HAMUR201806038A20X202CAR">#REF!</definedName>
    <definedName name="HAMUR20210401225A10X102CAR">#REF!</definedName>
    <definedName name="HAMUR20210401225A20X202CAR">#REF!</definedName>
    <definedName name="HAMUR202104012A10X102CAR">#REF!</definedName>
    <definedName name="HAMUR202104012A20X202CAR">#REF!</definedName>
    <definedName name="HAMUR20210403825A20X202CAR">#REF!</definedName>
    <definedName name="HAMUR202104038A20X202CAR">#REF!</definedName>
    <definedName name="HAMUR20210601225A10X102CAR">#REF!</definedName>
    <definedName name="HAMUR20210601225A20X202CAR">#REF!</definedName>
    <definedName name="HAMUR202106012A10X102CAR">#REF!</definedName>
    <definedName name="HAMUR202106012A20X202CAR">#REF!</definedName>
    <definedName name="HAMUR20210603825A20X202CAR">#REF!</definedName>
    <definedName name="HAMUR202106038A20X202CAR">#REF!</definedName>
    <definedName name="HAMUR20240401225A10X102CAR">#REF!</definedName>
    <definedName name="HAMUR20240401225A20X202CAR">#REF!</definedName>
    <definedName name="HAMUR202404012A10X102CAR">#REF!</definedName>
    <definedName name="HAMUR202404012A20X202CAR">#REF!</definedName>
    <definedName name="HAMUR20240601225A10X102CAR">#REF!</definedName>
    <definedName name="HAMUR20240601225A20X202CAR">#REF!</definedName>
    <definedName name="HAMUR202406012A10X102CAR">#REF!</definedName>
    <definedName name="HAMUR202406012A20X202CAR">#REF!</definedName>
    <definedName name="HAPISO38A20AD124ESP10">#REF!</definedName>
    <definedName name="HAPISO38A20AD124ESP12">#REF!</definedName>
    <definedName name="HAPISO38A20AD124ESP15">#REF!</definedName>
    <definedName name="HAPISO38A20AD124ESP20">#REF!</definedName>
    <definedName name="HAPISO38A20AD140ESP10">#REF!</definedName>
    <definedName name="HAPISO38A20AD140ESP12">#REF!</definedName>
    <definedName name="HAPISO38A20AD140ESP15">#REF!</definedName>
    <definedName name="HAPISO38A20AD140ESP20">#REF!</definedName>
    <definedName name="HAPISO38A20AD180ESP10">#REF!</definedName>
    <definedName name="HAPISO38A20AD180ESP12">#REF!</definedName>
    <definedName name="HAPISO38A20AD180ESP15">#REF!</definedName>
    <definedName name="HAPISO38A20AD180ESP20">#REF!</definedName>
    <definedName name="HAPISO38A20AD210ESP10">#REF!</definedName>
    <definedName name="HAPISO38A20AD210ESP12">#REF!</definedName>
    <definedName name="HAPISO38A20AD210ESP15">#REF!</definedName>
    <definedName name="HAPISO38A20AD210ESP20">#REF!</definedName>
    <definedName name="HARAMPA12124401225A2038A20LIGWIN">#REF!</definedName>
    <definedName name="HARAMPA12124401225A2038A20MANO">#REF!</definedName>
    <definedName name="HARAMPA121244012A2038A20LIGWIN">#REF!</definedName>
    <definedName name="HARAMPA121244012A2038A20MANO">#REF!</definedName>
    <definedName name="HARAMPA12124601225A2038A20LIGWIN">#REF!</definedName>
    <definedName name="HARAMPA12124601225A2038A20MANO">#REF!</definedName>
    <definedName name="HARAMPA121246012A2038A20LIGWIN">#REF!</definedName>
    <definedName name="HARAMPA121246012A2038A20MANO">#REF!</definedName>
    <definedName name="HARAMPA12180401225A2038A20">#REF!</definedName>
    <definedName name="HARAMPA121804012A2038A20">#REF!</definedName>
    <definedName name="HARAMPA12180601225A2038A20">#REF!</definedName>
    <definedName name="HARAMPA121806012A2038A20">#REF!</definedName>
    <definedName name="HARAMPA12210401225A2038A20">#REF!</definedName>
    <definedName name="HARAMPA122104012A2038A20">#REF!</definedName>
    <definedName name="HARAMPA12210601225A2038A20">#REF!</definedName>
    <definedName name="HARAMPA122106012A2038A20">#REF!</definedName>
    <definedName name="HARAMPA12240401225A2038A20">#REF!</definedName>
    <definedName name="HARAMPA122404012A2038A20">#REF!</definedName>
    <definedName name="HARAMPA12240601225A2038A20">#REF!</definedName>
    <definedName name="HARAMPA122406012A2038A20">#REF!</definedName>
    <definedName name="HAVA15201244043814A20LIG">#REF!</definedName>
    <definedName name="HAVA15201244043814A20MANO">#REF!</definedName>
    <definedName name="HAVA20201244043838A20LIG">#REF!</definedName>
    <definedName name="HAVA20201244043838A20MANO">#REF!</definedName>
    <definedName name="HAVIGA20401244033423838A20LIGWIN">#REF!</definedName>
    <definedName name="HAVIGA20401246033423838A20LIGWIN">#REF!</definedName>
    <definedName name="HAVIGA20401804033423838A20">#REF!</definedName>
    <definedName name="HAVIGA20401804033423838A20POR">#REF!</definedName>
    <definedName name="HAVIGA20401806033423838A20">#REF!</definedName>
    <definedName name="HAVIGA20401806033423838A20POR">#REF!</definedName>
    <definedName name="HAVIGA20402104033423838A20">#REF!</definedName>
    <definedName name="HAVIGA20402104033423838A20POR">#REF!</definedName>
    <definedName name="HAVIGA20402106033423838A20">#REF!</definedName>
    <definedName name="HAVIGA20402106033423838A20POR">#REF!</definedName>
    <definedName name="HAVIGA20402404033423838A20">#REF!</definedName>
    <definedName name="HAVIGA20402404033423838A20POR">#REF!</definedName>
    <definedName name="HAVIGA20402406033423838A20">#REF!</definedName>
    <definedName name="HAVIGA20402406033423838A20POR">#REF!</definedName>
    <definedName name="HAVIGA25501244043423838A25LIGWIN">#REF!</definedName>
    <definedName name="HAVIGA25501246043423838A25LIGWIN">#REF!</definedName>
    <definedName name="HAVIGA25501804043423838A25">#REF!</definedName>
    <definedName name="HAVIGA25501804043423838A25POR">#REF!</definedName>
    <definedName name="HAVIGA25501806043423838A25">#REF!</definedName>
    <definedName name="HAVIGA25501806043423838A25POR">#REF!</definedName>
    <definedName name="HAVIGA25502104043423838A25">#REF!</definedName>
    <definedName name="HAVIGA25502104043423838A25POR">#REF!</definedName>
    <definedName name="HAVIGA25502106043423838A25">#REF!</definedName>
    <definedName name="HAVIGA25502106043423838A25POR">#REF!</definedName>
    <definedName name="HAVIGA25502404043423838A25">#REF!</definedName>
    <definedName name="HAVIGA25502404043423838A25POR">#REF!</definedName>
    <definedName name="HAVIGA25502406043423838A25">#REF!</definedName>
    <definedName name="HAVIGA25502406043423838A25POR">#REF!</definedName>
    <definedName name="HAVIGA3060124404123838A25LIGWIN">#REF!</definedName>
    <definedName name="HAVIGA3060124604123838A25LIGWIN">#REF!</definedName>
    <definedName name="HAVIGA3060180404123838A25">#REF!</definedName>
    <definedName name="HAVIGA3060180404123838A25POR">#REF!</definedName>
    <definedName name="HAVIGA3060180604123838A25">#REF!</definedName>
    <definedName name="HAVIGA3060180604123838A25POR">#REF!</definedName>
    <definedName name="HAVIGA3060210404123838A25">#REF!</definedName>
    <definedName name="HAVIGA3060210404123838A25POR">#REF!</definedName>
    <definedName name="HAVIGA3060210604123838A25">#REF!</definedName>
    <definedName name="HAVIGA3060210604123838A25POR">#REF!</definedName>
    <definedName name="HAVIGA3060240404123838A25">#REF!</definedName>
    <definedName name="HAVIGA3060240404123838A25POR">#REF!</definedName>
    <definedName name="HAVIGA3060240604123838A25">#REF!</definedName>
    <definedName name="HAVIGA3060240604123838A25POR">#REF!</definedName>
    <definedName name="HAVIGA408012440512122538A25LIGWIN">#REF!</definedName>
    <definedName name="HAVIGA4080124405121238A25LIGWIN">#REF!</definedName>
    <definedName name="HAVIGA4080124605121238A25LIGWIN">#REF!</definedName>
    <definedName name="HAVIGA4080180405121238A25">#REF!</definedName>
    <definedName name="HAVIGA4080180405121238A25POR">#REF!</definedName>
    <definedName name="HAVIGA408018060512122538A25">#REF!</definedName>
    <definedName name="HAVIGA408018060512122538A25POR">#REF!</definedName>
    <definedName name="HAVIGA4080180605121238A25">#REF!</definedName>
    <definedName name="HAVIGA4080180605121238A25POR">#REF!</definedName>
    <definedName name="HAVIGA4080210405121238A25">#REF!</definedName>
    <definedName name="HAVIGA4080210405121238A25por">#REF!</definedName>
    <definedName name="HAVIGA408021060512122538A25">#REF!</definedName>
    <definedName name="HAVIGA408021060512122538A25POR">#REF!</definedName>
    <definedName name="HAVIGA4080210605121238A25">#REF!</definedName>
    <definedName name="HAVIGA4080210605121238A25POR">#REF!</definedName>
    <definedName name="HAVIGA4080240405121238A25">#REF!</definedName>
    <definedName name="HAVIGA4080240405121238A25POR">#REF!</definedName>
    <definedName name="HAVIGA408024060512122538A25">#REF!</definedName>
    <definedName name="HAVIGA408024060512122538A25PORT">#REF!</definedName>
    <definedName name="HAVIGA4080240605121238A25">#REF!</definedName>
    <definedName name="HAVIGA4080240605121238A25POR">#REF!</definedName>
    <definedName name="HAVUE4010124402383825A20LIGWIN">#REF!</definedName>
    <definedName name="HAVUE40101244023838A20LIGWIN">#REF!</definedName>
    <definedName name="HAVUE4010124602383825A20LIGWIN">#REF!</definedName>
    <definedName name="HAVUE40101246023838A20LIGWIN">#REF!</definedName>
    <definedName name="HAVUE4010180402383825A20">#REF!</definedName>
    <definedName name="HAVUE40101804023838A20">#REF!</definedName>
    <definedName name="HAVUE40101806023838A20">#REF!</definedName>
    <definedName name="HAVUE4012124402383825A20LIGWIN">#REF!</definedName>
    <definedName name="HAVUE40121244023838A20LIGWIN">#REF!</definedName>
    <definedName name="HAVUE4012124602383825A20LIGWIN">#REF!</definedName>
    <definedName name="HAVUE40121246023838A20LIGWIN">#REF!</definedName>
    <definedName name="HAVUE4012180402383825A20">#REF!</definedName>
    <definedName name="HAVUE40121804023838A20">#REF!</definedName>
    <definedName name="HAVUE4012180602383825A20">#REF!</definedName>
    <definedName name="HAVUE40121806023838A20">#REF!</definedName>
    <definedName name="HAZCH301354081225C634ADLIG">#REF!</definedName>
    <definedName name="HAZCH3013540812C634ADLIG">#REF!</definedName>
    <definedName name="HAZCH301356081225C634ADLIG">#REF!</definedName>
    <definedName name="HAZCH3013560812C634ADLIG">#REF!</definedName>
    <definedName name="HAZCH301404081225C634AD">#REF!</definedName>
    <definedName name="HAZCH3014040812C634AD">#REF!</definedName>
    <definedName name="HAZCH301406081225C634AD">#REF!</definedName>
    <definedName name="HAZCH3014060812C634AD">#REF!</definedName>
    <definedName name="HAZCH301804081225C634AD">#REF!</definedName>
    <definedName name="HAZCH3018040812C634AD">#REF!</definedName>
    <definedName name="HAZCH301806081225C634AD">#REF!</definedName>
    <definedName name="HAZCH3018060812C634AD">#REF!</definedName>
    <definedName name="HAZCH302104081225C634AD">#REF!</definedName>
    <definedName name="HAZCH3021040812C634AD">#REF!</definedName>
    <definedName name="HAZCH302106081225C634AD">#REF!</definedName>
    <definedName name="HAZCH3021060812C634AD">#REF!</definedName>
    <definedName name="HAZCH302404081225C634AD">#REF!</definedName>
    <definedName name="HAZCH3024040812C634AD">#REF!</definedName>
    <definedName name="HAZCH302406081225C634AD">#REF!</definedName>
    <definedName name="HAZCH3024060812C634AD">#REF!</definedName>
    <definedName name="HAZCH35180401225A15ADC18342CAM">#REF!</definedName>
    <definedName name="HAZCH351804012A15ADC18342CAM">#REF!</definedName>
    <definedName name="HAZCH35180601225A15ADC18342CAM">#REF!</definedName>
    <definedName name="HAZCH351806012A15ADC18342CAM">#REF!</definedName>
    <definedName name="HAZCH35210401225A15ADC18342CAM">#REF!</definedName>
    <definedName name="HAZCH352104012A15ADC18342CAM">#REF!</definedName>
    <definedName name="HAZCH35210601225A15ADC18342CAM">#REF!</definedName>
    <definedName name="HAZCH352106012A15ADC18342CAM">#REF!</definedName>
    <definedName name="HAZCH35240401225A15ADC18342CAM">#REF!</definedName>
    <definedName name="HAZCH352404012A15ADC18342CAM">#REF!</definedName>
    <definedName name="HAZCH35240601225A15ADC18342CAM">#REF!</definedName>
    <definedName name="HAZCH352406012A15ADC18342CAM">#REF!</definedName>
    <definedName name="HAZCH4013540812C634ADLIG">#REF!</definedName>
    <definedName name="HAZCH4013560812C634ADLIG">#REF!</definedName>
    <definedName name="HAZCH401404081225C634AD">#REF!</definedName>
    <definedName name="HAZCH4014040812C634AD">#REF!</definedName>
    <definedName name="HAZCH401804081225C634AD">#REF!</definedName>
    <definedName name="HAZCH4018040812C634AD">#REF!</definedName>
    <definedName name="HAZCH402104081225C634AD">#REF!</definedName>
    <definedName name="HAZCH4021040812C634AD">#REF!</definedName>
    <definedName name="HAZCH402404081225C634AD">#REF!</definedName>
    <definedName name="HAZCH4024040812C634AD">#REF!</definedName>
    <definedName name="HAZCH402406081225C634AD">#REF!</definedName>
    <definedName name="HAZCH4024060812C634AD">#REF!</definedName>
    <definedName name="HAZCH601356081225C634ADLIG">#REF!</definedName>
    <definedName name="HAZCH6013560812C634ADLIG">#REF!</definedName>
    <definedName name="HAZCH601406081225C634AD">#REF!</definedName>
    <definedName name="HAZCH6014060812C634AD">#REF!</definedName>
    <definedName name="HAZCH601806081225C634AD">#REF!</definedName>
    <definedName name="HAZCH6018060812C634AD">#REF!</definedName>
    <definedName name="HAZCH602106081225C634AD">#REF!</definedName>
    <definedName name="HAZCH6021060812C634AD">#REF!</definedName>
    <definedName name="HAZM201512423838A30LIG">#REF!</definedName>
    <definedName name="HAZM301512423838A30LIG">#REF!</definedName>
    <definedName name="HAZM302012423838A25LIG">#REF!</definedName>
    <definedName name="HAZM302013523838A25LIG">#REF!</definedName>
    <definedName name="HAZM302014023838A25">#REF!</definedName>
    <definedName name="HAZM30X20180">#REF!</definedName>
    <definedName name="HAZM401512423838A30LIG">#REF!</definedName>
    <definedName name="HAZM452012433838A25LIG">#REF!</definedName>
    <definedName name="HAZM452013533838A25LIG">#REF!</definedName>
    <definedName name="HAZM452014033838A25">#REF!</definedName>
    <definedName name="HAZM452018033838A25">#REF!</definedName>
    <definedName name="HAZM452512433838A25LIG">#REF!</definedName>
    <definedName name="HAZM452513533838A25LIG">#REF!</definedName>
    <definedName name="HAZM452514033838A25">#REF!</definedName>
    <definedName name="HAZM452521033838A25">#REF!</definedName>
    <definedName name="HAZM452524033838A25">#REF!</definedName>
    <definedName name="HAZM45X25180">#REF!</definedName>
    <definedName name="HAZM602512433838A25LIG">#REF!</definedName>
    <definedName name="HAZM602513533838A25LIG">#REF!</definedName>
    <definedName name="HAZM602514033838A25">#REF!</definedName>
    <definedName name="HAZM602521033838A25">#REF!</definedName>
    <definedName name="HAZM602524033838A25">#REF!</definedName>
    <definedName name="HAZM60X25180">#REF!</definedName>
    <definedName name="hdfh" hidden="1">'[11]ANALISIS STO DGO'!#REF!</definedName>
    <definedName name="HERR_MENO">#REF!</definedName>
    <definedName name="HERR_MENO_10">#REF!</definedName>
    <definedName name="HERR_MENO_11">#REF!</definedName>
    <definedName name="HERR_MENO_6">#REF!</definedName>
    <definedName name="HERR_MENO_7">#REF!</definedName>
    <definedName name="HERR_MENO_8">#REF!</definedName>
    <definedName name="HERR_MENO_9">#REF!</definedName>
    <definedName name="HERRERIA">#REF!</definedName>
    <definedName name="hgf" hidden="1">'[13]ANALISIS STO DGO'!#REF!</definedName>
    <definedName name="hgjmfg" hidden="1">'[11]ANALISIS STO DGO'!#REF!</definedName>
    <definedName name="HGON100">[70]Mezcla!$G$81</definedName>
    <definedName name="HGON140">[70]Mezcla!$G$106</definedName>
    <definedName name="HGON180">[70]Mezcla!$G$131</definedName>
    <definedName name="HGON210">[70]Mezcla!$G$156</definedName>
    <definedName name="HidrofugoSXPEL.32oz">#REF!</definedName>
    <definedName name="Hielo_en_funda">[26]Insumos!$G$639</definedName>
    <definedName name="HILO">#REF!</definedName>
    <definedName name="HILO_10">#REF!</definedName>
    <definedName name="HILO_11">#REF!</definedName>
    <definedName name="HILO_6">#REF!</definedName>
    <definedName name="HILO_7">#REF!</definedName>
    <definedName name="HILO_8">#REF!</definedName>
    <definedName name="HILO_9">#REF!</definedName>
    <definedName name="Hilos">[26]Insumos!$G$330</definedName>
    <definedName name="HINCA_3">"$#REF!.$#REF!$#REF!"</definedName>
    <definedName name="Hinca_de_Pilotes_3">#N/A</definedName>
    <definedName name="HINCADEPILOTES_3">#N/A</definedName>
    <definedName name="HINDUSTRIAL100">[12]insumo!$D$33</definedName>
    <definedName name="HINDUSTRIAL210">[12]insumo!$D$36</definedName>
    <definedName name="hjhkf" hidden="1">'[11]ANALISIS STO DGO'!#REF!</definedName>
    <definedName name="hjkh" hidden="1">'[11]ANALISIS STO DGO'!#REF!</definedName>
    <definedName name="hjkhjk" hidden="1">'[11]ANALISIS STO DGO'!#REF!</definedName>
    <definedName name="hjkhjkl" hidden="1">'[11]ANALISIS STO DGO'!#REF!</definedName>
    <definedName name="hjlh" hidden="1">'[11]ANALISIS STO DGO'!#REF!</definedName>
    <definedName name="hjlhl" hidden="1">'[11]ANALISIS STO DGO'!#REF!</definedName>
    <definedName name="hjtjyt" hidden="1">'[11]ANALISIS STO DGO'!#REF!</definedName>
    <definedName name="hkdjgh" hidden="1">'[11]ANALISIS STO DGO'!#REF!</definedName>
    <definedName name="hkhjl" hidden="1">'[11]ANALISIS STO DGO'!#REF!</definedName>
    <definedName name="hligadora">#REF!</definedName>
    <definedName name="HOJASEGUETA">#REF!</definedName>
    <definedName name="hola" hidden="1">#REF!</definedName>
    <definedName name="HORACIO_3">"$#REF!.$L$66:$W$66"</definedName>
    <definedName name="horind100">[12]insumo!#REF!</definedName>
    <definedName name="horind140">[12]insumo!#REF!</definedName>
    <definedName name="horind180">[12]insumo!#REF!</definedName>
    <definedName name="horind210">[12]insumo!#REF!</definedName>
    <definedName name="horm.1.3">'[50]Analisis Unit. '!$F$74</definedName>
    <definedName name="horm.1.3.5">'[50]Analisis Unit. '!$F$64</definedName>
    <definedName name="Horm.1.3.5.llenado.Bloques">#REF!</definedName>
    <definedName name="Horm.100">#REF!</definedName>
    <definedName name="Horm.140">#REF!</definedName>
    <definedName name="Horm.180">#REF!</definedName>
    <definedName name="Horm.180.Aditivo">#REF!</definedName>
    <definedName name="Horm.210">#REF!</definedName>
    <definedName name="Horm.210.Adit.">#REF!</definedName>
    <definedName name="Horm.210.Aditivos">#REF!</definedName>
    <definedName name="Horm.210.Visto.Aditivos">#REF!</definedName>
    <definedName name="Horm.280">#REF!</definedName>
    <definedName name="Horm.Ind.100">#REF!</definedName>
    <definedName name="Horm.Ind.140">#REF!</definedName>
    <definedName name="Horm.Ind.140.Sin.Bomba">[34]Insumos!$E$35</definedName>
    <definedName name="Horm.Ind.160">#REF!</definedName>
    <definedName name="Horm.Ind.180">#REF!</definedName>
    <definedName name="Horm.Ind.180.Sin.Bomba">[34]Insumos!$E$37</definedName>
    <definedName name="Horm.Ind.210">#REF!</definedName>
    <definedName name="Horm.Ind.210.Sin.Bomba">[34]Insumos!$E$39</definedName>
    <definedName name="Horm.Ind.240">#REF!</definedName>
    <definedName name="Horm.Ind.250">#REF!</definedName>
    <definedName name="Horm.Visto.Blanco.Aditivos">#REF!</definedName>
    <definedName name="Horm_124_TrompoyWinche">#REF!</definedName>
    <definedName name="Horm_124_TrompoyWinche_10">#REF!</definedName>
    <definedName name="Horm_124_TrompoyWinche_11">#REF!</definedName>
    <definedName name="Horm_124_TrompoyWinche_6">#REF!</definedName>
    <definedName name="Horm_124_TrompoyWinche_7">#REF!</definedName>
    <definedName name="Horm_124_TrompoyWinche_8">#REF!</definedName>
    <definedName name="Horm_124_TrompoyWinche_9">#REF!</definedName>
    <definedName name="HORM_140">#REF!</definedName>
    <definedName name="HORM_180">#REF!</definedName>
    <definedName name="HORM_210">#REF!</definedName>
    <definedName name="HORM_IND_180">#REF!</definedName>
    <definedName name="HORM_IND_180_10">#REF!</definedName>
    <definedName name="HORM_IND_180_11">#REF!</definedName>
    <definedName name="HORM_IND_180_6">#REF!</definedName>
    <definedName name="HORM_IND_180_7">#REF!</definedName>
    <definedName name="HORM_IND_180_8">#REF!</definedName>
    <definedName name="HORM_IND_180_9">#REF!</definedName>
    <definedName name="HORM_IND_210">#REF!</definedName>
    <definedName name="HORM_IND_210_10">#REF!</definedName>
    <definedName name="HORM_IND_210_11">#REF!</definedName>
    <definedName name="HORM_IND_210_6">#REF!</definedName>
    <definedName name="HORM_IND_210_7">#REF!</definedName>
    <definedName name="HORM_IND_210_8">#REF!</definedName>
    <definedName name="HORM_IND_210_9">#REF!</definedName>
    <definedName name="HORM_IND_240">#REF!</definedName>
    <definedName name="HORM_IND_240_10">#REF!</definedName>
    <definedName name="HORM_IND_240_11">#REF!</definedName>
    <definedName name="HORM_IND_240_6">#REF!</definedName>
    <definedName name="HORM_IND_240_7">#REF!</definedName>
    <definedName name="HORM_IND_240_8">#REF!</definedName>
    <definedName name="HORM_IND_240_9">#REF!</definedName>
    <definedName name="HORM124">#REF!</definedName>
    <definedName name="HORM124LIGADORA">#REF!</definedName>
    <definedName name="HORM124LIGAWINCHE">#REF!</definedName>
    <definedName name="HORM135">#REF!</definedName>
    <definedName name="HORM135_MANUAL">'[54]HORM. Y MORTEROS.'!$H$212</definedName>
    <definedName name="HORM135LIGADORA">#REF!</definedName>
    <definedName name="HORM135LIGAWINCHE">#REF!</definedName>
    <definedName name="HORM140">#REF!</definedName>
    <definedName name="HORM160">#REF!</definedName>
    <definedName name="HORM180">#REF!</definedName>
    <definedName name="HORM210">#REF!</definedName>
    <definedName name="HORM240">#REF!</definedName>
    <definedName name="HORM250">#REF!</definedName>
    <definedName name="HORM260">#REF!</definedName>
    <definedName name="HORM280">#REF!</definedName>
    <definedName name="HORM300">#REF!</definedName>
    <definedName name="HORM315">[71]Ana!#REF!</definedName>
    <definedName name="HORM350">#REF!</definedName>
    <definedName name="HORM400">#REF!</definedName>
    <definedName name="HORMFROT">#REF!</definedName>
    <definedName name="HORMIGON_1_2_4__180KG_M2">'[26]Análisis grales'!$F$1116</definedName>
    <definedName name="HORMIGON_1_3_5_140KG_M2">'[26]Análisis grales'!$F$1108</definedName>
    <definedName name="Hormigón_210_kg_cm2_con_aditivos">'[30]LISTA DE PRECIO'!$C$10</definedName>
    <definedName name="HORMIGON_210KG_M2">'[26]Análisis grales'!$F$1134</definedName>
    <definedName name="HORMIGON_AN">#REF!</definedName>
    <definedName name="HORMIGON_ANCLAJE_BIFURCACION_TUBERIA_ENTRADA_A_ESTACION_DE_BOMBEO">'[26]Análisis grales'!$G$5260</definedName>
    <definedName name="HORMIGON_ARMADO_EN_COLUMNAS_35X35_12Ø_3_4__3U.Ø3_8___15">'[26]Análisis grales'!$F$4913</definedName>
    <definedName name="HORMIGON_ARMADO_EN_COLUMNAS_50X50_12Ø_1_Ø3_8___10">'[26]Análisis grales'!$F$4900</definedName>
    <definedName name="HORMIGON_ARMADO_EN_COLUMNAS_70X70_48Ø_1_2_Ø3_8___10">'[26]Análisis grales'!$F$5166</definedName>
    <definedName name="Hormigon_Clase_A_en_Cabezales">'[26]Análisis grales'!$F$2341</definedName>
    <definedName name="Hormigon_Clase_A_en_Cajones_2X2X0.25">'[26]Análisis grales'!$F$2352</definedName>
    <definedName name="Hormigon_Columnas_Verja_0.20_X_0.30_Mts_2.454_Qq___M3">'[26]Análisis grales'!$F$1674</definedName>
    <definedName name="Hormigon_de_Planta_100_kg_cm2">[26]Insumos!$G$727</definedName>
    <definedName name="Hormigon_de_planta_140_kg_cm2">[26]Insumos!$G$312</definedName>
    <definedName name="Hormigon_de_Planta_180_kg_cm1">[26]Insumos!$G$313</definedName>
    <definedName name="Hormigon_de_Planta_210_kg_cm2">[26]Insumos!$G$314</definedName>
    <definedName name="Hormigon_de_Planta_240_kg_cm3">[26]Insumos!$G$315</definedName>
    <definedName name="Hormigon_de_Planta_280_kg_cm2">[26]Insumos!$G$316</definedName>
    <definedName name="Hormigon_de_Planta_80_kg_cm3">[26]Insumos!$G$726</definedName>
    <definedName name="Hormigon_en_Muros_y_Losas_de_Canal_de_Desague">'[26]Análisis grales'!$F$4032</definedName>
    <definedName name="HORMIGON_EN_PROTECCION_TUBERIA_EN_LECHO_DE_CAÑADA">'[26]Análisis grales'!$G$5221</definedName>
    <definedName name="Hormigon_en_Rampa_de_Escalera">'[26]Análisis grales'!$F$5082</definedName>
    <definedName name="Hormigon_en_Zapata_Rampa_de_Escalera">'[26]Análisis grales'!$F$5069</definedName>
    <definedName name="Hormigón_Industrial_210_Kg_cm2">[72]Insumos!$B$71:$D$71</definedName>
    <definedName name="Hormigón_Industrial_210_Kg_cm2_1">[72]Insumos!$B$71:$D$71</definedName>
    <definedName name="Hormigón_Industrial_210_Kg_cm2_2">[72]Insumos!$B$71:$D$71</definedName>
    <definedName name="Hormigón_Industrial_210_Kg_cm2_3">[72]Insumos!$B$71:$D$71</definedName>
    <definedName name="HORMIGON_SIMPLE__en_losa_de_fondo">'[26]Análisis grales'!$F$1124</definedName>
    <definedName name="Hormigon_Viga_Amarre_SNT__20x20__180_KG_CM2__4_DE_1_2___3_8__A_.20_grado_40__LIG.">'[26]Análisis grales'!$F$3981</definedName>
    <definedName name="HORMIGON_VIGAS_1Y_4Y_TECHO">'[26]Análisis grales'!$F$4963</definedName>
    <definedName name="HORMIGON_VIGAS_2Y_TECHO">'[26]Análisis grales'!$F$5029</definedName>
    <definedName name="HORMIGON_VIGAS_3Y_TECHO">'[26]Análisis grales'!$F$5042</definedName>
    <definedName name="HORMIGON_VIGAS_40X55_3Ø_1_y_4_3_4_EØ3_8___15_10">'[26]Análisis grales'!$F$4950</definedName>
    <definedName name="HORMIGON_VIGAS_V1__30X60_6_Ø_3_4__Y_2_3_8___EØ3_8___20_10">'[26]Análisis grales'!$F$4963</definedName>
    <definedName name="HORMIGON_VIGAS_V2__25X35_4_Ø_3_4____EØ3_8___20_10">'[26]Análisis grales'!$F$4976</definedName>
    <definedName name="HORMIGON_VIGAS_V3__30X60_5_Ø_3_4__Y_2_Ø_3_8___EØ3_8___20_10">'[26]Análisis grales'!$F$4989</definedName>
    <definedName name="HORMIGON_VIGAS_V4__25X35_4_Ø_3_4__Y_2_Ø_1_2___EØ3_8___20_10">'[26]Análisis grales'!$F$5002</definedName>
    <definedName name="HORMIGON_VIGAS_X_TECHO">'[26]Análisis grales'!$F$5055</definedName>
    <definedName name="hormigon1.3.5">#REF!</definedName>
    <definedName name="HORMIGON100">#REF!</definedName>
    <definedName name="hormigon140">#REF!</definedName>
    <definedName name="hormigon140_6">#REF!</definedName>
    <definedName name="hormigon140_8">#REF!</definedName>
    <definedName name="hormigon180">#REF!</definedName>
    <definedName name="hormigon180_8">#REF!</definedName>
    <definedName name="hormigon210">#REF!</definedName>
    <definedName name="hormigon210_8">#REF!</definedName>
    <definedName name="HORMIGON210V">#REF!</definedName>
    <definedName name="HORMIGON210VSC">#REF!</definedName>
    <definedName name="HORMIGONARMADOGUARDARRUEDASYDEFENSASLATERALES_3">#N/A</definedName>
    <definedName name="HORMIGONARMADOLOSADEAPROCHE_3">#N/A</definedName>
    <definedName name="HORMIGONARMADOLOSADETABLERO_3">#N/A</definedName>
    <definedName name="HORMIGONARMADOVIGUETAS_3">#N/A</definedName>
    <definedName name="HORMINDUS">#REF!</definedName>
    <definedName name="HS210_Manual">'[31]ANALISIS PLANTA'!$G$111</definedName>
    <definedName name="Hs280_Manual">'[31]ANALISIS PLANTA'!$G$1484</definedName>
    <definedName name="htyrt" hidden="1">'[11]ANALISIS STO DGO'!#REF!</definedName>
    <definedName name="HuellaMarmol">#REF!</definedName>
    <definedName name="hwinche">#REF!</definedName>
    <definedName name="i">[32]INS!#REF!</definedName>
    <definedName name="Iguala_Medica_periodica">[26]Insumos!$G$634</definedName>
    <definedName name="ijfdlkh" hidden="1">'[11]ANALISIS STO DGO'!#REF!</definedName>
    <definedName name="iliukk" hidden="1">'[11]ANALISIS STO DGO'!#REF!</definedName>
    <definedName name="ilma">[35]M.O.!#REF!</definedName>
    <definedName name="ilsa" hidden="1">'[11]ANALISIS STO DGO'!#REF!</definedName>
    <definedName name="imocolocjuntas">[68]INSUMOS!$F$261</definedName>
    <definedName name="Impermeabilizante">[34]Insumos!$E$48</definedName>
    <definedName name="Impermeabilizante.Fibra.Vidrio.Siliconizer">#REF!</definedName>
    <definedName name="impermeabilizante.impertecho">#REF!</definedName>
    <definedName name="Impermeabilizante_de_Lona_asfaltica_4kg__3mm">'[26]Análisis grales'!$F$4235</definedName>
    <definedName name="IMPERMEABILIZANTES">#REF!</definedName>
    <definedName name="IMPEST">#REF!</definedName>
    <definedName name="impresion_2">[73]Directos!#REF!</definedName>
    <definedName name="IMPREV">#REF!</definedName>
    <definedName name="IMPREVISTO">#REF!</definedName>
    <definedName name="Imprimir_área_IM">[2]PRESUPUESTO!$A$1763:$L$1796</definedName>
    <definedName name="Imprimir_área_IM_6">#REF!</definedName>
    <definedName name="Incidencia_de_Transporte_interno_de_compactador_manual">'[26]Análisis grales'!$F$680</definedName>
    <definedName name="INCREM">#REF!</definedName>
    <definedName name="INCREMENTO">#REF!</definedName>
    <definedName name="INCREMENTO_GRAL">#REF!</definedName>
    <definedName name="INCREMENTO1">#REF!</definedName>
    <definedName name="INCREMENTO2">#REF!</definedName>
    <definedName name="INCREMENTO3">#REF!</definedName>
    <definedName name="INDIRECTOS">#REF!</definedName>
    <definedName name="ingeniera">[40]M.O.!$C$10</definedName>
    <definedName name="ingeniera_10">#REF!</definedName>
    <definedName name="ingeniera_11">#REF!</definedName>
    <definedName name="ingeniera_5">#REF!</definedName>
    <definedName name="ingeniera_6">#REF!</definedName>
    <definedName name="ingeniera_7">#REF!</definedName>
    <definedName name="ingeniera_8">#REF!</definedName>
    <definedName name="ingeniera_9">#REF!</definedName>
    <definedName name="INOALARBCO">#REF!</definedName>
    <definedName name="INOALARCOL">#REF!</definedName>
    <definedName name="INOBCOSER">#REF!</definedName>
    <definedName name="INOBCOTAPASER">#REF!</definedName>
    <definedName name="inodoro">#REF!</definedName>
    <definedName name="Inodoro.Royal.Alargado">#REF!</definedName>
    <definedName name="INODORO_BCO_TAPA">#REF!</definedName>
    <definedName name="INODORO_BCO_TAPA_10">#REF!</definedName>
    <definedName name="INODORO_BCO_TAPA_11">#REF!</definedName>
    <definedName name="INODORO_BCO_TAPA_6">#REF!</definedName>
    <definedName name="INODORO_BCO_TAPA_7">#REF!</definedName>
    <definedName name="INODORO_BCO_TAPA_8">#REF!</definedName>
    <definedName name="INODORO_BCO_TAPA_9">#REF!</definedName>
    <definedName name="Inodoro_ROYAL_Blanco">[26]Insumos!$G$356</definedName>
    <definedName name="Inodoro_TAINO">[26]Insumos!$G$357</definedName>
    <definedName name="inodorosimplex">[12]insumo!#REF!</definedName>
    <definedName name="INS_HORMIGON_124">[74]HORM_MOR!$A$7:$D$7</definedName>
    <definedName name="INST.ELECTRICA.EXTERIOR">#REF!</definedName>
    <definedName name="Inst.Sanitaria.1erN">#REF!</definedName>
    <definedName name="Inst.Sanitaria.1erN.">#REF!</definedName>
    <definedName name="Inst.Sanitaria.2do.3ery4toN">#REF!</definedName>
    <definedName name="Inst.sanitaria3er.4toy5toN">#REF!</definedName>
    <definedName name="instalacion.electrica.principal">[34]Resumen!$D$23</definedName>
    <definedName name="Instalacion.sanitaria.Entrepiso">#REF!</definedName>
    <definedName name="Instalacion_alambre_de_puas_verja">'[26]Análisis grales'!$F$558</definedName>
    <definedName name="Instalacion_de_postes_de_madera_verja_alambre_de_puas">'[26]Análisis grales'!$F$549</definedName>
    <definedName name="Instalacion_de_Tuberias_PVC_de_6_Pulgadas__Drenaje_Interior">'[26]Análisis grales'!$F$3391</definedName>
    <definedName name="Instalacion_de_Tuberias_PVC_de_8_Pulgadas__Alc_Pluvial_y_Sanitario">'[26]Análisis grales'!$F$3406</definedName>
    <definedName name="Instalacion_de_Ventilaciones">'[26]Análisis grales'!$F$13</definedName>
    <definedName name="Instalacion_molde_de_muro_HA_Convencional">'[26]Análisis grales'!$F$112</definedName>
    <definedName name="INSUMO_1">#REF!</definedName>
    <definedName name="INSUMO_1_10">#REF!</definedName>
    <definedName name="INSUMO_1_11">#REF!</definedName>
    <definedName name="INSUMO_1_6">#REF!</definedName>
    <definedName name="INSUMO_1_7">#REF!</definedName>
    <definedName name="INSUMO_1_8">#REF!</definedName>
    <definedName name="INSUMO_1_9">#REF!</definedName>
    <definedName name="INSUMOS">#REF!</definedName>
    <definedName name="INTERRUPTOR_3w">#REF!</definedName>
    <definedName name="INTERRUPTOR_3w_10">#REF!</definedName>
    <definedName name="INTERRUPTOR_3w_11">#REF!</definedName>
    <definedName name="INTERRUPTOR_3w_6">#REF!</definedName>
    <definedName name="INTERRUPTOR_3w_7">#REF!</definedName>
    <definedName name="INTERRUPTOR_3w_8">#REF!</definedName>
    <definedName name="INTERRUPTOR_3w_9">#REF!</definedName>
    <definedName name="INTERRUPTOR_4w">#REF!</definedName>
    <definedName name="INTERRUPTOR_4w_10">#REF!</definedName>
    <definedName name="INTERRUPTOR_4w_11">#REF!</definedName>
    <definedName name="INTERRUPTOR_4w_6">#REF!</definedName>
    <definedName name="INTERRUPTOR_4w_7">#REF!</definedName>
    <definedName name="INTERRUPTOR_4w_8">#REF!</definedName>
    <definedName name="INTERRUPTOR_4w_9">#REF!</definedName>
    <definedName name="INTERRUPTOR_DOBLE">#REF!</definedName>
    <definedName name="Interruptor_doble__suministro">[26]Insumos!$G$230</definedName>
    <definedName name="INTERRUPTOR_DOBLE_10">#REF!</definedName>
    <definedName name="INTERRUPTOR_DOBLE_11">#REF!</definedName>
    <definedName name="INTERRUPTOR_DOBLE_6">#REF!</definedName>
    <definedName name="INTERRUPTOR_DOBLE_7">#REF!</definedName>
    <definedName name="INTERRUPTOR_DOBLE_8">#REF!</definedName>
    <definedName name="INTERRUPTOR_DOBLE_9">#REF!</definedName>
    <definedName name="INTERRUPTOR_SENC">#REF!</definedName>
    <definedName name="INTERRUPTOR_SENC_10">#REF!</definedName>
    <definedName name="INTERRUPTOR_SENC_11">#REF!</definedName>
    <definedName name="INTERRUPTOR_SENC_6">#REF!</definedName>
    <definedName name="INTERRUPTOR_SENC_7">#REF!</definedName>
    <definedName name="INTERRUPTOR_SENC_8">#REF!</definedName>
    <definedName name="INTERRUPTOR_SENC_9">#REF!</definedName>
    <definedName name="INTERRUPTOR3VIAS">#REF!</definedName>
    <definedName name="INTERRUPTOR4VIAS">#REF!</definedName>
    <definedName name="INTERRUPTORDOBLE">#REF!</definedName>
    <definedName name="INTERRUPTORPILOTO">#REF!</definedName>
    <definedName name="INTERRUPTORSENCILLO">#REF!</definedName>
    <definedName name="INTERRUPTORTRIPLE">#REF!</definedName>
    <definedName name="Inversor_Trace_2.5_K_Modelo_us_2524_Trace">[26]Insumos!$G$731</definedName>
    <definedName name="ITBIS">[75]Insumos!$G$2</definedName>
    <definedName name="ITBS">#REF!</definedName>
    <definedName name="Izado_de_Tabletas_3">#N/A</definedName>
    <definedName name="IZAJE_3">"$#REF!.$#REF!$#REF!"</definedName>
    <definedName name="Izaje_de_Vigas_Postensadas_3">#N/A</definedName>
    <definedName name="J">#REF!</definedName>
    <definedName name="Jamba.caoba">#REF!</definedName>
    <definedName name="jfuoe" hidden="1">'[11]ANALISIS STO DGO'!#REF!</definedName>
    <definedName name="jgklgjh" hidden="1">'[11]ANALISIS STO DGO'!#REF!</definedName>
    <definedName name="jhjhj" hidden="1">'[11]ANALISIS STO DGO'!#REF!</definedName>
    <definedName name="jhkl" hidden="1">'[11]ANALISIS STO DGO'!#REF!</definedName>
    <definedName name="jiro" hidden="1">'[11]ANALISIS STO DGO'!#REF!</definedName>
    <definedName name="JOEL">#REF!</definedName>
    <definedName name="Jornal_ayudante_AY">[26]Insumos!$G$11</definedName>
    <definedName name="Jornal_Maestro_de_Area_MA">[26]Insumos!$G$15</definedName>
    <definedName name="Jornal_oper.1ra_categoria__OP1">[76]insumos!$D$8</definedName>
    <definedName name="Jornal_oper_1ra_categoria_OP1">[26]Insumos!$G$14</definedName>
    <definedName name="Jornal_oper_2da_categoria_OP2">[26]Insumos!$G$13</definedName>
    <definedName name="Jornal_oper_3ra_terminador_OP3">[26]Insumos!$G$12</definedName>
    <definedName name="JORNAL_peon_TNC">[26]Insumos!$G$9</definedName>
    <definedName name="Jornal_tecnico_calificado_TC">[26]Insumos!$G$10</definedName>
    <definedName name="jrtjrdt" hidden="1">'[11]ANALISIS STO DGO'!#REF!</definedName>
    <definedName name="junta.water.stop">[59]Análisis!$D$1570</definedName>
    <definedName name="JUNTA_CERA_INODORO">#REF!</definedName>
    <definedName name="JUNTA_CERA_INODORO_10">#REF!</definedName>
    <definedName name="JUNTA_CERA_INODORO_11">#REF!</definedName>
    <definedName name="JUNTA_CERA_INODORO_6">#REF!</definedName>
    <definedName name="JUNTA_CERA_INODORO_7">#REF!</definedName>
    <definedName name="JUNTA_CERA_INODORO_8">#REF!</definedName>
    <definedName name="JUNTA_CERA_INODORO_9">#REF!</definedName>
    <definedName name="Junta_de_cera">[26]Insumos!$G$66</definedName>
    <definedName name="JUNTA_DRESSER_12">#REF!</definedName>
    <definedName name="JUNTA_DRESSER_12_10">#REF!</definedName>
    <definedName name="JUNTA_DRESSER_12_11">#REF!</definedName>
    <definedName name="JUNTA_DRESSER_12_6">#REF!</definedName>
    <definedName name="JUNTA_DRESSER_12_7">#REF!</definedName>
    <definedName name="JUNTA_DRESSER_12_8">#REF!</definedName>
    <definedName name="JUNTA_DRESSER_12_9">#REF!</definedName>
    <definedName name="JUNTA_DRESSER_16">[55]INSU!$D$231</definedName>
    <definedName name="JUNTA_DRESSER_16_10">#REF!</definedName>
    <definedName name="JUNTA_DRESSER_16_11">#REF!</definedName>
    <definedName name="JUNTA_DRESSER_16_6">#REF!</definedName>
    <definedName name="JUNTA_DRESSER_16_7">#REF!</definedName>
    <definedName name="JUNTA_DRESSER_16_8">#REF!</definedName>
    <definedName name="JUNTA_DRESSER_16_9">#REF!</definedName>
    <definedName name="Junta_Dresser_18__criolla">[26]Insumos!$G$121</definedName>
    <definedName name="JUNTA_DRESSER_2">#REF!</definedName>
    <definedName name="JUNTA_DRESSER_2_10">#REF!</definedName>
    <definedName name="JUNTA_DRESSER_2_11">#REF!</definedName>
    <definedName name="JUNTA_DRESSER_2_6">#REF!</definedName>
    <definedName name="JUNTA_DRESSER_2_7">#REF!</definedName>
    <definedName name="JUNTA_DRESSER_2_8">#REF!</definedName>
    <definedName name="JUNTA_DRESSER_2_9">#REF!</definedName>
    <definedName name="JUNTA_DRESSER_3">#REF!</definedName>
    <definedName name="JUNTA_DRESSER_3_10">#REF!</definedName>
    <definedName name="JUNTA_DRESSER_3_11">#REF!</definedName>
    <definedName name="JUNTA_DRESSER_3_6">#REF!</definedName>
    <definedName name="JUNTA_DRESSER_3_7">#REF!</definedName>
    <definedName name="JUNTA_DRESSER_3_8">#REF!</definedName>
    <definedName name="JUNTA_DRESSER_3_9">#REF!</definedName>
    <definedName name="JUNTA_DRESSER_4">#REF!</definedName>
    <definedName name="JUNTA_DRESSER_4_10">#REF!</definedName>
    <definedName name="JUNTA_DRESSER_4_11">#REF!</definedName>
    <definedName name="JUNTA_DRESSER_4_6">#REF!</definedName>
    <definedName name="JUNTA_DRESSER_4_7">#REF!</definedName>
    <definedName name="JUNTA_DRESSER_4_8">#REF!</definedName>
    <definedName name="JUNTA_DRESSER_4_9">#REF!</definedName>
    <definedName name="JUNTA_DRESSER_6">[55]INSU!$D$234</definedName>
    <definedName name="JUNTA_DRESSER_6_10">#REF!</definedName>
    <definedName name="JUNTA_DRESSER_6_11">#REF!</definedName>
    <definedName name="JUNTA_DRESSER_6_6">#REF!</definedName>
    <definedName name="JUNTA_DRESSER_6_7">#REF!</definedName>
    <definedName name="JUNTA_DRESSER_6_8">#REF!</definedName>
    <definedName name="JUNTA_DRESSER_6_9">#REF!</definedName>
    <definedName name="JUNTA_DRESSER_8">#REF!</definedName>
    <definedName name="JUNTA_DRESSER_8_10">#REF!</definedName>
    <definedName name="JUNTA_DRESSER_8_11">#REF!</definedName>
    <definedName name="JUNTA_DRESSER_8_6">#REF!</definedName>
    <definedName name="JUNTA_DRESSER_8_7">#REF!</definedName>
    <definedName name="JUNTA_DRESSER_8_8">#REF!</definedName>
    <definedName name="JUNTA_DRESSER_8_9">#REF!</definedName>
    <definedName name="JUNTA_WATER_STOP_9">#REF!</definedName>
    <definedName name="JUNTA_WATER_STOP_9_10">#REF!</definedName>
    <definedName name="JUNTA_WATER_STOP_9_11">#REF!</definedName>
    <definedName name="JUNTA_WATER_STOP_9_6">#REF!</definedName>
    <definedName name="JUNTA_WATER_STOP_9_7">#REF!</definedName>
    <definedName name="JUNTA_WATER_STOP_9_8">#REF!</definedName>
    <definedName name="JUNTA_WATER_STOP_9_9">#REF!</definedName>
    <definedName name="JUNTACERA">#REF!</definedName>
    <definedName name="k">[35]M.O.!#REF!</definedName>
    <definedName name="Kerosene">[26]Insumos!$G$552</definedName>
    <definedName name="Key" hidden="1">'[13]ANALISIS STO DGO'!#REF!</definedName>
    <definedName name="Kit_Adaptador_para_carretas">[26]Insumos!$G$613</definedName>
    <definedName name="kjkjhkh" hidden="1">'[11]ANALISIS STO DGO'!#REF!</definedName>
    <definedName name="kkjgh" hidden="1">'[11]ANALISIS STO DGO'!#REF!</definedName>
    <definedName name="kl">#REF!</definedName>
    <definedName name="Kurt">#REF!</definedName>
    <definedName name="l" hidden="1">'[13]ANALISIS STO DGO'!#REF!</definedName>
    <definedName name="L_1">#REF!</definedName>
    <definedName name="L_2">#REF!</definedName>
    <definedName name="L_5">#REF!</definedName>
    <definedName name="LABORATORIO">#REF!</definedName>
    <definedName name="Ladrillos.2x4x8pulg.">[34]Insumos!$E$112</definedName>
    <definedName name="LADRILLOS_4x8x2">#REF!</definedName>
    <definedName name="LADRILLOS_4x8x2_10">#REF!</definedName>
    <definedName name="LADRILLOS_4x8x2_11">#REF!</definedName>
    <definedName name="LADRILLOS_4x8x2_6">#REF!</definedName>
    <definedName name="LADRILLOS_4x8x2_7">#REF!</definedName>
    <definedName name="LADRILLOS_4x8x2_8">#REF!</definedName>
    <definedName name="LADRILLOS_4x8x2_9">#REF!</definedName>
    <definedName name="Ladrillos_de_HS__2x4x8">'[26]Análisis grales'!$F$223</definedName>
    <definedName name="LAMPARA_FLUORESC_2x4">#REF!</definedName>
    <definedName name="LAMPARA_FLUORESC_2x4_10">#REF!</definedName>
    <definedName name="LAMPARA_FLUORESC_2x4_11">#REF!</definedName>
    <definedName name="LAMPARA_FLUORESC_2x4_6">#REF!</definedName>
    <definedName name="LAMPARA_FLUORESC_2x4_7">#REF!</definedName>
    <definedName name="LAMPARA_FLUORESC_2x4_8">#REF!</definedName>
    <definedName name="LAMPARA_FLUORESC_2x4_9">#REF!</definedName>
    <definedName name="LAMPARAS">#REF!</definedName>
    <definedName name="LAMPARAS_DE_1500W_220V">[43]INSU!$B$41</definedName>
    <definedName name="LAQUEAR_MADERA">#REF!</definedName>
    <definedName name="LAQUEAR_MADERA_10">#REF!</definedName>
    <definedName name="LAQUEAR_MADERA_11">#REF!</definedName>
    <definedName name="LAQUEAR_MADERA_6">#REF!</definedName>
    <definedName name="LAQUEAR_MADERA_7">#REF!</definedName>
    <definedName name="LAQUEAR_MADERA_8">#REF!</definedName>
    <definedName name="LAQUEAR_MADERA_9">#REF!</definedName>
    <definedName name="LATEX">#REF!</definedName>
    <definedName name="Lav.American.Standar.Saona">#REF!</definedName>
    <definedName name="LAVADERO_DOBLE">#REF!</definedName>
    <definedName name="LAVADERO_DOBLE_10">#REF!</definedName>
    <definedName name="LAVADERO_DOBLE_11">#REF!</definedName>
    <definedName name="LAVADERO_DOBLE_6">#REF!</definedName>
    <definedName name="LAVADERO_DOBLE_7">#REF!</definedName>
    <definedName name="LAVADERO_DOBLE_8">#REF!</definedName>
    <definedName name="LAVADERO_DOBLE_9">#REF!</definedName>
    <definedName name="LAVADERO_GRANITO_SENCILLO">#REF!</definedName>
    <definedName name="LAVADERO_GRANITO_SENCILLO_10">#REF!</definedName>
    <definedName name="LAVADERO_GRANITO_SENCILLO_11">#REF!</definedName>
    <definedName name="LAVADERO_GRANITO_SENCILLO_6">#REF!</definedName>
    <definedName name="LAVADERO_GRANITO_SENCILLO_7">#REF!</definedName>
    <definedName name="LAVADERO_GRANITO_SENCILLO_8">#REF!</definedName>
    <definedName name="LAVADERO_GRANITO_SENCILLO_9">#REF!</definedName>
    <definedName name="LAVADEROS">#REF!</definedName>
    <definedName name="LAVADEROSENCILLO">[12]insumo!#REF!</definedName>
    <definedName name="Lavado.Marmol">#REF!</definedName>
    <definedName name="lavamano.rondalyn">#REF!</definedName>
    <definedName name="LAVAMANO_19x17_BCO">#REF!</definedName>
    <definedName name="LAVAMANO_19x17_BCO_10">#REF!</definedName>
    <definedName name="LAVAMANO_19x17_BCO_11">#REF!</definedName>
    <definedName name="LAVAMANO_19x17_BCO_6">#REF!</definedName>
    <definedName name="LAVAMANO_19x17_BCO_7">#REF!</definedName>
    <definedName name="LAVAMANO_19x17_BCO_8">#REF!</definedName>
    <definedName name="LAVAMANO_19x17_BCO_9">#REF!</definedName>
    <definedName name="Lavamanos_Royal_Blanco">[26]Insumos!$G$125</definedName>
    <definedName name="Lavamanos_tipo_simplex">[26]Insumos!$G$203</definedName>
    <definedName name="LAVGRA1BCO">#REF!</definedName>
    <definedName name="LAVGRA2BCO">#REF!</definedName>
    <definedName name="LAVM1917BCO">#REF!</definedName>
    <definedName name="LAVM1917COL">#REF!</definedName>
    <definedName name="LAVMOVABCO">#REF!</definedName>
    <definedName name="LAVMOVACOL">#REF!</definedName>
    <definedName name="LAVMSERBCO">#REF!</definedName>
    <definedName name="lb" hidden="1">#REF!</definedName>
    <definedName name="Lentes_de_Seguridad">[26]Insumos!$G$606</definedName>
    <definedName name="Lentes_de_Seguridad_Claros">[26]Insumos!$G$627</definedName>
    <definedName name="Letrero_de_obra">[26]Insumos!$G$40</definedName>
    <definedName name="Letrero_en_vinil_PARE_y_SIGA">[26]Insumos!$G$626</definedName>
    <definedName name="Liga_y_Vac_manual">#REF!</definedName>
    <definedName name="Liga_y_Vac_Trompo">#REF!</definedName>
    <definedName name="Ligado__Llenado__Cocido_y_Colocacion_de_Saco">'[26]Análisis grales'!$G$5239</definedName>
    <definedName name="ligado_vaciado">'[31]ANALISIS PLANTA'!$G$92</definedName>
    <definedName name="Ligado_y_vaciado_3">#N/A</definedName>
    <definedName name="Ligado_y_Vaciado_a_Mano">[29]Insumos!$B$136:$D$136</definedName>
    <definedName name="Ligado_y_Vaciado_de_Vigas__columnas_y_Losas">'[26]Análisis grales'!$F$1644</definedName>
    <definedName name="Ligado_y_Vaciado_de_Zapata">'[26]Análisis grales'!$F$577</definedName>
    <definedName name="Ligadora_de_1_funda_3">#N/A</definedName>
    <definedName name="Ligadora_de_2_funda_3">#N/A</definedName>
    <definedName name="Ligadora2fdas">#REF!</definedName>
    <definedName name="Ligadora2fdas_10">#REF!</definedName>
    <definedName name="Ligadora2fdas_11">#REF!</definedName>
    <definedName name="Ligadora2fdas_6">#REF!</definedName>
    <definedName name="Ligadora2fdas_7">#REF!</definedName>
    <definedName name="Ligadora2fdas_8">#REF!</definedName>
    <definedName name="Ligadora2fdas_9">#REF!</definedName>
    <definedName name="LIGALIGA">#REF!</definedName>
    <definedName name="ligawinche">#REF!</definedName>
    <definedName name="Lija_de_agua">[26]Insumos!$G$400</definedName>
    <definedName name="Limpieza">#REF!</definedName>
    <definedName name="Limpieza__desmonte__destronque__Area_tipo_A">'[26]Análisis grales'!$F$2160</definedName>
    <definedName name="Limpieza__desmonte__destronque__Area_tipo_A___en_Carretera_HM_SDLM_Enero_2018">'[26]Análisis grales'!$F$3831</definedName>
    <definedName name="Limpieza__desmonte__destronque__Area_tipo_B">'[26]Análisis grales'!$F$3436</definedName>
    <definedName name="Limpieza_a_Mano_de_Alcantarillas">'[26]Análisis grales'!$F$2330</definedName>
    <definedName name="Limpieza_Final">'[26]Análisis grales'!$F$4446</definedName>
    <definedName name="Limpieza_y_acondicionamiento_de_terreno_inc._Bote">'[26]Análisis grales'!$F$4597</definedName>
    <definedName name="Limpieza_y_extraccion__de_sedimentos_de_obra_de_captación">'[26]Análisis grales'!$F$4680</definedName>
    <definedName name="Limpieza_y_replanteo">'[26]Análisis grales'!$F$1908</definedName>
    <definedName name="LIMPTUBOCPVC14">#REF!</definedName>
    <definedName name="LIMPTUBOCPVCPINTA">#REF!</definedName>
    <definedName name="LINE" hidden="1">'[13]ANALISIS STO DGO'!#REF!</definedName>
    <definedName name="Linea.Conex.Acueducto">#REF!</definedName>
    <definedName name="linea.impulsion.drenaje.sanitario">[34]Resumen!$D$29</definedName>
    <definedName name="Linea_Amarilla_Continua">[26]Insumos!$G$584</definedName>
    <definedName name="Linea_Blanca_Intermedia">[26]Insumos!$G$585</definedName>
    <definedName name="Linea_Blanca_Sencilla">[26]Insumos!$G$583</definedName>
    <definedName name="LINEA_DE_CONDUC">#N/A</definedName>
    <definedName name="LINEA_DE_CONDUC_6">NA()</definedName>
    <definedName name="Linea_de_Pare">[26]Insumos!$G$594</definedName>
    <definedName name="Linea_de_vida_sencilla">[26]Insumos!$G$617</definedName>
    <definedName name="lineout" hidden="1">'[13]ANALISIS STO DGO'!#REF!</definedName>
    <definedName name="lios" hidden="1">'[11]ANALISIS STO DGO'!#REF!</definedName>
    <definedName name="lipo" hidden="1">'[11]ANALISIS STO DGO'!#REF!</definedName>
    <definedName name="LLAVE_ANG_38">#REF!</definedName>
    <definedName name="LLAVE_ANG_38_10">#REF!</definedName>
    <definedName name="LLAVE_ANG_38_11">#REF!</definedName>
    <definedName name="LLAVE_ANG_38_6">#REF!</definedName>
    <definedName name="LLAVE_ANG_38_7">#REF!</definedName>
    <definedName name="LLAVE_ANG_38_8">#REF!</definedName>
    <definedName name="LLAVE_ANG_38_9">#REF!</definedName>
    <definedName name="LLAVE_CHORRO">#REF!</definedName>
    <definedName name="LLAVE_CHORRO_10">#REF!</definedName>
    <definedName name="LLAVE_CHORRO_11">#REF!</definedName>
    <definedName name="LLAVE_CHORRO_6">#REF!</definedName>
    <definedName name="LLAVE_CHORRO_7">#REF!</definedName>
    <definedName name="LLAVE_CHORRO_8">#REF!</definedName>
    <definedName name="LLAVE_CHORRO_9">#REF!</definedName>
    <definedName name="LLAVE_EMPOTRAR_CROMO_12">#REF!</definedName>
    <definedName name="LLAVE_EMPOTRAR_CROMO_12_10">#REF!</definedName>
    <definedName name="LLAVE_EMPOTRAR_CROMO_12_11">#REF!</definedName>
    <definedName name="LLAVE_EMPOTRAR_CROMO_12_6">#REF!</definedName>
    <definedName name="LLAVE_EMPOTRAR_CROMO_12_7">#REF!</definedName>
    <definedName name="LLAVE_EMPOTRAR_CROMO_12_8">#REF!</definedName>
    <definedName name="LLAVE_EMPOTRAR_CROMO_12_9">#REF!</definedName>
    <definedName name="Llave_Niquel_Angular_de_Q_3_8">[26]Insumos!$G$369</definedName>
    <definedName name="LLAVE_PASO_1">#REF!</definedName>
    <definedName name="LLAVE_PASO_1_10">#REF!</definedName>
    <definedName name="LLAVE_PASO_1_11">#REF!</definedName>
    <definedName name="LLAVE_PASO_1_6">#REF!</definedName>
    <definedName name="LLAVE_PASO_1_7">#REF!</definedName>
    <definedName name="LLAVE_PASO_1_8">#REF!</definedName>
    <definedName name="LLAVE_PASO_1_9">#REF!</definedName>
    <definedName name="LLAVE_PASO_34">#REF!</definedName>
    <definedName name="LLAVE_PASO_34_10">#REF!</definedName>
    <definedName name="LLAVE_PASO_34_11">#REF!</definedName>
    <definedName name="LLAVE_PASO_34_6">#REF!</definedName>
    <definedName name="LLAVE_PASO_34_7">#REF!</definedName>
    <definedName name="LLAVE_PASO_34_8">#REF!</definedName>
    <definedName name="LLAVE_PASO_34_9">#REF!</definedName>
    <definedName name="LLAVE_SENCILLA">#REF!</definedName>
    <definedName name="LLAVE_SENCILLA_10">#REF!</definedName>
    <definedName name="LLAVE_SENCILLA_11">#REF!</definedName>
    <definedName name="LLAVE_SENCILLA_6">#REF!</definedName>
    <definedName name="LLAVE_SENCILLA_7">#REF!</definedName>
    <definedName name="LLAVE_SENCILLA_8">#REF!</definedName>
    <definedName name="LLAVE_SENCILLA_9">#REF!</definedName>
    <definedName name="llaveacondicionamientohinca_3">#N/A</definedName>
    <definedName name="LLAVEANGULAR">#REF!</definedName>
    <definedName name="LLAVEEMPOTRAR12">#REF!</definedName>
    <definedName name="llaveizajevigaspostensadas_3">#N/A</definedName>
    <definedName name="llaveligadoyvaciado_3">#N/A</definedName>
    <definedName name="llavemadera_3">#N/A</definedName>
    <definedName name="llavemanejocemento_3">#N/A</definedName>
    <definedName name="llavemanejopilotes_3">#N/A</definedName>
    <definedName name="llavemoacero_3">#N/A</definedName>
    <definedName name="llavemomadera_3">#N/A</definedName>
    <definedName name="LLAVEORINALPEQ">#REF!</definedName>
    <definedName name="LLAVES">#REF!</definedName>
    <definedName name="LLAVESENCCROM">#REF!</definedName>
    <definedName name="llavetratamientomoldes_3">#N/A</definedName>
    <definedName name="LLAVIN">#REF!</definedName>
    <definedName name="Llavin_con_Seguro_y_LLave">[26]Insumos!$G$334</definedName>
    <definedName name="LLAVIN_PUERTA">#REF!</definedName>
    <definedName name="LLAVIN_PUERTA_10">#REF!</definedName>
    <definedName name="LLAVIN_PUERTA_11">#REF!</definedName>
    <definedName name="LLAVIN_PUERTA_6">#REF!</definedName>
    <definedName name="LLAVIN_PUERTA_7">#REF!</definedName>
    <definedName name="LLAVIN_PUERTA_8">#REF!</definedName>
    <definedName name="LLAVIN_PUERTA_9">#REF!</definedName>
    <definedName name="LLAVINCOR">#REF!</definedName>
    <definedName name="LLENADO_BLOQUES_20">#REF!</definedName>
    <definedName name="LLENADO_BLOQUES_20_10">#REF!</definedName>
    <definedName name="LLENADO_BLOQUES_20_11">#REF!</definedName>
    <definedName name="LLENADO_BLOQUES_20_6">#REF!</definedName>
    <definedName name="LLENADO_BLOQUES_20_7">#REF!</definedName>
    <definedName name="LLENADO_BLOQUES_20_8">#REF!</definedName>
    <definedName name="LLENADO_BLOQUES_20_9">#REF!</definedName>
    <definedName name="LLENADO_BLOQUES_40">#REF!</definedName>
    <definedName name="LLENADO_BLOQUES_40_10">#REF!</definedName>
    <definedName name="LLENADO_BLOQUES_40_11">#REF!</definedName>
    <definedName name="LLENADO_BLOQUES_40_6">#REF!</definedName>
    <definedName name="LLENADO_BLOQUES_40_7">#REF!</definedName>
    <definedName name="LLENADO_BLOQUES_40_8">#REF!</definedName>
    <definedName name="LLENADO_BLOQUES_40_9">#REF!</definedName>
    <definedName name="LLENADO_BLOQUES_60">#REF!</definedName>
    <definedName name="LLENADO_BLOQUES_60_10">#REF!</definedName>
    <definedName name="LLENADO_BLOQUES_60_11">#REF!</definedName>
    <definedName name="LLENADO_BLOQUES_60_6">#REF!</definedName>
    <definedName name="LLENADO_BLOQUES_60_7">#REF!</definedName>
    <definedName name="LLENADO_BLOQUES_60_8">#REF!</definedName>
    <definedName name="LLENADO_BLOQUES_60_9">#REF!</definedName>
    <definedName name="LLENADO_BLOQUES_80">#REF!</definedName>
    <definedName name="LLENADO_BLOQUES_80_10">#REF!</definedName>
    <definedName name="LLENADO_BLOQUES_80_11">#REF!</definedName>
    <definedName name="LLENADO_BLOQUES_80_6">#REF!</definedName>
    <definedName name="LLENADO_BLOQUES_80_7">#REF!</definedName>
    <definedName name="LLENADO_BLOQUES_80_8">#REF!</definedName>
    <definedName name="LLENADO_BLOQUES_80_9">#REF!</definedName>
    <definedName name="Llenado_de_Huecos_de_bloques_a_20_cm">'[26]Análisis grales'!$F$627</definedName>
    <definedName name="LMEMBAJADOR">[12]insumo!#REF!</definedName>
    <definedName name="LOBBY">#REF!</definedName>
    <definedName name="Lobby.Col.C1">[37]Análisis!#REF!</definedName>
    <definedName name="Lobby.Col.C2">[37]Análisis!#REF!</definedName>
    <definedName name="Lobby.Col.C3">[37]Análisis!#REF!</definedName>
    <definedName name="Lobby.Col.C4">[37]Análisis!#REF!</definedName>
    <definedName name="Lobby.losa.estrepiso">[37]Análisis!#REF!</definedName>
    <definedName name="Lobby.Viga.V1">[37]Análisis!#REF!</definedName>
    <definedName name="Lobby.Viga.V10">[37]Análisis!#REF!</definedName>
    <definedName name="Lobby.Viga.V11">[37]Análisis!#REF!</definedName>
    <definedName name="Lobby.Viga.V1A">[37]Análisis!#REF!</definedName>
    <definedName name="Lobby.Viga.V2.">[37]Análisis!#REF!</definedName>
    <definedName name="Lobby.Viga.V3">[37]Análisis!#REF!</definedName>
    <definedName name="Lobby.viga.V4">[37]Análisis!#REF!</definedName>
    <definedName name="Lobby.Viga.V4A">[37]Análisis!#REF!</definedName>
    <definedName name="Lobby.Viga.V6">[37]Análisis!#REF!</definedName>
    <definedName name="Lobby.Viga.V7">[37]Análisis!#REF!</definedName>
    <definedName name="Lobby.Viga.V8">[37]Análisis!#REF!</definedName>
    <definedName name="Lobby.Viga.V9">[37]Análisis!#REF!</definedName>
    <definedName name="Lobby.Viga.V9A">[37]Análisis!#REF!</definedName>
    <definedName name="Lobby.Zap.Zc1">[37]Análisis!#REF!</definedName>
    <definedName name="Lobby.Zap.Zc2">[37]Análisis!#REF!</definedName>
    <definedName name="Lobby.Zap.Zc3">[37]Análisis!#REF!</definedName>
    <definedName name="Lobby.Zap.Zc4">[37]Análisis!#REF!</definedName>
    <definedName name="Lobby.Zap.Zc9">[37]Análisis!#REF!</definedName>
    <definedName name="Lona_plastica_10_x12___11m2">[26]Insumos!$G$269</definedName>
    <definedName name="lor" hidden="1">'[11]ANALISIS STO DGO'!#REF!</definedName>
    <definedName name="Losa.1er.Entrepiso.Villas">#REF!</definedName>
    <definedName name="Losa.1erN">#REF!</definedName>
    <definedName name="Losa.1erN.Mod.I">#REF!</definedName>
    <definedName name="Losa.2do.Entrepiso.Villas">#REF!</definedName>
    <definedName name="Losa.2doN">#REF!</definedName>
    <definedName name="Losa.2doN.Mod.I">#REF!</definedName>
    <definedName name="Losa.3erN">#REF!</definedName>
    <definedName name="Losa.3erN.Mod.I">#REF!</definedName>
    <definedName name="Losa.4toN.Mod.I">#REF!</definedName>
    <definedName name="Losa.Aligerada">#REF!</definedName>
    <definedName name="losa.Cierre.Columnas.Villas">#REF!</definedName>
    <definedName name="Losa.Cierre.encimeras.Villas">#REF!</definedName>
    <definedName name="losa.de.piso.10cm.m2">[57]Análisis!$D$242</definedName>
    <definedName name="losa.edif.Oficinas">#REF!</definedName>
    <definedName name="losa.edif.parqueo">#REF!</definedName>
    <definedName name="losa.entrepiso.villas">#REF!</definedName>
    <definedName name="Losa.Fondo">[34]Análisis!$D$241</definedName>
    <definedName name="losa.fundacion.15cm">#REF!</definedName>
    <definedName name="losa.fundacion.20cm">[57]Análisis!$D$503</definedName>
    <definedName name="Losa.Horm.Arm.Administracion">#REF!</definedName>
    <definedName name="Losa.Horm.Arm.Piso.Estanque">#REF!</definedName>
    <definedName name="Losa.horm.Visto.Area.Noble">#REF!</definedName>
    <definedName name="Losa.Horm.Visto.Comedor">#REF!</definedName>
    <definedName name="Losa.Horm.Visto.Espectaculos">#REF!</definedName>
    <definedName name="Losa.Maciza.12cm.3.8a25AD">#REF!</definedName>
    <definedName name="Losa.Piso.0.08">[34]Análisis!$D$274</definedName>
    <definedName name="Losa.Piso.10cm">#REF!</definedName>
    <definedName name="Losa.Piso.15cm.Cocina">#REF!</definedName>
    <definedName name="Losa.piso.8cm">[49]Análisis!$N$439</definedName>
    <definedName name="Losa.plana.12cm">[37]Análisis!#REF!</definedName>
    <definedName name="losa.plasbau.panel10.8">#REF!</definedName>
    <definedName name="losa.plasbau.panel10.8.sin.malla">#REF!</definedName>
    <definedName name="losa.plasbau.panel10.8.sin.malla.en.techo.incl">#REF!</definedName>
    <definedName name="losa.plasbau.panel14.4">#REF!</definedName>
    <definedName name="losa.plasbau.panel14.4sin.malla">#REF!</definedName>
    <definedName name="Losa.techo.Cocina">#REF!</definedName>
    <definedName name="Losa.techo.Inclinada">[34]Análisis!$D$256</definedName>
    <definedName name="losa.techo.Villa">#REF!</definedName>
    <definedName name="Losa.Techo.Villas">#REF!</definedName>
    <definedName name="losa.vuelo">#REF!</definedName>
    <definedName name="LOSA_20">'[26]CUANTIA ELEM. EST.'!$J$99</definedName>
    <definedName name="Losa_Aproximacion___1_2¨_a_0.08_AD__DC">'[26]Análisis grales'!$F$5281</definedName>
    <definedName name="Losa_de_Fondo__H_0.15_2_8¨_a_0.20_AD">'[26]Análisis grales'!$F$1142</definedName>
    <definedName name="Losa_entrepiso__H_0.20_1_2__a_0.20_AD__AC___ADIC._1_2__A_1.00_Ci.">'[26]Análisis grales'!$F$4938</definedName>
    <definedName name="Losa_superior__H_0.13_2_8¨_a_0.20_AD">'[26]Análisis grales'!$F$1151</definedName>
    <definedName name="Losa_superior__H_0.15_2_8¨_a_0.20_AD">'[26]Análisis grales'!$F$4926</definedName>
    <definedName name="LOSA12">#REF!</definedName>
    <definedName name="LOSA12_6">#REF!</definedName>
    <definedName name="Losa1erN.Mod.II">#REF!</definedName>
    <definedName name="LOSA20">#REF!</definedName>
    <definedName name="LOSA20_6">#REF!</definedName>
    <definedName name="Losa2doN.Mod.II">#REF!</definedName>
    <definedName name="LOSA30">#REF!</definedName>
    <definedName name="LOSA30_6">#REF!</definedName>
    <definedName name="Losa3erN.Mod.II">#REF!</definedName>
    <definedName name="Losa4toN.Mod.II">#REF!</definedName>
    <definedName name="Loseta.cemento.25x25">#REF!</definedName>
    <definedName name="Loseta.Quary.Tile">#REF!</definedName>
    <definedName name="LUBRICANTE">#REF!</definedName>
    <definedName name="Luces.Camino">#REF!</definedName>
    <definedName name="LUIS" hidden="1">'[13]ANALISIS STO DGO'!#REF!</definedName>
    <definedName name="LUZCENITAL">#REF!</definedName>
    <definedName name="m">#REF!</definedName>
    <definedName name="M.O._acero">'[30]LISTA DE PRECIO'!$C$12</definedName>
    <definedName name="M.O._acero_malla">'[30]LISTA DE PRECIO'!$C$13</definedName>
    <definedName name="M.O._Colocación_Cables_Postensados_3">#N/A</definedName>
    <definedName name="M.O._Colocación_Tabletas_Prefabricados_3">#N/A</definedName>
    <definedName name="M.O._Confección_Moldes_3">#N/A</definedName>
    <definedName name="M.O._Corte_y_Amarre_de_Acero_muros_a_40_cm">'[26]Análisis grales'!$F$600</definedName>
    <definedName name="M.O._Corte_y_Amarre_de_Acero_muros_a_60_cm">'[26]Análisis grales'!$F$594</definedName>
    <definedName name="M.O._Corte_y_Amarre_de_Acero_muros_a_80_cm">'[26]Análisis grales'!$F$738</definedName>
    <definedName name="M.O._fraguache_alta_adherencia">[26]Insumos!$G$271</definedName>
    <definedName name="M.O._Goteros_Colgantes">'[26]Análisis grales'!$F$329</definedName>
    <definedName name="M.O._Instalacion_Alambre_Trinchera">[26]Insumos!$G$722</definedName>
    <definedName name="M.O._Vigas_Postensadas__Incl._Cast._3">#N/A</definedName>
    <definedName name="M.O.Acero.Escalera">#REF!</definedName>
    <definedName name="M.O.Acero.losa.Aligerada">#REF!</definedName>
    <definedName name="M.O.acero.Viga.Amarre">#REF!</definedName>
    <definedName name="M.O.acero.vigasydinteles">#REF!</definedName>
    <definedName name="M.O.acero.zap.Muro">#REF!</definedName>
    <definedName name="M.O.Colc.Mármol30x60">#REF!</definedName>
    <definedName name="M.O.colo.Malla">#REF!</definedName>
    <definedName name="M.O.Coloc.Piso.cemento25x25">#REF!</definedName>
    <definedName name="M.O.Coloc.Zocalo.cem.7x25cem.">#REF!</definedName>
    <definedName name="M.O.Colocacion_de_Panel_Plastbau">'[30]LISTA DE PRECIO'!$C$14</definedName>
    <definedName name="M.O.Estrias">#REF!</definedName>
    <definedName name="M.O.Excavación.en.cal.">#REF!</definedName>
    <definedName name="M.O.Excavacion_en_Roca_Dura__a_mano">'[26]Análisis grales'!$F$791</definedName>
    <definedName name="M.o.granito.en.piso">[34]Insumos!$E$91</definedName>
    <definedName name="M.O.instalacion_malla_ciclonica">[26]Insumos!$G$500</definedName>
    <definedName name="M.O.Ligado_de_morteros">'[26]Análisis grales'!$F$258</definedName>
    <definedName name="M.O.LLenado_de_hueco_a_0.40_M">'[26]Análisis grales'!$F$620</definedName>
    <definedName name="M.O.Panete.pared.exterior">#REF!</definedName>
    <definedName name="M.O.Panete.techo.inclinado">#REF!</definedName>
    <definedName name="M.O.Pañete.exterior">#REF!</definedName>
    <definedName name="M.O.Pintura.Exteriores">#REF!</definedName>
    <definedName name="M.O.Pintura.Int.">'[58]Costos Mano de Obra'!$O$52</definedName>
    <definedName name="M.O.Pulido_y_brillado__a_todo_costo_.">[26]Insumos!$G$499</definedName>
    <definedName name="M.O.Quicio.cem.7x25cm">#REF!</definedName>
    <definedName name="M.O.vaciado.columnas">#REF!</definedName>
    <definedName name="M.O.vaciado.dinteles">#REF!</definedName>
    <definedName name="M.O.vaciado.vigas">#REF!</definedName>
    <definedName name="M.O.vaciado.zapata">#REF!</definedName>
    <definedName name="M.O_Acarreo_interno_D_20_mts">'[26]Análisis grales'!$F$860</definedName>
    <definedName name="M.O_Ayudante_de_Carpinteria">'[26]Análisis grales'!$F$472</definedName>
    <definedName name="M.O_Carretilleros_liga_seca">'[26]Análisis grales'!$F$529</definedName>
    <definedName name="M.O_Colocacion_de_Acero_en_Anclajes">'[26]Análisis grales'!$F$4777</definedName>
    <definedName name="M.O_Construccion_de_Badenes">'[26]Análisis grales'!$F$409</definedName>
    <definedName name="M.O_Excavacion_en_caliche">'[26]Análisis grales'!$F$140</definedName>
    <definedName name="M.O_Fino_en_techo_plano_sin_subida_material">'[26]Análisis grales'!$F$348</definedName>
    <definedName name="M.O_Ligado_de_morteros_con_ligadora_2_fundas">'[26]Análisis grales'!$F$484</definedName>
    <definedName name="M.O_Llenado_de_Carretilla">'[26]Análisis grales'!$F$866</definedName>
    <definedName name="M.O_Piso_frotado_y_marcado">'[26]Análisis grales'!$F$363</definedName>
    <definedName name="M.O_Zabaleta_De_Techo">'[26]Análisis grales'!$F$342</definedName>
    <definedName name="M_O_Armadura_Columna">[29]Insumos!$B$78:$D$78</definedName>
    <definedName name="M_O_Armadura_Dintel_y_Viga">[29]Insumos!$B$79:$D$79</definedName>
    <definedName name="M_O_Cantos">[29]Insumos!$B$99:$D$99</definedName>
    <definedName name="M_O_Carpintero_2da._Categoría">[29]Insumos!$B$96:$D$96</definedName>
    <definedName name="M_O_Cerámica_Italiana_en_Pared">[29]Insumos!$B$102:$D$102</definedName>
    <definedName name="M_O_Colocación_Adoquines">[29]Insumos!$B$104:$D$104</definedName>
    <definedName name="M_O_Colocación_de_Bloques_de_4">[29]Insumos!$B$105:$D$105</definedName>
    <definedName name="M_O_Colocación_de_Bloques_de_6">[29]Insumos!$B$106:$D$106</definedName>
    <definedName name="M_O_Colocación_de_Bloques_de_8">[29]Insumos!$B$107:$D$107</definedName>
    <definedName name="M_O_Colocación_Listelos">[29]Insumos!$B$114:$D$114</definedName>
    <definedName name="M_O_Colocación_Piso_Cerámica_Criolla">[29]Insumos!$B$108:$D$108</definedName>
    <definedName name="M_O_Colocación_Piso_de_Granito_40_X_40">[29]Insumos!$B$111:$D$111</definedName>
    <definedName name="M_O_Colocación_Zócalos_de_Cerámica">[29]Insumos!$B$113:$D$113</definedName>
    <definedName name="M_O_Confección_de_Andamios">[29]Insumos!$B$115:$D$115</definedName>
    <definedName name="M_O_Construcción_Acera_Frotada_y_Violinada">[29]Insumos!$B$116:$D$116</definedName>
    <definedName name="M_O_Corte_y_Amarre_de_Varilla">[29]Insumos!$B$119:$D$119</definedName>
    <definedName name="M_O_Elaboración_Trampa_de_Grasa">[29]Insumos!$B$121:$D$121</definedName>
    <definedName name="M_O_Fino_de_Techo_Inclinado">[29]Insumos!$B$83:$D$83</definedName>
    <definedName name="M_O_Fino_de_Techo_Plano">[29]Insumos!$B$84:$D$84</definedName>
    <definedName name="M_O_Llenado_de_huecos">[29]Insumos!$B$86:$D$86</definedName>
    <definedName name="M_O_Maestro">[29]Insumos!$B$87:$D$87</definedName>
    <definedName name="M_O_Pañete_Maestreado_Exterior">[29]Insumos!$B$91:$D$91</definedName>
    <definedName name="M_O_Pañete_Maestreado_Interior">[29]Insumos!$B$92:$D$92</definedName>
    <definedName name="M_O_Preparación_del_Terreno">[29]Insumos!$B$94:$D$94</definedName>
    <definedName name="M_O_Quintal_Trabajado">[29]Insumos!$B$77:$D$77</definedName>
    <definedName name="M_O_Regado__Compactación__Mojado__Trasl.Mat.__A_M">[29]Insumos!$B$132:$D$132</definedName>
    <definedName name="M_O_Subida_de_Materiales">[29]Insumos!$B$95:$D$95</definedName>
    <definedName name="M_O_Técnico_Calificado">[29]Insumos!$B$149:$D$149</definedName>
    <definedName name="M_O_Topografo">[26]Insumos!$G$501</definedName>
    <definedName name="M_O_Zabaletas">[29]Insumos!$B$98:$D$98</definedName>
    <definedName name="M2.Carp.Viga.Horm.Visto">#REF!</definedName>
    <definedName name="M2.Carpint.Columna.Conven.">#REF!</definedName>
    <definedName name="M2.carpint.Columna.Horm.Visto">#REF!</definedName>
    <definedName name="M2.Carpint.Viga.Conven.">#REF!</definedName>
    <definedName name="m2ceramica">'[50]Analisis Unit. '!$F$47</definedName>
    <definedName name="m3arena">'[50]Analisis Unit. '!$F$41</definedName>
    <definedName name="m3arepanete">'[50]Analisis Unit. '!$F$44</definedName>
    <definedName name="m3grava">'[50]Analisis Unit. '!$F$42</definedName>
    <definedName name="MA">[35]M.O.!$C$10</definedName>
    <definedName name="MA_10">#REF!</definedName>
    <definedName name="MA_11">#REF!</definedName>
    <definedName name="MA_6">#REF!</definedName>
    <definedName name="MA_7">#REF!</definedName>
    <definedName name="MA_8">#REF!</definedName>
    <definedName name="MA_9">#REF!</definedName>
    <definedName name="Maceta_de_5_lbs">[26]Insumos!$G$398</definedName>
    <definedName name="MACHETE">#REF!</definedName>
    <definedName name="MACHETE_10">#REF!</definedName>
    <definedName name="MACHETE_11">#REF!</definedName>
    <definedName name="MACHETE_6">#REF!</definedName>
    <definedName name="MACHETE_7">#REF!</definedName>
    <definedName name="MACHETE_8">#REF!</definedName>
    <definedName name="MACHETE_9">#REF!</definedName>
    <definedName name="MACO">#REF!</definedName>
    <definedName name="MACO_10">#REF!</definedName>
    <definedName name="MACO_11">#REF!</definedName>
    <definedName name="MACO_6">#REF!</definedName>
    <definedName name="MACO_7">#REF!</definedName>
    <definedName name="MACO_8">#REF!</definedName>
    <definedName name="MACO_9">#REF!</definedName>
    <definedName name="MADERA">[12]insumo!#REF!</definedName>
    <definedName name="Madera_3">#N/A</definedName>
    <definedName name="Madera_de_pino_americano">[26]Insumos!$G$321</definedName>
    <definedName name="Madera_de_pino_tratado">[26]Insumos!$G$322</definedName>
    <definedName name="Madera_P2">#REF!</definedName>
    <definedName name="Madera_P2_10">#REF!</definedName>
    <definedName name="Madera_P2_11">#REF!</definedName>
    <definedName name="Madera_P2_5">#REF!</definedName>
    <definedName name="Madera_P2_6">#REF!</definedName>
    <definedName name="Madera_P2_7">#REF!</definedName>
    <definedName name="Madera_P2_8">#REF!</definedName>
    <definedName name="Madera_P2_9">#REF!</definedName>
    <definedName name="maderabrutapino">#REF!</definedName>
    <definedName name="maderabrutapino_8">#REF!</definedName>
    <definedName name="MADERAC">[12]insumo!$D$28</definedName>
    <definedName name="MADERAS">#REF!</definedName>
    <definedName name="Maestro">#REF!</definedName>
    <definedName name="Maestro_10">#REF!</definedName>
    <definedName name="Maestro_11">#REF!</definedName>
    <definedName name="Maestro_6">#REF!</definedName>
    <definedName name="Maestro_7">#REF!</definedName>
    <definedName name="Maestro_8">#REF!</definedName>
    <definedName name="Maestro_9">#REF!</definedName>
    <definedName name="MAESTROCARP">[32]INS!#REF!</definedName>
    <definedName name="MAESTROCARP_6">#REF!</definedName>
    <definedName name="MAESTROCARP_8">#REF!</definedName>
    <definedName name="Maitee_12__Tamsuei">[26]Insumos!$G$454</definedName>
    <definedName name="MALLA">#REF!</definedName>
    <definedName name="malla.elec.2.3x2.3.20x20">#REF!</definedName>
    <definedName name="malla.elec.2.3x2.3.20x20.m2">#REF!</definedName>
    <definedName name="Malla.Elect.W2.3.15x15">#REF!</definedName>
    <definedName name="Malla.Elect.W2.3.15x15m2">#REF!</definedName>
    <definedName name="Malla.Elect.W2.5x20">#REF!</definedName>
    <definedName name="MALLA_ABRAZ_1_12">#REF!</definedName>
    <definedName name="MALLA_ABRAZ_1_12_10">#REF!</definedName>
    <definedName name="MALLA_ABRAZ_1_12_11">#REF!</definedName>
    <definedName name="MALLA_ABRAZ_1_12_6">#REF!</definedName>
    <definedName name="MALLA_ABRAZ_1_12_7">#REF!</definedName>
    <definedName name="MALLA_ABRAZ_1_12_8">#REF!</definedName>
    <definedName name="MALLA_ABRAZ_1_12_9">#REF!</definedName>
    <definedName name="MALLA_AL_GALVANIZADO">#REF!</definedName>
    <definedName name="MALLA_AL_GALVANIZADO_10">#REF!</definedName>
    <definedName name="MALLA_AL_GALVANIZADO_11">#REF!</definedName>
    <definedName name="MALLA_AL_GALVANIZADO_6">#REF!</definedName>
    <definedName name="MALLA_AL_GALVANIZADO_7">#REF!</definedName>
    <definedName name="MALLA_AL_GALVANIZADO_8">#REF!</definedName>
    <definedName name="MALLA_AL_GALVANIZADO_9">#REF!</definedName>
    <definedName name="MALLA_AL_PUAS">#REF!</definedName>
    <definedName name="MALLA_AL_PUAS_10">#REF!</definedName>
    <definedName name="MALLA_AL_PUAS_11">#REF!</definedName>
    <definedName name="MALLA_AL_PUAS_6">#REF!</definedName>
    <definedName name="MALLA_AL_PUAS_7">#REF!</definedName>
    <definedName name="MALLA_AL_PUAS_8">#REF!</definedName>
    <definedName name="MALLA_AL_PUAS_9">#REF!</definedName>
    <definedName name="MALLA_BARRA_TENZORA">#REF!</definedName>
    <definedName name="MALLA_BARRA_TENZORA_10">#REF!</definedName>
    <definedName name="MALLA_BARRA_TENZORA_11">#REF!</definedName>
    <definedName name="MALLA_BARRA_TENZORA_6">#REF!</definedName>
    <definedName name="MALLA_BARRA_TENZORA_7">#REF!</definedName>
    <definedName name="MALLA_BARRA_TENZORA_8">#REF!</definedName>
    <definedName name="MALLA_BARRA_TENZORA_9">#REF!</definedName>
    <definedName name="MALLA_BOTE">#REF!</definedName>
    <definedName name="MALLA_BOTE_10">#REF!</definedName>
    <definedName name="MALLA_BOTE_11">#REF!</definedName>
    <definedName name="MALLA_BOTE_6">#REF!</definedName>
    <definedName name="MALLA_BOTE_7">#REF!</definedName>
    <definedName name="MALLA_BOTE_8">#REF!</definedName>
    <definedName name="MALLA_BOTE_9">#REF!</definedName>
    <definedName name="MALLA_CARP_COLS">#REF!</definedName>
    <definedName name="MALLA_CARP_COLS_10">#REF!</definedName>
    <definedName name="MALLA_CARP_COLS_11">#REF!</definedName>
    <definedName name="MALLA_CARP_COLS_6">#REF!</definedName>
    <definedName name="MALLA_CARP_COLS_7">#REF!</definedName>
    <definedName name="MALLA_CARP_COLS_8">#REF!</definedName>
    <definedName name="MALLA_CARP_COLS_9">#REF!</definedName>
    <definedName name="Malla_Ciclonica_4_pies">'[26]Análisis grales'!$F$2711</definedName>
    <definedName name="MALLA_CICLONICA_6">#REF!</definedName>
    <definedName name="MALLA_CICLONICA_6_10">#REF!</definedName>
    <definedName name="MALLA_CICLONICA_6_11">#REF!</definedName>
    <definedName name="MALLA_CICLONICA_6_6">#REF!</definedName>
    <definedName name="MALLA_CICLONICA_6_7">#REF!</definedName>
    <definedName name="MALLA_CICLONICA_6_8">#REF!</definedName>
    <definedName name="MALLA_CICLONICA_6_9">#REF!</definedName>
    <definedName name="MALLA_COLOC_6">#REF!</definedName>
    <definedName name="MALLA_COLOC_6_10">#REF!</definedName>
    <definedName name="MALLA_COLOC_6_11">#REF!</definedName>
    <definedName name="MALLA_COLOC_6_6">#REF!</definedName>
    <definedName name="MALLA_COLOC_6_7">#REF!</definedName>
    <definedName name="MALLA_COLOC_6_8">#REF!</definedName>
    <definedName name="MALLA_COLOC_6_9">#REF!</definedName>
    <definedName name="MALLA_COPAFINAL_1_12">#REF!</definedName>
    <definedName name="MALLA_COPAFINAL_1_12_10">#REF!</definedName>
    <definedName name="MALLA_COPAFINAL_1_12_11">#REF!</definedName>
    <definedName name="MALLA_COPAFINAL_1_12_6">#REF!</definedName>
    <definedName name="MALLA_COPAFINAL_1_12_7">#REF!</definedName>
    <definedName name="MALLA_COPAFINAL_1_12_8">#REF!</definedName>
    <definedName name="MALLA_COPAFINAL_1_12_9">#REF!</definedName>
    <definedName name="MALLA_COPAFINAL_2">#REF!</definedName>
    <definedName name="MALLA_COPAFINAL_2_10">#REF!</definedName>
    <definedName name="MALLA_COPAFINAL_2_11">#REF!</definedName>
    <definedName name="MALLA_COPAFINAL_2_6">#REF!</definedName>
    <definedName name="MALLA_COPAFINAL_2_7">#REF!</definedName>
    <definedName name="MALLA_COPAFINAL_2_8">#REF!</definedName>
    <definedName name="MALLA_COPAFINAL_2_9">#REF!</definedName>
    <definedName name="MALLA_CORTE_ABR">#REF!</definedName>
    <definedName name="MALLA_CORTE_ABR_10">#REF!</definedName>
    <definedName name="MALLA_CORTE_ABR_11">#REF!</definedName>
    <definedName name="MALLA_CORTE_ABR_6">#REF!</definedName>
    <definedName name="MALLA_CORTE_ABR_7">#REF!</definedName>
    <definedName name="MALLA_CORTE_ABR_8">#REF!</definedName>
    <definedName name="MALLA_CORTE_ABR_9">#REF!</definedName>
    <definedName name="Malla_Electrosoldada_10x10">#REF!</definedName>
    <definedName name="Malla_Electrosoldada_10x10_10">#REF!</definedName>
    <definedName name="Malla_Electrosoldada_10x10_11">#REF!</definedName>
    <definedName name="Malla_Electrosoldada_10x10_6">#REF!</definedName>
    <definedName name="Malla_Electrosoldada_10x10_7">#REF!</definedName>
    <definedName name="Malla_Electrosoldada_10x10_8">#REF!</definedName>
    <definedName name="Malla_Electrosoldada_10x10_9">#REF!</definedName>
    <definedName name="Malla_electrosoldada_15x15___W2.9x2.9">'[30]LISTA DE PRECIO'!$C$8</definedName>
    <definedName name="Malla_electrosoldada_2.3_xD2.3__100_x100">[26]Insumos!$G$170</definedName>
    <definedName name="Malla_electrosoldada_2.3_xD2.3__150_x150">[26]Insumos!$G$171</definedName>
    <definedName name="malla_gaviones">[26]Insumos!$G$577</definedName>
    <definedName name="Malla_naranja">[26]Insumos!$G$625</definedName>
    <definedName name="MALLA_PALOMETA_DOBLE_1_12">#REF!</definedName>
    <definedName name="MALLA_PALOMETA_DOBLE_1_12_10">#REF!</definedName>
    <definedName name="MALLA_PALOMETA_DOBLE_1_12_11">#REF!</definedName>
    <definedName name="MALLA_PALOMETA_DOBLE_1_12_6">#REF!</definedName>
    <definedName name="MALLA_PALOMETA_DOBLE_1_12_7">#REF!</definedName>
    <definedName name="MALLA_PALOMETA_DOBLE_1_12_8">#REF!</definedName>
    <definedName name="MALLA_PALOMETA_DOBLE_1_12_9">#REF!</definedName>
    <definedName name="MALLA_RELLENO">#REF!</definedName>
    <definedName name="MALLA_RELLENO_10">#REF!</definedName>
    <definedName name="MALLA_RELLENO_11">#REF!</definedName>
    <definedName name="MALLA_RELLENO_6">#REF!</definedName>
    <definedName name="MALLA_RELLENO_7">#REF!</definedName>
    <definedName name="MALLA_RELLENO_8">#REF!</definedName>
    <definedName name="MALLA_RELLENO_9">#REF!</definedName>
    <definedName name="MALLA_SEGUETA">#REF!</definedName>
    <definedName name="MALLA_SEGUETA_10">#REF!</definedName>
    <definedName name="MALLA_SEGUETA_11">#REF!</definedName>
    <definedName name="MALLA_SEGUETA_6">#REF!</definedName>
    <definedName name="MALLA_SEGUETA_7">#REF!</definedName>
    <definedName name="MALLA_SEGUETA_8">#REF!</definedName>
    <definedName name="MALLA_SEGUETA_9">#REF!</definedName>
    <definedName name="MALLA_TERMINAL_1_14">#REF!</definedName>
    <definedName name="MALLA_TERMINAL_1_14_10">#REF!</definedName>
    <definedName name="MALLA_TERMINAL_1_14_11">#REF!</definedName>
    <definedName name="MALLA_TERMINAL_1_14_6">#REF!</definedName>
    <definedName name="MALLA_TERMINAL_1_14_7">#REF!</definedName>
    <definedName name="MALLA_TERMINAL_1_14_8">#REF!</definedName>
    <definedName name="MALLA_TERMINAL_1_14_9">#REF!</definedName>
    <definedName name="MALLA_TUBOHG_1">#REF!</definedName>
    <definedName name="MALLA_TUBOHG_1_10">#REF!</definedName>
    <definedName name="MALLA_TUBOHG_1_11">#REF!</definedName>
    <definedName name="MALLA_TUBOHG_1_12">#REF!</definedName>
    <definedName name="MALLA_TUBOHG_1_12_10">#REF!</definedName>
    <definedName name="MALLA_TUBOHG_1_12_11">#REF!</definedName>
    <definedName name="MALLA_TUBOHG_1_12_6">#REF!</definedName>
    <definedName name="MALLA_TUBOHG_1_12_7">#REF!</definedName>
    <definedName name="MALLA_TUBOHG_1_12_8">#REF!</definedName>
    <definedName name="MALLA_TUBOHG_1_12_9">#REF!</definedName>
    <definedName name="MALLA_TUBOHG_1_14">#REF!</definedName>
    <definedName name="MALLA_TUBOHG_1_14_10">#REF!</definedName>
    <definedName name="MALLA_TUBOHG_1_14_11">#REF!</definedName>
    <definedName name="MALLA_TUBOHG_1_14_6">#REF!</definedName>
    <definedName name="MALLA_TUBOHG_1_14_7">#REF!</definedName>
    <definedName name="MALLA_TUBOHG_1_14_8">#REF!</definedName>
    <definedName name="MALLA_TUBOHG_1_14_9">#REF!</definedName>
    <definedName name="MALLA_TUBOHG_1_6">#REF!</definedName>
    <definedName name="MALLA_TUBOHG_1_7">#REF!</definedName>
    <definedName name="MALLA_TUBOHG_1_8">#REF!</definedName>
    <definedName name="MALLA_TUBOHG_1_9">#REF!</definedName>
    <definedName name="MALLA_ZABALETA">#REF!</definedName>
    <definedName name="MALLA_ZABALETA_10">#REF!</definedName>
    <definedName name="MALLA_ZABALETA_11">#REF!</definedName>
    <definedName name="MALLA_ZABALETA_6">#REF!</definedName>
    <definedName name="MALLA_ZABALETA_7">#REF!</definedName>
    <definedName name="MALLA_ZABALETA_8">#REF!</definedName>
    <definedName name="MALLA_ZABALETA_9">#REF!</definedName>
    <definedName name="MALLACICL6HG">#REF!</definedName>
    <definedName name="MALLAS">#REF!</definedName>
    <definedName name="mandar" hidden="1">'[11]ANALISIS STO DGO'!#REF!</definedName>
    <definedName name="Manejo_de_AC_30_SEOPC">[26]Insumos!$G$554</definedName>
    <definedName name="Manejo_de_Hormigon">'[26]Análisis grales'!$F$1481</definedName>
    <definedName name="MANG34NEGRACALENT">#REF!</definedName>
    <definedName name="Manguera_para_jardin_de_1_2_x__50_pies">[26]Insumos!$G$268</definedName>
    <definedName name="Mangueras_y_accesorios_para_curado">[26]Insumos!$G$536</definedName>
    <definedName name="Mano_de_Obra_Acero_3">#N/A</definedName>
    <definedName name="Mano_de_Obra_Colocacion_Geomalla">'[26]Análisis grales'!$F$3019</definedName>
    <definedName name="Mano_de_Obra_Confeccion_de_Escalones_de_Acceso">'[26]Análisis grales'!$F$380</definedName>
    <definedName name="Mano_de_Obra_Madera_3">#N/A</definedName>
    <definedName name="Mano_de_Obra_Panete_a_punta_de_llana">'[26]Análisis grales'!$F$291</definedName>
    <definedName name="Mano_de_obra_Pintura_de_agua_2_manos">'[26]Análisis grales'!$F$455</definedName>
    <definedName name="Mano_de_obra_piso_de_ceramica">'[26]Análisis grales'!$F$4221</definedName>
    <definedName name="Mano_de_obra_Revestimiento_ceramica_hasta_40x40">'[26]Análisis grales'!$F$32</definedName>
    <definedName name="Mano_de_obra_salida_de_techo">[26]Insumos!$G$712</definedName>
    <definedName name="Mano_de_obra_salida_interruptor_doble">'[26]Análisis grales'!$F$185</definedName>
    <definedName name="Mano_de_Obra_Terminacion_Escalones_de_Cemento">'[26]Análisis grales'!$F$373</definedName>
    <definedName name="Mano_de_obra_tomacorriente_doble">'[26]Análisis grales'!$F$194</definedName>
    <definedName name="MANOBRA">#REF!</definedName>
    <definedName name="Mantenimiento_de_Transito_para_acometidas_por_Ud">'[26]Análisis grales'!$F$4454</definedName>
    <definedName name="Mantenimiento_de_Transito_por_Mes">'[26]Análisis grales'!$F$3662</definedName>
    <definedName name="Mantenimiento_de_Transito_Y_Acordonamiento_de_Area_durante_Construcción_de_Registro">'[26]Análisis grales'!$F$5432</definedName>
    <definedName name="Maquina_Cortadora_de_Pasto">[26]Insumos!$G$144</definedName>
    <definedName name="MARCO_PUERTA_PINO">#REF!</definedName>
    <definedName name="MARCO_PUERTA_PINO_10">#REF!</definedName>
    <definedName name="MARCO_PUERTA_PINO_11">#REF!</definedName>
    <definedName name="MARCO_PUERTA_PINO_6">#REF!</definedName>
    <definedName name="MARCO_PUERTA_PINO_7">#REF!</definedName>
    <definedName name="MARCO_PUERTA_PINO_8">#REF!</definedName>
    <definedName name="MARCO_PUERTA_PINO_9">#REF!</definedName>
    <definedName name="MARCOCA">#REF!</definedName>
    <definedName name="MARCOPI">#REF!</definedName>
    <definedName name="marian" hidden="1">'[11]ANALISIS STO DGO'!#REF!</definedName>
    <definedName name="marlon" hidden="1">'[13]ANALISIS STO DGO'!#REF!</definedName>
    <definedName name="Marmol">#REF!</definedName>
    <definedName name="Mármol.30x60">#REF!</definedName>
    <definedName name="Marmol.30x60.pared">#REF!</definedName>
    <definedName name="Marmol.A.20x40">#REF!</definedName>
    <definedName name="marmol.A.40x40">#REF!</definedName>
    <definedName name="marmol.B.40x40">#REF!</definedName>
    <definedName name="Marmolina">#REF!</definedName>
    <definedName name="marmolpiso">[12]insumo!#REF!</definedName>
    <definedName name="Mascarilla_para_soldador_careta_y_gafa">[26]Insumos!$G$545</definedName>
    <definedName name="Masilla">[26]Insumos!$G$476</definedName>
    <definedName name="masilla.sheetrock">[53]Insumos!$L$40</definedName>
    <definedName name="Material_de_Asiento_Clase_B">'[26]Análisis grales'!$F$2554</definedName>
    <definedName name="Material_Gastable_para_charlas_y_control">[26]Insumos!$G$632</definedName>
    <definedName name="MATERIAL_RELLENO">#REF!</definedName>
    <definedName name="MATERIAL_RELLENO_10">#REF!</definedName>
    <definedName name="MATERIAL_RELLENO_11">#REF!</definedName>
    <definedName name="MATERIAL_RELLENO_6">#REF!</definedName>
    <definedName name="MATERIAL_RELLENO_7">#REF!</definedName>
    <definedName name="MATERIAL_RELLENO_8">#REF!</definedName>
    <definedName name="MATERIAL_RELLENO_9">#REF!</definedName>
    <definedName name="Materiales_Diversos_pintura_lija__masilla__etc">'[26]Análisis grales'!$F$20</definedName>
    <definedName name="MATINST">#REF!</definedName>
    <definedName name="MATOCO">#REF!</definedName>
    <definedName name="MBA">#REF!</definedName>
    <definedName name="MBA_10">#REF!</definedName>
    <definedName name="MBA_11">#REF!</definedName>
    <definedName name="MBA_6">#REF!</definedName>
    <definedName name="MBA_7">#REF!</definedName>
    <definedName name="MBA_8">#REF!</definedName>
    <definedName name="MBA_9">#REF!</definedName>
    <definedName name="Melina" hidden="1">'[11]ANALISIS STO DGO'!#REF!</definedName>
    <definedName name="Mensajero_electrico">[26]Insumos!$G$709</definedName>
    <definedName name="Ménsula.2doN">#REF!</definedName>
    <definedName name="Ménsula.3er.nivel">#REF!</definedName>
    <definedName name="Ménsula.piso">#REF!</definedName>
    <definedName name="Mesa_Salor_de_Reuniones">[26]Insumos!$G$742</definedName>
    <definedName name="Meseta.10cm">#REF!</definedName>
    <definedName name="MEXCLADORA_LAVAMANOS">#REF!</definedName>
    <definedName name="MEXCLADORA_LAVAMANOS_10">#REF!</definedName>
    <definedName name="MEXCLADORA_LAVAMANOS_11">#REF!</definedName>
    <definedName name="MEXCLADORA_LAVAMANOS_6">#REF!</definedName>
    <definedName name="MEXCLADORA_LAVAMANOS_7">#REF!</definedName>
    <definedName name="MEXCLADORA_LAVAMANOS_8">#REF!</definedName>
    <definedName name="MEXCLADORA_LAVAMANOS_9">#REF!</definedName>
    <definedName name="Mez.Antillana.bloques">[42]Insumos!$E$30</definedName>
    <definedName name="Mez.Antillana.Pañete">[42]Insumos!$E$31</definedName>
    <definedName name="Mez.Antillana.Pisos">[42]Insumos!$E$32</definedName>
    <definedName name="MEZCALAREPMOR">#REF!</definedName>
    <definedName name="MEZCBAN">#REF!</definedName>
    <definedName name="MEZCBIDET">#REF!</definedName>
    <definedName name="MEZCFREG">#REF!</definedName>
    <definedName name="Mezcla.1.4.Pisos">#REF!</definedName>
    <definedName name="Mezcla.Careteo">#REF!</definedName>
    <definedName name="Mezcla.Marmolina">#REF!</definedName>
    <definedName name="mezcla.Panete">#REF!</definedName>
    <definedName name="MEZCLA_1_2">'[26]Análisis grales'!$F$1101</definedName>
    <definedName name="MEZCLA_1a3">#REF!</definedName>
    <definedName name="MEZCLA_CAL_ARENA_PISOS">#REF!</definedName>
    <definedName name="MEZCLA_CAL_ARENA_PISOS_10">#REF!</definedName>
    <definedName name="MEZCLA_CAL_ARENA_PISOS_11">#REF!</definedName>
    <definedName name="MEZCLA_CAL_ARENA_PISOS_6">#REF!</definedName>
    <definedName name="MEZCLA_CAL_ARENA_PISOS_7">#REF!</definedName>
    <definedName name="MEZCLA_CAL_ARENA_PISOS_8">#REF!</definedName>
    <definedName name="MEZCLA_CAL_ARENA_PISOS_9">#REF!</definedName>
    <definedName name="MEZCLA_PARA_NATILLA">'[26]Análisis grales'!$F$2227</definedName>
    <definedName name="Mezcla1.3.Bloque.panete">#REF!</definedName>
    <definedName name="MEZCLA125">[12]Mezcla!$G$45</definedName>
    <definedName name="MEZCLA13">[12]Mezcla!$G$10</definedName>
    <definedName name="MEZCLA14">[12]Mezcla!$G$17</definedName>
    <definedName name="MezclaAntillana">#REF!</definedName>
    <definedName name="MezclaAntillana_10">#REF!</definedName>
    <definedName name="MezclaAntillana_11">#REF!</definedName>
    <definedName name="MezclaAntillana_6">#REF!</definedName>
    <definedName name="MezclaAntillana_7">#REF!</definedName>
    <definedName name="MezclaAntillana_8">#REF!</definedName>
    <definedName name="MezclaAntillana_9">#REF!</definedName>
    <definedName name="Mezclado_de_Cemento_con_Motoniveladora">'[26]Análisis grales'!$F$694</definedName>
    <definedName name="Mezcladora_sencilla_fregadero">[26]Insumos!$G$403</definedName>
    <definedName name="mezclajuntabloque">#REF!</definedName>
    <definedName name="mezclajuntabloque_6">#REF!</definedName>
    <definedName name="mezclajuntabloque_8">#REF!</definedName>
    <definedName name="MEZCLANATILLA">[12]Mezcla!$G$29</definedName>
    <definedName name="MEZCLAV">#REF!</definedName>
    <definedName name="MEZEMP">#REF!</definedName>
    <definedName name="mgf">#REF!</definedName>
    <definedName name="mico" hidden="1">'[11]ANALISIS STO DGO'!#REF!</definedName>
    <definedName name="Mion" hidden="1">'[11]ANALISIS STO DGO'!#REF!</definedName>
    <definedName name="Miscelaneos_por_salida">[26]Insumos!$G$711</definedName>
    <definedName name="miuo" hidden="1">'[11]ANALISIS STO DGO'!#REF!</definedName>
    <definedName name="miutop" hidden="1">'[11]ANALISIS STO DGO'!#REF!</definedName>
    <definedName name="mmmm">#REF!</definedName>
    <definedName name="mmmmm" hidden="1">{#N/A,#N/A,FALSE,"Planilha";#N/A,#N/A,FALSE,"Resumo";#N/A,#N/A,FALSE,"Fisico";#N/A,#N/A,FALSE,"Financeiro";#N/A,#N/A,FALSE,"Financeiro"}</definedName>
    <definedName name="mmmmm_1" hidden="1">{#N/A,#N/A,FALSE,"Planilha";#N/A,#N/A,FALSE,"Resumo";#N/A,#N/A,FALSE,"Fisico";#N/A,#N/A,FALSE,"Financeiro";#N/A,#N/A,FALSE,"Financeiro"}</definedName>
    <definedName name="mmmmm_2" hidden="1">{#N/A,#N/A,FALSE,"Planilha";#N/A,#N/A,FALSE,"Resumo";#N/A,#N/A,FALSE,"Fisico";#N/A,#N/A,FALSE,"Financeiro";#N/A,#N/A,FALSE,"Financeiro"}</definedName>
    <definedName name="MO.Acero.Col.Vig.Horm.Visto">#REF!</definedName>
    <definedName name="MO.Acero.General">#REF!</definedName>
    <definedName name="MO.Acero.Zap.Colum.Vigas">#REF!</definedName>
    <definedName name="MO.Ayudante">#REF!</definedName>
    <definedName name="MO.Cantos">#REF!</definedName>
    <definedName name="MO.Careteo.Fraguache">#REF!</definedName>
    <definedName name="MO.ceram.Pisos">#REF!</definedName>
    <definedName name="MO.Col.Bloques">#REF!</definedName>
    <definedName name="MO.Col.Horm">#REF!</definedName>
    <definedName name="MO.Compactacion.material">#REF!</definedName>
    <definedName name="MO.Deck.Madera">#REF!</definedName>
    <definedName name="MO.Escalon.Ceramica">#REF!</definedName>
    <definedName name="MO.Escalon.Madera">#REF!</definedName>
    <definedName name="MO.Fino.Bermuda">#REF!</definedName>
    <definedName name="MO.Fino.Normal">#REF!</definedName>
    <definedName name="MO.Gotero.Colgante">#REF!</definedName>
    <definedName name="MO.Horm.Estampado">#REF!</definedName>
    <definedName name="MO.Malla.Electrosoldada">#REF!</definedName>
    <definedName name="MO.Mochetas">#REF!</definedName>
    <definedName name="MO.Muro.Piedra">#REF!</definedName>
    <definedName name="MO.Panete.Paredes">#REF!</definedName>
    <definedName name="MO.Panete.Techo.Horizontal">#REF!</definedName>
    <definedName name="MO.Pintura.2manos">#REF!</definedName>
    <definedName name="MO.Piso.Cem.Pulido">#REF!</definedName>
    <definedName name="MO.Violines">#REF!</definedName>
    <definedName name="MO.Zabaletas">#REF!</definedName>
    <definedName name="MO.Zoc.Ceramica">#REF!</definedName>
    <definedName name="MO_Acera_Frotada_y_Violinada">'[26]Análisis grales'!$F$418</definedName>
    <definedName name="MO_ACERA_FROTyVIOL">#REF!</definedName>
    <definedName name="MO_ACERA_FROTyVIOL_10">#REF!</definedName>
    <definedName name="MO_ACERA_FROTyVIOL_11">#REF!</definedName>
    <definedName name="MO_ACERA_FROTyVIOL_6">#REF!</definedName>
    <definedName name="MO_ACERA_FROTyVIOL_7">#REF!</definedName>
    <definedName name="MO_ACERA_FROTyVIOL_8">#REF!</definedName>
    <definedName name="MO_ACERA_FROTyVIOL_9">#REF!</definedName>
    <definedName name="MO_Andamios_Interiores">'[26]Análisis grales'!$F$499</definedName>
    <definedName name="MO_Ayudante_de_Albanileria">'[26]Análisis grales'!$F$253</definedName>
    <definedName name="MO_CANTOS">#REF!</definedName>
    <definedName name="MO_CANTOS_10">#REF!</definedName>
    <definedName name="MO_CANTOS_11">#REF!</definedName>
    <definedName name="MO_CANTOS_6">#REF!</definedName>
    <definedName name="MO_CANTOS_7">#REF!</definedName>
    <definedName name="MO_CANTOS_8">#REF!</definedName>
    <definedName name="MO_CANTOS_9">#REF!</definedName>
    <definedName name="MO_Cantos_Laterales">'[26]Análisis grales'!$F$745</definedName>
    <definedName name="MO_Cantos_y_Mochetas_vig_col_y_ant">'[26]Análisis grales'!$F$323</definedName>
    <definedName name="MO_CARETEO">#REF!</definedName>
    <definedName name="MO_CARETEO_10">#REF!</definedName>
    <definedName name="MO_CARETEO_11">#REF!</definedName>
    <definedName name="MO_CARETEO_6">#REF!</definedName>
    <definedName name="MO_CARETEO_7">#REF!</definedName>
    <definedName name="MO_CARETEO_8">#REF!</definedName>
    <definedName name="MO_CARETEO_9">#REF!</definedName>
    <definedName name="MO_Carpinterio_de_primera">'[26]Análisis grales'!$F$467</definedName>
    <definedName name="MO_ColAcero_Dintel">#REF!</definedName>
    <definedName name="MO_ColAcero_Dintel_10">#REF!</definedName>
    <definedName name="MO_ColAcero_Dintel_11">#REF!</definedName>
    <definedName name="MO_ColAcero_Dintel_6">#REF!</definedName>
    <definedName name="MO_ColAcero_Dintel_7">#REF!</definedName>
    <definedName name="MO_ColAcero_Dintel_8">#REF!</definedName>
    <definedName name="MO_ColAcero_Dintel_9">#REF!</definedName>
    <definedName name="MO_ColAcero_Escalera">#REF!</definedName>
    <definedName name="MO_ColAcero_Escalera_10">#REF!</definedName>
    <definedName name="MO_ColAcero_Escalera_11">#REF!</definedName>
    <definedName name="MO_ColAcero_Escalera_6">#REF!</definedName>
    <definedName name="MO_ColAcero_Escalera_7">#REF!</definedName>
    <definedName name="MO_ColAcero_Escalera_8">#REF!</definedName>
    <definedName name="MO_ColAcero_Escalera_9">#REF!</definedName>
    <definedName name="MO_ColAcero_G60_QQ">#REF!</definedName>
    <definedName name="MO_ColAcero_G60_QQ_10">#REF!</definedName>
    <definedName name="MO_ColAcero_G60_QQ_11">#REF!</definedName>
    <definedName name="MO_ColAcero_G60_QQ_6">#REF!</definedName>
    <definedName name="MO_ColAcero_G60_QQ_7">#REF!</definedName>
    <definedName name="MO_ColAcero_G60_QQ_8">#REF!</definedName>
    <definedName name="MO_ColAcero_G60_QQ_9">#REF!</definedName>
    <definedName name="MO_ColAcero_Malla">#REF!</definedName>
    <definedName name="MO_ColAcero_Malla_10">#REF!</definedName>
    <definedName name="MO_ColAcero_Malla_11">#REF!</definedName>
    <definedName name="MO_ColAcero_Malla_6">#REF!</definedName>
    <definedName name="MO_ColAcero_Malla_7">#REF!</definedName>
    <definedName name="MO_ColAcero_Malla_8">#REF!</definedName>
    <definedName name="MO_ColAcero_Malla_9">#REF!</definedName>
    <definedName name="MO_ColAcero_QQ">#REF!</definedName>
    <definedName name="MO_ColAcero_QQ_10">#REF!</definedName>
    <definedName name="MO_ColAcero_QQ_11">#REF!</definedName>
    <definedName name="MO_ColAcero_QQ_5">#REF!</definedName>
    <definedName name="MO_ColAcero_QQ_6">#REF!</definedName>
    <definedName name="MO_ColAcero_QQ_7">#REF!</definedName>
    <definedName name="MO_ColAcero_QQ_8">#REF!</definedName>
    <definedName name="MO_ColAcero_QQ_9">#REF!</definedName>
    <definedName name="MO_ColAcero_ZapMuros">#REF!</definedName>
    <definedName name="MO_ColAcero_ZapMuros_10">#REF!</definedName>
    <definedName name="MO_ColAcero_ZapMuros_11">#REF!</definedName>
    <definedName name="MO_ColAcero_ZapMuros_6">#REF!</definedName>
    <definedName name="MO_ColAcero_ZapMuros_7">#REF!</definedName>
    <definedName name="MO_ColAcero_ZapMuros_8">#REF!</definedName>
    <definedName name="MO_ColAcero_ZapMuros_9">#REF!</definedName>
    <definedName name="MO_ColAcero14_Piso">#REF!</definedName>
    <definedName name="MO_ColAcero14_Piso_10">#REF!</definedName>
    <definedName name="MO_ColAcero14_Piso_11">#REF!</definedName>
    <definedName name="MO_ColAcero14_Piso_6">#REF!</definedName>
    <definedName name="MO_ColAcero14_Piso_7">#REF!</definedName>
    <definedName name="MO_ColAcero14_Piso_8">#REF!</definedName>
    <definedName name="MO_ColAcero14_Piso_9">#REF!</definedName>
    <definedName name="MO_ColAcero38y12_Cols">#REF!</definedName>
    <definedName name="MO_ColAcero38y12_Cols_10">#REF!</definedName>
    <definedName name="MO_ColAcero38y12_Cols_11">#REF!</definedName>
    <definedName name="MO_ColAcero38y12_Cols_6">#REF!</definedName>
    <definedName name="MO_ColAcero38y12_Cols_7">#REF!</definedName>
    <definedName name="MO_ColAcero38y12_Cols_8">#REF!</definedName>
    <definedName name="MO_ColAcero38y12_Cols_9">#REF!</definedName>
    <definedName name="MO_Colocacion_de_Acero">'[26]Análisis grales'!$F$477</definedName>
    <definedName name="MO_Confeccion_de_tapa_Colecto_Registro">'[26]Análisis grales'!$F$427</definedName>
    <definedName name="MO_Confeccion_de_Telford">'[26]Análisis grales'!$F$393</definedName>
    <definedName name="MO_Construccion_de_contenes_hasta_55x30x15">'[26]Análisis grales'!$F$400</definedName>
    <definedName name="MO_DEMOLICION_MURO_HA">#REF!</definedName>
    <definedName name="MO_DEMOLICION_MURO_HA_10">#REF!</definedName>
    <definedName name="MO_DEMOLICION_MURO_HA_11">#REF!</definedName>
    <definedName name="MO_DEMOLICION_MURO_HA_6">#REF!</definedName>
    <definedName name="MO_DEMOLICION_MURO_HA_7">#REF!</definedName>
    <definedName name="MO_DEMOLICION_MURO_HA_8">#REF!</definedName>
    <definedName name="MO_DEMOLICION_MURO_HA_9">#REF!</definedName>
    <definedName name="MO_ELEC_BREAKERS">#REF!</definedName>
    <definedName name="MO_ELEC_BREAKERS_10">#REF!</definedName>
    <definedName name="MO_ELEC_BREAKERS_11">#REF!</definedName>
    <definedName name="MO_ELEC_BREAKERS_6">#REF!</definedName>
    <definedName name="MO_ELEC_BREAKERS_7">#REF!</definedName>
    <definedName name="MO_ELEC_BREAKERS_8">#REF!</definedName>
    <definedName name="MO_ELEC_BREAKERS_9">#REF!</definedName>
    <definedName name="MO_ELEC_INTERRUPTOR_3W">#REF!</definedName>
    <definedName name="MO_ELEC_INTERRUPTOR_3W_10">#REF!</definedName>
    <definedName name="MO_ELEC_INTERRUPTOR_3W_11">#REF!</definedName>
    <definedName name="MO_ELEC_INTERRUPTOR_3W_6">#REF!</definedName>
    <definedName name="MO_ELEC_INTERRUPTOR_3W_7">#REF!</definedName>
    <definedName name="MO_ELEC_INTERRUPTOR_3W_8">#REF!</definedName>
    <definedName name="MO_ELEC_INTERRUPTOR_3W_9">#REF!</definedName>
    <definedName name="MO_ELEC_INTERRUPTOR_4W">#REF!</definedName>
    <definedName name="MO_ELEC_INTERRUPTOR_4W_10">#REF!</definedName>
    <definedName name="MO_ELEC_INTERRUPTOR_4W_11">#REF!</definedName>
    <definedName name="MO_ELEC_INTERRUPTOR_4W_6">#REF!</definedName>
    <definedName name="MO_ELEC_INTERRUPTOR_4W_7">#REF!</definedName>
    <definedName name="MO_ELEC_INTERRUPTOR_4W_8">#REF!</definedName>
    <definedName name="MO_ELEC_INTERRUPTOR_4W_9">#REF!</definedName>
    <definedName name="MO_ELEC_INTERRUPTOR_DOB">#REF!</definedName>
    <definedName name="MO_ELEC_INTERRUPTOR_DOB_10">#REF!</definedName>
    <definedName name="MO_ELEC_INTERRUPTOR_DOB_11">#REF!</definedName>
    <definedName name="MO_ELEC_INTERRUPTOR_DOB_6">#REF!</definedName>
    <definedName name="MO_ELEC_INTERRUPTOR_DOB_7">#REF!</definedName>
    <definedName name="MO_ELEC_INTERRUPTOR_DOB_8">#REF!</definedName>
    <definedName name="MO_ELEC_INTERRUPTOR_DOB_9">#REF!</definedName>
    <definedName name="MO_ELEC_INTERRUPTOR_SENC">#REF!</definedName>
    <definedName name="MO_ELEC_INTERRUPTOR_SENC_10">#REF!</definedName>
    <definedName name="MO_ELEC_INTERRUPTOR_SENC_11">#REF!</definedName>
    <definedName name="MO_ELEC_INTERRUPTOR_SENC_6">#REF!</definedName>
    <definedName name="MO_ELEC_INTERRUPTOR_SENC_7">#REF!</definedName>
    <definedName name="MO_ELEC_INTERRUPTOR_SENC_8">#REF!</definedName>
    <definedName name="MO_ELEC_INTERRUPTOR_SENC_9">#REF!</definedName>
    <definedName name="MO_ELEC_INTERRUPTOR_TRIPLE">#REF!</definedName>
    <definedName name="MO_ELEC_INTERRUPTOR_TRIPLE_10">#REF!</definedName>
    <definedName name="MO_ELEC_INTERRUPTOR_TRIPLE_11">#REF!</definedName>
    <definedName name="MO_ELEC_INTERRUPTOR_TRIPLE_6">#REF!</definedName>
    <definedName name="MO_ELEC_INTERRUPTOR_TRIPLE_7">#REF!</definedName>
    <definedName name="MO_ELEC_INTERRUPTOR_TRIPLE_8">#REF!</definedName>
    <definedName name="MO_ELEC_INTERRUPTOR_TRIPLE_9">#REF!</definedName>
    <definedName name="MO_ELEC_LAMPARA_FLUORESCENTE">#REF!</definedName>
    <definedName name="MO_ELEC_LAMPARA_FLUORESCENTE_10">#REF!</definedName>
    <definedName name="MO_ELEC_LAMPARA_FLUORESCENTE_11">#REF!</definedName>
    <definedName name="MO_ELEC_LAMPARA_FLUORESCENTE_6">#REF!</definedName>
    <definedName name="MO_ELEC_LAMPARA_FLUORESCENTE_7">#REF!</definedName>
    <definedName name="MO_ELEC_LAMPARA_FLUORESCENTE_8">#REF!</definedName>
    <definedName name="MO_ELEC_LAMPARA_FLUORESCENTE_9">#REF!</definedName>
    <definedName name="MO_ELEC_LUZ_CENITAL">#REF!</definedName>
    <definedName name="MO_ELEC_LUZ_CENITAL_10">#REF!</definedName>
    <definedName name="MO_ELEC_LUZ_CENITAL_11">#REF!</definedName>
    <definedName name="MO_ELEC_LUZ_CENITAL_6">#REF!</definedName>
    <definedName name="MO_ELEC_LUZ_CENITAL_7">#REF!</definedName>
    <definedName name="MO_ELEC_LUZ_CENITAL_8">#REF!</definedName>
    <definedName name="MO_ELEC_LUZ_CENITAL_9">#REF!</definedName>
    <definedName name="MO_ELEC_PANEL_DIST">#REF!</definedName>
    <definedName name="MO_ELEC_PANEL_DIST_10">#REF!</definedName>
    <definedName name="MO_ELEC_PANEL_DIST_11">#REF!</definedName>
    <definedName name="MO_ELEC_PANEL_DIST_6">#REF!</definedName>
    <definedName name="MO_ELEC_PANEL_DIST_7">#REF!</definedName>
    <definedName name="MO_ELEC_PANEL_DIST_8">#REF!</definedName>
    <definedName name="MO_ELEC_PANEL_DIST_9">#REF!</definedName>
    <definedName name="MO_ELEC_TOMACORRIENTE_110">#REF!</definedName>
    <definedName name="MO_ELEC_TOMACORRIENTE_110_10">#REF!</definedName>
    <definedName name="MO_ELEC_TOMACORRIENTE_110_11">#REF!</definedName>
    <definedName name="MO_ELEC_TOMACORRIENTE_110_6">#REF!</definedName>
    <definedName name="MO_ELEC_TOMACORRIENTE_110_7">#REF!</definedName>
    <definedName name="MO_ELEC_TOMACORRIENTE_110_8">#REF!</definedName>
    <definedName name="MO_ELEC_TOMACORRIENTE_110_9">#REF!</definedName>
    <definedName name="MO_ELEC_TOMACORRIENTE_220">#REF!</definedName>
    <definedName name="MO_ELEC_TOMACORRIENTE_220_10">#REF!</definedName>
    <definedName name="MO_ELEC_TOMACORRIENTE_220_11">#REF!</definedName>
    <definedName name="MO_ELEC_TOMACORRIENTE_220_6">#REF!</definedName>
    <definedName name="MO_ELEC_TOMACORRIENTE_220_7">#REF!</definedName>
    <definedName name="MO_ELEC_TOMACORRIENTE_220_8">#REF!</definedName>
    <definedName name="MO_ELEC_TOMACORRIENTE_220_9">#REF!</definedName>
    <definedName name="MO_ENTABLILLADOS">#REF!</definedName>
    <definedName name="MO_ENTABLILLADOS_10">#REF!</definedName>
    <definedName name="MO_ENTABLILLADOS_11">#REF!</definedName>
    <definedName name="MO_ENTABLILLADOS_6">#REF!</definedName>
    <definedName name="MO_ENTABLILLADOS_7">#REF!</definedName>
    <definedName name="MO_ENTABLILLADOS_8">#REF!</definedName>
    <definedName name="MO_ENTABLILLADOS_9">#REF!</definedName>
    <definedName name="MO_ESCALON_GRANITO">#REF!</definedName>
    <definedName name="MO_ESCALON_GRANITO_10">#REF!</definedName>
    <definedName name="MO_ESCALON_GRANITO_11">#REF!</definedName>
    <definedName name="MO_ESCALON_GRANITO_6">#REF!</definedName>
    <definedName name="MO_ESCALON_GRANITO_7">#REF!</definedName>
    <definedName name="MO_ESCALON_GRANITO_8">#REF!</definedName>
    <definedName name="MO_ESCALON_GRANITO_9">#REF!</definedName>
    <definedName name="MO_ESCALON_HUELLA_y_CONTRAHUELLA">#REF!</definedName>
    <definedName name="MO_ESCALON_HUELLA_y_CONTRAHUELLA_10">#REF!</definedName>
    <definedName name="MO_ESCALON_HUELLA_y_CONTRAHUELLA_11">#REF!</definedName>
    <definedName name="MO_ESCALON_HUELLA_y_CONTRAHUELLA_6">#REF!</definedName>
    <definedName name="MO_ESCALON_HUELLA_y_CONTRAHUELLA_7">#REF!</definedName>
    <definedName name="MO_ESCALON_HUELLA_y_CONTRAHUELLA_8">#REF!</definedName>
    <definedName name="MO_ESCALON_HUELLA_y_CONTRAHUELLA_9">#REF!</definedName>
    <definedName name="MO_ESTRIAS">#REF!</definedName>
    <definedName name="MO_ESTRIAS_10">#REF!</definedName>
    <definedName name="MO_ESTRIAS_11">#REF!</definedName>
    <definedName name="MO_ESTRIAS_6">#REF!</definedName>
    <definedName name="MO_ESTRIAS_7">#REF!</definedName>
    <definedName name="MO_ESTRIAS_8">#REF!</definedName>
    <definedName name="MO_ESTRIAS_9">#REF!</definedName>
    <definedName name="MO_EXC_CALICHE_MANO_3M">#REF!</definedName>
    <definedName name="MO_EXC_CALICHE_MANO_3M_10">#REF!</definedName>
    <definedName name="MO_EXC_CALICHE_MANO_3M_11">#REF!</definedName>
    <definedName name="MO_EXC_CALICHE_MANO_3M_6">#REF!</definedName>
    <definedName name="MO_EXC_CALICHE_MANO_3M_7">#REF!</definedName>
    <definedName name="MO_EXC_CALICHE_MANO_3M_8">#REF!</definedName>
    <definedName name="MO_EXC_CALICHE_MANO_3M_9">#REF!</definedName>
    <definedName name="MO_EXC_ROCA_BLANDA_MANO_3M">#REF!</definedName>
    <definedName name="MO_EXC_ROCA_BLANDA_MANO_3M_10">#REF!</definedName>
    <definedName name="MO_EXC_ROCA_BLANDA_MANO_3M_11">#REF!</definedName>
    <definedName name="MO_EXC_ROCA_BLANDA_MANO_3M_6">#REF!</definedName>
    <definedName name="MO_EXC_ROCA_BLANDA_MANO_3M_7">#REF!</definedName>
    <definedName name="MO_EXC_ROCA_BLANDA_MANO_3M_8">#REF!</definedName>
    <definedName name="MO_EXC_ROCA_BLANDA_MANO_3M_9">#REF!</definedName>
    <definedName name="MO_EXC_ROCA_COMP_3M">#REF!</definedName>
    <definedName name="MO_EXC_ROCA_COMP_3M_10">#REF!</definedName>
    <definedName name="MO_EXC_ROCA_COMP_3M_11">#REF!</definedName>
    <definedName name="MO_EXC_ROCA_COMP_3M_6">#REF!</definedName>
    <definedName name="MO_EXC_ROCA_COMP_3M_7">#REF!</definedName>
    <definedName name="MO_EXC_ROCA_COMP_3M_8">#REF!</definedName>
    <definedName name="MO_EXC_ROCA_COMP_3M_9">#REF!</definedName>
    <definedName name="MO_EXC_ROCA_MANO_3M">#REF!</definedName>
    <definedName name="MO_EXC_ROCA_MANO_3M_10">#REF!</definedName>
    <definedName name="MO_EXC_ROCA_MANO_3M_11">#REF!</definedName>
    <definedName name="MO_EXC_ROCA_MANO_3M_6">#REF!</definedName>
    <definedName name="MO_EXC_ROCA_MANO_3M_7">#REF!</definedName>
    <definedName name="MO_EXC_ROCA_MANO_3M_8">#REF!</definedName>
    <definedName name="MO_EXC_ROCA_MANO_3M_9">#REF!</definedName>
    <definedName name="MO_EXC_TIERRA_MANO_3M">#REF!</definedName>
    <definedName name="MO_EXC_TIERRA_MANO_3M_10">#REF!</definedName>
    <definedName name="MO_EXC_TIERRA_MANO_3M_11">#REF!</definedName>
    <definedName name="MO_EXC_TIERRA_MANO_3M_6">#REF!</definedName>
    <definedName name="MO_EXC_TIERRA_MANO_3M_7">#REF!</definedName>
    <definedName name="MO_EXC_TIERRA_MANO_3M_8">#REF!</definedName>
    <definedName name="MO_EXC_TIERRA_MANO_3M_9">#REF!</definedName>
    <definedName name="MO_Excavacion_en_Roca_Blanda_a_mano">'[26]Análisis grales'!$F$566</definedName>
    <definedName name="MO_FINO_TECHO_HOR">#REF!</definedName>
    <definedName name="MO_FINO_TECHO_HOR_10">#REF!</definedName>
    <definedName name="MO_FINO_TECHO_HOR_11">#REF!</definedName>
    <definedName name="MO_FINO_TECHO_HOR_6">#REF!</definedName>
    <definedName name="MO_FINO_TECHO_HOR_7">#REF!</definedName>
    <definedName name="MO_FINO_TECHO_HOR_8">#REF!</definedName>
    <definedName name="MO_FINO_TECHO_HOR_9">#REF!</definedName>
    <definedName name="MO_FRAGUACHE">#REF!</definedName>
    <definedName name="MO_FRAGUACHE_10">#REF!</definedName>
    <definedName name="MO_FRAGUACHE_11">#REF!</definedName>
    <definedName name="MO_FRAGUACHE_6">#REF!</definedName>
    <definedName name="MO_FRAGUACHE_7">#REF!</definedName>
    <definedName name="MO_FRAGUACHE_8">#REF!</definedName>
    <definedName name="MO_FRAGUACHE_9">#REF!</definedName>
    <definedName name="MO_GOTEROS">#REF!</definedName>
    <definedName name="MO_GOTEROS_10">#REF!</definedName>
    <definedName name="MO_GOTEROS_11">#REF!</definedName>
    <definedName name="MO_GOTEROS_6">#REF!</definedName>
    <definedName name="MO_GOTEROS_7">#REF!</definedName>
    <definedName name="MO_GOTEROS_8">#REF!</definedName>
    <definedName name="MO_GOTEROS_9">#REF!</definedName>
    <definedName name="MO_Ligado_cal_y_arena">'[26]Análisis grales'!$F$492</definedName>
    <definedName name="MO_LLenado_de_hueco_a_80">'[26]Análisis grales'!$F$606</definedName>
    <definedName name="MO_NATILLA">#REF!</definedName>
    <definedName name="MO_NATILLA_10">#REF!</definedName>
    <definedName name="MO_NATILLA_11">#REF!</definedName>
    <definedName name="MO_NATILLA_6">#REF!</definedName>
    <definedName name="MO_NATILLA_7">#REF!</definedName>
    <definedName name="MO_NATILLA_8">#REF!</definedName>
    <definedName name="MO_NATILLA_9">#REF!</definedName>
    <definedName name="MO_Nivelador">'[26]Análisis grales'!$F$536</definedName>
    <definedName name="MO_PAÑETE_COLs">#REF!</definedName>
    <definedName name="MO_PAÑETE_COLs_10">#REF!</definedName>
    <definedName name="MO_PAÑETE_COLs_11">#REF!</definedName>
    <definedName name="MO_PAÑETE_COLs_6">#REF!</definedName>
    <definedName name="MO_PAÑETE_COLs_7">#REF!</definedName>
    <definedName name="MO_PAÑETE_COLs_8">#REF!</definedName>
    <definedName name="MO_PAÑETE_COLs_9">#REF!</definedName>
    <definedName name="MO_PAÑETE_EXT">#REF!</definedName>
    <definedName name="MO_PAÑETE_EXT_10">#REF!</definedName>
    <definedName name="MO_PAÑETE_EXT_11">#REF!</definedName>
    <definedName name="MO_PAÑETE_EXT_6">#REF!</definedName>
    <definedName name="MO_PAÑETE_EXT_7">#REF!</definedName>
    <definedName name="MO_PAÑETE_EXT_8">#REF!</definedName>
    <definedName name="MO_PAÑETE_EXT_9">#REF!</definedName>
    <definedName name="MO_PAÑETE_INT">#REF!</definedName>
    <definedName name="MO_PAÑETE_INT_10">#REF!</definedName>
    <definedName name="MO_PAÑETE_INT_11">#REF!</definedName>
    <definedName name="MO_PAÑETE_INT_6">#REF!</definedName>
    <definedName name="MO_PAÑETE_INT_7">#REF!</definedName>
    <definedName name="MO_PAÑETE_INT_8">#REF!</definedName>
    <definedName name="MO_PAÑETE_INT_9">#REF!</definedName>
    <definedName name="MO_PAÑETE_PULIDO">#REF!</definedName>
    <definedName name="MO_PAÑETE_PULIDO_10">#REF!</definedName>
    <definedName name="MO_PAÑETE_PULIDO_11">#REF!</definedName>
    <definedName name="MO_PAÑETE_PULIDO_6">#REF!</definedName>
    <definedName name="MO_PAÑETE_PULIDO_7">#REF!</definedName>
    <definedName name="MO_PAÑETE_PULIDO_8">#REF!</definedName>
    <definedName name="MO_PAÑETE_PULIDO_9">#REF!</definedName>
    <definedName name="MO_PAÑETE_RASGADO">#REF!</definedName>
    <definedName name="MO_PAÑETE_RASGADO_10">#REF!</definedName>
    <definedName name="MO_PAÑETE_RASGADO_11">#REF!</definedName>
    <definedName name="MO_PAÑETE_RASGADO_6">#REF!</definedName>
    <definedName name="MO_PAÑETE_RASGADO_7">#REF!</definedName>
    <definedName name="MO_PAÑETE_RASGADO_8">#REF!</definedName>
    <definedName name="MO_PAÑETE_RASGADO_9">#REF!</definedName>
    <definedName name="MO_PAÑETE_TECHOSyVIGAS">#REF!</definedName>
    <definedName name="MO_PAÑETE_TECHOSyVIGAS_10">#REF!</definedName>
    <definedName name="MO_PAÑETE_TECHOSyVIGAS_11">#REF!</definedName>
    <definedName name="MO_PAÑETE_TECHOSyVIGAS_6">#REF!</definedName>
    <definedName name="MO_PAÑETE_TECHOSyVIGAS_7">#REF!</definedName>
    <definedName name="MO_PAÑETE_TECHOSyVIGAS_8">#REF!</definedName>
    <definedName name="MO_PAÑETE_TECHOSyVIGAS_9">#REF!</definedName>
    <definedName name="MO_PERRILLA">#REF!</definedName>
    <definedName name="MO_PERRILLA_10">#REF!</definedName>
    <definedName name="MO_PERRILLA_11">#REF!</definedName>
    <definedName name="MO_PERRILLA_6">#REF!</definedName>
    <definedName name="MO_PERRILLA_7">#REF!</definedName>
    <definedName name="MO_PERRILLA_8">#REF!</definedName>
    <definedName name="MO_PERRILLA_9">#REF!</definedName>
    <definedName name="MO_PIEDRA">#REF!</definedName>
    <definedName name="MO_PIEDRA_10">#REF!</definedName>
    <definedName name="MO_PIEDRA_11">#REF!</definedName>
    <definedName name="MO_PIEDRA_6">#REF!</definedName>
    <definedName name="MO_PIEDRA_7">#REF!</definedName>
    <definedName name="MO_PIEDRA_8">#REF!</definedName>
    <definedName name="MO_PIEDRA_9">#REF!</definedName>
    <definedName name="MO_PINTURA">#REF!</definedName>
    <definedName name="MO_PINTURA_10">#REF!</definedName>
    <definedName name="MO_PINTURA_11">#REF!</definedName>
    <definedName name="MO_PINTURA_6">#REF!</definedName>
    <definedName name="MO_PINTURA_7">#REF!</definedName>
    <definedName name="MO_PINTURA_8">#REF!</definedName>
    <definedName name="MO_PINTURA_9">#REF!</definedName>
    <definedName name="MO_Pintura_de_aceite__1era_mano">'[26]Análisis grales'!$F$633</definedName>
    <definedName name="MO_Pintura_de_aceite_2da_mano">'[26]Análisis grales'!$F$639</definedName>
    <definedName name="MO_PISO_ADOQUIN">#REF!</definedName>
    <definedName name="MO_PISO_ADOQUIN_10">#REF!</definedName>
    <definedName name="MO_PISO_ADOQUIN_11">#REF!</definedName>
    <definedName name="MO_PISO_ADOQUIN_6">#REF!</definedName>
    <definedName name="MO_PISO_ADOQUIN_7">#REF!</definedName>
    <definedName name="MO_PISO_ADOQUIN_8">#REF!</definedName>
    <definedName name="MO_PISO_ADOQUIN_9">#REF!</definedName>
    <definedName name="MO_PISO_CementoPulido">#REF!</definedName>
    <definedName name="MO_PISO_CementoPulido_10">#REF!</definedName>
    <definedName name="MO_PISO_CementoPulido_11">#REF!</definedName>
    <definedName name="MO_PISO_CementoPulido_6">#REF!</definedName>
    <definedName name="MO_PISO_CementoPulido_7">#REF!</definedName>
    <definedName name="MO_PISO_CementoPulido_8">#REF!</definedName>
    <definedName name="MO_PISO_CementoPulido_9">#REF!</definedName>
    <definedName name="MO_PISO_CERAMICA_15a20">#REF!</definedName>
    <definedName name="MO_PISO_CERAMICA_15a20_10">#REF!</definedName>
    <definedName name="MO_PISO_CERAMICA_15a20_11">#REF!</definedName>
    <definedName name="MO_PISO_CERAMICA_15a20_6">#REF!</definedName>
    <definedName name="MO_PISO_CERAMICA_15a20_7">#REF!</definedName>
    <definedName name="MO_PISO_CERAMICA_15a20_8">#REF!</definedName>
    <definedName name="MO_PISO_CERAMICA_15a20_9">#REF!</definedName>
    <definedName name="MO_PISO_CERAMICA_15a20_BASE">#REF!</definedName>
    <definedName name="MO_PISO_CERAMICA_15a20_BASE_10">#REF!</definedName>
    <definedName name="MO_PISO_CERAMICA_15a20_BASE_11">#REF!</definedName>
    <definedName name="MO_PISO_CERAMICA_15a20_BASE_6">#REF!</definedName>
    <definedName name="MO_PISO_CERAMICA_15a20_BASE_7">#REF!</definedName>
    <definedName name="MO_PISO_CERAMICA_15a20_BASE_8">#REF!</definedName>
    <definedName name="MO_PISO_CERAMICA_15a20_BASE_9">#REF!</definedName>
    <definedName name="MO_PISO_CERAMICA_30a40">#REF!</definedName>
    <definedName name="MO_PISO_CERAMICA_30a40_10">#REF!</definedName>
    <definedName name="MO_PISO_CERAMICA_30a40_11">#REF!</definedName>
    <definedName name="MO_PISO_CERAMICA_30a40_6">#REF!</definedName>
    <definedName name="MO_PISO_CERAMICA_30a40_7">#REF!</definedName>
    <definedName name="MO_PISO_CERAMICA_30a40_8">#REF!</definedName>
    <definedName name="MO_PISO_CERAMICA_30a40_9">#REF!</definedName>
    <definedName name="MO_PISO_CERAMICA_30a40_BASE">#REF!</definedName>
    <definedName name="MO_PISO_CERAMICA_30a40_BASE_10">#REF!</definedName>
    <definedName name="MO_PISO_CERAMICA_30a40_BASE_11">#REF!</definedName>
    <definedName name="MO_PISO_CERAMICA_30a40_BASE_6">#REF!</definedName>
    <definedName name="MO_PISO_CERAMICA_30a40_BASE_7">#REF!</definedName>
    <definedName name="MO_PISO_CERAMICA_30a40_BASE_8">#REF!</definedName>
    <definedName name="MO_PISO_CERAMICA_30a40_BASE_9">#REF!</definedName>
    <definedName name="MO_Piso_de_Hormigon_Pulido">'[26]Análisis grales'!$F$355</definedName>
    <definedName name="MO_PISO_FROTA_VIOL">#REF!</definedName>
    <definedName name="MO_PISO_FROTA_VIOL_10">#REF!</definedName>
    <definedName name="MO_PISO_FROTA_VIOL_11">#REF!</definedName>
    <definedName name="MO_PISO_FROTA_VIOL_6">#REF!</definedName>
    <definedName name="MO_PISO_FROTA_VIOL_7">#REF!</definedName>
    <definedName name="MO_PISO_FROTA_VIOL_8">#REF!</definedName>
    <definedName name="MO_PISO_FROTA_VIOL_9">#REF!</definedName>
    <definedName name="MO_PISO_FROTADO">#REF!</definedName>
    <definedName name="MO_PISO_FROTADO_10">#REF!</definedName>
    <definedName name="MO_PISO_FROTADO_11">#REF!</definedName>
    <definedName name="MO_PISO_FROTADO_6">#REF!</definedName>
    <definedName name="MO_PISO_FROTADO_7">#REF!</definedName>
    <definedName name="MO_PISO_FROTADO_8">#REF!</definedName>
    <definedName name="MO_PISO_FROTADO_9">#REF!</definedName>
    <definedName name="MO_PISO_GRANITO_25">#REF!</definedName>
    <definedName name="MO_PISO_GRANITO_25_10">#REF!</definedName>
    <definedName name="MO_PISO_GRANITO_25_11">#REF!</definedName>
    <definedName name="MO_PISO_GRANITO_25_6">#REF!</definedName>
    <definedName name="MO_PISO_GRANITO_25_7">#REF!</definedName>
    <definedName name="MO_PISO_GRANITO_25_8">#REF!</definedName>
    <definedName name="MO_PISO_GRANITO_25_9">#REF!</definedName>
    <definedName name="MO_PISO_GRANITO_30">#REF!</definedName>
    <definedName name="MO_PISO_GRANITO_30_10">#REF!</definedName>
    <definedName name="MO_PISO_GRANITO_30_11">#REF!</definedName>
    <definedName name="MO_PISO_GRANITO_30_6">#REF!</definedName>
    <definedName name="MO_PISO_GRANITO_30_7">#REF!</definedName>
    <definedName name="MO_PISO_GRANITO_30_8">#REF!</definedName>
    <definedName name="MO_PISO_GRANITO_30_9">#REF!</definedName>
    <definedName name="MO_PISO_GRANITO_33">#REF!</definedName>
    <definedName name="MO_PISO_GRANITO_33_10">#REF!</definedName>
    <definedName name="MO_PISO_GRANITO_33_11">#REF!</definedName>
    <definedName name="MO_PISO_GRANITO_33_6">#REF!</definedName>
    <definedName name="MO_PISO_GRANITO_33_7">#REF!</definedName>
    <definedName name="MO_PISO_GRANITO_33_8">#REF!</definedName>
    <definedName name="MO_PISO_GRANITO_33_9">#REF!</definedName>
    <definedName name="MO_PISO_GRANITO_40">#REF!</definedName>
    <definedName name="MO_PISO_GRANITO_40_10">#REF!</definedName>
    <definedName name="MO_PISO_GRANITO_40_11">#REF!</definedName>
    <definedName name="MO_PISO_GRANITO_40_6">#REF!</definedName>
    <definedName name="MO_PISO_GRANITO_40_7">#REF!</definedName>
    <definedName name="MO_PISO_GRANITO_40_8">#REF!</definedName>
    <definedName name="MO_PISO_GRANITO_40_9">#REF!</definedName>
    <definedName name="MO_PISO_GRANITO_50">#REF!</definedName>
    <definedName name="MO_PISO_GRANITO_50_10">#REF!</definedName>
    <definedName name="MO_PISO_GRANITO_50_11">#REF!</definedName>
    <definedName name="MO_PISO_GRANITO_50_6">#REF!</definedName>
    <definedName name="MO_PISO_GRANITO_50_7">#REF!</definedName>
    <definedName name="MO_PISO_GRANITO_50_8">#REF!</definedName>
    <definedName name="MO_PISO_GRANITO_50_9">#REF!</definedName>
    <definedName name="MO_PISO_PULI_VIOL">#REF!</definedName>
    <definedName name="MO_PISO_PULI_VIOL_10">#REF!</definedName>
    <definedName name="MO_PISO_PULI_VIOL_11">#REF!</definedName>
    <definedName name="MO_PISO_PULI_VIOL_6">#REF!</definedName>
    <definedName name="MO_PISO_PULI_VIOL_7">#REF!</definedName>
    <definedName name="MO_PISO_PULI_VIOL_8">#REF!</definedName>
    <definedName name="MO_PISO_PULI_VIOL_9">#REF!</definedName>
    <definedName name="MO_PISO_ZOCALO">#REF!</definedName>
    <definedName name="MO_PISO_ZOCALO_10">#REF!</definedName>
    <definedName name="MO_PISO_ZOCALO_11">#REF!</definedName>
    <definedName name="MO_PISO_ZOCALO_6">#REF!</definedName>
    <definedName name="MO_PISO_ZOCALO_7">#REF!</definedName>
    <definedName name="MO_PISO_ZOCALO_8">#REF!</definedName>
    <definedName name="MO_PISO_ZOCALO_9">#REF!</definedName>
    <definedName name="MO_REPELLO">#REF!</definedName>
    <definedName name="MO_REPELLO_10">#REF!</definedName>
    <definedName name="MO_REPELLO_11">#REF!</definedName>
    <definedName name="MO_REPELLO_6">#REF!</definedName>
    <definedName name="MO_REPELLO_7">#REF!</definedName>
    <definedName name="MO_REPELLO_8">#REF!</definedName>
    <definedName name="MO_REPELLO_9">#REF!</definedName>
    <definedName name="MO_RESANE_FROTA">#REF!</definedName>
    <definedName name="MO_RESANE_FROTA_10">#REF!</definedName>
    <definedName name="MO_RESANE_FROTA_11">#REF!</definedName>
    <definedName name="MO_RESANE_FROTA_6">#REF!</definedName>
    <definedName name="MO_RESANE_FROTA_7">#REF!</definedName>
    <definedName name="MO_RESANE_FROTA_8">#REF!</definedName>
    <definedName name="MO_RESANE_FROTA_9">#REF!</definedName>
    <definedName name="MO_RESANE_GOMA">#REF!</definedName>
    <definedName name="MO_RESANE_GOMA_10">#REF!</definedName>
    <definedName name="MO_RESANE_GOMA_11">#REF!</definedName>
    <definedName name="MO_RESANE_GOMA_6">#REF!</definedName>
    <definedName name="MO_RESANE_GOMA_7">#REF!</definedName>
    <definedName name="MO_RESANE_GOMA_8">#REF!</definedName>
    <definedName name="MO_RESANE_GOMA_9">#REF!</definedName>
    <definedName name="MO_SUBIDA_BLOCK_4_1NIVEL">#REF!</definedName>
    <definedName name="MO_SUBIDA_BLOCK_4_1NIVEL_10">#REF!</definedName>
    <definedName name="MO_SUBIDA_BLOCK_4_1NIVEL_11">#REF!</definedName>
    <definedName name="MO_SUBIDA_BLOCK_4_1NIVEL_6">#REF!</definedName>
    <definedName name="MO_SUBIDA_BLOCK_4_1NIVEL_7">#REF!</definedName>
    <definedName name="MO_SUBIDA_BLOCK_4_1NIVEL_8">#REF!</definedName>
    <definedName name="MO_SUBIDA_BLOCK_4_1NIVEL_9">#REF!</definedName>
    <definedName name="MO_SUBIDA_BLOCK_6_1NIVEL">#REF!</definedName>
    <definedName name="MO_SUBIDA_BLOCK_6_1NIVEL_10">#REF!</definedName>
    <definedName name="MO_SUBIDA_BLOCK_6_1NIVEL_11">#REF!</definedName>
    <definedName name="MO_SUBIDA_BLOCK_6_1NIVEL_6">#REF!</definedName>
    <definedName name="MO_SUBIDA_BLOCK_6_1NIVEL_7">#REF!</definedName>
    <definedName name="MO_SUBIDA_BLOCK_6_1NIVEL_8">#REF!</definedName>
    <definedName name="MO_SUBIDA_BLOCK_6_1NIVEL_9">#REF!</definedName>
    <definedName name="MO_SUBIDA_BLOCK_8_1NIVEL">#REF!</definedName>
    <definedName name="MO_SUBIDA_BLOCK_8_1NIVEL_10">#REF!</definedName>
    <definedName name="MO_SUBIDA_BLOCK_8_1NIVEL_11">#REF!</definedName>
    <definedName name="MO_SUBIDA_BLOCK_8_1NIVEL_6">#REF!</definedName>
    <definedName name="MO_SUBIDA_BLOCK_8_1NIVEL_7">#REF!</definedName>
    <definedName name="MO_SUBIDA_BLOCK_8_1NIVEL_8">#REF!</definedName>
    <definedName name="MO_SUBIDA_BLOCK_8_1NIVEL_9">#REF!</definedName>
    <definedName name="MO_SUBIDA_CEMENTO_1NIVEL">#REF!</definedName>
    <definedName name="MO_SUBIDA_CEMENTO_1NIVEL_10">#REF!</definedName>
    <definedName name="MO_SUBIDA_CEMENTO_1NIVEL_11">#REF!</definedName>
    <definedName name="MO_SUBIDA_CEMENTO_1NIVEL_6">#REF!</definedName>
    <definedName name="MO_SUBIDA_CEMENTO_1NIVEL_7">#REF!</definedName>
    <definedName name="MO_SUBIDA_CEMENTO_1NIVEL_8">#REF!</definedName>
    <definedName name="MO_SUBIDA_CEMENTO_1NIVEL_9">#REF!</definedName>
    <definedName name="MO_SUBIDA_MADERA_1NIVEL">#REF!</definedName>
    <definedName name="MO_SUBIDA_MADERA_1NIVEL_10">#REF!</definedName>
    <definedName name="MO_SUBIDA_MADERA_1NIVEL_11">#REF!</definedName>
    <definedName name="MO_SUBIDA_MADERA_1NIVEL_6">#REF!</definedName>
    <definedName name="MO_SUBIDA_MADERA_1NIVEL_7">#REF!</definedName>
    <definedName name="MO_SUBIDA_MADERA_1NIVEL_8">#REF!</definedName>
    <definedName name="MO_SUBIDA_MADERA_1NIVEL_9">#REF!</definedName>
    <definedName name="MO_SUBIR_AGREGADO_1Nivel">#REF!</definedName>
    <definedName name="MO_SUBIR_AGREGADO_1Nivel_10">#REF!</definedName>
    <definedName name="MO_SUBIR_AGREGADO_1Nivel_11">#REF!</definedName>
    <definedName name="MO_SUBIR_AGREGADO_1Nivel_6">#REF!</definedName>
    <definedName name="MO_SUBIR_AGREGADO_1Nivel_7">#REF!</definedName>
    <definedName name="MO_SUBIR_AGREGADO_1Nivel_8">#REF!</definedName>
    <definedName name="MO_SUBIR_AGREGADO_1Nivel_9">#REF!</definedName>
    <definedName name="MO_SubirAcero_1Niv">#REF!</definedName>
    <definedName name="MO_SubirAcero_1Niv_10">#REF!</definedName>
    <definedName name="MO_SubirAcero_1Niv_11">#REF!</definedName>
    <definedName name="MO_SubirAcero_1Niv_6">#REF!</definedName>
    <definedName name="MO_SubirAcero_1Niv_7">#REF!</definedName>
    <definedName name="MO_SubirAcero_1Niv_8">#REF!</definedName>
    <definedName name="MO_SubirAcero_1Niv_9">#REF!</definedName>
    <definedName name="MO_Violinado_de_Bloques">'[26]Análisis grales'!$F$2655</definedName>
    <definedName name="MO_Zabaleta_De_Piso">'[26]Análisis grales'!$F$336</definedName>
    <definedName name="MO_ZABALETA_PISO">#REF!</definedName>
    <definedName name="MO_ZABALETA_PISO_10">#REF!</definedName>
    <definedName name="MO_ZABALETA_PISO_11">#REF!</definedName>
    <definedName name="MO_ZABALETA_PISO_6">#REF!</definedName>
    <definedName name="MO_ZABALETA_PISO_7">#REF!</definedName>
    <definedName name="MO_ZABALETA_PISO_8">#REF!</definedName>
    <definedName name="MO_ZABALETA_PISO_9">#REF!</definedName>
    <definedName name="MO_ZABALETA_TECHO">#REF!</definedName>
    <definedName name="MO_ZABALETA_TECHO_10">#REF!</definedName>
    <definedName name="MO_ZABALETA_TECHO_11">#REF!</definedName>
    <definedName name="MO_ZABALETA_TECHO_6">#REF!</definedName>
    <definedName name="MO_ZABALETA_TECHO_7">#REF!</definedName>
    <definedName name="MO_ZABALETA_TECHO_8">#REF!</definedName>
    <definedName name="MO_ZABALETA_TECHO_9">#REF!</definedName>
    <definedName name="moacero">#REF!</definedName>
    <definedName name="moacero_8">#REF!</definedName>
    <definedName name="moaceromalla">#REF!</definedName>
    <definedName name="moaceromalla_8">#REF!</definedName>
    <definedName name="moacerorampa">#REF!</definedName>
    <definedName name="moacerorampa_8">#REF!</definedName>
    <definedName name="MOCeram.Paredes">#REF!</definedName>
    <definedName name="Mocheta">#REF!</definedName>
    <definedName name="Mocheta.95x.65.h.a">#REF!</definedName>
    <definedName name="Mocheta.caoba">#REF!</definedName>
    <definedName name="Mocheta.Mezcla.Antillana">[37]Análisis!#REF!</definedName>
    <definedName name="mochetas">#REF!</definedName>
    <definedName name="mochetas.8cm.h.a">#REF!</definedName>
    <definedName name="Molde_Anclajes">'[26]Análisis grales'!$F$4765</definedName>
    <definedName name="Molde_Disipadores_Energia">'[26]Análisis grales'!$F$3792</definedName>
    <definedName name="MOLDE_ESTAMPADO">#REF!</definedName>
    <definedName name="MOLDE_ESTAMPADO_10">#REF!</definedName>
    <definedName name="MOLDE_ESTAMPADO_11">#REF!</definedName>
    <definedName name="MOLDE_ESTAMPADO_6">#REF!</definedName>
    <definedName name="MOLDE_ESTAMPADO_7">#REF!</definedName>
    <definedName name="MOLDE_ESTAMPADO_8">#REF!</definedName>
    <definedName name="MOLDE_ESTAMPADO_9">#REF!</definedName>
    <definedName name="Molde_Generico_Madera_Convencional">'[26]Análisis grales'!$F$716</definedName>
    <definedName name="Molde_Metalico_para_confeccion_de_ladrillos">[26]Insumos!$G$270</definedName>
    <definedName name="MOLDE_MURO_RECTO_POR_M2">'[26]Molde Recto Madera'!$H$61</definedName>
    <definedName name="Moldes_columnas_y_vigas_por_m2">'[26]Análisis grales'!$F$657</definedName>
    <definedName name="Moldes_losa_plana_de_Hormigon">'[26]Análisis grales'!$F$646</definedName>
    <definedName name="Moldura.caoba">#REF!</definedName>
    <definedName name="montilla" hidden="1">'[11]ANALISIS STO DGO'!#REF!</definedName>
    <definedName name="Montura_de_Fregadero_sencillo">'[26]Análisis grales'!$F$449</definedName>
    <definedName name="Montura_de_Inodoro">'[26]Análisis grales'!$F$435</definedName>
    <definedName name="Montura_de_Lavamanos">'[26]Análisis grales'!$F$442</definedName>
    <definedName name="MOPISOCERAMICA">[32]INS!#REF!</definedName>
    <definedName name="MOPISOCERAMICA_6">#REF!</definedName>
    <definedName name="MOPISOCERAMICA_8">#REF!</definedName>
    <definedName name="morpanete">'[50]Analisis Unit. '!$F$85</definedName>
    <definedName name="Mortero.1.2.Impermeabilizante">#REF!</definedName>
    <definedName name="mortero.1.4.pañete">'[58]Ana. Horm mexc mort'!$D$85</definedName>
    <definedName name="Mortero.Marmolina">#REF!</definedName>
    <definedName name="mortero.para.piso">#REF!</definedName>
    <definedName name="Mortero.Pulido">#REF!</definedName>
    <definedName name="MORTERO_1_1.5_5">'[26]Análisis grales'!$F$1074</definedName>
    <definedName name="MORTERO_1_2_5">'[26]Análisis grales'!$F$1042</definedName>
    <definedName name="MORTERO_1_3__PORTLAND">'[26]Análisis grales'!$F$1084</definedName>
    <definedName name="MORTERO_1_4_PARA_PISO">'[26]Análisis grales'!$F$1051</definedName>
    <definedName name="MORTERO_1_5__PORTLAND__PARA_FRAGUACHE">'[26]analisis MVSUR'!$G$75</definedName>
    <definedName name="Mortero_Hormigon_tipo_Grout_Sika_213">'[26]analisis MVSUR'!$G$354</definedName>
    <definedName name="Mortero_sobre_Losa_Inferior_para_la_Pendiente_de_Drenaje_en_registo__MORTERO_1_3__PORTLAND">'[26]Análisis grales'!$F$3068</definedName>
    <definedName name="Mortero1.4Panete">#REF!</definedName>
    <definedName name="MORTERO110">#REF!</definedName>
    <definedName name="MORTERO12">#REF!</definedName>
    <definedName name="MORTERO13">#REF!</definedName>
    <definedName name="MORTERO14">#REF!</definedName>
    <definedName name="Mosaico_de_granito_fondo_blanco_30x30">[26]Insumos!$G$93</definedName>
    <definedName name="mosbotichinorojo">[12]insumo!#REF!</definedName>
    <definedName name="MOTONIVELADORA">#REF!</definedName>
    <definedName name="MOTONIVELADORA_10">#REF!</definedName>
    <definedName name="MOTONIVELADORA_11">#REF!</definedName>
    <definedName name="MOTONIVELADORA_6">#REF!</definedName>
    <definedName name="MOTONIVELADORA_7">#REF!</definedName>
    <definedName name="MOTONIVELADORA_8">#REF!</definedName>
    <definedName name="MOTONIVELADORA_9">#REF!</definedName>
    <definedName name="mozaicoFG">[12]insumo!#REF!</definedName>
    <definedName name="muro" hidden="1">'[11]ANALISIS STO DGO'!#REF!</definedName>
    <definedName name="Muro.6.4toN">#REF!</definedName>
    <definedName name="Muro.8.3erN">#REF!</definedName>
    <definedName name="Muro.Bloq.4.BNP.Cocina">#REF!</definedName>
    <definedName name="Muro.Bloq.4.SNP.Cocina">#REF!</definedName>
    <definedName name="Muro.Bloq.6.BNP.Cocina">#REF!</definedName>
    <definedName name="Muro.Bloq.6.SNP.Cocina">#REF!</definedName>
    <definedName name="Muro.Bloqe.4.2doN">#REF!</definedName>
    <definedName name="Muro.bloqu.8.SNP.Cocina">#REF!</definedName>
    <definedName name="Muro.bloque.2doN">#REF!</definedName>
    <definedName name="Muro.Bloque.4.1erN">#REF!</definedName>
    <definedName name="Muro.Bloque.4.3erN">#REF!</definedName>
    <definedName name="Muro.Bloque.4.4toN">#REF!</definedName>
    <definedName name="Muro.Bloque.4cm.SNP">[49]Análisis!$N$845</definedName>
    <definedName name="Muro.Bloque.6cm.BNP">[49]Análisis!$N$821</definedName>
    <definedName name="Muro.Bloque.6cm.SNPT">[49]Análisis!$N$808</definedName>
    <definedName name="Muro.Bloque.8.1erN">#REF!</definedName>
    <definedName name="Muro.Bloque.8.BNP.Cocina">#REF!</definedName>
    <definedName name="Muro.Bloque.8.SNPT.40">#REF!</definedName>
    <definedName name="Muro.Bloque.8.SNPT.80">#REF!</definedName>
    <definedName name="Muro.Bloque.8BNP.Comedor">#REF!</definedName>
    <definedName name="Muro.Bloque.Vidrio.Area.Noble">#REF!</definedName>
    <definedName name="Muro.bloque8.2doN">#REF!</definedName>
    <definedName name="Muro.Bloques.10cm">#REF!</definedName>
    <definedName name="Muro.Bloques.20cm.40">#REF!</definedName>
    <definedName name="muro.h.a.20cm">[59]Análisis!$D$729</definedName>
    <definedName name="Muro.Hor.Arm.Inclinado">#REF!</definedName>
    <definedName name="Muro.Horm.Arm.edif.oficina">#REF!</definedName>
    <definedName name="Muro.Horm.Arm.Edif.Parqueo">#REF!</definedName>
    <definedName name="Muro.Hormigon.Armado.de20">[34]Análisis!$D$286</definedName>
    <definedName name="Muro.Hormigón.Estanque">#REF!</definedName>
    <definedName name="Muro.protector.parqueo">#REF!</definedName>
    <definedName name="muro.shee.ambas.caras">'[60]Muros Interiores h=2.8 m '!$E$64</definedName>
    <definedName name="MURO_30">'[26]CUANTIA ELEM. EST.'!$J$86</definedName>
    <definedName name="MURO30">#REF!</definedName>
    <definedName name="MURO30_6">#REF!</definedName>
    <definedName name="MUROBOVEDA12A10X2AD">#REF!</definedName>
    <definedName name="MUROBOVEDA12A10X2AD_6">#REF!</definedName>
    <definedName name="MUROS">#REF!</definedName>
    <definedName name="muros.plycem.ambas.caras">'[60]MurosInt.h=2.8 m Plycem 2 lados'!$E$64</definedName>
    <definedName name="muros.una.cshee.plycem">'[60]MurosInt.h=2.8 m U C con plycem'!$E$64</definedName>
    <definedName name="MUROS_AN">#REF!</definedName>
    <definedName name="Muros_de_Hormigon_Armado_de_20_cm">'[26]Análisis grales'!$F$5151</definedName>
    <definedName name="Muros_de_Hormigon_Armado_de_25_cm">'[26]Análisis grales'!$F$4872</definedName>
    <definedName name="Muros_de_Hormigon_Armado_de_30_cm">'[26]Análisis grales'!$F$4886</definedName>
    <definedName name="Muros_de_ladrillos_5x10x20">'[26]Análisis grales'!$F$2323</definedName>
    <definedName name="Muros_New_Jersey_Movil__2.40x1.20___P_Señalizacion_y_Proteccion_en_Limites_de_Seguridad_de_Obra">[26]Insumos!$G$641</definedName>
    <definedName name="n">#REF!</definedName>
    <definedName name="NADA">[77]Insumos!#REF!</definedName>
    <definedName name="NADA_6">#REF!</definedName>
    <definedName name="NADA_8">#REF!</definedName>
    <definedName name="NAMA">#REF!</definedName>
    <definedName name="NATILLA">#REF!</definedName>
    <definedName name="Nave">#REF!</definedName>
    <definedName name="Nevera_de_hielo_y_agua_5_gls">[26]Insumos!$G$640</definedName>
    <definedName name="nh">#REF!</definedName>
    <definedName name="NINGUNA">[77]Insumos!#REF!</definedName>
    <definedName name="NINGUNA_6">#REF!</definedName>
    <definedName name="NINGUNA_8">#REF!</definedName>
    <definedName name="nion" hidden="1">'[11]ANALISIS STO DGO'!#REF!</definedName>
    <definedName name="NIPLE_ACERO_12x3">#REF!</definedName>
    <definedName name="NIPLE_ACERO_12x3_10">#REF!</definedName>
    <definedName name="NIPLE_ACERO_12x3_11">#REF!</definedName>
    <definedName name="NIPLE_ACERO_12x3_6">#REF!</definedName>
    <definedName name="NIPLE_ACERO_12x3_7">#REF!</definedName>
    <definedName name="NIPLE_ACERO_12x3_8">#REF!</definedName>
    <definedName name="NIPLE_ACERO_12x3_9">#REF!</definedName>
    <definedName name="NIPLE_ACERO_16x2">#REF!</definedName>
    <definedName name="NIPLE_ACERO_16x2_10">#REF!</definedName>
    <definedName name="NIPLE_ACERO_16x2_11">#REF!</definedName>
    <definedName name="NIPLE_ACERO_16x2_6">#REF!</definedName>
    <definedName name="NIPLE_ACERO_16x2_7">#REF!</definedName>
    <definedName name="NIPLE_ACERO_16x2_8">#REF!</definedName>
    <definedName name="NIPLE_ACERO_16x2_9">#REF!</definedName>
    <definedName name="NIPLE_ACERO_16x3">#REF!</definedName>
    <definedName name="NIPLE_ACERO_16x3_10">#REF!</definedName>
    <definedName name="NIPLE_ACERO_16x3_11">#REF!</definedName>
    <definedName name="NIPLE_ACERO_16x3_6">#REF!</definedName>
    <definedName name="NIPLE_ACERO_16x3_7">#REF!</definedName>
    <definedName name="NIPLE_ACERO_16x3_8">#REF!</definedName>
    <definedName name="NIPLE_ACERO_16x3_9">#REF!</definedName>
    <definedName name="NIPLE_ACERO_20x3">#REF!</definedName>
    <definedName name="NIPLE_ACERO_20x3_10">#REF!</definedName>
    <definedName name="NIPLE_ACERO_20x3_11">#REF!</definedName>
    <definedName name="NIPLE_ACERO_20x3_6">#REF!</definedName>
    <definedName name="NIPLE_ACERO_20x3_7">#REF!</definedName>
    <definedName name="NIPLE_ACERO_20x3_8">#REF!</definedName>
    <definedName name="NIPLE_ACERO_20x3_9">#REF!</definedName>
    <definedName name="NIPLE_ACERO_6x3">#REF!</definedName>
    <definedName name="NIPLE_ACERO_6x3_10">#REF!</definedName>
    <definedName name="NIPLE_ACERO_6x3_11">#REF!</definedName>
    <definedName name="NIPLE_ACERO_6x3_6">#REF!</definedName>
    <definedName name="NIPLE_ACERO_6x3_7">#REF!</definedName>
    <definedName name="NIPLE_ACERO_6x3_8">#REF!</definedName>
    <definedName name="NIPLE_ACERO_6x3_9">#REF!</definedName>
    <definedName name="NIPLE_ACERO_8x3">#REF!</definedName>
    <definedName name="NIPLE_ACERO_8x3_10">#REF!</definedName>
    <definedName name="NIPLE_ACERO_8x3_11">#REF!</definedName>
    <definedName name="NIPLE_ACERO_8x3_6">#REF!</definedName>
    <definedName name="NIPLE_ACERO_8x3_7">#REF!</definedName>
    <definedName name="NIPLE_ACERO_8x3_8">#REF!</definedName>
    <definedName name="NIPLE_ACERO_8x3_9">#REF!</definedName>
    <definedName name="NIPLE_ACERO_PLATILLADO_12x12">#REF!</definedName>
    <definedName name="NIPLE_ACERO_PLATILLADO_12x12_10">#REF!</definedName>
    <definedName name="NIPLE_ACERO_PLATILLADO_12x12_11">#REF!</definedName>
    <definedName name="NIPLE_ACERO_PLATILLADO_12x12_6">#REF!</definedName>
    <definedName name="NIPLE_ACERO_PLATILLADO_12x12_7">#REF!</definedName>
    <definedName name="NIPLE_ACERO_PLATILLADO_12x12_8">#REF!</definedName>
    <definedName name="NIPLE_ACERO_PLATILLADO_12x12_9">#REF!</definedName>
    <definedName name="NIPLE_ACERO_PLATILLADO_2x1">#REF!</definedName>
    <definedName name="NIPLE_ACERO_PLATILLADO_2x1_10">#REF!</definedName>
    <definedName name="NIPLE_ACERO_PLATILLADO_2x1_11">#REF!</definedName>
    <definedName name="NIPLE_ACERO_PLATILLADO_2x1_6">#REF!</definedName>
    <definedName name="NIPLE_ACERO_PLATILLADO_2x1_7">#REF!</definedName>
    <definedName name="NIPLE_ACERO_PLATILLADO_2x1_8">#REF!</definedName>
    <definedName name="NIPLE_ACERO_PLATILLADO_2x1_9">#REF!</definedName>
    <definedName name="NIPLE_ACERO_PLATILLADO_3x1">#REF!</definedName>
    <definedName name="NIPLE_ACERO_PLATILLADO_3x1_10">#REF!</definedName>
    <definedName name="NIPLE_ACERO_PLATILLADO_3x1_11">#REF!</definedName>
    <definedName name="NIPLE_ACERO_PLATILLADO_3x1_6">#REF!</definedName>
    <definedName name="NIPLE_ACERO_PLATILLADO_3x1_7">#REF!</definedName>
    <definedName name="NIPLE_ACERO_PLATILLADO_3x1_8">#REF!</definedName>
    <definedName name="NIPLE_ACERO_PLATILLADO_3x1_9">#REF!</definedName>
    <definedName name="NIPLE_ACERO_PLATILLADO_8x1">#REF!</definedName>
    <definedName name="NIPLE_ACERO_PLATILLADO_8x1_10">#REF!</definedName>
    <definedName name="NIPLE_ACERO_PLATILLADO_8x1_11">#REF!</definedName>
    <definedName name="NIPLE_ACERO_PLATILLADO_8x1_6">#REF!</definedName>
    <definedName name="NIPLE_ACERO_PLATILLADO_8x1_7">#REF!</definedName>
    <definedName name="NIPLE_ACERO_PLATILLADO_8x1_8">#REF!</definedName>
    <definedName name="NIPLE_ACERO_PLATILLADO_8x1_9">#REF!</definedName>
    <definedName name="NIPLE_CROMO_38x2_12">#REF!</definedName>
    <definedName name="NIPLE_CROMO_38x2_12_10">#REF!</definedName>
    <definedName name="NIPLE_CROMO_38x2_12_11">#REF!</definedName>
    <definedName name="NIPLE_CROMO_38x2_12_6">#REF!</definedName>
    <definedName name="NIPLE_CROMO_38x2_12_7">#REF!</definedName>
    <definedName name="NIPLE_CROMO_38x2_12_8">#REF!</definedName>
    <definedName name="NIPLE_CROMO_38x2_12_9">#REF!</definedName>
    <definedName name="Niple_de_HG_de_media_de_2_pulg.">[26]Insumos!$G$111</definedName>
    <definedName name="NIPLE_HG_12x4">#REF!</definedName>
    <definedName name="NIPLE_HG_12x4_10">#REF!</definedName>
    <definedName name="NIPLE_HG_12x4_11">#REF!</definedName>
    <definedName name="NIPLE_HG_12x4_6">#REF!</definedName>
    <definedName name="NIPLE_HG_12x4_7">#REF!</definedName>
    <definedName name="NIPLE_HG_12x4_8">#REF!</definedName>
    <definedName name="NIPLE_HG_12x4_9">#REF!</definedName>
    <definedName name="NIPLE_HG_34x4">#REF!</definedName>
    <definedName name="NIPLE_HG_34x4_10">#REF!</definedName>
    <definedName name="NIPLE_HG_34x4_11">#REF!</definedName>
    <definedName name="NIPLE_HG_34x4_6">#REF!</definedName>
    <definedName name="NIPLE_HG_34x4_7">#REF!</definedName>
    <definedName name="NIPLE_HG_34x4_8">#REF!</definedName>
    <definedName name="NIPLE_HG_34x4_9">#REF!</definedName>
    <definedName name="Niple_niquelado_3_8_x3">[26]Insumos!$G$69</definedName>
    <definedName name="NIPLE112X4HG">#REF!</definedName>
    <definedName name="NIPLE112X6HG">#REF!</definedName>
    <definedName name="NIPLE112X8HG">#REF!</definedName>
    <definedName name="NIPLE125X4HG">#REF!</definedName>
    <definedName name="NIPLE12X4HG">#REF!</definedName>
    <definedName name="NIPLE1X4HG">#REF!</definedName>
    <definedName name="NIPLE212X4HG">#REF!</definedName>
    <definedName name="NIPLE2X4HG">#REF!</definedName>
    <definedName name="NIPLE2X6HG">#REF!</definedName>
    <definedName name="NIPLE34X4HG">#REF!</definedName>
    <definedName name="NIPLE3X12HG">#REF!</definedName>
    <definedName name="NIPLE3X312HG">#REF!</definedName>
    <definedName name="NIPLE3X4HG">#REF!</definedName>
    <definedName name="NIPLE3X6HG">#REF!</definedName>
    <definedName name="NIPLE4X4HG">#REF!</definedName>
    <definedName name="NIPLECROM38X212">#REF!</definedName>
    <definedName name="Niples_niquel._3_8__x_3">[26]Insumos!$G$371</definedName>
    <definedName name="Nivelacion_a_mano">'[26]Análisis grales'!$F$93</definedName>
    <definedName name="NUEVA">#REF!</definedName>
    <definedName name="NUEVO" hidden="1">#REF!</definedName>
    <definedName name="nuil" hidden="1">'[11]ANALISIS STO DGO'!#REF!</definedName>
    <definedName name="num_linhas">#REF!</definedName>
    <definedName name="o">[32]INS!#REF!</definedName>
    <definedName name="Obra.Civil.Ext.">#REF!</definedName>
    <definedName name="Olga" hidden="1">'[11]ANALISIS STO DGO'!#REF!</definedName>
    <definedName name="Opc.2">#REF!</definedName>
    <definedName name="Operador.Tipo.1">#REF!</definedName>
    <definedName name="Operador.Tipo.2">#REF!</definedName>
    <definedName name="Operador_Compactador_Manual">'[26]Análisis grales'!$F$992</definedName>
    <definedName name="OPERADOR_GREADER">#REF!</definedName>
    <definedName name="OPERADOR_GREADER_10">#REF!</definedName>
    <definedName name="OPERADOR_GREADER_11">#REF!</definedName>
    <definedName name="OPERADOR_GREADER_6">#REF!</definedName>
    <definedName name="OPERADOR_GREADER_7">#REF!</definedName>
    <definedName name="OPERADOR_GREADER_8">#REF!</definedName>
    <definedName name="OPERADOR_GREADER_9">#REF!</definedName>
    <definedName name="OPERADOR_PALA">#REF!</definedName>
    <definedName name="OPERADOR_PALA_10">#REF!</definedName>
    <definedName name="OPERADOR_PALA_11">#REF!</definedName>
    <definedName name="OPERADOR_PALA_6">#REF!</definedName>
    <definedName name="OPERADOR_PALA_7">#REF!</definedName>
    <definedName name="OPERADOR_PALA_8">#REF!</definedName>
    <definedName name="OPERADOR_PALA_9">#REF!</definedName>
    <definedName name="OPERADOR_TRACTOR">#REF!</definedName>
    <definedName name="OPERADOR_TRACTOR_10">#REF!</definedName>
    <definedName name="OPERADOR_TRACTOR_11">#REF!</definedName>
    <definedName name="OPERADOR_TRACTOR_6">#REF!</definedName>
    <definedName name="OPERADOR_TRACTOR_7">#REF!</definedName>
    <definedName name="OPERADOR_TRACTOR_8">#REF!</definedName>
    <definedName name="OPERADOR_TRACTOR_9">#REF!</definedName>
    <definedName name="operadorpala">[51]OBRAMANO!$F$72</definedName>
    <definedName name="operadorretro">[51]OBRAMANO!$F$77</definedName>
    <definedName name="operadorrodillo">[51]OBRAMANO!$F$75</definedName>
    <definedName name="operadortractor">[51]OBRAMANO!$F$76</definedName>
    <definedName name="Operario_1ra">#REF!</definedName>
    <definedName name="Operario_1ra_10">#REF!</definedName>
    <definedName name="Operario_1ra_11">#REF!</definedName>
    <definedName name="Operario_1ra_6">#REF!</definedName>
    <definedName name="Operario_1ra_7">#REF!</definedName>
    <definedName name="Operario_1ra_8">#REF!</definedName>
    <definedName name="Operario_1ra_9">#REF!</definedName>
    <definedName name="Operario_2da">#REF!</definedName>
    <definedName name="Operario_2da_10">#REF!</definedName>
    <definedName name="Operario_2da_11">#REF!</definedName>
    <definedName name="Operario_2da_6">#REF!</definedName>
    <definedName name="Operario_2da_7">#REF!</definedName>
    <definedName name="Operario_2da_8">#REF!</definedName>
    <definedName name="Operario_2da_9">#REF!</definedName>
    <definedName name="Operario_3ra">#REF!</definedName>
    <definedName name="Operario_3ra_10">#REF!</definedName>
    <definedName name="Operario_3ra_11">#REF!</definedName>
    <definedName name="Operario_3ra_6">#REF!</definedName>
    <definedName name="Operario_3ra_7">#REF!</definedName>
    <definedName name="Operario_3ra_8">#REF!</definedName>
    <definedName name="Operario_3ra_9">#REF!</definedName>
    <definedName name="OPERARIOPRIMERA">[54]SALARIOS!$C$10</definedName>
    <definedName name="OPERMAN">#REF!</definedName>
    <definedName name="OPERPAL">#REF!</definedName>
    <definedName name="ORI12FBCO">#REF!</definedName>
    <definedName name="ORI12FBCOFLUX">#REF!</definedName>
    <definedName name="ORI1FBCO">#REF!</definedName>
    <definedName name="ORI1FBCOFLUX">#REF!</definedName>
    <definedName name="ORINAL12">#REF!</definedName>
    <definedName name="ORINALFALDA">#REF!</definedName>
    <definedName name="ORINALPEQ">#REF!</definedName>
    <definedName name="ORINALSENCILLO">[12]insumo!#REF!</definedName>
    <definedName name="ORIPEQBCO">#REF!</definedName>
    <definedName name="OXIDOROJO">#REF!</definedName>
    <definedName name="Oxigeno">[26]Insumos!$G$535</definedName>
    <definedName name="OXIGENO_CIL">#REF!</definedName>
    <definedName name="OXIGENO_CIL_10">#REF!</definedName>
    <definedName name="OXIGENO_CIL_11">#REF!</definedName>
    <definedName name="OXIGENO_CIL_6">#REF!</definedName>
    <definedName name="OXIGENO_CIL_7">#REF!</definedName>
    <definedName name="OXIGENO_CIL_8">#REF!</definedName>
    <definedName name="OXIGENO_CIL_9">#REF!</definedName>
    <definedName name="p">[78]peso!#REF!</definedName>
    <definedName name="P.U.Amercoat_385ASA_2">#N/A</definedName>
    <definedName name="P.U.Amercoat_385ASA_3">#N/A</definedName>
    <definedName name="P.U.Dimecote9">[79]Insumos!$E$13</definedName>
    <definedName name="P.U.Dimecote9_2">#N/A</definedName>
    <definedName name="P.U.Dimecote9_3">#N/A</definedName>
    <definedName name="P.U.Thinner1000">[79]Insumos!$E$12</definedName>
    <definedName name="P.U.Thinner1000_2">#N/A</definedName>
    <definedName name="P.U.Thinner1000_3">#N/A</definedName>
    <definedName name="P.U.Urethane_Acrilico">[79]Insumos!$E$17</definedName>
    <definedName name="P.U.Urethane_Acrilico_2">#N/A</definedName>
    <definedName name="P.U.Urethane_Acrilico_3">#N/A</definedName>
    <definedName name="p_1">#N/A</definedName>
    <definedName name="p_2">#N/A</definedName>
    <definedName name="p_3">#N/A</definedName>
    <definedName name="p_8">#REF!</definedName>
    <definedName name="P_CAL">[17]Ins!$E$337</definedName>
    <definedName name="P_CLAVO">[17]Ins!$E$909</definedName>
    <definedName name="P_HILO">[17]Herram!$E$24</definedName>
    <definedName name="P_PINO1x4x12BR">[17]Ins!$E$917</definedName>
    <definedName name="P12BLOCK12">#REF!</definedName>
    <definedName name="P12BLOCK6">#REF!</definedName>
    <definedName name="P12BLOCK8">#REF!</definedName>
    <definedName name="P1XE">#REF!</definedName>
    <definedName name="P1XE_6">#REF!</definedName>
    <definedName name="P1XT">#REF!</definedName>
    <definedName name="P1XT_6">#REF!</definedName>
    <definedName name="P1YE">#REF!</definedName>
    <definedName name="P1YE_6">#REF!</definedName>
    <definedName name="P1YT">#REF!</definedName>
    <definedName name="P1YT_6">#REF!</definedName>
    <definedName name="P2XE">#REF!</definedName>
    <definedName name="P2XE_6">#REF!</definedName>
    <definedName name="P2XT">#REF!</definedName>
    <definedName name="P2XT_6">#REF!</definedName>
    <definedName name="P2YE">#REF!</definedName>
    <definedName name="P2YE_6">#REF!</definedName>
    <definedName name="P3XE">#REF!</definedName>
    <definedName name="P3XE_6">#REF!</definedName>
    <definedName name="P3XT">#REF!</definedName>
    <definedName name="P3XT_6">#REF!</definedName>
    <definedName name="P3YE">#REF!</definedName>
    <definedName name="P3YE_6">#REF!</definedName>
    <definedName name="P3YT">#REF!</definedName>
    <definedName name="P3YT_6">#REF!</definedName>
    <definedName name="P4XE">#REF!</definedName>
    <definedName name="P4XE_6">#REF!</definedName>
    <definedName name="P4XT">#REF!</definedName>
    <definedName name="P4XT_6">#REF!</definedName>
    <definedName name="P4YE">#REF!</definedName>
    <definedName name="P4YE_6">#REF!</definedName>
    <definedName name="P4YT">#REF!</definedName>
    <definedName name="P4YT_6">#REF!</definedName>
    <definedName name="P5XE">#REF!</definedName>
    <definedName name="P5XE_6">#REF!</definedName>
    <definedName name="P5YE">#REF!</definedName>
    <definedName name="P5YE_6">#REF!</definedName>
    <definedName name="P5YT">#REF!</definedName>
    <definedName name="P5YT_6">#REF!</definedName>
    <definedName name="P6XE">#REF!</definedName>
    <definedName name="P6XE_6">#REF!</definedName>
    <definedName name="P6XT">#REF!</definedName>
    <definedName name="P6XT_6">#REF!</definedName>
    <definedName name="P6YE">#REF!</definedName>
    <definedName name="P6YE_6">#REF!</definedName>
    <definedName name="P6YT">#REF!</definedName>
    <definedName name="P6YT_6">#REF!</definedName>
    <definedName name="P7XE">#REF!</definedName>
    <definedName name="P7XE_6">#REF!</definedName>
    <definedName name="P7YE">#REF!</definedName>
    <definedName name="P7YE_6">#REF!</definedName>
    <definedName name="P7YT">#REF!</definedName>
    <definedName name="P7YT_6">#REF!</definedName>
    <definedName name="PABR112EMT">#REF!</definedName>
    <definedName name="PABR1HG">#REF!</definedName>
    <definedName name="PABR212HG">#REF!</definedName>
    <definedName name="PABR2HG">#REF!</definedName>
    <definedName name="PABR34HG">#REF!</definedName>
    <definedName name="PABR3HG">#REF!</definedName>
    <definedName name="PABR58PER">#REF!</definedName>
    <definedName name="PACERO1">#REF!</definedName>
    <definedName name="PACERO12">#REF!</definedName>
    <definedName name="PACERO1225">#REF!</definedName>
    <definedName name="PACERO14">#REF!</definedName>
    <definedName name="PACERO34">#REF!</definedName>
    <definedName name="PACERO38">#REF!</definedName>
    <definedName name="PACERO3825">#REF!</definedName>
    <definedName name="PACERO601">#REF!</definedName>
    <definedName name="PACERO6012">#REF!</definedName>
    <definedName name="PACERO601225">#REF!</definedName>
    <definedName name="PACERO6034">#REF!</definedName>
    <definedName name="PACERO6038">#REF!</definedName>
    <definedName name="PACERO603825">#REF!</definedName>
    <definedName name="PACEROMALLA">#REF!</definedName>
    <definedName name="PACEROMALLA23150">#REF!</definedName>
    <definedName name="PACEROMALLA23200">#REF!</definedName>
    <definedName name="PADO50080G">#REF!</definedName>
    <definedName name="PADO50080R">#REF!</definedName>
    <definedName name="PADO511G">#REF!</definedName>
    <definedName name="PADO511R">#REF!</definedName>
    <definedName name="PADO604G">#REF!</definedName>
    <definedName name="PADO604R">#REF!</definedName>
    <definedName name="PALA">#REF!</definedName>
    <definedName name="PALA_10">#REF!</definedName>
    <definedName name="PALA_11">#REF!</definedName>
    <definedName name="PALA_6">#REF!</definedName>
    <definedName name="PALA_7">#REF!</definedName>
    <definedName name="PALA_8">#REF!</definedName>
    <definedName name="PALA_9">#REF!</definedName>
    <definedName name="PALA_950">#REF!</definedName>
    <definedName name="PALA_950_10">#REF!</definedName>
    <definedName name="PALA_950_11">#REF!</definedName>
    <definedName name="PALA_950_6">#REF!</definedName>
    <definedName name="PALA_950_7">#REF!</definedName>
    <definedName name="PALA_950_8">#REF!</definedName>
    <definedName name="PALA_950_9">#REF!</definedName>
    <definedName name="Palas_corrientes">[26]Insumos!$G$397</definedName>
    <definedName name="Palas_de_corte">[26]Insumos!$G$396</definedName>
    <definedName name="PALM">#REF!</definedName>
    <definedName name="Palometas_1_1_2_c_copa_p_mc">[26]Insumos!$G$472</definedName>
    <definedName name="Palometas_Dobles">[26]Insumos!$G$721</definedName>
    <definedName name="PALPUA14">#REF!</definedName>
    <definedName name="PALPUA16">#REF!</definedName>
    <definedName name="PANBN">#REF!</definedName>
    <definedName name="PANBN03">#REF!</definedName>
    <definedName name="PANBN11">#REF!</definedName>
    <definedName name="PANBN17">#REF!</definedName>
    <definedName name="PANEL_DIST_24C">#REF!</definedName>
    <definedName name="PANEL_DIST_24C_10">#REF!</definedName>
    <definedName name="PANEL_DIST_24C_11">#REF!</definedName>
    <definedName name="PANEL_DIST_24C_6">#REF!</definedName>
    <definedName name="PANEL_DIST_24C_7">#REF!</definedName>
    <definedName name="PANEL_DIST_24C_8">#REF!</definedName>
    <definedName name="PANEL_DIST_24C_9">#REF!</definedName>
    <definedName name="PANEL_DIST_32C">#REF!</definedName>
    <definedName name="PANEL_DIST_32C_10">#REF!</definedName>
    <definedName name="PANEL_DIST_32C_11">#REF!</definedName>
    <definedName name="PANEL_DIST_32C_6">#REF!</definedName>
    <definedName name="PANEL_DIST_32C_7">#REF!</definedName>
    <definedName name="PANEL_DIST_32C_8">#REF!</definedName>
    <definedName name="PANEL_DIST_32C_9">#REF!</definedName>
    <definedName name="PANEL_DIST_4a8C">#REF!</definedName>
    <definedName name="PANEL_DIST_4a8C_10">#REF!</definedName>
    <definedName name="PANEL_DIST_4a8C_11">#REF!</definedName>
    <definedName name="PANEL_DIST_4a8C_6">#REF!</definedName>
    <definedName name="PANEL_DIST_4a8C_7">#REF!</definedName>
    <definedName name="PANEL_DIST_4a8C_8">#REF!</definedName>
    <definedName name="PANEL_DIST_4a8C_9">#REF!</definedName>
    <definedName name="Panel_Plastbau">'[30]LISTA DE PRECIO'!$C$9</definedName>
    <definedName name="PANEL12CIR">#REF!</definedName>
    <definedName name="PANEL16CIR">#REF!</definedName>
    <definedName name="PANEL24CIR">#REF!</definedName>
    <definedName name="PANEL2CIR">#REF!</definedName>
    <definedName name="PANEL4CIR">#REF!</definedName>
    <definedName name="PANEL6CIR">#REF!</definedName>
    <definedName name="PANEL8CIR">#REF!</definedName>
    <definedName name="PanelDist_6a12_Circ_125a">#REF!</definedName>
    <definedName name="PanelDist_6a12_Circ_125a_10">#REF!</definedName>
    <definedName name="PanelDist_6a12_Circ_125a_11">#REF!</definedName>
    <definedName name="PanelDist_6a12_Circ_125a_6">#REF!</definedName>
    <definedName name="PanelDist_6a12_Circ_125a_7">#REF!</definedName>
    <definedName name="PanelDist_6a12_Circ_125a_8">#REF!</definedName>
    <definedName name="PanelDist_6a12_Circ_125a_9">#REF!</definedName>
    <definedName name="Panete.Coloreado">#REF!</definedName>
    <definedName name="Panete.Marmolina">#REF!</definedName>
    <definedName name="Panete.Pared.Ext.Villas">#REF!</definedName>
    <definedName name="panete.Pared.Int.para.estucar">#REF!</definedName>
    <definedName name="Panete.Pared.Int.Villas">#REF!</definedName>
    <definedName name="Panete.patinillo">#REF!</definedName>
    <definedName name="Panete.rugoso">#REF!</definedName>
    <definedName name="panete.techo.horizontal">#REF!</definedName>
    <definedName name="Panete.techo.Inclinado">#REF!</definedName>
    <definedName name="Panete_de_Mezcla_en_Techos_Vigas_y_Dinteles">'[26]analisis MVSUR'!$G$214</definedName>
    <definedName name="Panete_Liso_Interior_Sobre_Bloques">'[26]Análisis grales'!$F$4671</definedName>
    <definedName name="Panete_Pulido">'[26]Análisis grales'!$F$1246</definedName>
    <definedName name="Panete_rateado_a_punta_de_llana">'[26]Análisis grales'!$F$1255</definedName>
    <definedName name="PANETES_AN">#REF!</definedName>
    <definedName name="PANGULAR12X18">#REF!</definedName>
    <definedName name="PANGULAR12X316">#REF!</definedName>
    <definedName name="PANGULAR15X14">#REF!</definedName>
    <definedName name="PANGULAR1X14">#REF!</definedName>
    <definedName name="PANGULAR1X18">#REF!</definedName>
    <definedName name="PANGULAR25X14">#REF!</definedName>
    <definedName name="PANGULAR2X14">#REF!</definedName>
    <definedName name="PANGULAR34X316">#REF!</definedName>
    <definedName name="PANGULAR3X14">#REF!</definedName>
    <definedName name="pañete.col.ml">#REF!</definedName>
    <definedName name="Pañete.Exterior.Antillano">[37]Análisis!#REF!</definedName>
    <definedName name="Pañete.Int.1erN">#REF!</definedName>
    <definedName name="Pañete.int.2doN">#REF!</definedName>
    <definedName name="Pañete.int.3erN">#REF!</definedName>
    <definedName name="Pañete.int.4toN">#REF!</definedName>
    <definedName name="Pañete.Interior.Antillano">[37]Análisis!#REF!</definedName>
    <definedName name="Pañete.Paredes">[49]Análisis!$N$906</definedName>
    <definedName name="Pañete.Techo.1erN">#REF!</definedName>
    <definedName name="Pañete.Techo.2doN">#REF!</definedName>
    <definedName name="Pañete.Techo.3erN">#REF!</definedName>
    <definedName name="Pañete.Techo.4toN">#REF!</definedName>
    <definedName name="Pañete.Techo.Horiz.Mezcla.Antillana">[37]Análisis!#REF!</definedName>
    <definedName name="Pañete.Techo.Horizontal">#REF!</definedName>
    <definedName name="Pañete_de_Columnas_Aisladas__MO">'[26]Análisis grales'!$F$307</definedName>
    <definedName name="Pañete_en_Techos_y_Vigas">'[26]analisis MVSUR'!$G$222</definedName>
    <definedName name="Pañete_Interior_a_plomo">'[26]Análisis grales'!$F$299</definedName>
    <definedName name="Pañete_liso_en_columnas_aisladas">'[26]Análisis grales'!$F$1233</definedName>
    <definedName name="Pañete_pulido_sin_color">'[26]Análisis grales'!$F$315</definedName>
    <definedName name="PARARRAYOS_9KV">#REF!</definedName>
    <definedName name="PARARRAYOS_9KV_10">#REF!</definedName>
    <definedName name="PARARRAYOS_9KV_11">#REF!</definedName>
    <definedName name="PARARRAYOS_9KV_6">#REF!</definedName>
    <definedName name="PARARRAYOS_9KV_7">#REF!</definedName>
    <definedName name="PARARRAYOS_9KV_8">#REF!</definedName>
    <definedName name="PARARRAYOS_9KV_9">#REF!</definedName>
    <definedName name="paroi" hidden="1">'[11]ANALISIS STO DGO'!#REF!</definedName>
    <definedName name="Parque.Infantil">#REF!</definedName>
    <definedName name="Parrillas_de_piso__niqueladas">[26]Insumos!$G$68</definedName>
    <definedName name="parte.electrica">#REF!</definedName>
    <definedName name="PASAJES">#REF!</definedName>
    <definedName name="PASC8">#REF!</definedName>
    <definedName name="Pavimentadora">[26]Insumos!$G$530</definedName>
    <definedName name="PBANERAHFBCA">#REF!</definedName>
    <definedName name="PBANERAHFCOL">#REF!</definedName>
    <definedName name="PBANERALIVBCA">#REF!</definedName>
    <definedName name="PBANERALIVCOL">#REF!</definedName>
    <definedName name="PBANERAPVCBCA">#REF!</definedName>
    <definedName name="PBANERAPVCCOL">#REF!</definedName>
    <definedName name="PBARRAC12">#REF!</definedName>
    <definedName name="PBARRAC34">#REF!</definedName>
    <definedName name="PBARRAC58">#REF!</definedName>
    <definedName name="PBARRAT10">#REF!</definedName>
    <definedName name="PBARRAT4">#REF!</definedName>
    <definedName name="PBARRAT6">#REF!</definedName>
    <definedName name="PBARRAT7">#REF!</definedName>
    <definedName name="PBIDETBCO">#REF!</definedName>
    <definedName name="PBIDETCOL">#REF!</definedName>
    <definedName name="PBITUPOL25MM5">#REF!</definedName>
    <definedName name="PBITUPOL3MM10">#REF!</definedName>
    <definedName name="PBITUPOL4MM510">#REF!</definedName>
    <definedName name="PBLINTEL6X8X8">#REF!</definedName>
    <definedName name="PBLINTEL8X8X8">#REF!</definedName>
    <definedName name="PBLOCALPER">#REF!</definedName>
    <definedName name="PBLOCK12">#REF!</definedName>
    <definedName name="PBLOCK4">#REF!</definedName>
    <definedName name="PBLOCK4BARRO">#REF!</definedName>
    <definedName name="PBLOCK5">#REF!</definedName>
    <definedName name="PBLOCK6">#REF!</definedName>
    <definedName name="PBLOCK6BARRO">#REF!</definedName>
    <definedName name="PBLOCK6DEC">#REF!</definedName>
    <definedName name="PBLOCK6TEX">#REF!</definedName>
    <definedName name="PBLOCK8">#REF!</definedName>
    <definedName name="PBLOCK8BARRO">#REF!</definedName>
    <definedName name="PBLOCK8DEC">#REF!</definedName>
    <definedName name="PBLOCK8TEX">#REF!</definedName>
    <definedName name="PBLOVIGA6">#REF!</definedName>
    <definedName name="PBLOVIGA8">#REF!</definedName>
    <definedName name="PBORPAVGPVT">#REF!</definedName>
    <definedName name="PBOTONTIMBRE">#REF!</definedName>
    <definedName name="PCABASBACANOR">#REF!</definedName>
    <definedName name="PCARRETILLA">#REF!</definedName>
    <definedName name="PCER01">#REF!</definedName>
    <definedName name="PCER02">#REF!</definedName>
    <definedName name="PCER03">#REF!</definedName>
    <definedName name="PCER04">#REF!</definedName>
    <definedName name="PCER05">#REF!</definedName>
    <definedName name="PCER06">#REF!</definedName>
    <definedName name="PCER07">#REF!</definedName>
    <definedName name="PCER08">#REF!</definedName>
    <definedName name="PCER09">#REF!</definedName>
    <definedName name="PCER10">#REF!</definedName>
    <definedName name="PCER11">#REF!</definedName>
    <definedName name="PCER12">#REF!</definedName>
    <definedName name="PCONVARTIE58">#REF!</definedName>
    <definedName name="PCOPAF212">#REF!</definedName>
    <definedName name="PCUBO10">#REF!</definedName>
    <definedName name="PCUBO8">#REF!</definedName>
    <definedName name="pd">#REF!</definedName>
    <definedName name="PDUCHA">#REF!</definedName>
    <definedName name="Pedestal.H.V.">#REF!</definedName>
    <definedName name="PEDRO" hidden="1">'[11]ANALISIS STO DGO'!#REF!</definedName>
    <definedName name="PEON">#REF!</definedName>
    <definedName name="Peon.dia">#REF!</definedName>
    <definedName name="Peon_1">#REF!</definedName>
    <definedName name="Peon_1_10">#REF!</definedName>
    <definedName name="Peon_1_11">#REF!</definedName>
    <definedName name="Peon_1_5">#REF!</definedName>
    <definedName name="Peon_1_6">#REF!</definedName>
    <definedName name="Peon_1_7">#REF!</definedName>
    <definedName name="Peon_1_8">#REF!</definedName>
    <definedName name="Peon_1_9">#REF!</definedName>
    <definedName name="Peon_6">#REF!</definedName>
    <definedName name="Peon_Colchas">[43]MO!$B$11</definedName>
    <definedName name="PEONCARP">[32]INS!#REF!</definedName>
    <definedName name="PEONCARP_6">#REF!</definedName>
    <definedName name="PEONCARP_8">#REF!</definedName>
    <definedName name="Peones_3">#N/A</definedName>
    <definedName name="pEOS" hidden="1">'[11]ANALISIS STO DGO'!#REF!</definedName>
    <definedName name="PERFIL_CUADRADO_34">[43]INSU!$B$91</definedName>
    <definedName name="Pergolado.9pies">[37]Análisis!#REF!</definedName>
    <definedName name="pergolado.area.piscina">[59]Análisis!$D$1633</definedName>
    <definedName name="Pergolado.Madera">[37]Análisis!#REF!</definedName>
    <definedName name="Pernos">#REF!</definedName>
    <definedName name="Pernos_3">"$#REF!.$B$68"</definedName>
    <definedName name="Pernos_6">#REF!</definedName>
    <definedName name="Pernos_8">#REF!</definedName>
    <definedName name="pero" hidden="1">'[11]ANALISIS STO DGO'!#REF!</definedName>
    <definedName name="perot" hidden="1">'[11]ANALISIS STO DGO'!#REF!</definedName>
    <definedName name="PESCOBAPLASTICA">#REF!</definedName>
    <definedName name="PESTILLO">#REF!</definedName>
    <definedName name="PFREGADERO1">#REF!</definedName>
    <definedName name="PFREGADERO2">#REF!</definedName>
    <definedName name="PGLOBO6">#REF!</definedName>
    <definedName name="PGRAMAR3030">#REF!</definedName>
    <definedName name="PGRAMAR4040">#REF!</definedName>
    <definedName name="PGRANITO30BCO">#REF!</definedName>
    <definedName name="PGRANITO30GRIS">#REF!</definedName>
    <definedName name="PGRANITO40BCO">#REF!</definedName>
    <definedName name="PGRANITO40GRIS">#REF!</definedName>
    <definedName name="PGRANITOPERROY40">#REF!</definedName>
    <definedName name="PGRAPA1">#REF!</definedName>
    <definedName name="PHCH23BCO">#REF!</definedName>
    <definedName name="PHCHGRAMAR">#REF!</definedName>
    <definedName name="PHCHMARAGLPR">#REF!</definedName>
    <definedName name="PHCHSUPERBCO">#REF!</definedName>
    <definedName name="PICO">#REF!</definedName>
    <definedName name="PICO_10">#REF!</definedName>
    <definedName name="PICO_11">#REF!</definedName>
    <definedName name="PICO_6">#REF!</definedName>
    <definedName name="PICO_7">#REF!</definedName>
    <definedName name="PICO_8">#REF!</definedName>
    <definedName name="PICO_9">#REF!</definedName>
    <definedName name="PIEDRA">#REF!</definedName>
    <definedName name="PIEDRA_10">#REF!</definedName>
    <definedName name="PIEDRA_11">#REF!</definedName>
    <definedName name="PIEDRA_6">#REF!</definedName>
    <definedName name="PIEDRA_7">#REF!</definedName>
    <definedName name="PIEDRA_8">#REF!</definedName>
    <definedName name="PIEDRA_9">#REF!</definedName>
    <definedName name="PIEDRA_GAVIONES">#REF!</definedName>
    <definedName name="PIEDRA_GAVIONES_10">#REF!</definedName>
    <definedName name="PIEDRA_GAVIONES_11">#REF!</definedName>
    <definedName name="PIEDRA_GAVIONES_6">#REF!</definedName>
    <definedName name="PIEDRA_GAVIONES_7">#REF!</definedName>
    <definedName name="PIEDRA_GAVIONES_8">#REF!</definedName>
    <definedName name="PIEDRA_GAVIONES_9">#REF!</definedName>
    <definedName name="Piedra_para_amolar_cuñas_compresor">[26]Insumos!$G$559</definedName>
    <definedName name="Piedra_para_Encache_y_o_Gaviones">[26]Insumos!$G$408</definedName>
    <definedName name="Piedra_Para_Pintura">[26]Insumos!$G$399</definedName>
    <definedName name="PIEDRAS">#REF!</definedName>
    <definedName name="PINO">[54]INS!$D$770</definedName>
    <definedName name="Pino.Americano">#REF!</definedName>
    <definedName name="pino.tratado">[80]Insumos!$C$35</definedName>
    <definedName name="pino1x10bruto">#REF!</definedName>
    <definedName name="pino1x12bruto">#REF!</definedName>
    <definedName name="PINO1X12BRUTOTRAT">#REF!</definedName>
    <definedName name="PINO2X12BRUTO">#REF!</definedName>
    <definedName name="PINO4X4BRUTO">#REF!</definedName>
    <definedName name="PINOBRUTO4x4x12">#REF!</definedName>
    <definedName name="PINOBRUTOTRAT4x4x12">#REF!</definedName>
    <definedName name="PINODOROBCOALA">#REF!</definedName>
    <definedName name="PINODOROBCOCORR">#REF!</definedName>
    <definedName name="PINODOROBCOST">#REF!</definedName>
    <definedName name="PINODOROCOLALA">#REF!</definedName>
    <definedName name="PINODOROFLUX">#REF!</definedName>
    <definedName name="PINTACRIEXT">#REF!</definedName>
    <definedName name="PINTACRIEXTAND">#REF!</definedName>
    <definedName name="PINTACRIINT">#REF!</definedName>
    <definedName name="PINTECO">#REF!</definedName>
    <definedName name="PINTEPOX">#REF!</definedName>
    <definedName name="PINTERRUPOR1">#REF!</definedName>
    <definedName name="PINTERRUPTOR2">#REF!</definedName>
    <definedName name="PINTERRUPTOR3">#REF!</definedName>
    <definedName name="PINTERRUPTOR3VIAS">#REF!</definedName>
    <definedName name="PINTERRUPTOR4VIAS">#REF!</definedName>
    <definedName name="PINTERRUPTORPILOTO">#REF!</definedName>
    <definedName name="PINTERRUPTORSEG100A2P">#REF!</definedName>
    <definedName name="PINTERRUPTORSEG30A2P">#REF!</definedName>
    <definedName name="PINTERRUPTORSEG60A2P">#REF!</definedName>
    <definedName name="PINTLACA">#REF!</definedName>
    <definedName name="PINTMAN">#REF!</definedName>
    <definedName name="PINTMANAND">#REF!</definedName>
    <definedName name="PINTURA">#REF!</definedName>
    <definedName name="Pintura.Aceite">#REF!</definedName>
    <definedName name="Pintura.aceite.pared">#REF!</definedName>
    <definedName name="Pintura.Acrilica.Bca.MA">#REF!</definedName>
    <definedName name="Pintura.Acrilica.Ma">#REF!</definedName>
    <definedName name="Pintura.Acrilica.preparada.MA">#REF!</definedName>
    <definedName name="Pintura.Eco.Pupolar">#REF!</definedName>
    <definedName name="Pintura.Epóxica">#REF!</definedName>
    <definedName name="Pintura.epoxica.piscina">[59]Análisis!$D$1562</definedName>
    <definedName name="Pintura.Epoxica.Popular.MA">#REF!</definedName>
    <definedName name="pintura.man.puertas">[57]Análisis!$D$1549</definedName>
    <definedName name="pintura.mant.puertas">[56]Análisis!$D$1164</definedName>
    <definedName name="Pintura.Pared.Exteriores">#REF!</definedName>
    <definedName name="Pintura.pared.Interior">#REF!</definedName>
    <definedName name="pintura.sobre.clavot">[57]Análisis!$D$1556</definedName>
    <definedName name="Pintura.techo">#REF!</definedName>
    <definedName name="PINTURA_ACR_COLOR_PREPARADO">#REF!</definedName>
    <definedName name="PINTURA_ACR_COLOR_PREPARADO_10">#REF!</definedName>
    <definedName name="PINTURA_ACR_COLOR_PREPARADO_11">#REF!</definedName>
    <definedName name="PINTURA_ACR_COLOR_PREPARADO_6">#REF!</definedName>
    <definedName name="PINTURA_ACR_COLOR_PREPARADO_7">#REF!</definedName>
    <definedName name="PINTURA_ACR_COLOR_PREPARADO_8">#REF!</definedName>
    <definedName name="PINTURA_ACR_COLOR_PREPARADO_9">#REF!</definedName>
    <definedName name="PINTURA_ACR_EXT">#REF!</definedName>
    <definedName name="PINTURA_ACR_EXT_10">#REF!</definedName>
    <definedName name="PINTURA_ACR_EXT_11">#REF!</definedName>
    <definedName name="PINTURA_ACR_EXT_6">#REF!</definedName>
    <definedName name="PINTURA_ACR_EXT_7">#REF!</definedName>
    <definedName name="PINTURA_ACR_EXT_8">#REF!</definedName>
    <definedName name="PINTURA_ACR_EXT_9">#REF!</definedName>
    <definedName name="PINTURA_ACR_INT">#REF!</definedName>
    <definedName name="PINTURA_ACR_INT_10">#REF!</definedName>
    <definedName name="PINTURA_ACR_INT_11">#REF!</definedName>
    <definedName name="PINTURA_ACR_INT_6">#REF!</definedName>
    <definedName name="PINTURA_ACR_INT_7">#REF!</definedName>
    <definedName name="PINTURA_ACR_INT_8">#REF!</definedName>
    <definedName name="PINTURA_ACR_INT_9">#REF!</definedName>
    <definedName name="Pintura_acrilica_blanco_00_Tropical">[26]Insumos!$G$505</definedName>
    <definedName name="Pintura_Amarilla_en_Bordillos">[26]Insumos!$G$586</definedName>
    <definedName name="Pintura_Baranda_de_Puentes">[26]Insumos!$G$595</definedName>
    <definedName name="PINTURA_BASE">#REF!</definedName>
    <definedName name="PINTURA_BASE_10">#REF!</definedName>
    <definedName name="PINTURA_BASE_11">#REF!</definedName>
    <definedName name="PINTURA_BASE_6">#REF!</definedName>
    <definedName name="PINTURA_BASE_7">#REF!</definedName>
    <definedName name="PINTURA_BASE_8">#REF!</definedName>
    <definedName name="PINTURA_BASE_9">#REF!</definedName>
    <definedName name="Pintura_de_aceite__aplicacion">'[26]analisis MVSUR'!$G$283</definedName>
    <definedName name="Pintura_de_Mantenimiento">[26]Insumos!$G$352</definedName>
    <definedName name="Pintura_Economica_suministro">[26]Insumos!$G$151</definedName>
    <definedName name="Pintura_Epoxica">[26]Insumos!$G$354</definedName>
    <definedName name="Pintura_Epóxica_Popular_3">#N/A</definedName>
    <definedName name="PINTURA_MANTENIMIENTO">#REF!</definedName>
    <definedName name="PINTURA_MANTENIMIENTO_10">#REF!</definedName>
    <definedName name="PINTURA_MANTENIMIENTO_11">#REF!</definedName>
    <definedName name="PINTURA_MANTENIMIENTO_6">#REF!</definedName>
    <definedName name="PINTURA_MANTENIMIENTO_7">#REF!</definedName>
    <definedName name="PINTURA_MANTENIMIENTO_8">#REF!</definedName>
    <definedName name="PINTURA_MANTENIMIENTO_9">#REF!</definedName>
    <definedName name="PINTURA_OXIDO_ROJO">#REF!</definedName>
    <definedName name="PINTURA_OXIDO_ROJO_10">#REF!</definedName>
    <definedName name="PINTURA_OXIDO_ROJO_11">#REF!</definedName>
    <definedName name="PINTURA_OXIDO_ROJO_6">#REF!</definedName>
    <definedName name="PINTURA_OXIDO_ROJO_7">#REF!</definedName>
    <definedName name="PINTURA_OXIDO_ROJO_8">#REF!</definedName>
    <definedName name="PINTURA_OXIDO_ROJO_9">#REF!</definedName>
    <definedName name="PINTURAS">#REF!</definedName>
    <definedName name="Pinzas_soldador_portaelectrodo_500_amper">[26]Insumos!$G$544</definedName>
    <definedName name="Piscina">#REF!</definedName>
    <definedName name="Piscina.Crhist">[37]Análisis!#REF!</definedName>
    <definedName name="Piscina.Losa.Fondo">[37]Análisis!#REF!</definedName>
    <definedName name="Piscina.Muro">[37]Análisis!#REF!</definedName>
    <definedName name="PiscinaKurt">[37]Análisis!#REF!</definedName>
    <definedName name="Pisntura.Piscina">[37]Análisis!#REF!</definedName>
    <definedName name="Piso.Baldosin30x60">[37]Análisis!#REF!</definedName>
    <definedName name="Piso.Ceram">#REF!</definedName>
    <definedName name="Piso.Ceram.Blanca.20x20">#REF!</definedName>
    <definedName name="Piso.Ceram.Boston">[81]Análisis!#REF!</definedName>
    <definedName name="Piso.Ceram.Etrusco.30x30">#REF!</definedName>
    <definedName name="Piso.Ceram.Gres.Piso.Mezc.Antillana">[37]Análisis!#REF!</definedName>
    <definedName name="Piso.Ceram.Imperial.Gris">#REF!</definedName>
    <definedName name="Piso.Ceram.Ines.Gris">#REF!</definedName>
    <definedName name="Piso.Ceram.Nevada.33x33">#REF!</definedName>
    <definedName name="Piso.Ceram.Serv.">[34]Análisis!$D$580</definedName>
    <definedName name="Piso.Ceram.Ultra.Bco.">#REF!</definedName>
    <definedName name="Piso.Cerámica">[37]Análisis!#REF!</definedName>
    <definedName name="Piso.Ceramica.A">[34]Análisis!$D$522</definedName>
    <definedName name="piso.ceramica.antideslizante">#REF!</definedName>
    <definedName name="Piso.Ceramica.B">[34]Análisis!$D$541</definedName>
    <definedName name="Piso.Ceramica.C">[34]Análisis!$D$560</definedName>
    <definedName name="Piso.Cerámica.Importada">#REF!</definedName>
    <definedName name="Piso.Cerámica.Mezc.Antillana">[37]Análisis!#REF!</definedName>
    <definedName name="piso.de.marmol">#REF!</definedName>
    <definedName name="Piso.Granimarmol">#REF!</definedName>
    <definedName name="Piso.Granito.Blanco">#REF!</definedName>
    <definedName name="piso.granito.ext.crema">[34]Análisis!$D$415</definedName>
    <definedName name="piso.granito.ext.rosado">[34]Análisis!$D$427</definedName>
    <definedName name="piso.granito.ext.rozado">[34]Análisis!$D$427</definedName>
    <definedName name="Piso.granito.fondo.blanco">[34]Análisis!$D$449</definedName>
    <definedName name="Piso.granito.fondo.gris">[34]Análisis!$D$460</definedName>
    <definedName name="piso.granito.p.exterior.rojo">[34]Análisis!$D$438</definedName>
    <definedName name="piso.granito.p.exterior.rosado">[34]Análisis!$D$438</definedName>
    <definedName name="Piso.Horm.10cm.Sin.Malla">#REF!</definedName>
    <definedName name="Piso.Horm.Estampado">#REF!</definedName>
    <definedName name="Piso.loseta.cemento.25x25">#REF!</definedName>
    <definedName name="Piso.Madera.Teka">#REF!</definedName>
    <definedName name="Piso.marmol.A.20x40">#REF!</definedName>
    <definedName name="Piso.marmol.A.40x40">#REF!</definedName>
    <definedName name="Piso.Marmol.B.40x40">#REF!</definedName>
    <definedName name="piso.marmol.crema">#REF!</definedName>
    <definedName name="Piso.Mármol.crema">[37]Análisis!#REF!</definedName>
    <definedName name="Piso.marmol.Tipo.B">#REF!</definedName>
    <definedName name="piso.mosaico.25x25">[57]Análisis!$D$1256</definedName>
    <definedName name="piso.porcelanato.40x40">[34]Análisis!$D$491</definedName>
    <definedName name="Piso.Quary.Tile">#REF!</definedName>
    <definedName name="Piso.Vibrazo.Blanco30x30">#REF!</definedName>
    <definedName name="Piso_de_H.A._con_malla_Pulido">'[26]Análisis grales'!$F$3040</definedName>
    <definedName name="Piso_de_Hormigon_Pulido">'[26]Análisis grales'!$F$1328</definedName>
    <definedName name="PISO_GRANITO_FONDO_BCO">[43]INSU!$B$103</definedName>
    <definedName name="PISO01">#REF!</definedName>
    <definedName name="PISO09">#REF!</definedName>
    <definedName name="PISOADO50080G">#REF!</definedName>
    <definedName name="PISOADO50080R">#REF!</definedName>
    <definedName name="PISOADO511G">#REF!</definedName>
    <definedName name="PISOADO511R">#REF!</definedName>
    <definedName name="PISOADO604G">#REF!</definedName>
    <definedName name="PISOADO604R">#REF!</definedName>
    <definedName name="PISOGRA1233030BCO">#REF!</definedName>
    <definedName name="PISOGRA1233030GRIS">#REF!</definedName>
    <definedName name="PISOGRA1234040BCO">#REF!</definedName>
    <definedName name="PISOGRAPROY4040">#REF!</definedName>
    <definedName name="PISOHFV10">#REF!</definedName>
    <definedName name="PISOLADEXAPEQ">#REF!</definedName>
    <definedName name="PISOLADFERIAPEQ">#REF!</definedName>
    <definedName name="PISOMOSROJ2525">#REF!</definedName>
    <definedName name="PISOPUL10">#REF!</definedName>
    <definedName name="PISOS">#REF!</definedName>
    <definedName name="PISOS_AN">#REF!</definedName>
    <definedName name="PITACRILLICA">[12]insumo!#REF!</definedName>
    <definedName name="PITECONOMICA">[12]insumo!#REF!</definedName>
    <definedName name="pitesmalte">[12]insumo!#REF!</definedName>
    <definedName name="PITMANTENIMIENTO">[12]insumo!#REF!</definedName>
    <definedName name="pitoxidoverde">[12]insumo!#REF!</definedName>
    <definedName name="PITSATINADA">[12]insumo!#REF!</definedName>
    <definedName name="pitsemiglos">[12]insumo!#REF!</definedName>
    <definedName name="PLADRILLO2X2X8">#REF!</definedName>
    <definedName name="PLADRILLO2X4X8">#REF!</definedName>
    <definedName name="plafon.pvc.hache">#REF!</definedName>
    <definedName name="plafon.pvc.varece">#REF!</definedName>
    <definedName name="Plafón_de_PVC">[26]Insumos!$G$159</definedName>
    <definedName name="plafond.antihumeda">#REF!</definedName>
    <definedName name="Plafond.PVC">#REF!</definedName>
    <definedName name="plafond.sheetrock">'[60]Plafond Sheetrock'!$E$54</definedName>
    <definedName name="Plafond_PVC_2x4_a_todo_costo">'[26]Análisis grales'!$F$4339</definedName>
    <definedName name="PLAJ4040GRI">#REF!</definedName>
    <definedName name="PLAMPARAFLUORES24">#REF!</definedName>
    <definedName name="PLAMPARAFLUORESSUP2TDIFTRANS">#REF!</definedName>
    <definedName name="Plancha_de_acero_12.5mm_x1.22mm_x_2.40m">[26]Insumos!$G$84</definedName>
    <definedName name="Plancha_de_acero_8.0mm_x1.22mm_x2.40m">[26]Insumos!$G$83</definedName>
    <definedName name="Plancha_de_Plywood_4_x8_x3_4_3">#N/A</definedName>
    <definedName name="Planchuelas_3_16_x3_x16">[26]Insumos!$G$412</definedName>
    <definedName name="planta.electrica500w">[34]Resumen!$D$25</definedName>
    <definedName name="Planta.Tratamiento">#REF!</definedName>
    <definedName name="PLANTA_ELECTRICA">#REF!</definedName>
    <definedName name="PLANTA_ELECTRICA_10">#REF!</definedName>
    <definedName name="PLANTA_ELECTRICA_11">#REF!</definedName>
    <definedName name="PLANTA_ELECTRICA_6">#REF!</definedName>
    <definedName name="PLANTA_ELECTRICA_7">#REF!</definedName>
    <definedName name="PLANTA_ELECTRICA_8">#REF!</definedName>
    <definedName name="PLANTA_ELECTRICA_9">#REF!</definedName>
    <definedName name="Planta_Eléctrica_para_tesado_3">#N/A</definedName>
    <definedName name="PLANTASELECT">#REF!</definedName>
    <definedName name="PLASFONES">#REF!</definedName>
    <definedName name="PLASTICO">[43]INSU!$B$90</definedName>
    <definedName name="Platea.Fundación.Villa">#REF!</definedName>
    <definedName name="platea.piscina">[59]Análisis!$D$200</definedName>
    <definedName name="PLATEA_25">'[26]CUANTIA ELEM. EST.'!$J$67</definedName>
    <definedName name="Platea_de_20_cm__1_2¨_a_0.16_AD__DC">'[26]Análisis grales'!$F$5137</definedName>
    <definedName name="Platea_de_25_cm__1_2¨_a_0.12_CS_AD___1_2__a_0.25_CI_AD">'[26]Análisis grales'!$F$4858</definedName>
    <definedName name="Platea_de_40_cm__1_2¨_a_0.16_AD__DC">'[26]Análisis grales'!$F$4844</definedName>
    <definedName name="Platea_de_45_cm__AS_1_2¨_a_0.25_AD_AI_1_2_a_20_AD">'[26]Proteccion de Tuberias'!$F$7</definedName>
    <definedName name="Plato.Acrilico">#REF!</definedName>
    <definedName name="PLAVADERO1">#REF!</definedName>
    <definedName name="PLAVADERO2">#REF!</definedName>
    <definedName name="PLAVBCO">#REF!</definedName>
    <definedName name="PLAVBCOPEQ">#REF!</definedName>
    <definedName name="PLAVCOL">#REF!</definedName>
    <definedName name="PLAVOVABCO">#REF!</definedName>
    <definedName name="PLAVOVACOL">#REF!</definedName>
    <definedName name="PLAVPEDCOL">#REF!</definedName>
    <definedName name="PLIGADORA2">[32]INS!$D$563</definedName>
    <definedName name="PLIGADORA2_6">#REF!</definedName>
    <definedName name="PLLAVECHORRO12">#REF!</definedName>
    <definedName name="PLLAVECHORRO34">#REF!</definedName>
    <definedName name="PLLAVEPASOBOLA1">#REF!</definedName>
    <definedName name="PLLAVEPASOBOLA112">#REF!</definedName>
    <definedName name="PLLAVEPASOBOLA12">#REF!</definedName>
    <definedName name="PLLAVEPASOBOLA2">#REF!</definedName>
    <definedName name="PLLAVEPASOBOLA212">#REF!</definedName>
    <definedName name="PLLAVEPASOBOLA3">#REF!</definedName>
    <definedName name="PLLAVEPASOBOLA34">#REF!</definedName>
    <definedName name="PLOMERIA.GENERAL">#REF!</definedName>
    <definedName name="PLOMERO">[32]INS!#REF!</definedName>
    <definedName name="PLOMERO_6">#REF!</definedName>
    <definedName name="PLOMERO_8">#REF!</definedName>
    <definedName name="PLOMERO_SOLDADOR">#REF!</definedName>
    <definedName name="PLOMERO_SOLDADOR_10">#REF!</definedName>
    <definedName name="PLOMERO_SOLDADOR_11">#REF!</definedName>
    <definedName name="PLOMERO_SOLDADOR_6">#REF!</definedName>
    <definedName name="PLOMERO_SOLDADOR_7">#REF!</definedName>
    <definedName name="PLOMERO_SOLDADOR_8">#REF!</definedName>
    <definedName name="PLOMERO_SOLDADOR_9">#REF!</definedName>
    <definedName name="PLOMEROAYUDANTE">[32]INS!#REF!</definedName>
    <definedName name="PLOMEROAYUDANTE_6">#REF!</definedName>
    <definedName name="PLOMEROAYUDANTE_8">#REF!</definedName>
    <definedName name="PLOMEROOFICIAL">[32]INS!#REF!</definedName>
    <definedName name="PLOMEROOFICIAL_6">#REF!</definedName>
    <definedName name="PLOMEROOFICIAL_8">#REF!</definedName>
    <definedName name="PLOSABARROEXAGDE">#REF!</definedName>
    <definedName name="PLOSABARROEXAGONALPEQUEÑA">#REF!</definedName>
    <definedName name="PLOSABARROFERIAGDE">#REF!</definedName>
    <definedName name="PLOSABARROFERIAPEQ">#REF!</definedName>
    <definedName name="Ply_wood_4_x8_x3_4__2_caras">[26]Insumos!$G$343</definedName>
    <definedName name="Ply_wood_4x8x3_4_1_cara_">[26]Insumos!$G$341</definedName>
    <definedName name="PLYWOOD">[12]insumo!#REF!</definedName>
    <definedName name="PLYWOOD_34_2CARAS">#REF!</definedName>
    <definedName name="PLYWOOD_34_2CARAS_10">#REF!</definedName>
    <definedName name="PLYWOOD_34_2CARAS_11">#REF!</definedName>
    <definedName name="PLYWOOD_34_2CARAS_5">#REF!</definedName>
    <definedName name="PLYWOOD_34_2CARAS_6">#REF!</definedName>
    <definedName name="PLYWOOD_34_2CARAS_7">#REF!</definedName>
    <definedName name="PLYWOOD_34_2CARAS_8">#REF!</definedName>
    <definedName name="PLYWOOD_34_2CARAS_9">#REF!</definedName>
    <definedName name="Plywood3.4">#REF!</definedName>
    <definedName name="pmadera2162">[48]precios!#REF!</definedName>
    <definedName name="pmadera2162_8">#REF!</definedName>
    <definedName name="PMALLA38">#REF!</definedName>
    <definedName name="PMALLACAL9HG6">#REF!</definedName>
    <definedName name="PMALLACAL9HG7">#REF!</definedName>
    <definedName name="PMES23BCO">#REF!</definedName>
    <definedName name="PMESSUPBCO">#REF!</definedName>
    <definedName name="PMOSAICO25X25ROJO">#REF!</definedName>
    <definedName name="po">[82]PRESUPUESTO!$O$9:$O$236</definedName>
    <definedName name="Poblado.Columnas">[37]Análisis!#REF!</definedName>
    <definedName name="Poblado.Comercial">#REF!</definedName>
    <definedName name="Poblado.Zap.Columna">[37]Análisis!#REF!</definedName>
    <definedName name="poiu" hidden="1">'[11]ANALISIS STO DGO'!#REF!</definedName>
    <definedName name="Porcelanato30x60">[34]Análisis!$D$512</definedName>
    <definedName name="porcentaje_3">"$#REF!.$J$12"</definedName>
    <definedName name="port" hidden="1">'[11]ANALISIS STO DGO'!#REF!</definedName>
    <definedName name="Porta_Rolo_para_pintura">[26]Insumos!$G$156</definedName>
    <definedName name="PORTACANDADO">#REF!</definedName>
    <definedName name="Portamira">'[26]Análisis grales'!$F$670</definedName>
    <definedName name="Poste_3x3x5_para_alambrada_verja">[26]Insumos!$G$462</definedName>
    <definedName name="Poste_barra_de_defensa">[26]Insumos!$G$162</definedName>
    <definedName name="POSTE_HA_25_CUAD">#REF!</definedName>
    <definedName name="POSTE_HA_25_CUAD_10">#REF!</definedName>
    <definedName name="POSTE_HA_25_CUAD_11">#REF!</definedName>
    <definedName name="POSTE_HA_25_CUAD_6">#REF!</definedName>
    <definedName name="POSTE_HA_25_CUAD_7">#REF!</definedName>
    <definedName name="POSTE_HA_25_CUAD_8">#REF!</definedName>
    <definedName name="POSTE_HA_25_CUAD_9">#REF!</definedName>
    <definedName name="POSTE_HA_30_CUAD">#REF!</definedName>
    <definedName name="POSTE_HA_30_CUAD_10">#REF!</definedName>
    <definedName name="POSTE_HA_30_CUAD_11">#REF!</definedName>
    <definedName name="POSTE_HA_30_CUAD_6">#REF!</definedName>
    <definedName name="POSTE_HA_30_CUAD_7">#REF!</definedName>
    <definedName name="POSTE_HA_30_CUAD_8">#REF!</definedName>
    <definedName name="POSTE_HA_30_CUAD_9">#REF!</definedName>
    <definedName name="POSTE_HA_35_CUAD">#REF!</definedName>
    <definedName name="POSTE_HA_35_CUAD_10">#REF!</definedName>
    <definedName name="POSTE_HA_35_CUAD_11">#REF!</definedName>
    <definedName name="POSTE_HA_35_CUAD_6">#REF!</definedName>
    <definedName name="POSTE_HA_35_CUAD_7">#REF!</definedName>
    <definedName name="POSTE_HA_35_CUAD_8">#REF!</definedName>
    <definedName name="POSTE_HA_35_CUAD_9">#REF!</definedName>
    <definedName name="POSTE_HA_40_CUAD">#REF!</definedName>
    <definedName name="POSTE_HA_40_CUAD_10">#REF!</definedName>
    <definedName name="POSTE_HA_40_CUAD_11">#REF!</definedName>
    <definedName name="POSTE_HA_40_CUAD_6">#REF!</definedName>
    <definedName name="POSTE_HA_40_CUAD_7">#REF!</definedName>
    <definedName name="POSTE_HA_40_CUAD_8">#REF!</definedName>
    <definedName name="POSTE_HA_40_CUAD_9">#REF!</definedName>
    <definedName name="POZO10">#REF!</definedName>
    <definedName name="POZO8">#REF!</definedName>
    <definedName name="POZOS">#REF!</definedName>
    <definedName name="PPAL1123CDOB">#REF!</definedName>
    <definedName name="PPAL1123CSENC">#REF!</definedName>
    <definedName name="PPALACUADRADA">#REF!</definedName>
    <definedName name="PPALAREDONDA">#REF!</definedName>
    <definedName name="PPANEL12A24">#REF!</definedName>
    <definedName name="PPANEL2A4">#REF!</definedName>
    <definedName name="PPANEL4A8">#REF!</definedName>
    <definedName name="PPANEL6A12">#REF!</definedName>
    <definedName name="PPANEL8A16">#REF!</definedName>
    <definedName name="PPANRLCON100">#REF!</definedName>
    <definedName name="PPANRLCON60">#REF!</definedName>
    <definedName name="PPARAGOMA">#REF!</definedName>
    <definedName name="PPD">'[83]med.mov.de tierras'!$D$6</definedName>
    <definedName name="PPERFIL112X112">#REF!</definedName>
    <definedName name="PPERFIL1X1">#REF!</definedName>
    <definedName name="PPERFIL1X2">#REF!</definedName>
    <definedName name="PPERFIL2X2">#REF!</definedName>
    <definedName name="PPERFIL2X3">#REF!</definedName>
    <definedName name="PPERFIL2X4">#REF!</definedName>
    <definedName name="PPERFIL3X3">#REF!</definedName>
    <definedName name="PPERFIL4X4">#REF!</definedName>
    <definedName name="PPERFILHG112X112">#REF!</definedName>
    <definedName name="PPERFILHG2X2">#REF!</definedName>
    <definedName name="PPERFILHG2X3">#REF!</definedName>
    <definedName name="PPERFILHG34X34">#REF!</definedName>
    <definedName name="PPIEPAVDGVE25">#REF!</definedName>
    <definedName name="PPIEPAVG15">#REF!</definedName>
    <definedName name="PPIEPAVG3">#REF!</definedName>
    <definedName name="PPINTACRIBCO">#REF!</definedName>
    <definedName name="PPINTACRIEXT">#REF!</definedName>
    <definedName name="PPINTEPOX">#REF!</definedName>
    <definedName name="PPINTMAN">#REF!</definedName>
    <definedName name="PPLA112X14">#REF!</definedName>
    <definedName name="PPLA12X18">#REF!</definedName>
    <definedName name="PPLA12X316">#REF!</definedName>
    <definedName name="PPLA2X14">#REF!</definedName>
    <definedName name="PPLA34X14">#REF!</definedName>
    <definedName name="PPLA34X316">#REF!</definedName>
    <definedName name="PPLA3X14">#REF!</definedName>
    <definedName name="PPLA4X14">#REF!</definedName>
    <definedName name="PPUERTAENR">#REF!</definedName>
    <definedName name="PRASTRILLO">#REF!</definedName>
    <definedName name="PREC._UNITARIO">#N/A</definedName>
    <definedName name="PREC._UNITARIO_6">NA()</definedName>
    <definedName name="precios">[84]Precios!$A$4:$F$1576</definedName>
    <definedName name="PREJASLIV">#REF!</definedName>
    <definedName name="PREJASREF">#REF!</definedName>
    <definedName name="premodificado">#REF!</definedName>
    <definedName name="PRESUPUESTO">#N/A</definedName>
    <definedName name="PRESUPUESTO_6">NA()</definedName>
    <definedName name="PRIMA_3">"$#REF!.$M$38"</definedName>
    <definedName name="Primer.Biocida.Popular">#REF!</definedName>
    <definedName name="PRINT_AREA_MI">#REF!</definedName>
    <definedName name="PRINT_TITLES_MI">#REF!</definedName>
    <definedName name="PROMEDIO">#REF!</definedName>
    <definedName name="Protección_Taludes_con_Grama">'[26]Análisis grales'!$F$1868</definedName>
    <definedName name="prticos_3">#N/A</definedName>
    <definedName name="PSILICOOLCRI">#REF!</definedName>
    <definedName name="PSOLDADURA">#REF!</definedName>
    <definedName name="PTABLETAGRIS">#REF!</definedName>
    <definedName name="PTABLETAROJA">#REF!</definedName>
    <definedName name="PTAFRANCAOBA">#REF!</definedName>
    <definedName name="PTAFRANCAOBAM2">#REF!</definedName>
    <definedName name="PTAPAC24INTPVC">#REF!</definedName>
    <definedName name="PTAPAC24MET">#REF!</definedName>
    <definedName name="PTAPAC24TCMET">#REF!</definedName>
    <definedName name="PTAPAC24TCPVC">#REF!</definedName>
    <definedName name="PTAPANCORCAOBA">#REF!</definedName>
    <definedName name="PTAPANCORCAOBAM2">#REF!</definedName>
    <definedName name="PTAPANCORPINO">#REF!</definedName>
    <definedName name="PTAPANCORPINOM2">#REF!</definedName>
    <definedName name="PTAPANESPCAOBA">#REF!</definedName>
    <definedName name="PTAPANESPCAOBAM2">#REF!</definedName>
    <definedName name="PTAPANVAIVENCAOBA">#REF!</definedName>
    <definedName name="PTAPANVAIVENCAOBAM2">#REF!</definedName>
    <definedName name="PTAPLY">#REF!</definedName>
    <definedName name="PTAPLYM2">#REF!</definedName>
    <definedName name="PTC110PISO">#REF!</definedName>
    <definedName name="PTEJA16">#REF!</definedName>
    <definedName name="PTEJA16ESP">#REF!</definedName>
    <definedName name="PTEJA18">#REF!</definedName>
    <definedName name="PTEJA18ESP">#REF!</definedName>
    <definedName name="PTEJATIPOS">#REF!</definedName>
    <definedName name="PTERM114">#REF!</definedName>
    <definedName name="PTIMBRECORRIENTE">#REF!</definedName>
    <definedName name="PTINA">#REF!</definedName>
    <definedName name="PTOREXAASB">#REF!</definedName>
    <definedName name="PTPACISAL2424">#REF!</definedName>
    <definedName name="PTPACISTOLA3030">#REF!</definedName>
    <definedName name="PTUBOHG112X15">#REF!</definedName>
    <definedName name="PTUBOHG114X20">#REF!</definedName>
    <definedName name="PU_3">"$#REF!.$E$1:$E$65534"</definedName>
    <definedName name="pu1_2">"$#REF!.$E$1:$E$65534"</definedName>
    <definedName name="pu1_3">"$#REF!.$E$1:$E$65534"</definedName>
    <definedName name="PU6_2">"$#REF!.$E$1:$E$65534"</definedName>
    <definedName name="PU6_3">"$#REF!.$E$1:$E$65534"</definedName>
    <definedName name="pubaranda_3">#N/A</definedName>
    <definedName name="Puerta.Apanelada.Pino">[37]Análisis!#REF!</definedName>
    <definedName name="Puerta.Caoba.Vidrio">[37]Análisis!#REF!</definedName>
    <definedName name="Puerta.Closet">[37]Análisis!#REF!</definedName>
    <definedName name="Puerta.closet.caoba">#REF!</definedName>
    <definedName name="puerta.enrollable.p.moteles">[34]Insumos!$E$42</definedName>
    <definedName name="Puerta.entrada.caoba">#REF!</definedName>
    <definedName name="Puerta.interior.caoba">#REF!</definedName>
    <definedName name="Puerta.Pino.Vidrio">[37]Análisis!#REF!</definedName>
    <definedName name="Puerta.Plywood">[37]Análisis!#REF!</definedName>
    <definedName name="PUERTA_PANEL_PINO">#REF!</definedName>
    <definedName name="PUERTA_PANEL_PINO_10">#REF!</definedName>
    <definedName name="PUERTA_PANEL_PINO_11">#REF!</definedName>
    <definedName name="PUERTA_PANEL_PINO_6">#REF!</definedName>
    <definedName name="PUERTA_PANEL_PINO_7">#REF!</definedName>
    <definedName name="PUERTA_PANEL_PINO_8">#REF!</definedName>
    <definedName name="PUERTA_PANEL_PINO_9">#REF!</definedName>
    <definedName name="PUERTA_PLYWOOD">#REF!</definedName>
    <definedName name="PUERTA_PLYWOOD_10">#REF!</definedName>
    <definedName name="PUERTA_PLYWOOD_11">#REF!</definedName>
    <definedName name="PUERTA_PLYWOOD_6">#REF!</definedName>
    <definedName name="PUERTA_PLYWOOD_7">#REF!</definedName>
    <definedName name="PUERTA_PLYWOOD_8">#REF!</definedName>
    <definedName name="PUERTA_PLYWOOD_9">#REF!</definedName>
    <definedName name="PUERTACA">#REF!</definedName>
    <definedName name="PUERTACAESP">#REF!</definedName>
    <definedName name="PUERTACAFRAN">#REF!</definedName>
    <definedName name="PUERTAPI">#REF!</definedName>
    <definedName name="PUERTAPI802102PAN">#REF!</definedName>
    <definedName name="PUERTAPI8021046PAN">#REF!</definedName>
    <definedName name="PUERTAPLE86210CRIS">#REF!</definedName>
    <definedName name="PUERTAPLY">#REF!</definedName>
    <definedName name="PuertaPVC.1.50">#REF!</definedName>
    <definedName name="PuertaPVC.180">#REF!</definedName>
    <definedName name="PUERTAS">#REF!</definedName>
    <definedName name="Puertas.comerciales">#REF!</definedName>
    <definedName name="Puertas.Corredizas">#REF!</definedName>
    <definedName name="Puertas_Corrediza_en_Tola__Hierro_Galvanizado_y_Malla_Ciclónica">[26]Insumos!$G$87</definedName>
    <definedName name="Puertas_everdoor">[26]Insumos!$G$678</definedName>
    <definedName name="puerto" hidden="1">'[11]ANALISIS STO DGO'!#REF!</definedName>
    <definedName name="Pulido.Mrmol">#REF!</definedName>
    <definedName name="PULIDO_Y_BRILLADO_ESCALON">#REF!</definedName>
    <definedName name="PULIDO_Y_BRILLADO_ESCALON_10">#REF!</definedName>
    <definedName name="PULIDO_Y_BRILLADO_ESCALON_11">#REF!</definedName>
    <definedName name="PULIDO_Y_BRILLADO_ESCALON_6">#REF!</definedName>
    <definedName name="PULIDO_Y_BRILLADO_ESCALON_7">#REF!</definedName>
    <definedName name="PULIDO_Y_BRILLADO_ESCALON_8">#REF!</definedName>
    <definedName name="PULIDO_Y_BRILLADO_ESCALON_9">#REF!</definedName>
    <definedName name="PULIDOyBRILLADO_TC">#REF!</definedName>
    <definedName name="PULIDOyBRILLADO_TC_10">#REF!</definedName>
    <definedName name="PULIDOyBRILLADO_TC_11">#REF!</definedName>
    <definedName name="PULIDOyBRILLADO_TC_6">#REF!</definedName>
    <definedName name="PULIDOyBRILLADO_TC_7">#REF!</definedName>
    <definedName name="PULIDOyBRILLADO_TC_8">#REF!</definedName>
    <definedName name="PULIDOyBRILLADO_TC_9">#REF!</definedName>
    <definedName name="PUZAPATAMURORAMPA">'[29]Análisis de Precios'!$F$201</definedName>
    <definedName name="PVALVCIST1">#REF!</definedName>
    <definedName name="PVALVCIST12">#REF!</definedName>
    <definedName name="PVALVCIST34">#REF!</definedName>
    <definedName name="PVALVSEG34">#REF!</definedName>
    <definedName name="PVARTIE586">#REF!</definedName>
    <definedName name="PVENTAABCO">#REF!</definedName>
    <definedName name="PVENTAABRONCE">#REF!</definedName>
    <definedName name="PVENTAAVIDRIOB">#REF!</definedName>
    <definedName name="PVENTBBVIDRIO">#REF!</definedName>
    <definedName name="PVENTBBVIDRIOB">#REF!</definedName>
    <definedName name="PVENTBCO">#REF!</definedName>
    <definedName name="PVENTSALAAMALUNATVC">#REF!</definedName>
    <definedName name="PVIB3030CRE">#REF!</definedName>
    <definedName name="PVIB3030GRI">#REF!</definedName>
    <definedName name="PVIB3030VER">#REF!</definedName>
    <definedName name="PWINCHE2000K">[32]INS!$D$568</definedName>
    <definedName name="PWINCHE2000K_6">#REF!</definedName>
    <definedName name="PZ">#REF!</definedName>
    <definedName name="PZGRANITO30BCO">#REF!</definedName>
    <definedName name="PZGRANITO30GRIS">#REF!</definedName>
    <definedName name="PZGRANITO40BCO">#REF!</definedName>
    <definedName name="PZGRANITOPERROY40">#REF!</definedName>
    <definedName name="PZMOSAICO25ROJ">#REF!</definedName>
    <definedName name="PZOCALOBARRO10X3">#REF!</definedName>
    <definedName name="PZOCESC23BCO">#REF!</definedName>
    <definedName name="Q">#REF!</definedName>
    <definedName name="Q_10">#REF!</definedName>
    <definedName name="Q_11">#REF!</definedName>
    <definedName name="Q_5">#REF!</definedName>
    <definedName name="Q_6">#REF!</definedName>
    <definedName name="Q_7">#REF!</definedName>
    <definedName name="Q_8">#REF!</definedName>
    <definedName name="Q_9">#REF!</definedName>
    <definedName name="QQ">[85]INS!#REF!</definedName>
    <definedName name="QQQ">[25]M.O.!#REF!</definedName>
    <definedName name="QQQQ">#REF!</definedName>
    <definedName name="QQQQQ">#REF!</definedName>
    <definedName name="QUER" hidden="1">'[11]ANALISIS STO DGO'!#REF!</definedName>
    <definedName name="quicio.de.marmol">#REF!</definedName>
    <definedName name="Quicio.loceta.cemento">#REF!</definedName>
    <definedName name="quicio.Marmol">#REF!</definedName>
    <definedName name="quicio.y.entrepuerta">#REF!</definedName>
    <definedName name="QUICIOGRA30BCO">#REF!</definedName>
    <definedName name="QUICIOGRA40BCO">#REF!</definedName>
    <definedName name="QUICIOGRABOTI40COL">[71]Ana!#REF!</definedName>
    <definedName name="QUICIOLAD">#REF!</definedName>
    <definedName name="QUICIOMOS25ROJ">#REF!</definedName>
    <definedName name="qw">[82]PRESUPUESTO!$M$10:$AH$731</definedName>
    <definedName name="qwe">[2]PRESUPUESTO!$D$133</definedName>
    <definedName name="qwe_6">#REF!</definedName>
    <definedName name="qwer" hidden="1">'[11]ANALISIS STO DGO'!#REF!</definedName>
    <definedName name="Rampa.2da">#REF!</definedName>
    <definedName name="Rampa.escalera.Villas">#REF!</definedName>
    <definedName name="Ranitas_encofrado_alquiler_por_mes">[26]Insumos!$G$665</definedName>
    <definedName name="RASTRILLO">#REF!</definedName>
    <definedName name="RASTRILLO_10">#REF!</definedName>
    <definedName name="RASTRILLO_11">#REF!</definedName>
    <definedName name="RASTRILLO_6">#REF!</definedName>
    <definedName name="RASTRILLO_7">#REF!</definedName>
    <definedName name="RASTRILLO_8">#REF!</definedName>
    <definedName name="RASTRILLO_9">#REF!</definedName>
    <definedName name="Rata">#REF!</definedName>
    <definedName name="raul" hidden="1">'[11]ANALISIS STO DGO'!#REF!</definedName>
    <definedName name="REAL">#REF!</definedName>
    <definedName name="rec.ceram.criolla">#REF!</definedName>
    <definedName name="Reconstruccion_de_canal_de_alimentacion_cisterna_de_bombeo_l_10m___ancho__0.5__h_0.8_m">'[26]Análisis grales'!$F$4626</definedName>
    <definedName name="Recreación">'[34]Hoja de presupuesto'!$G$173</definedName>
    <definedName name="Red_de_Drenaje__de_3__en_Campamento">'[26]Análisis grales'!$F$3515</definedName>
    <definedName name="REDBUSHG112X1">#REF!</definedName>
    <definedName name="REDBUSHG12X38">#REF!</definedName>
    <definedName name="REDBUSHG1X34">#REF!</definedName>
    <definedName name="REDBUSHG212X1">#REF!</definedName>
    <definedName name="REDBUSHG2X1">#REF!</definedName>
    <definedName name="REDBUSHG2X34">#REF!</definedName>
    <definedName name="REDBUSHG34X12">#REF!</definedName>
    <definedName name="REDBUSHG3X212">#REF!</definedName>
    <definedName name="REDCOPAHG12X38">#REF!</definedName>
    <definedName name="REDCOPAHG1X34">#REF!</definedName>
    <definedName name="REDCOPAHG212X1">#REF!</definedName>
    <definedName name="REDCOPAHG2X112">#REF!</definedName>
    <definedName name="REDCOPAHG2X34">#REF!</definedName>
    <definedName name="REDCOPAHG34X12">#REF!</definedName>
    <definedName name="REDCPVC1X34">#REF!</definedName>
    <definedName name="REDCPVC34X12">#REF!</definedName>
    <definedName name="REDPVCDREN3X112">#REF!</definedName>
    <definedName name="REDPVCDREN3X2">#REF!</definedName>
    <definedName name="REDPVCDREN4X2">#REF!</definedName>
    <definedName name="REDPVCDREN4X3">#REF!</definedName>
    <definedName name="REDPVCDREN6X4">#REF!</definedName>
    <definedName name="REDPVCPRES112X1">#REF!</definedName>
    <definedName name="REDPVCPRES1X34">#REF!</definedName>
    <definedName name="REDPVCPRES2X1">#REF!</definedName>
    <definedName name="REDPVCPRES34X12">#REF!</definedName>
    <definedName name="REDPVCPRES4X2">#REF!</definedName>
    <definedName name="REDPVCPRES4X3">#REF!</definedName>
    <definedName name="REDUCCION_BUSHING_HG_12x38">#REF!</definedName>
    <definedName name="REDUCCION_BUSHING_HG_12x38_10">#REF!</definedName>
    <definedName name="REDUCCION_BUSHING_HG_12x38_11">#REF!</definedName>
    <definedName name="REDUCCION_BUSHING_HG_12x38_6">#REF!</definedName>
    <definedName name="REDUCCION_BUSHING_HG_12x38_7">#REF!</definedName>
    <definedName name="REDUCCION_BUSHING_HG_12x38_8">#REF!</definedName>
    <definedName name="REDUCCION_BUSHING_HG_12x38_9">#REF!</definedName>
    <definedName name="Reduccion_de_3_8____1_2">[26]Insumos!$G$388</definedName>
    <definedName name="REDUCCION_PVC_34a12">#REF!</definedName>
    <definedName name="REDUCCION_PVC_34a12_10">#REF!</definedName>
    <definedName name="REDUCCION_PVC_34a12_11">#REF!</definedName>
    <definedName name="REDUCCION_PVC_34a12_6">#REF!</definedName>
    <definedName name="REDUCCION_PVC_34a12_7">#REF!</definedName>
    <definedName name="REDUCCION_PVC_34a12_8">#REF!</definedName>
    <definedName name="REDUCCION_PVC_34a12_9">#REF!</definedName>
    <definedName name="Reduccion_pvc_4__a_3">[26]Insumos!$G$384</definedName>
    <definedName name="REDUCCION_PVC_DREN_4x2">#REF!</definedName>
    <definedName name="REDUCCION_PVC_DREN_4x2_10">#REF!</definedName>
    <definedName name="REDUCCION_PVC_DREN_4x2_11">#REF!</definedName>
    <definedName name="REDUCCION_PVC_DREN_4x2_6">#REF!</definedName>
    <definedName name="REDUCCION_PVC_DREN_4x2_7">#REF!</definedName>
    <definedName name="REDUCCION_PVC_DREN_4x2_8">#REF!</definedName>
    <definedName name="REDUCCION_PVC_DREN_4x2_9">#REF!</definedName>
    <definedName name="REFERENCIA">[86]COF!$G$733</definedName>
    <definedName name="REFERENCIA_10">#REF!</definedName>
    <definedName name="REFERENCIA_11">#REF!</definedName>
    <definedName name="REFERENCIA_6">#REF!</definedName>
    <definedName name="REFERENCIA_7">#REF!</definedName>
    <definedName name="REFERENCIA_8">#REF!</definedName>
    <definedName name="REFERENCIA_9">#REF!</definedName>
    <definedName name="refuerzo.plano">#REF!</definedName>
    <definedName name="REG10104CRIOLLO">#REF!</definedName>
    <definedName name="REG12124CRIOLLO">#REF!</definedName>
    <definedName name="REG44USA">#REF!</definedName>
    <definedName name="REG55USA">#REF!</definedName>
    <definedName name="REG664CRIOLLO">#REF!</definedName>
    <definedName name="REG884CRIOLLO">#REF!</definedName>
    <definedName name="Regado.y.Compactado">#REF!</definedName>
    <definedName name="Regado__nivelado__comp._y_mojado_arcilla_e_20_cm">'[26]Análisis grales'!$F$936</definedName>
    <definedName name="Regado__nivelado__comp._y_mojado_e_20_cm">'[26]Análisis grales'!$F$936</definedName>
    <definedName name="Regado__nivelado__mojado_y_compactado_relleno_camino__e_20cm">'[26]Análisis grales'!$F$1964</definedName>
    <definedName name="Regado_de_Agua_con_Camion_arcilla">'[26]Análisis grales'!$F$923</definedName>
    <definedName name="Regado_material_a_mano">'[26]Análisis grales'!$F$2497</definedName>
    <definedName name="Regado_y_Nivelado_con_gredar_e_15_cm_arcilla">'[26]Análisis grales'!$F$930</definedName>
    <definedName name="Regado_y_Nivelado_con_gredar_e_20_cm">'[26]Análisis grales'!$F$930</definedName>
    <definedName name="REGISTRO__2.4_X_2.4_X_ALTURA_DE_2.10_PARA_CAUDALIMETRO__Electromagnetico_Waterflux_3000_v3__DE_12">'[26]REGISTROS HORM VAC INSITU'!$O$85</definedName>
    <definedName name="REGISTRO__2.4_X_2.4_X_ALTURA_DE_2.10_PARA_CAUDALIMETRO__Electromagnetico_Waterflux_3000_v3__DE_16">'[26]REGISTROS HORM VAC INSITU'!$O$123</definedName>
    <definedName name="REGISTRO__2.4_X_2.4_X_ALTURA_DE_2.10_PARA_CAUDALIMETRO__Electromagnetico_Waterflux_3000_v3__DE_8">'[26]REGISTROS HORM VAC INSITU'!$O$48</definedName>
    <definedName name="REGISTRO_1.7X2.31__Medidas_Internas___CON_ALTURA_TOTAL_DE_3.45_PARA_VALVULA_VILLEGAS">'[26]REGISTROS HA VS RValv y Cpurga'!$O$29</definedName>
    <definedName name="REGISTRO_2.3X2.5_CON_ALTURA_TOTAL_DE_2.9_CAUDALIMETRO__EB">'[26]REGISTROS HORM VAC INSITU EB'!$O$25</definedName>
    <definedName name="REGISTRO_2.9X2.9_CON_ALTURA_DE_2.10_PARA_CAUDALIMETRO__Electromagnetico_Waterflux_3000_v3__DE_20">'[26]REGISTROS HORM VAC INSITU'!$O$161</definedName>
    <definedName name="REGISTRO_2.9X2.9_CON_ALTURA_DE_2.10_PARA_CAUDALIMETRO__Ultrasonico_Optisonic_6000_____de_20">'[26]REGISTROS HORM VAC INSITU'!$O$198</definedName>
    <definedName name="REGISTRO_3.90x2.95_CON_ALTURA_TOTAL_DE_3.36">'[26]REGISTROS HORM VAC INSITU EB'!$O$44</definedName>
    <definedName name="Registro_camara_de_inspeccion_100X100X60">'[26]Análisis grales'!$F$1358</definedName>
    <definedName name="REGISTRO_CIRCULAR_PREFABRICADO_PARA_CAUDALIMETRO__Electromagnetico_Waterflux_3000_v3__DE_2">'[26]REGISTROS PREFABRICADOS'!$O$26</definedName>
    <definedName name="REGISTRO_CIRCULAR_PREFABRICADO_PARA_CAUDALIMETRO__Electromagnetico_Waterflux_3000_v3__DE_3">'[26]REGISTROS PREFABRICADOS'!$O$48</definedName>
    <definedName name="REGISTRO_CIRCULAR_PREFABRICADO_PARA_CAUDALIMETRO__Electromagnetico_Waterflux_3000_v3__DE_4">'[26]REGISTROS PREFABRICADOS'!$O$69</definedName>
    <definedName name="REGISTRO_CIRCULAR_PREFABRICADO_PARA_CAUDALIMETRO__Electromagnetico_Waterflux_3000_v3__DE_6">'[26]REGISTROS PREFABRICADOS'!$O$90</definedName>
    <definedName name="Registro_de_ladrillo_hasta_2.7_ml_de_altura">'[26]Análisis grales'!$F$2261</definedName>
    <definedName name="REGISTRO_ELEC_6x6">#REF!</definedName>
    <definedName name="REGISTRO_ELEC_6x6_10">#REF!</definedName>
    <definedName name="REGISTRO_ELEC_6x6_11">#REF!</definedName>
    <definedName name="REGISTRO_ELEC_6x6_6">#REF!</definedName>
    <definedName name="REGISTRO_ELEC_6x6_7">#REF!</definedName>
    <definedName name="REGISTRO_ELEC_6x6_8">#REF!</definedName>
    <definedName name="REGISTRO_ELEC_6x6_9">#REF!</definedName>
    <definedName name="REGISTRO_PARA_CAUDALIMETRO_VILLEGAS_1.65x1.75_CON_ALTURA_TOTAL_DE_2.30">'[26]REGISTROS HA Caudalimetros'!$O$46</definedName>
    <definedName name="registros">#REF!</definedName>
    <definedName name="REGLA">#REF!</definedName>
    <definedName name="Regla.pañete">#REF!</definedName>
    <definedName name="REGLA_PAÑETE">#REF!</definedName>
    <definedName name="REGLA_PAÑETE_10">#REF!</definedName>
    <definedName name="REGLA_PAÑETE_11">#REF!</definedName>
    <definedName name="REGLA_PAÑETE_6">#REF!</definedName>
    <definedName name="REGLA_PAÑETE_7">#REF!</definedName>
    <definedName name="REGLA_PAÑETE_8">#REF!</definedName>
    <definedName name="REGLA_PAÑETE_9">#REF!</definedName>
    <definedName name="Rejilla_para_imbornal">[26]Insumos!$G$441</definedName>
    <definedName name="REJILLA_PISO">#REF!</definedName>
    <definedName name="REJILLA_PISO_10">#REF!</definedName>
    <definedName name="REJILLA_PISO_11">#REF!</definedName>
    <definedName name="REJILLA_PISO_6">#REF!</definedName>
    <definedName name="REJILLA_PISO_7">#REF!</definedName>
    <definedName name="REJILLA_PISO_8">#REF!</definedName>
    <definedName name="REJILLA_PISO_9">#REF!</definedName>
    <definedName name="REJILLAPISO">#REF!</definedName>
    <definedName name="REJILLAPISOALUM">#REF!</definedName>
    <definedName name="REJILLAS_1x1">#REF!</definedName>
    <definedName name="REJILLAS_1x1_10">#REF!</definedName>
    <definedName name="REJILLAS_1x1_11">#REF!</definedName>
    <definedName name="REJILLAS_1x1_6">#REF!</definedName>
    <definedName name="REJILLAS_1x1_7">#REF!</definedName>
    <definedName name="REJILLAS_1x1_8">#REF!</definedName>
    <definedName name="REJILLAS_1x1_9">#REF!</definedName>
    <definedName name="Relleno.caliche">#REF!</definedName>
    <definedName name="Relleno_Compactado_para_Estructuras___dist_acarreo__hasta_15km">'[26]Análisis grales'!$F$2430</definedName>
    <definedName name="Relleno_Material_Granular_Tipo_Base_desde_Fagenca">[26]Insumos!$G$149</definedName>
    <definedName name="Relleno_perimetral_en_estructuras_de_EB">'[26]Análisis grales'!$F$4837</definedName>
    <definedName name="RELLENOCAL">#REF!</definedName>
    <definedName name="RELLENOCALEQ">#REF!</definedName>
    <definedName name="RELLENOCALGRAN">#REF!</definedName>
    <definedName name="RELLENOCALGRANEQ">#REF!</definedName>
    <definedName name="RELLENOGRAN">#REF!</definedName>
    <definedName name="RELLENOGRANEQ">#REF!</definedName>
    <definedName name="RELLENOREP">#REF!</definedName>
    <definedName name="RELLENOREPEQ">#REF!</definedName>
    <definedName name="Remocion_de_Alcantarilla_tubular_de_hasta_122_cm.__48___de_diametro_interior">'[26]Análisis grales'!$F$3336</definedName>
    <definedName name="Remocion_verja_de_alambre_de_puas">'[26]Análisis grales'!$F$708</definedName>
    <definedName name="Remocion_y_bote_de_asfalto">'[26]Análisis grales'!$F$84</definedName>
    <definedName name="Remocion_y_bote_de_asfalto_en_cruce_de_Puente_a_Villegas">'[26]Análisis grales'!$F$5273</definedName>
    <definedName name="Remocion_y_bote_de_asfalto_Registro">'[26]Análisis grales'!$F$5445</definedName>
    <definedName name="Remocion_y_Re_Colocacion_Linea_de_Tuberias_de_Suministro_de_Agua_Potable_Existente">'[26]Análisis grales'!$F$2904</definedName>
    <definedName name="REMOCIONCVMANO">#REF!</definedName>
    <definedName name="Remociony_Carguio_de_asfalto__Levantamiento_de_asfalto_cortado_y_carguio_a_camion">'[26]Análisis grales'!$F$5304</definedName>
    <definedName name="Rendimiento_D8K_en_Material_Inservible_Base_y_Subbase_Vieja">'[26]Param.eq pesado'!$D$419</definedName>
    <definedName name="Reparacion_con_Pintura_de_Epoxica_en_paneles_Hormigon_Visto">'[26]Análisis grales'!$F$2968</definedName>
    <definedName name="REPELLOTECHO">#REF!</definedName>
    <definedName name="REPLANTEO">#REF!</definedName>
    <definedName name="Replanteo_Agua_Potable">'[26]Análisis grales'!$F$5294</definedName>
    <definedName name="Replanteo_de_Tuberias_acceso_a_EB">'[26]Análisis grales'!$F$4803</definedName>
    <definedName name="Replanteo_de_verja">'[26]Análisis grales'!$F$3955</definedName>
    <definedName name="Replanteo_y_Control_Topografico_Cruce_Puente_para_LI_Villegas">'[26]Análisis grales'!$F$5263</definedName>
    <definedName name="Replanteo_y_Control_Topografico_EB">'[26]Análisis grales'!$F$5117</definedName>
    <definedName name="Replanteo_y_Control_Topografico_Estructura_de_Entrega">'[26]Análisis grales'!$F$5127</definedName>
    <definedName name="Replanteo_y_Control_Topografico_Estructura_Sifon_de_LI_Pomier">'[26]Análisis grales'!$F$5194</definedName>
    <definedName name="REPLANTEOM">#REF!</definedName>
    <definedName name="REPLANTEOM2">#REF!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posicion.Material.Excavado">#REF!</definedName>
    <definedName name="RESANE">#REF!</definedName>
    <definedName name="Resane_de_Superficies_vaciadas__basico__Tipo_1">'[26]Análisis grales'!$F$4795</definedName>
    <definedName name="Respirador_para_particulas">[26]Insumos!$G$604</definedName>
    <definedName name="REST.BUFFET.Y.COCINA">#REF!</definedName>
    <definedName name="Rest.Coc.C">[37]Análisis!#REF!</definedName>
    <definedName name="Rest.Coc.C1.3.5">[37]Análisis!#REF!</definedName>
    <definedName name="Rest.Coc.C2">[37]Análisis!#REF!</definedName>
    <definedName name="Rest.Coc.C4">[37]Análisis!#REF!</definedName>
    <definedName name="Rest.Coc.C6">[37]Análisis!#REF!</definedName>
    <definedName name="Rest.Coc.C7">[37]Análisis!#REF!</definedName>
    <definedName name="Rest.Coc.CA">[37]Análisis!#REF!</definedName>
    <definedName name="Rest.Coc.Techo.Cocina">[37]Análisis!#REF!</definedName>
    <definedName name="Rest.Coc.V1">[37]Análisis!#REF!</definedName>
    <definedName name="Rest.Coc.V12">[37]Análisis!#REF!</definedName>
    <definedName name="Rest.Coc.V13">[37]Análisis!#REF!</definedName>
    <definedName name="Rest.Coc.V14">[37]Análisis!#REF!</definedName>
    <definedName name="Rest.Coc.V2">[37]Análisis!#REF!</definedName>
    <definedName name="Rest.Coc.V3">[37]Análisis!#REF!</definedName>
    <definedName name="Rest.Coc.V4">[37]Análisis!#REF!</definedName>
    <definedName name="Rest.Coc.V5">[37]Análisis!#REF!</definedName>
    <definedName name="Rest.Coc.V6">[37]Análisis!#REF!</definedName>
    <definedName name="Rest.Coc.V7">[37]Análisis!#REF!</definedName>
    <definedName name="Rest.Coc.Zc">[37]Análisis!#REF!</definedName>
    <definedName name="Rest.Coc.Zc1">[37]Análisis!#REF!</definedName>
    <definedName name="Rest.Coc.Zc2">[37]Análisis!#REF!</definedName>
    <definedName name="Rest.Coc.Zc3">[37]Análisis!#REF!</definedName>
    <definedName name="Rest.Coc.Zc4">[37]Análisis!#REF!</definedName>
    <definedName name="Rest.Coc.Zc5">[37]Análisis!#REF!</definedName>
    <definedName name="Rest.Coc.Zc6">[37]Análisis!#REF!</definedName>
    <definedName name="Rest.Coc.Zc7">[37]Análisis!#REF!</definedName>
    <definedName name="Rest.Esp.Col.C1">[37]Análisis!#REF!</definedName>
    <definedName name="Rest.Esp.Col.C2">[37]Análisis!#REF!</definedName>
    <definedName name="Rest.Esp.Col.C3">[37]Análisis!#REF!</definedName>
    <definedName name="Rest.Esp.Col.C4">[37]Análisis!#REF!</definedName>
    <definedName name="Rest.Esp.Col.Cc">[37]Análisis!#REF!</definedName>
    <definedName name="Rest.Esp.Losa.Techo">[37]Análisis!#REF!</definedName>
    <definedName name="Rest.Esp.Viga.V1">[37]Análisis!#REF!</definedName>
    <definedName name="Rest.Esp.Viga.V2">[37]Análisis!#REF!</definedName>
    <definedName name="Rest.Esp.Viga.V3">[37]Análisis!#REF!</definedName>
    <definedName name="Rest.Esp.Viga.V4R">[37]Análisis!#REF!</definedName>
    <definedName name="Rest.Esp.Viga.V5">[37]Análisis!#REF!</definedName>
    <definedName name="Rest.Esp.Viga.V6R">[37]Análisis!#REF!</definedName>
    <definedName name="Rest.Esp.Viga.V7R">[37]Análisis!#REF!</definedName>
    <definedName name="Rest.Esp.Viga.V8R">[37]Análisis!#REF!</definedName>
    <definedName name="Rest.Tematico">#REF!</definedName>
    <definedName name="RESTAURANT.ESPECIALIDADES">#REF!</definedName>
    <definedName name="RESU">#REF!</definedName>
    <definedName name="Retardante.SX400R.4oz.">#REF!</definedName>
    <definedName name="retret" hidden="1">'[11]ANALISIS STO DGO'!#REF!</definedName>
    <definedName name="RETRO_320">#REF!</definedName>
    <definedName name="RETRO_320_10">#REF!</definedName>
    <definedName name="RETRO_320_11">#REF!</definedName>
    <definedName name="RETRO_320_6">#REF!</definedName>
    <definedName name="RETRO_320_7">#REF!</definedName>
    <definedName name="RETRO_320_8">#REF!</definedName>
    <definedName name="RETRO_320_9">#REF!</definedName>
    <definedName name="Rev.Baldosines">#REF!</definedName>
    <definedName name="Rev.ceram.15x15.serv.">[34]Análisis!$D$620</definedName>
    <definedName name="Rev.ceram.cocina.bano">[34]Análisis!$D$601</definedName>
    <definedName name="Rev.ceram.fachada.Asumido">#REF!</definedName>
    <definedName name="Rev.Cerámica">#REF!</definedName>
    <definedName name="Rev.Gres">#REF!</definedName>
    <definedName name="Rev.Marmol.Antillano">[37]Análisis!#REF!</definedName>
    <definedName name="Rev.Piedra">#REF!</definedName>
    <definedName name="REVCER01">#REF!</definedName>
    <definedName name="REVCER09">#REF!</definedName>
    <definedName name="Reves.de.ladrillo.2x4x8">[34]Análisis!$D$629</definedName>
    <definedName name="reves.marmol">#REF!</definedName>
    <definedName name="Reves.Piedra.caliza">[34]Análisis!$D$645</definedName>
    <definedName name="Revest.Ceram.Importada">#REF!</definedName>
    <definedName name="Revest.Cerám.Mezc.Antillana">[37]Análisis!#REF!</definedName>
    <definedName name="Revest.Ceramica.15x15">#REF!</definedName>
    <definedName name="revest.clavot">#REF!</definedName>
    <definedName name="Revest.en.piedra.coralina">[34]Análisis!$D$638</definedName>
    <definedName name="Revest.Loseta.cem.Pulido">#REF!</definedName>
    <definedName name="Revest.marmol">[34]Análisis!$D$591</definedName>
    <definedName name="Revest.Mármol.Tipo.B.30x60">#REF!</definedName>
    <definedName name="Revest.Porcelanato30x60">[34]Análisis!$D$610</definedName>
    <definedName name="REVESTIMIENTO_CERAMICA_20x20">#REF!</definedName>
    <definedName name="REVESTIMIENTO_CERAMICA_20x20_10">#REF!</definedName>
    <definedName name="REVESTIMIENTO_CERAMICA_20x20_11">#REF!</definedName>
    <definedName name="REVESTIMIENTO_CERAMICA_20x20_6">#REF!</definedName>
    <definedName name="REVESTIMIENTO_CERAMICA_20x20_7">#REF!</definedName>
    <definedName name="REVESTIMIENTO_CERAMICA_20x20_8">#REF!</definedName>
    <definedName name="REVESTIMIENTO_CERAMICA_20x20_9">#REF!</definedName>
    <definedName name="REVESTIMIENTOS">#REF!</definedName>
    <definedName name="REVLAD248">#REF!</definedName>
    <definedName name="REVLADBIS228">#REF!</definedName>
    <definedName name="reyry" hidden="1">'[11]ANALISIS STO DGO'!#REF!</definedName>
    <definedName name="Riego_de_Adherencia">'[26]Análisis grales'!$F$1016</definedName>
    <definedName name="Riego_de_Imprimacion__0.5_gl_m2">'[26]Análisis grales'!$F$4412</definedName>
    <definedName name="rjykjh" hidden="1">'[11]ANALISIS STO DGO'!#REF!</definedName>
    <definedName name="ROBLEBRA">#REF!</definedName>
    <definedName name="RODILLO_CAT_815">#REF!</definedName>
    <definedName name="RODILLO_CAT_815_10">#REF!</definedName>
    <definedName name="RODILLO_CAT_815_11">#REF!</definedName>
    <definedName name="RODILLO_CAT_815_6">#REF!</definedName>
    <definedName name="RODILLO_CAT_815_7">#REF!</definedName>
    <definedName name="RODILLO_CAT_815_8">#REF!</definedName>
    <definedName name="RODILLO_CAT_815_9">#REF!</definedName>
    <definedName name="rodjjh" hidden="1">'[11]ANALISIS STO DGO'!#REF!</definedName>
    <definedName name="Rollo_50__Malla_ciclónica_6_C_9">[26]Insumos!$G$35</definedName>
    <definedName name="Rollos_de_cinta">[26]Insumos!$G$624</definedName>
    <definedName name="Rolo_mota_para_pintura">[26]Insumos!$G$155</definedName>
    <definedName name="ROSETA">#REF!</definedName>
    <definedName name="ROSETA_10">#REF!</definedName>
    <definedName name="ROSETA_11">#REF!</definedName>
    <definedName name="ROSETA_6">#REF!</definedName>
    <definedName name="ROSETA_7">#REF!</definedName>
    <definedName name="ROSETA_8">#REF!</definedName>
    <definedName name="ROSETA_9">#REF!</definedName>
    <definedName name="Roseta_de_porcelana">[26]Insumos!$G$226</definedName>
    <definedName name="rqwrwe" hidden="1">'[11]ANALISIS STO DGO'!#REF!</definedName>
    <definedName name="rrr">#REF!</definedName>
    <definedName name="rturt" hidden="1">'[11]ANALISIS STO DGO'!#REF!</definedName>
    <definedName name="rturut" hidden="1">'[11]ANALISIS STO DGO'!#REF!</definedName>
    <definedName name="rtutyuty" hidden="1">'[11]ANALISIS STO DGO'!#REF!</definedName>
    <definedName name="rtuy" hidden="1">'[11]ANALISIS STO DGO'!#REF!</definedName>
    <definedName name="rtyrtuy" hidden="1">'[11]ANALISIS STO DGO'!#REF!</definedName>
    <definedName name="rtyrty" hidden="1">'[11]ANALISIS STO DGO'!#REF!</definedName>
    <definedName name="rtytry" hidden="1">#REF!</definedName>
    <definedName name="RUEDACAJABOLA3">#REF!</definedName>
    <definedName name="ryrtuyu" hidden="1">'[11]ANALISIS STO DGO'!#REF!</definedName>
    <definedName name="rytytry" hidden="1">'[11]ANALISIS STO DGO'!#REF!</definedName>
    <definedName name="ryuy" hidden="1">'[11]ANALISIS STO DGO'!#REF!</definedName>
    <definedName name="s">#REF!</definedName>
    <definedName name="SALARIO">#REF!</definedName>
    <definedName name="SALCAL">#REF!</definedName>
    <definedName name="SALIDA">#N/A</definedName>
    <definedName name="SALIDA_6">NA()</definedName>
    <definedName name="Salida_luces_cenitales_c_bombillos_100_w">'[26]Análisis grales'!$F$1575</definedName>
    <definedName name="Salida_tomacorriente_Doble">'[26]Análisis grales'!$F$1549</definedName>
    <definedName name="Salidas_luz_en_techo__piso_y_pared">'[26]Análisis grales'!$F$1508</definedName>
    <definedName name="SALON.CONVENCIONES">#REF!</definedName>
    <definedName name="SALTEL">#REF!</definedName>
    <definedName name="SANITARIAS">#REF!</definedName>
    <definedName name="santos" hidden="1">'[11]ANALISIS STO DGO'!#REF!</definedName>
    <definedName name="sardinel">#REF!</definedName>
    <definedName name="sdfsdl" hidden="1">'[11]ANALISIS STO DGO'!#REF!</definedName>
    <definedName name="sdsdf" hidden="1">'[11]ANALISIS STO DGO'!#REF!</definedName>
    <definedName name="SDSDFSDFSDF">#REF!</definedName>
    <definedName name="SDSDFSDFSDF_6">#REF!</definedName>
    <definedName name="Sealer">#REF!</definedName>
    <definedName name="sedfghh" hidden="1">'[11]ANALISIS STO DGO'!#REF!</definedName>
    <definedName name="SEGUETA">#REF!</definedName>
    <definedName name="SEGUETA_10">#REF!</definedName>
    <definedName name="SEGUETA_11">#REF!</definedName>
    <definedName name="SEGUETA_6">#REF!</definedName>
    <definedName name="SEGUETA_7">#REF!</definedName>
    <definedName name="SEGUETA_8">#REF!</definedName>
    <definedName name="SEGUETA_9">#REF!</definedName>
    <definedName name="Senalizaciones_Verticales_Informativas">[26]Insumos!$G$636</definedName>
    <definedName name="Señal_de_Pare">[26]Insumos!$G$581</definedName>
    <definedName name="Señal_de_Peligro">[26]Insumos!$G$562</definedName>
    <definedName name="Señal_de_Velocidad_Máxima">[26]Insumos!$G$588</definedName>
    <definedName name="Señal_Despacio">[26]Insumos!$G$591</definedName>
    <definedName name="Señal_Informativa_Doble">[26]Insumos!$G$589</definedName>
    <definedName name="Señal_No_Estacione">[26]Insumos!$G$590</definedName>
    <definedName name="Separador_barrera_de_defensa">[26]Insumos!$G$164</definedName>
    <definedName name="Septico_Simple">'[26]Análisis grales'!$F$1428</definedName>
    <definedName name="SEPTICOCAL">#REF!</definedName>
    <definedName name="SEPTICOROC">#REF!</definedName>
    <definedName name="SEPTICOTIE">#REF!</definedName>
    <definedName name="Servicio_Bombeo_Hormigón">[26]Insumos!$G$510</definedName>
    <definedName name="Sheetrock.antihumedad">#REF!</definedName>
    <definedName name="Sheetrock.en.plastbau">#REF!</definedName>
    <definedName name="sheetrock.media">[53]Insumos!$L$38</definedName>
    <definedName name="shingle.asfaltico">#REF!</definedName>
    <definedName name="SIERRA_ELECTRICA">#REF!</definedName>
    <definedName name="SIERRA_ELECTRICA_10">#REF!</definedName>
    <definedName name="SIERRA_ELECTRICA_11">#REF!</definedName>
    <definedName name="SIERRA_ELECTRICA_6">#REF!</definedName>
    <definedName name="SIERRA_ELECTRICA_7">#REF!</definedName>
    <definedName name="SIERRA_ELECTRICA_8">#REF!</definedName>
    <definedName name="SIERRA_ELECTRICA_9">#REF!</definedName>
    <definedName name="Sierra_para_corte_de_arboles">[26]Insumos!$G$601</definedName>
    <definedName name="sifon_niquel_1_1_4">[26]Insumos!$G$372</definedName>
    <definedName name="SIFON_PVC_1_12">#REF!</definedName>
    <definedName name="SIFON_PVC_1_12_10">#REF!</definedName>
    <definedName name="SIFON_PVC_1_12_11">#REF!</definedName>
    <definedName name="SIFON_PVC_1_12_6">#REF!</definedName>
    <definedName name="SIFON_PVC_1_12_7">#REF!</definedName>
    <definedName name="SIFON_PVC_1_12_8">#REF!</definedName>
    <definedName name="SIFON_PVC_1_12_9">#REF!</definedName>
    <definedName name="SIFON_PVC_1_14">#REF!</definedName>
    <definedName name="SIFON_PVC_1_14_10">#REF!</definedName>
    <definedName name="SIFON_PVC_1_14_11">#REF!</definedName>
    <definedName name="SIFON_PVC_1_14_6">#REF!</definedName>
    <definedName name="SIFON_PVC_1_14_7">#REF!</definedName>
    <definedName name="SIFON_PVC_1_14_8">#REF!</definedName>
    <definedName name="SIFON_PVC_1_14_9">#REF!</definedName>
    <definedName name="SIFON_PVC_2">#REF!</definedName>
    <definedName name="SIFON_PVC_2_10">#REF!</definedName>
    <definedName name="SIFON_PVC_2_11">#REF!</definedName>
    <definedName name="SIFON_PVC_2_6">#REF!</definedName>
    <definedName name="SIFON_PVC_2_7">#REF!</definedName>
    <definedName name="SIFON_PVC_2_8">#REF!</definedName>
    <definedName name="SIFON_PVC_2_9">#REF!</definedName>
    <definedName name="SIFON_PVC_4">#REF!</definedName>
    <definedName name="SIFON_PVC_4_10">#REF!</definedName>
    <definedName name="SIFON_PVC_4_11">#REF!</definedName>
    <definedName name="SIFON_PVC_4_6">#REF!</definedName>
    <definedName name="SIFON_PVC_4_7">#REF!</definedName>
    <definedName name="SIFON_PVC_4_8">#REF!</definedName>
    <definedName name="SIFON_PVC_4_9">#REF!</definedName>
    <definedName name="Sifones_pvc_2__drenaje">[26]Insumos!$G$382</definedName>
    <definedName name="SIFONFREGPVC">#REF!</definedName>
    <definedName name="SIFONLAVCROM">#REF!</definedName>
    <definedName name="SIFONLAVPVC">#REF!</definedName>
    <definedName name="SIFONPVC112">#REF!</definedName>
    <definedName name="SIFONPVC2">#REF!</definedName>
    <definedName name="SIFONPVC3">#REF!</definedName>
    <definedName name="SIFONPVC4">#REF!</definedName>
    <definedName name="Sika_Grout">[26]Insumos!$G$287</definedName>
    <definedName name="SILICONE">#REF!</definedName>
    <definedName name="SILICONE_10">#REF!</definedName>
    <definedName name="SILICONE_11">#REF!</definedName>
    <definedName name="SILICONE_6">#REF!</definedName>
    <definedName name="SILICONE_7">#REF!</definedName>
    <definedName name="SILICONE_8">#REF!</definedName>
    <definedName name="SILICONE_9">#REF!</definedName>
    <definedName name="SILICOOL">#REF!</definedName>
    <definedName name="Sillas_P_Escritorio">[26]Insumos!$G$739</definedName>
    <definedName name="Sillas_P_Visitas">[26]Insumos!$G$740</definedName>
    <definedName name="Sillas_para_Salon_de_Reuniones">[26]Insumos!$G$743</definedName>
    <definedName name="sistema" hidden="1">'[11]ANALISIS STO DGO'!#REF!</definedName>
    <definedName name="Sistema.Agua.Potable.Entrepiso">#REF!</definedName>
    <definedName name="sistema.aire.acondicionado">[34]Resumen!$D$24</definedName>
    <definedName name="Sistema.contra.incendio">#REF!</definedName>
    <definedName name="sjdkhgl" hidden="1">'[11]ANALISIS STO DGO'!#REF!</definedName>
    <definedName name="SOLDADORA">#REF!</definedName>
    <definedName name="SOLDADORA_10">#REF!</definedName>
    <definedName name="SOLDADORA_11">#REF!</definedName>
    <definedName name="SOLDADORA_6">#REF!</definedName>
    <definedName name="SOLDADORA_7">#REF!</definedName>
    <definedName name="SOLDADORA_8">#REF!</definedName>
    <definedName name="SOLDADORA_9">#REF!</definedName>
    <definedName name="sor" hidden="1">'[11]ANALISIS STO DGO'!#REF!</definedName>
    <definedName name="sort" hidden="1">'[11]ANALISIS STO DGO'!#REF!</definedName>
    <definedName name="spm">#REF!</definedName>
    <definedName name="SS">[35]M.O.!$C$12</definedName>
    <definedName name="SSSSSSS">#REF!</definedName>
    <definedName name="SSSSSSSSSS">#REF!</definedName>
    <definedName name="Stain">#REF!</definedName>
    <definedName name="stud2.5.s22">[53]Insumos!$L$30</definedName>
    <definedName name="SUB">[87]presupuesto!#REF!</definedName>
    <definedName name="SUB.1.ExteriorA.N.">#REF!</definedName>
    <definedName name="Sub.Ext.Gral.">#REF!</definedName>
    <definedName name="Sub.Mat.Losa.Aligerada">#REF!</definedName>
    <definedName name="Sub.Total.1">#REF!</definedName>
    <definedName name="SUB.TOTAL.Prelim.A.N.">#REF!</definedName>
    <definedName name="SUB.VILLA1">#REF!</definedName>
    <definedName name="SUB_3">#N/A</definedName>
    <definedName name="SUB_TOTAL">#REF!</definedName>
    <definedName name="SUB_TOTAL.Prelim.FaseI">#REF!</definedName>
    <definedName name="Sub_Total_1.Cocina">#REF!</definedName>
    <definedName name="SUB_TOTAL_1.Lav.">#REF!</definedName>
    <definedName name="SUB_TOTAL_10">#REF!</definedName>
    <definedName name="SUB_TOTAL_11">#REF!</definedName>
    <definedName name="SUB_TOTAL_6">#REF!</definedName>
    <definedName name="SUB_TOTAL_7">#REF!</definedName>
    <definedName name="SUB_TOTAL_8">#REF!</definedName>
    <definedName name="SUB_TOTAL_9">#REF!</definedName>
    <definedName name="SUB_TOTAL_EN_RD">'[88]Laurel(OBINSA)'!$H$107</definedName>
    <definedName name="Subida.mat.Fino">#REF!</definedName>
    <definedName name="Subida__Bajada_y_Transporte_Cemento_3">#N/A</definedName>
    <definedName name="subtotal_3">"$#REF!.$H$59"</definedName>
    <definedName name="SUBTOTAL1_3">"$#REF!.$H$52"</definedName>
    <definedName name="SUBTOTALA_3">"$#REF!.$M$53"</definedName>
    <definedName name="SUBTOTALGASTOSGENERALES_3">"$#REF!.$H$67"</definedName>
    <definedName name="SUBTOTALGASTOSGENERALES1_3">"$#REF!.$H$59"</definedName>
    <definedName name="SUBTOTALPRESU_3">"$#REF!.$F$52"</definedName>
    <definedName name="SUELDO_3">"$#REF!.$#REF!$#REF!"</definedName>
    <definedName name="Suministro__acarreo_y_compactacion__granzote_con_maco___M3C">'[26]Análisis grales'!$F$4829</definedName>
    <definedName name="Suministro__Acarreo_y_compactación__Material_Granular__Clasificado_Compactado_al_95__Proctor_Standart">'[26]Análisis grales'!$F$4739</definedName>
    <definedName name="Suministro__acarreo_y_compactacion_con_maco">'[26]Análisis grales'!$F$4375</definedName>
    <definedName name="Suministro_acarreo_y_compactacion_de_Arcilla___Regado__nivelado__comp._con_rodillo_y_mojado_e_20_cm">'[26]Análisis grales'!$G$2527</definedName>
    <definedName name="Suministro_Codo_ø_4__A_90">[26]Insumos!$G$645</definedName>
    <definedName name="Suministro_Codo_ø4__A_45">[26]Insumos!$G$646</definedName>
    <definedName name="Suministro_colocacion_escalera_imbornal">[26]Insumos!$G$493</definedName>
    <definedName name="Suministro_de_aluzinc_standard">[26]Insumos!$G$160</definedName>
    <definedName name="Suministro_de_estructuras_metalicas_por_libra">[26]Insumos!$G$42</definedName>
    <definedName name="Suministro_de_granzote">[26]Insumos!$G$698</definedName>
    <definedName name="Suministro_de_hormigon_asfáltico">[26]Insumos!$G$553</definedName>
    <definedName name="Suministro_de_material_de_mina_distancia_aproximada_20_km">'[26]Análisis grales'!$F$5316</definedName>
    <definedName name="Suministro_de_RC_2_MOPC">[26]Insumos!$G$550</definedName>
    <definedName name="Suministro_de_Relleno_de_prestamo__Regado__nivelado__comp._con_rodillo_y_mojado_e_20_cm">'[26]Análisis grales'!$F$2306</definedName>
    <definedName name="Suministro_Doble_Tee_Ø4">[26]Insumos!$G$648</definedName>
    <definedName name="Suministro_E_Instalacion_Tuberia_PVC_3___SDR_26">'[26]Analisis Tuberias'!$F$3</definedName>
    <definedName name="Suministro_E_Instalacion_Tuberia_PVC_4___SDR_26">'[26]Analisis Tuberias'!$F$12</definedName>
    <definedName name="Suministro_E_Instalacion_Tuberia_PVC_6___SDR_26">'[26]Analisis Tuberias'!$F$22</definedName>
    <definedName name="Suministro_Tapon_hembra_Ø6">[26]Insumos!$G$650</definedName>
    <definedName name="Suministro_Tapon_Ø4">[26]Insumos!$G$649</definedName>
    <definedName name="Suministro_Tee_Ø4">[26]Insumos!$G$647</definedName>
    <definedName name="Suministro_tinacos_500_gal.__pvc">[26]Insumos!$G$200</definedName>
    <definedName name="Suministro_y__aplicacion_Pintura_acrilica_interior">'[26]analisis MVSUR'!$G$274</definedName>
    <definedName name="Suministro_y_Coloc.Hormigón_de_Industrial_f_c_140_kg_cm2">'[26]Análisis grales'!$F$3210</definedName>
    <definedName name="Suministro_y_Coloc.Hormigón_de_Industrial_f_c_180_kg_cm2_regulariz">'[26]Análisis grales'!$F$3217</definedName>
    <definedName name="Suministro_y_Coloc.Hormigón_de_Industrial_f_c_210_kg_cm2__Dental">'[26]Análisis grales'!$F$3276</definedName>
    <definedName name="Suministro_y_Coloc.Hormigón_de_Industrial_f_c_240_kg_cm2">'[26]Análisis grales'!$F$5359</definedName>
    <definedName name="Suministro_y_Coloc.Hormigón_de_Industrial_f_c_280_kg_cm2">'[26]Análisis grales'!$F$3225</definedName>
    <definedName name="Suministro_y_coloc_Hormigón_de_Industrial_f_c_210_kg_cm2">'[26]Análisis grales'!$F$3010</definedName>
    <definedName name="Suministro_y_colocación_de_Asfalto_e_3___inc._Riego_de_Adherencia__no_incl._Transporte">'[26]Análisis grales'!$F$5341</definedName>
    <definedName name="Suministro_y_Colocacion_de_Asfalto_en_2">'[26]Análisis grales'!$F$2410</definedName>
    <definedName name="Suministro_y_Colocacion_de_Asfalto_en_4">'[26]Análisis grales'!$F$3583</definedName>
    <definedName name="Suministro_y_Colocación_de_Geotextil_MACTEX__Sobre_Grava_dren">'[26]Análisis grales'!$F$3303</definedName>
    <definedName name="Suministro_y_colocacion_de_grama_a_todo_costo">[26]Insumos!$G$478</definedName>
    <definedName name="Suministro_y_Colocación_de_Nuevas_Cerca_de_alambres_de_Púas">'[26]Análisis grales'!$F$1612</definedName>
    <definedName name="Suministro_y_Colocación_de_Nuevas_Cerca_de_alambres_de_Púas__12_LINEAS">'[26]Análisis grales'!$F$1621</definedName>
    <definedName name="SUMINISTRO_Y_COLOCACION_HORMIGON_240_DE_ANCLAJES_HORIZONTALES__Generico">'[26]Análisis grales'!$G$5355</definedName>
    <definedName name="SUMINISTRO_Y_COLOCACION_HORMIGON_DE_ANCLAJES_HORIZONTALES__Generico">'[26]Análisis grales'!$G$4762</definedName>
    <definedName name="Suministro_y_Colocacion_tuberia_de_24">'[26]Análisis grales'!$F$3054</definedName>
    <definedName name="Suministro_y_Colocacion_tuberia_de_36">'[26]Análisis grales'!$F$1695</definedName>
    <definedName name="Suministro_y_regado_de_grava_para_piso">'[26]Análisis grales'!$F$2049</definedName>
    <definedName name="Suministro_Yee_Ø_6_____4">[26]Insumos!$G$643</definedName>
    <definedName name="super" hidden="1">'[11]ANALISIS STO DGO'!#REF!</definedName>
    <definedName name="t">#REF!</definedName>
    <definedName name="Tabla1">#REF!</definedName>
    <definedName name="TABLETAS_3">#N/A</definedName>
    <definedName name="TANQUE_55Gls">#REF!</definedName>
    <definedName name="TANQUE_55Gls_10">#REF!</definedName>
    <definedName name="TANQUE_55Gls_11">#REF!</definedName>
    <definedName name="TANQUE_55Gls_6">#REF!</definedName>
    <definedName name="TANQUE_55Gls_7">#REF!</definedName>
    <definedName name="TANQUE_55Gls_8">#REF!</definedName>
    <definedName name="TANQUE_55Gls_9">#REF!</definedName>
    <definedName name="Tanque_de_60_gls.">[26]Insumos!$G$436</definedName>
    <definedName name="TANQUEAGUA">#REF!</definedName>
    <definedName name="TAPA_ALUMINIO_1x1">#REF!</definedName>
    <definedName name="TAPA_ALUMINIO_1x1_10">#REF!</definedName>
    <definedName name="TAPA_ALUMINIO_1x1_11">#REF!</definedName>
    <definedName name="TAPA_ALUMINIO_1x1_6">#REF!</definedName>
    <definedName name="TAPA_ALUMINIO_1x1_7">#REF!</definedName>
    <definedName name="TAPA_ALUMINIO_1x1_8">#REF!</definedName>
    <definedName name="TAPA_ALUMINIO_1x1_9">#REF!</definedName>
    <definedName name="Tapa_HA_para_Colector">'[26]Análisis grales'!$F$2466</definedName>
    <definedName name="Tapa_metalica_de_acero_inoxidable">[26]Insumos!$G$91</definedName>
    <definedName name="Tapa_metalica_octagonal">[26]Insumos!$G$710</definedName>
    <definedName name="Tapa_Pesada__H.F.">[26]Insumos!$G$440</definedName>
    <definedName name="TAPA_REGISTRO_HF">#REF!</definedName>
    <definedName name="TAPA_REGISTRO_HF_10">#REF!</definedName>
    <definedName name="TAPA_REGISTRO_HF_11">#REF!</definedName>
    <definedName name="TAPA_REGISTRO_HF_6">#REF!</definedName>
    <definedName name="TAPA_REGISTRO_HF_7">#REF!</definedName>
    <definedName name="TAPA_REGISTRO_HF_8">#REF!</definedName>
    <definedName name="TAPA_REGISTRO_HF_9">#REF!</definedName>
    <definedName name="TAPA_REGISTRO_HF_LIVIANA">#REF!</definedName>
    <definedName name="TAPA_REGISTRO_HF_LIVIANA_10">#REF!</definedName>
    <definedName name="TAPA_REGISTRO_HF_LIVIANA_11">#REF!</definedName>
    <definedName name="TAPA_REGISTRO_HF_LIVIANA_6">#REF!</definedName>
    <definedName name="TAPA_REGISTRO_HF_LIVIANA_7">#REF!</definedName>
    <definedName name="TAPA_REGISTRO_HF_LIVIANA_8">#REF!</definedName>
    <definedName name="TAPA_REGISTRO_HF_LIVIANA_9">#REF!</definedName>
    <definedName name="TAPACISALUM2727">#REF!</definedName>
    <definedName name="TAPAINODNAT">#REF!</definedName>
    <definedName name="Tapas_circulares_Registros__Sellada__Capacidad_de_carga_D400__transito_fluido_y_pesado__40_toneladas_._Llave_de_seguridad">[26]Insumos!$G$426</definedName>
    <definedName name="Tapas_Cuadradas_Registros_Capacidad_de_carga_B125__aceras_y_parqueos">[26]Insumos!$G$427</definedName>
    <definedName name="Tapas_HA_Moviles_para_Camara_de_purga">'[26]Análisis grales'!$F$4042</definedName>
    <definedName name="Tapas_HA_para_Canal_1x1x0.1">'[26]Análisis grales'!$F$4042</definedName>
    <definedName name="TAPE">#REF!</definedName>
    <definedName name="TAPE_3M">#REF!</definedName>
    <definedName name="TAPE_3M_10">#REF!</definedName>
    <definedName name="TAPE_3M_11">#REF!</definedName>
    <definedName name="TAPE_3M_6">#REF!</definedName>
    <definedName name="TAPE_3M_7">#REF!</definedName>
    <definedName name="TAPE_3M_8">#REF!</definedName>
    <definedName name="TAPE_3M_9">#REF!</definedName>
    <definedName name="TAPE23">#REF!</definedName>
    <definedName name="Tapete.2.1x0.8.habit.">#REF!</definedName>
    <definedName name="tapetes.1.8x1.1.habit.">#REF!</definedName>
    <definedName name="Tapetes.4.2x2.hall">#REF!</definedName>
    <definedName name="Tapon_hembra_pvc_1_2___presion">[26]Insumos!$G$375</definedName>
    <definedName name="Tapon_registro_de_4">[26]Insumos!$G$374</definedName>
    <definedName name="Tapones_Auditivos">[26]Insumos!$G$605</definedName>
    <definedName name="TAPONHHG1">#REF!</definedName>
    <definedName name="TAPONHHG112">#REF!</definedName>
    <definedName name="TAPONHHG12">#REF!</definedName>
    <definedName name="TAPONHHG2">#REF!</definedName>
    <definedName name="TAPONHHG2112">#REF!</definedName>
    <definedName name="TAPONHHG3">#REF!</definedName>
    <definedName name="TAPONHHG34">#REF!</definedName>
    <definedName name="TAPONHHG4">#REF!</definedName>
    <definedName name="TAPONMHG1">#REF!</definedName>
    <definedName name="TAPONMHG112">#REF!</definedName>
    <definedName name="TAPONMHG12">#REF!</definedName>
    <definedName name="TAPONMHG2">#REF!</definedName>
    <definedName name="TAPONMHG212">#REF!</definedName>
    <definedName name="TAPONMHG3">#REF!</definedName>
    <definedName name="TAPONMHG34">#REF!</definedName>
    <definedName name="TAPONMHG4">#REF!</definedName>
    <definedName name="TAPONREG2">#REF!</definedName>
    <definedName name="TAPONREG3">#REF!</definedName>
    <definedName name="TAPONREG4">#REF!</definedName>
    <definedName name="TARUGO">#REF!</definedName>
    <definedName name="TASA">[75]Insumos!$H$2</definedName>
    <definedName name="tasa.del.dolar">#REF!</definedName>
    <definedName name="Tasa_de_cambio_Dolar_ameicano">[26]Insumos!$G$7</definedName>
    <definedName name="TC">#REF!</definedName>
    <definedName name="techo.madera">#REF!</definedName>
    <definedName name="Techo.Madera.Cana">#REF!</definedName>
    <definedName name="Techo.madera.ondulina">#REF!</definedName>
    <definedName name="Techo.Madera.Shingle">[49]Análisis!$N$1024</definedName>
    <definedName name="Techo.MaderayCana">#REF!</definedName>
    <definedName name="Techo.MaderayShingels">#REF!</definedName>
    <definedName name="TECHOS">#REF!</definedName>
    <definedName name="TECHOS_AN">#REF!</definedName>
    <definedName name="TECHOTEJASFFORROCAO">#REF!</definedName>
    <definedName name="TECHOTEJASFFORROCED">#REF!</definedName>
    <definedName name="TECHOTEJASFFORROPINTRA">#REF!</definedName>
    <definedName name="TECHOTEJASFFORROROBBRA">#REF!</definedName>
    <definedName name="TECHOTEJCURVFORROCAO">#REF!</definedName>
    <definedName name="TECHOTEJCURVFORROCED">#REF!</definedName>
    <definedName name="TECHOTEJCURVFORROPINTRA">#REF!</definedName>
    <definedName name="TECHOTEJCURVFORROROBBRA">#REF!</definedName>
    <definedName name="TECHOTEJCURVSOBREFINO">#REF!</definedName>
    <definedName name="TECHOTEJCURVTIJPIN">#REF!</definedName>
    <definedName name="TECHOZIN26TIJPIN">#REF!</definedName>
    <definedName name="TEE_ACERO_12x8">#REF!</definedName>
    <definedName name="TEE_ACERO_12x8_10">#REF!</definedName>
    <definedName name="TEE_ACERO_12x8_11">#REF!</definedName>
    <definedName name="TEE_ACERO_12x8_6">#REF!</definedName>
    <definedName name="TEE_ACERO_12x8_7">#REF!</definedName>
    <definedName name="TEE_ACERO_12x8_8">#REF!</definedName>
    <definedName name="TEE_ACERO_12x8_9">#REF!</definedName>
    <definedName name="TEE_ACERO_16x12">#REF!</definedName>
    <definedName name="TEE_ACERO_16x12_10">#REF!</definedName>
    <definedName name="TEE_ACERO_16x12_11">#REF!</definedName>
    <definedName name="TEE_ACERO_16x12_6">#REF!</definedName>
    <definedName name="TEE_ACERO_16x12_7">#REF!</definedName>
    <definedName name="TEE_ACERO_16x12_8">#REF!</definedName>
    <definedName name="TEE_ACERO_16x12_9">#REF!</definedName>
    <definedName name="TEE_ACERO_16x16">#REF!</definedName>
    <definedName name="TEE_ACERO_16x16_10">#REF!</definedName>
    <definedName name="TEE_ACERO_16x16_11">#REF!</definedName>
    <definedName name="TEE_ACERO_16x16_6">#REF!</definedName>
    <definedName name="TEE_ACERO_16x16_7">#REF!</definedName>
    <definedName name="TEE_ACERO_16x16_8">#REF!</definedName>
    <definedName name="TEE_ACERO_16x16_9">#REF!</definedName>
    <definedName name="TEE_ACERO_16x6">#REF!</definedName>
    <definedName name="TEE_ACERO_16x6_10">#REF!</definedName>
    <definedName name="TEE_ACERO_16x6_11">#REF!</definedName>
    <definedName name="TEE_ACERO_16x6_6">#REF!</definedName>
    <definedName name="TEE_ACERO_16x6_7">#REF!</definedName>
    <definedName name="TEE_ACERO_16x6_8">#REF!</definedName>
    <definedName name="TEE_ACERO_16x6_9">#REF!</definedName>
    <definedName name="TEE_ACERO_16x8">#REF!</definedName>
    <definedName name="TEE_ACERO_16x8_10">#REF!</definedName>
    <definedName name="TEE_ACERO_16x8_11">#REF!</definedName>
    <definedName name="TEE_ACERO_16x8_6">#REF!</definedName>
    <definedName name="TEE_ACERO_16x8_7">#REF!</definedName>
    <definedName name="TEE_ACERO_16x8_8">#REF!</definedName>
    <definedName name="TEE_ACERO_16x8_9">#REF!</definedName>
    <definedName name="TEE_ACERO_20x16">#REF!</definedName>
    <definedName name="TEE_ACERO_20x16_10">#REF!</definedName>
    <definedName name="TEE_ACERO_20x16_11">#REF!</definedName>
    <definedName name="TEE_ACERO_20x16_6">#REF!</definedName>
    <definedName name="TEE_ACERO_20x16_7">#REF!</definedName>
    <definedName name="TEE_ACERO_20x16_8">#REF!</definedName>
    <definedName name="TEE_ACERO_20x16_9">#REF!</definedName>
    <definedName name="TEE_CPVC_12">#REF!</definedName>
    <definedName name="TEE_CPVC_12_10">#REF!</definedName>
    <definedName name="TEE_CPVC_12_11">#REF!</definedName>
    <definedName name="TEE_CPVC_12_6">#REF!</definedName>
    <definedName name="TEE_CPVC_12_7">#REF!</definedName>
    <definedName name="TEE_CPVC_12_8">#REF!</definedName>
    <definedName name="TEE_CPVC_12_9">#REF!</definedName>
    <definedName name="Tee_de_4___Drenaje">[26]Insumos!$G$52</definedName>
    <definedName name="TEE_HG_1">#REF!</definedName>
    <definedName name="TEE_HG_1_10">#REF!</definedName>
    <definedName name="TEE_HG_1_11">#REF!</definedName>
    <definedName name="TEE_HG_1_12">#REF!</definedName>
    <definedName name="TEE_HG_1_12_10">#REF!</definedName>
    <definedName name="TEE_HG_1_12_11">#REF!</definedName>
    <definedName name="TEE_HG_1_12_6">#REF!</definedName>
    <definedName name="TEE_HG_1_12_7">#REF!</definedName>
    <definedName name="TEE_HG_1_12_8">#REF!</definedName>
    <definedName name="TEE_HG_1_12_9">#REF!</definedName>
    <definedName name="TEE_HG_1_6">#REF!</definedName>
    <definedName name="TEE_HG_1_7">#REF!</definedName>
    <definedName name="TEE_HG_1_8">#REF!</definedName>
    <definedName name="TEE_HG_1_9">#REF!</definedName>
    <definedName name="TEE_HG_12">#REF!</definedName>
    <definedName name="TEE_HG_12_10">#REF!</definedName>
    <definedName name="TEE_HG_12_11">#REF!</definedName>
    <definedName name="TEE_HG_12_6">#REF!</definedName>
    <definedName name="TEE_HG_12_7">#REF!</definedName>
    <definedName name="TEE_HG_12_8">#REF!</definedName>
    <definedName name="TEE_HG_12_9">#REF!</definedName>
    <definedName name="TEE_HG_34">#REF!</definedName>
    <definedName name="TEE_HG_34_10">#REF!</definedName>
    <definedName name="TEE_HG_34_11">#REF!</definedName>
    <definedName name="TEE_HG_34_6">#REF!</definedName>
    <definedName name="TEE_HG_34_7">#REF!</definedName>
    <definedName name="TEE_HG_34_8">#REF!</definedName>
    <definedName name="TEE_HG_34_9">#REF!</definedName>
    <definedName name="TEE_PVC_PRES_1">#REF!</definedName>
    <definedName name="TEE_PVC_PRES_1_10">#REF!</definedName>
    <definedName name="TEE_PVC_PRES_1_11">#REF!</definedName>
    <definedName name="TEE_PVC_PRES_1_6">#REF!</definedName>
    <definedName name="TEE_PVC_PRES_1_7">#REF!</definedName>
    <definedName name="TEE_PVC_PRES_1_8">#REF!</definedName>
    <definedName name="TEE_PVC_PRES_1_9">#REF!</definedName>
    <definedName name="TEE_PVC_PRES_12">#REF!</definedName>
    <definedName name="TEE_PVC_PRES_12_10">#REF!</definedName>
    <definedName name="TEE_PVC_PRES_12_11">#REF!</definedName>
    <definedName name="TEE_PVC_PRES_12_6">#REF!</definedName>
    <definedName name="TEE_PVC_PRES_12_7">#REF!</definedName>
    <definedName name="TEE_PVC_PRES_12_8">#REF!</definedName>
    <definedName name="TEE_PVC_PRES_12_9">#REF!</definedName>
    <definedName name="TEE_PVC_PRES_34">#REF!</definedName>
    <definedName name="TEE_PVC_PRES_34_10">#REF!</definedName>
    <definedName name="TEE_PVC_PRES_34_11">#REF!</definedName>
    <definedName name="TEE_PVC_PRES_34_6">#REF!</definedName>
    <definedName name="TEE_PVC_PRES_34_7">#REF!</definedName>
    <definedName name="TEE_PVC_PRES_34_8">#REF!</definedName>
    <definedName name="TEE_PVC_PRES_34_9">#REF!</definedName>
    <definedName name="TEECPVC12">#REF!</definedName>
    <definedName name="TEECPVC34">#REF!</definedName>
    <definedName name="TEEHG1">#REF!</definedName>
    <definedName name="TEEHG112">#REF!</definedName>
    <definedName name="TEEHG12">#REF!</definedName>
    <definedName name="TEEHG125">#REF!</definedName>
    <definedName name="TEEHG2">#REF!</definedName>
    <definedName name="TEEHG212">#REF!</definedName>
    <definedName name="TEEHG3">#REF!</definedName>
    <definedName name="TEEHG34">#REF!</definedName>
    <definedName name="TEEHG4">#REF!</definedName>
    <definedName name="TEEPVCDREN2X2">#REF!</definedName>
    <definedName name="TEEPVCDREN3X2">#REF!</definedName>
    <definedName name="TEEPVCDREN3X3">#REF!</definedName>
    <definedName name="TEEPVCDREN4X2">#REF!</definedName>
    <definedName name="TEEPVCDREN4X3">#REF!</definedName>
    <definedName name="TEEPVCDREN4X4">#REF!</definedName>
    <definedName name="TEEPVCDREN6X3">#REF!</definedName>
    <definedName name="TEEPVCDREN6X4">#REF!</definedName>
    <definedName name="TEEPVCDREN6X6">#REF!</definedName>
    <definedName name="TEEPVCPRES1">#REF!</definedName>
    <definedName name="TEEPVCPRES112">#REF!</definedName>
    <definedName name="TEEPVCPRES12">#REF!</definedName>
    <definedName name="TEEPVCPRES2">#REF!</definedName>
    <definedName name="TEEPVCPRES3">#REF!</definedName>
    <definedName name="TEEPVCPRES34">#REF!</definedName>
    <definedName name="TEEPVCPRES4">#REF!</definedName>
    <definedName name="TEEPVCPRES6">#REF!</definedName>
    <definedName name="TEFLON">#REF!</definedName>
    <definedName name="TEFLON_10">#REF!</definedName>
    <definedName name="TEFLON_11">#REF!</definedName>
    <definedName name="TEFLON_6">#REF!</definedName>
    <definedName name="TEFLON_7">#REF!</definedName>
    <definedName name="TEFLON_8">#REF!</definedName>
    <definedName name="TEFLON_9">#REF!</definedName>
    <definedName name="TEJAASFINST">#REF!</definedName>
    <definedName name="Tejas.en.techo">[34]Análisis!$D$365</definedName>
    <definedName name="tejas.hispaniola">#REF!</definedName>
    <definedName name="Tensor_de_Geomallas">[26]Insumos!$G$729</definedName>
    <definedName name="Term.Superficie.Horm.">#REF!</definedName>
    <definedName name="Terminacion_de_superficie">'[26]Análisis grales'!$F$957</definedName>
    <definedName name="Thiner">[26]Insumos!$G$393</definedName>
    <definedName name="THINNER">#REF!</definedName>
    <definedName name="THINNER_10">#REF!</definedName>
    <definedName name="THINNER_11">#REF!</definedName>
    <definedName name="THINNER_6">#REF!</definedName>
    <definedName name="THINNER_7">#REF!</definedName>
    <definedName name="THINNER_8">#REF!</definedName>
    <definedName name="THINNER_9">#REF!</definedName>
    <definedName name="Thorobond_Rosado">[26]Insumos!$G$286</definedName>
    <definedName name="thyfhsr" hidden="1">'[11]ANALISIS STO DGO'!#REF!</definedName>
    <definedName name="TIERRAS">#REF!</definedName>
    <definedName name="TINACOS">#REF!</definedName>
    <definedName name="tiop" hidden="1">'[11]ANALISIS STO DGO'!#REF!</definedName>
    <definedName name="Tiro_para_plafond_tipo_L">[26]Insumos!$G$457</definedName>
    <definedName name="_xlnm.Print_Titles" localSheetId="0">'LP-Parte B'!$1:$8</definedName>
    <definedName name="_xlnm.Print_Titles">#N/A</definedName>
    <definedName name="TL_TABLE">#REF!</definedName>
    <definedName name="TNC">#REF!</definedName>
    <definedName name="Toallero">#REF!</definedName>
    <definedName name="Tolas">#REF!</definedName>
    <definedName name="Tolas_3">"$#REF!.$B$13"</definedName>
    <definedName name="Tolas_8">#REF!</definedName>
    <definedName name="toldo" hidden="1">'[11]ANALISIS STO DGO'!#REF!</definedName>
    <definedName name="TOMACORRIENTE_110V">#REF!</definedName>
    <definedName name="TOMACORRIENTE_110V_10">#REF!</definedName>
    <definedName name="TOMACORRIENTE_110V_11">#REF!</definedName>
    <definedName name="TOMACORRIENTE_110V_6">#REF!</definedName>
    <definedName name="TOMACORRIENTE_110V_7">#REF!</definedName>
    <definedName name="TOMACORRIENTE_110V_8">#REF!</definedName>
    <definedName name="TOMACORRIENTE_110V_9">#REF!</definedName>
    <definedName name="TOMACORRIENTE_220V_SENC">#REF!</definedName>
    <definedName name="TOMACORRIENTE_220V_SENC_10">#REF!</definedName>
    <definedName name="TOMACORRIENTE_220V_SENC_11">#REF!</definedName>
    <definedName name="TOMACORRIENTE_220V_SENC_6">#REF!</definedName>
    <definedName name="TOMACORRIENTE_220V_SENC_7">#REF!</definedName>
    <definedName name="TOMACORRIENTE_220V_SENC_8">#REF!</definedName>
    <definedName name="TOMACORRIENTE_220V_SENC_9">#REF!</definedName>
    <definedName name="TOMACORRIENTE_30a">#REF!</definedName>
    <definedName name="TOMACORRIENTE_30a_10">#REF!</definedName>
    <definedName name="TOMACORRIENTE_30a_11">#REF!</definedName>
    <definedName name="TOMACORRIENTE_30a_6">#REF!</definedName>
    <definedName name="TOMACORRIENTE_30a_7">#REF!</definedName>
    <definedName name="TOMACORRIENTE_30a_8">#REF!</definedName>
    <definedName name="TOMACORRIENTE_30a_9">#REF!</definedName>
    <definedName name="Tomacorriente_doble">[26]Insumos!$G$237</definedName>
    <definedName name="tope.marmol">#REF!</definedName>
    <definedName name="tope.marmol.p2">[57]Insumos!$C$207</definedName>
    <definedName name="TOPEMARMOLITE">#REF!</definedName>
    <definedName name="Topes.Asumido">#REF!</definedName>
    <definedName name="Topes.Baños">#REF!</definedName>
    <definedName name="Topes.bar">#REF!</definedName>
    <definedName name="toping.5cm">#REF!</definedName>
    <definedName name="TOPOGRAFIA_3">#N/A</definedName>
    <definedName name="Topografo">#REF!</definedName>
    <definedName name="Topografo_10">#REF!</definedName>
    <definedName name="Topografo_11">#REF!</definedName>
    <definedName name="Topografo_6">#REF!</definedName>
    <definedName name="Topografo_7">#REF!</definedName>
    <definedName name="Topografo_8">#REF!</definedName>
    <definedName name="Topografo_9">#REF!</definedName>
    <definedName name="TORN3X38">#REF!</definedName>
    <definedName name="TORNILLO">#REF!</definedName>
    <definedName name="TORNILLOS">#REF!</definedName>
    <definedName name="TORNILLOS_3">"$#REF!.$B$#REF!"</definedName>
    <definedName name="Tornillos_5_x3_8_3">#N/A</definedName>
    <definedName name="TORNILLOS_8">#REF!</definedName>
    <definedName name="tornillos_barra_de_defensa">[26]Insumos!$G$167</definedName>
    <definedName name="TORNILLOS_INODORO">#REF!</definedName>
    <definedName name="TORNILLOS_INODORO_10">#REF!</definedName>
    <definedName name="TORNILLOS_INODORO_11">#REF!</definedName>
    <definedName name="TORNILLOS_INODORO_6">#REF!</definedName>
    <definedName name="TORNILLOS_INODORO_7">#REF!</definedName>
    <definedName name="TORNILLOS_INODORO_8">#REF!</definedName>
    <definedName name="TORNILLOS_INODORO_9">#REF!</definedName>
    <definedName name="TORNILLOSFIJARARAN">#REF!</definedName>
    <definedName name="torta.de.piso.7cm">#REF!</definedName>
    <definedName name="torta.piso.10cm">#REF!</definedName>
    <definedName name="TOT">[21]Factura!#REF!</definedName>
    <definedName name="Total.Administración">#REF!</definedName>
    <definedName name="Total.Cocina">#REF!</definedName>
    <definedName name="Total.Comedor">#REF!</definedName>
    <definedName name="Total.Espectáculos">#REF!</definedName>
    <definedName name="Total.Ext.Area.Noble">#REF!</definedName>
    <definedName name="Total.Ext.Generales">#REF!</definedName>
    <definedName name="Total.Lavandería">#REF!</definedName>
    <definedName name="Total.Lobby">#REF!</definedName>
    <definedName name="Total.Prelim.A.N.">#REF!</definedName>
    <definedName name="Total.Prelim.FaseI">#REF!</definedName>
    <definedName name="Total.Villa1">#REF!</definedName>
    <definedName name="Total.Villa1.Baldosín">#REF!</definedName>
    <definedName name="Total.Villa2">#REF!</definedName>
    <definedName name="Total.Villa2.Baldosín">#REF!</definedName>
    <definedName name="totalgeneral_3">"$#REF!.$M$56"</definedName>
    <definedName name="tr" hidden="1">'[11]ANALISIS STO DGO'!#REF!</definedName>
    <definedName name="Trabajos_en_hierro">[26]Insumos!$G$89</definedName>
    <definedName name="trac2.5.t.22">[53]Insumos!$L$31</definedName>
    <definedName name="track">#REF!</definedName>
    <definedName name="TRACTOR_D8K">#REF!</definedName>
    <definedName name="TRACTOR_D8K_10">#REF!</definedName>
    <definedName name="TRACTOR_D8K_11">#REF!</definedName>
    <definedName name="TRACTOR_D8K_6">#REF!</definedName>
    <definedName name="TRACTOR_D8K_7">#REF!</definedName>
    <definedName name="TRACTOR_D8K_8">#REF!</definedName>
    <definedName name="TRACTOR_D8K_9">#REF!</definedName>
    <definedName name="TRAGRACAL">#REF!</definedName>
    <definedName name="TRAGRAROC">#REF!</definedName>
    <definedName name="TRAGRATIE">#REF!</definedName>
    <definedName name="TRANINSTVENTYPTA">#REF!</definedName>
    <definedName name="TRANSFER_MANUAL_150_3AMPS">#REF!</definedName>
    <definedName name="TRANSFER_MANUAL_150_3AMPS_10">#REF!</definedName>
    <definedName name="TRANSFER_MANUAL_150_3AMPS_11">#REF!</definedName>
    <definedName name="TRANSFER_MANUAL_150_3AMPS_6">#REF!</definedName>
    <definedName name="TRANSFER_MANUAL_150_3AMPS_7">#REF!</definedName>
    <definedName name="TRANSFER_MANUAL_150_3AMPS_8">#REF!</definedName>
    <definedName name="TRANSFER_MANUAL_150_3AMPS_9">#REF!</definedName>
    <definedName name="TRANSFER_MANUAL_800_3AMPS">#REF!</definedName>
    <definedName name="TRANSFER_MANUAL_800_3AMPS_10">#REF!</definedName>
    <definedName name="TRANSFER_MANUAL_800_3AMPS_11">#REF!</definedName>
    <definedName name="TRANSFER_MANUAL_800_3AMPS_6">#REF!</definedName>
    <definedName name="TRANSFER_MANUAL_800_3AMPS_7">#REF!</definedName>
    <definedName name="TRANSFER_MANUAL_800_3AMPS_8">#REF!</definedName>
    <definedName name="TRANSFER_MANUAL_800_3AMPS_9">#REF!</definedName>
    <definedName name="TRANSFORMADOR_100KVA_240_480_POSTE">#REF!</definedName>
    <definedName name="TRANSFORMADOR_100KVA_240_480_POSTE_10">#REF!</definedName>
    <definedName name="TRANSFORMADOR_100KVA_240_480_POSTE_11">#REF!</definedName>
    <definedName name="TRANSFORMADOR_100KVA_240_480_POSTE_6">#REF!</definedName>
    <definedName name="TRANSFORMADOR_100KVA_240_480_POSTE_7">#REF!</definedName>
    <definedName name="TRANSFORMADOR_100KVA_240_480_POSTE_8">#REF!</definedName>
    <definedName name="TRANSFORMADOR_100KVA_240_480_POSTE_9">#REF!</definedName>
    <definedName name="TRANSFORMADOR_15KVA_120_240_POSTE">#REF!</definedName>
    <definedName name="TRANSFORMADOR_15KVA_120_240_POSTE_10">#REF!</definedName>
    <definedName name="TRANSFORMADOR_15KVA_120_240_POSTE_11">#REF!</definedName>
    <definedName name="TRANSFORMADOR_15KVA_120_240_POSTE_6">#REF!</definedName>
    <definedName name="TRANSFORMADOR_15KVA_120_240_POSTE_7">#REF!</definedName>
    <definedName name="TRANSFORMADOR_15KVA_120_240_POSTE_8">#REF!</definedName>
    <definedName name="TRANSFORMADOR_15KVA_120_240_POSTE_9">#REF!</definedName>
    <definedName name="TRANSFORMADOR_25KVA_240_480_POSTE">#REF!</definedName>
    <definedName name="TRANSFORMADOR_25KVA_240_480_POSTE_10">#REF!</definedName>
    <definedName name="TRANSFORMADOR_25KVA_240_480_POSTE_11">#REF!</definedName>
    <definedName name="TRANSFORMADOR_25KVA_240_480_POSTE_6">#REF!</definedName>
    <definedName name="TRANSFORMADOR_25KVA_240_480_POSTE_7">#REF!</definedName>
    <definedName name="TRANSFORMADOR_25KVA_240_480_POSTE_8">#REF!</definedName>
    <definedName name="TRANSFORMADOR_25KVA_240_480_POSTE_9">#REF!</definedName>
    <definedName name="TRANSMINBARRO">#REF!</definedName>
    <definedName name="Transporte.Interno">#REF!</definedName>
    <definedName name="Transporte_de_equipos_maquinarias_a_Cibao">[26]Insumos!$G$644</definedName>
    <definedName name="TRANSTEJA165000">#REF!</definedName>
    <definedName name="TRANSTEJA16INT">#REF!</definedName>
    <definedName name="tratamiento" hidden="1">'[11]ANALISIS STO DGO'!#REF!</definedName>
    <definedName name="Tratamiento_Moldes_para_Barandilla_3">#N/A</definedName>
    <definedName name="TRATARMADERA">#REF!</definedName>
    <definedName name="TRIPLESEAL">#REF!</definedName>
    <definedName name="Trompo">#REF!</definedName>
    <definedName name="Trompo_10">#REF!</definedName>
    <definedName name="Trompo_11">#REF!</definedName>
    <definedName name="Trompo_6">#REF!</definedName>
    <definedName name="Trompo_7">#REF!</definedName>
    <definedName name="Trompo_8">#REF!</definedName>
    <definedName name="Trompo_9">#REF!</definedName>
    <definedName name="ttt" hidden="1">#REF!</definedName>
    <definedName name="Tub.Telf.TV">#REF!</definedName>
    <definedName name="tub8x12">[19]analisis!$G$2313</definedName>
    <definedName name="tub8x516">[19]analisis!$G$2322</definedName>
    <definedName name="TUBCPVC">#REF!</definedName>
    <definedName name="Tuberia_1_2__en_Poliestileno_de_baja_den">[26]Insumos!$G$37</definedName>
    <definedName name="Tuberia_drenaje_pvc_10__SDR_32.5">[26]Insumos!$G$247</definedName>
    <definedName name="Tuberia_drenaje_pvc_6_SDR_32.5">[26]Insumos!$G$246</definedName>
    <definedName name="Tuberia_drenaje_pvc_8__SDR_32.5">[26]Insumos!$G$248</definedName>
    <definedName name="TUBHG">#REF!</definedName>
    <definedName name="Tubo__de__Q_4__x_20__SDR_26">[26]Insumos!$G$467</definedName>
    <definedName name="Tubo_2_x19___pvc_SDR_41">[26]Insumos!$G$719</definedName>
    <definedName name="TUBO_ACERO_16">[55]INSU!$D$242</definedName>
    <definedName name="TUBO_ACERO_16_10">#REF!</definedName>
    <definedName name="TUBO_ACERO_16_11">#REF!</definedName>
    <definedName name="TUBO_ACERO_16_6">#REF!</definedName>
    <definedName name="TUBO_ACERO_16_7">#REF!</definedName>
    <definedName name="TUBO_ACERO_16_8">#REF!</definedName>
    <definedName name="TUBO_ACERO_16_9">#REF!</definedName>
    <definedName name="TUBO_ACERO_20">#REF!</definedName>
    <definedName name="TUBO_ACERO_20_10">#REF!</definedName>
    <definedName name="TUBO_ACERO_20_11">#REF!</definedName>
    <definedName name="TUBO_ACERO_20_6">#REF!</definedName>
    <definedName name="TUBO_ACERO_20_7">#REF!</definedName>
    <definedName name="TUBO_ACERO_20_8">#REF!</definedName>
    <definedName name="TUBO_ACERO_20_9">#REF!</definedName>
    <definedName name="TUBO_ACERO_20_e14">#REF!</definedName>
    <definedName name="TUBO_ACERO_20_e14_10">#REF!</definedName>
    <definedName name="TUBO_ACERO_20_e14_11">#REF!</definedName>
    <definedName name="TUBO_ACERO_20_e14_6">#REF!</definedName>
    <definedName name="TUBO_ACERO_20_e14_7">#REF!</definedName>
    <definedName name="TUBO_ACERO_20_e14_8">#REF!</definedName>
    <definedName name="TUBO_ACERO_20_e14_9">#REF!</definedName>
    <definedName name="TUBO_ACERO_3">#REF!</definedName>
    <definedName name="TUBO_ACERO_3_10">#REF!</definedName>
    <definedName name="TUBO_ACERO_3_11">#REF!</definedName>
    <definedName name="TUBO_ACERO_3_6">#REF!</definedName>
    <definedName name="TUBO_ACERO_3_7">#REF!</definedName>
    <definedName name="TUBO_ACERO_3_8">#REF!</definedName>
    <definedName name="TUBO_ACERO_3_9">#REF!</definedName>
    <definedName name="TUBO_ACERO_4">#REF!</definedName>
    <definedName name="TUBO_ACERO_4_10">#REF!</definedName>
    <definedName name="TUBO_ACERO_4_11">#REF!</definedName>
    <definedName name="TUBO_ACERO_4_6">#REF!</definedName>
    <definedName name="TUBO_ACERO_4_7">#REF!</definedName>
    <definedName name="TUBO_ACERO_4_8">#REF!</definedName>
    <definedName name="TUBO_ACERO_4_9">#REF!</definedName>
    <definedName name="TUBO_ACERO_6">[55]INSU!$D$244</definedName>
    <definedName name="TUBO_ACERO_6_10">#REF!</definedName>
    <definedName name="TUBO_ACERO_6_11">#REF!</definedName>
    <definedName name="TUBO_ACERO_6_6">#REF!</definedName>
    <definedName name="TUBO_ACERO_6_7">#REF!</definedName>
    <definedName name="TUBO_ACERO_6_8">#REF!</definedName>
    <definedName name="TUBO_ACERO_6_9">#REF!</definedName>
    <definedName name="TUBO_ACERO_8">#REF!</definedName>
    <definedName name="TUBO_ACERO_8_10">#REF!</definedName>
    <definedName name="TUBO_ACERO_8_11">#REF!</definedName>
    <definedName name="TUBO_ACERO_8_6">#REF!</definedName>
    <definedName name="TUBO_ACERO_8_7">#REF!</definedName>
    <definedName name="TUBO_ACERO_8_8">#REF!</definedName>
    <definedName name="TUBO_ACERO_8_9">#REF!</definedName>
    <definedName name="TUBO_CPVC_12">#REF!</definedName>
    <definedName name="TUBO_CPVC_12_10">#REF!</definedName>
    <definedName name="TUBO_CPVC_12_11">#REF!</definedName>
    <definedName name="TUBO_CPVC_12_6">#REF!</definedName>
    <definedName name="TUBO_CPVC_12_7">#REF!</definedName>
    <definedName name="TUBO_CPVC_12_8">#REF!</definedName>
    <definedName name="TUBO_CPVC_12_9">#REF!</definedName>
    <definedName name="Tubo_de_1__x_20___SCH40">[26]Insumos!$G$47</definedName>
    <definedName name="Tubo_de_3__x_19__SDR_41">[26]Insumos!$G$122</definedName>
    <definedName name="Tubo_de_4__x_19__SDR_41">[26]Insumos!$G$45</definedName>
    <definedName name="Tubo_de_acero_2x2">[26]Insumos!$G$86</definedName>
    <definedName name="TUBO_FLEXIBLE_INODORO_C_TUERCA">#REF!</definedName>
    <definedName name="TUBO_FLEXIBLE_INODORO_C_TUERCA_10">#REF!</definedName>
    <definedName name="TUBO_FLEXIBLE_INODORO_C_TUERCA_11">#REF!</definedName>
    <definedName name="TUBO_FLEXIBLE_INODORO_C_TUERCA_6">#REF!</definedName>
    <definedName name="TUBO_FLEXIBLE_INODORO_C_TUERCA_7">#REF!</definedName>
    <definedName name="TUBO_FLEXIBLE_INODORO_C_TUERCA_8">#REF!</definedName>
    <definedName name="TUBO_FLEXIBLE_INODORO_C_TUERCA_9">#REF!</definedName>
    <definedName name="Tubo_Flexible_Niquel_C_Bushing">[26]Insumos!$G$370</definedName>
    <definedName name="Tubo_Flexible_tipo_manguera">[26]Insumos!$G$444</definedName>
    <definedName name="TUBO_HA_36">#REF!</definedName>
    <definedName name="TUBO_HA_36_10">#REF!</definedName>
    <definedName name="TUBO_HA_36_11">#REF!</definedName>
    <definedName name="TUBO_HA_36_6">#REF!</definedName>
    <definedName name="TUBO_HA_36_7">#REF!</definedName>
    <definedName name="TUBO_HA_36_8">#REF!</definedName>
    <definedName name="TUBO_HA_36_9">#REF!</definedName>
    <definedName name="Tubo_herrería_2__1__1_16___hierro_negro">[26]Insumos!$G$414</definedName>
    <definedName name="TUBO_HG_1">#REF!</definedName>
    <definedName name="Tubo_HG_1_1_2__X_15__p_mc">[26]Insumos!$G$201</definedName>
    <definedName name="Tubo_HG_1_1_4_x_20_p_mc">[26]Insumos!$G$471</definedName>
    <definedName name="TUBO_HG_1_10">#REF!</definedName>
    <definedName name="TUBO_HG_1_11">#REF!</definedName>
    <definedName name="TUBO_HG_1_12">#REF!</definedName>
    <definedName name="TUBO_HG_1_12_10">#REF!</definedName>
    <definedName name="TUBO_HG_1_12_11">#REF!</definedName>
    <definedName name="TUBO_HG_1_12_6">#REF!</definedName>
    <definedName name="TUBO_HG_1_12_7">#REF!</definedName>
    <definedName name="TUBO_HG_1_12_8">#REF!</definedName>
    <definedName name="TUBO_HG_1_12_9">#REF!</definedName>
    <definedName name="TUBO_HG_1_6">#REF!</definedName>
    <definedName name="TUBO_HG_1_7">#REF!</definedName>
    <definedName name="TUBO_HG_1_8">#REF!</definedName>
    <definedName name="TUBO_HG_1_9">#REF!</definedName>
    <definedName name="TUBO_HG_12">#REF!</definedName>
    <definedName name="TUBO_HG_12_10">#REF!</definedName>
    <definedName name="TUBO_HG_12_11">#REF!</definedName>
    <definedName name="TUBO_HG_12_6">#REF!</definedName>
    <definedName name="TUBO_HG_12_7">#REF!</definedName>
    <definedName name="TUBO_HG_12_8">#REF!</definedName>
    <definedName name="TUBO_HG_12_9">#REF!</definedName>
    <definedName name="Tubo_HG_2x20_p_mc">[26]Insumos!$G$470</definedName>
    <definedName name="TUBO_HG_34">#REF!</definedName>
    <definedName name="TUBO_HG_34_10">#REF!</definedName>
    <definedName name="TUBO_HG_34_11">#REF!</definedName>
    <definedName name="TUBO_HG_34_6">#REF!</definedName>
    <definedName name="TUBO_HG_34_7">#REF!</definedName>
    <definedName name="TUBO_HG_34_8">#REF!</definedName>
    <definedName name="TUBO_HG_34_9">#REF!</definedName>
    <definedName name="Tubo_PVC_de_12__SDR_21_CON_JUNTA_DE_GOMA">[26]Insumos!$G$177</definedName>
    <definedName name="Tubo_PVC_de_12__SDR_26">[26]Insumos!$G$179</definedName>
    <definedName name="Tubo_PVC_de_18__SDR_26_CON_JUNTA_DE_GOMA">[26]Insumos!$G$178</definedName>
    <definedName name="Tubo_PVC_de_3__SDR_26">[26]Insumos!$G$243</definedName>
    <definedName name="Tubo_PVC_de_4__SDR_26">[26]Insumos!$G$568</definedName>
    <definedName name="Tubo_PVC_de_6__SDR_26">[26]Insumos!$G$244</definedName>
    <definedName name="TUBO_PVC_DRENAJE_1_12">#REF!</definedName>
    <definedName name="TUBO_PVC_DRENAJE_1_12_10">#REF!</definedName>
    <definedName name="TUBO_PVC_DRENAJE_1_12_11">#REF!</definedName>
    <definedName name="TUBO_PVC_DRENAJE_1_12_6">#REF!</definedName>
    <definedName name="TUBO_PVC_DRENAJE_1_12_7">#REF!</definedName>
    <definedName name="TUBO_PVC_DRENAJE_1_12_8">#REF!</definedName>
    <definedName name="TUBO_PVC_DRENAJE_1_12_9">#REF!</definedName>
    <definedName name="Tubo_PVC_Drenaje_de__3___SDR_41">[26]Insumos!$G$365</definedName>
    <definedName name="TUBO_PVC_SCH40_12">#REF!</definedName>
    <definedName name="TUBO_PVC_SCH40_12_10">#REF!</definedName>
    <definedName name="TUBO_PVC_SCH40_12_11">#REF!</definedName>
    <definedName name="TUBO_PVC_SCH40_12_6">#REF!</definedName>
    <definedName name="TUBO_PVC_SCH40_12_7">#REF!</definedName>
    <definedName name="TUBO_PVC_SCH40_12_8">#REF!</definedName>
    <definedName name="TUBO_PVC_SCH40_12_9">#REF!</definedName>
    <definedName name="TUBO_PVC_SCH40_34">#REF!</definedName>
    <definedName name="TUBO_PVC_SCH40_34_10">#REF!</definedName>
    <definedName name="TUBO_PVC_SCH40_34_11">#REF!</definedName>
    <definedName name="TUBO_PVC_SCH40_34_6">#REF!</definedName>
    <definedName name="TUBO_PVC_SCH40_34_7">#REF!</definedName>
    <definedName name="TUBO_PVC_SCH40_34_8">#REF!</definedName>
    <definedName name="TUBO_PVC_SCH40_34_9">#REF!</definedName>
    <definedName name="TUBO_PVC_SDR21_2">#REF!</definedName>
    <definedName name="TUBO_PVC_SDR21_2_10">#REF!</definedName>
    <definedName name="TUBO_PVC_SDR21_2_11">#REF!</definedName>
    <definedName name="TUBO_PVC_SDR21_2_6">#REF!</definedName>
    <definedName name="TUBO_PVC_SDR21_2_7">#REF!</definedName>
    <definedName name="TUBO_PVC_SDR21_2_8">#REF!</definedName>
    <definedName name="TUBO_PVC_SDR21_2_9">#REF!</definedName>
    <definedName name="TUBO_PVC_SDR21_JG_16">#REF!</definedName>
    <definedName name="TUBO_PVC_SDR21_JG_16_10">#REF!</definedName>
    <definedName name="TUBO_PVC_SDR21_JG_16_11">#REF!</definedName>
    <definedName name="TUBO_PVC_SDR21_JG_16_6">#REF!</definedName>
    <definedName name="TUBO_PVC_SDR21_JG_16_7">#REF!</definedName>
    <definedName name="TUBO_PVC_SDR21_JG_16_8">#REF!</definedName>
    <definedName name="TUBO_PVC_SDR21_JG_16_9">#REF!</definedName>
    <definedName name="TUBO_PVC_SDR21_JG_6">#REF!</definedName>
    <definedName name="TUBO_PVC_SDR21_JG_6_10">#REF!</definedName>
    <definedName name="TUBO_PVC_SDR21_JG_6_11">#REF!</definedName>
    <definedName name="TUBO_PVC_SDR21_JG_6_6">#REF!</definedName>
    <definedName name="TUBO_PVC_SDR21_JG_6_7">#REF!</definedName>
    <definedName name="TUBO_PVC_SDR21_JG_6_8">#REF!</definedName>
    <definedName name="TUBO_PVC_SDR21_JG_6_9">#REF!</definedName>
    <definedName name="TUBO_PVC_SDR21_JG_8">#REF!</definedName>
    <definedName name="TUBO_PVC_SDR21_JG_8_10">#REF!</definedName>
    <definedName name="TUBO_PVC_SDR21_JG_8_11">#REF!</definedName>
    <definedName name="TUBO_PVC_SDR21_JG_8_6">#REF!</definedName>
    <definedName name="TUBO_PVC_SDR21_JG_8_7">#REF!</definedName>
    <definedName name="TUBO_PVC_SDR21_JG_8_8">#REF!</definedName>
    <definedName name="TUBO_PVC_SDR21_JG_8_9">#REF!</definedName>
    <definedName name="TUBO_PVC_SDR26_12">#REF!</definedName>
    <definedName name="TUBO_PVC_SDR26_12_10">#REF!</definedName>
    <definedName name="TUBO_PVC_SDR26_12_11">#REF!</definedName>
    <definedName name="TUBO_PVC_SDR26_12_6">#REF!</definedName>
    <definedName name="TUBO_PVC_SDR26_12_7">#REF!</definedName>
    <definedName name="TUBO_PVC_SDR26_12_8">#REF!</definedName>
    <definedName name="TUBO_PVC_SDR26_12_9">#REF!</definedName>
    <definedName name="TUBO_PVC_SDR26_2">#REF!</definedName>
    <definedName name="TUBO_PVC_SDR26_2_10">#REF!</definedName>
    <definedName name="TUBO_PVC_SDR26_2_11">#REF!</definedName>
    <definedName name="TUBO_PVC_SDR26_2_6">#REF!</definedName>
    <definedName name="TUBO_PVC_SDR26_2_7">#REF!</definedName>
    <definedName name="TUBO_PVC_SDR26_2_8">#REF!</definedName>
    <definedName name="TUBO_PVC_SDR26_2_9">#REF!</definedName>
    <definedName name="TUBO_PVC_SDR26_34">#REF!</definedName>
    <definedName name="TUBO_PVC_SDR26_34_10">#REF!</definedName>
    <definedName name="TUBO_PVC_SDR26_34_11">#REF!</definedName>
    <definedName name="TUBO_PVC_SDR26_34_6">#REF!</definedName>
    <definedName name="TUBO_PVC_SDR26_34_7">#REF!</definedName>
    <definedName name="TUBO_PVC_SDR26_34_8">#REF!</definedName>
    <definedName name="TUBO_PVC_SDR26_34_9">#REF!</definedName>
    <definedName name="TUBO_PVC_SDR26_JG_16">#REF!</definedName>
    <definedName name="TUBO_PVC_SDR26_JG_16_10">#REF!</definedName>
    <definedName name="TUBO_PVC_SDR26_JG_16_11">#REF!</definedName>
    <definedName name="TUBO_PVC_SDR26_JG_16_6">#REF!</definedName>
    <definedName name="TUBO_PVC_SDR26_JG_16_7">#REF!</definedName>
    <definedName name="TUBO_PVC_SDR26_JG_16_8">#REF!</definedName>
    <definedName name="TUBO_PVC_SDR26_JG_16_9">#REF!</definedName>
    <definedName name="TUBO_PVC_SDR26_JG_3">#REF!</definedName>
    <definedName name="TUBO_PVC_SDR26_JG_3_10">#REF!</definedName>
    <definedName name="TUBO_PVC_SDR26_JG_3_11">#REF!</definedName>
    <definedName name="TUBO_PVC_SDR26_JG_3_6">#REF!</definedName>
    <definedName name="TUBO_PVC_SDR26_JG_3_7">#REF!</definedName>
    <definedName name="TUBO_PVC_SDR26_JG_3_8">#REF!</definedName>
    <definedName name="TUBO_PVC_SDR26_JG_3_9">#REF!</definedName>
    <definedName name="TUBO_PVC_SDR26_JG_4">#REF!</definedName>
    <definedName name="TUBO_PVC_SDR26_JG_4_10">#REF!</definedName>
    <definedName name="TUBO_PVC_SDR26_JG_4_11">#REF!</definedName>
    <definedName name="TUBO_PVC_SDR26_JG_4_6">#REF!</definedName>
    <definedName name="TUBO_PVC_SDR26_JG_4_7">#REF!</definedName>
    <definedName name="TUBO_PVC_SDR26_JG_4_8">#REF!</definedName>
    <definedName name="TUBO_PVC_SDR26_JG_4_9">#REF!</definedName>
    <definedName name="TUBO_PVC_SDR26_JG_6">#REF!</definedName>
    <definedName name="TUBO_PVC_SDR26_JG_6_10">#REF!</definedName>
    <definedName name="TUBO_PVC_SDR26_JG_6_11">#REF!</definedName>
    <definedName name="TUBO_PVC_SDR26_JG_6_6">#REF!</definedName>
    <definedName name="TUBO_PVC_SDR26_JG_6_7">#REF!</definedName>
    <definedName name="TUBO_PVC_SDR26_JG_6_8">#REF!</definedName>
    <definedName name="TUBO_PVC_SDR26_JG_6_9">#REF!</definedName>
    <definedName name="TUBO_PVC_SDR26_JG_8">#REF!</definedName>
    <definedName name="TUBO_PVC_SDR26_JG_8_10">#REF!</definedName>
    <definedName name="TUBO_PVC_SDR26_JG_8_11">#REF!</definedName>
    <definedName name="TUBO_PVC_SDR26_JG_8_6">#REF!</definedName>
    <definedName name="TUBO_PVC_SDR26_JG_8_7">#REF!</definedName>
    <definedName name="TUBO_PVC_SDR26_JG_8_8">#REF!</definedName>
    <definedName name="TUBO_PVC_SDR26_JG_8_9">#REF!</definedName>
    <definedName name="TUBO_PVC_SDR325_JG_16">#REF!</definedName>
    <definedName name="TUBO_PVC_SDR325_JG_16_10">#REF!</definedName>
    <definedName name="TUBO_PVC_SDR325_JG_16_11">#REF!</definedName>
    <definedName name="TUBO_PVC_SDR325_JG_16_6">#REF!</definedName>
    <definedName name="TUBO_PVC_SDR325_JG_16_7">#REF!</definedName>
    <definedName name="TUBO_PVC_SDR325_JG_16_8">#REF!</definedName>
    <definedName name="TUBO_PVC_SDR325_JG_16_9">#REF!</definedName>
    <definedName name="TUBO_PVC_SDR325_JG_20">#REF!</definedName>
    <definedName name="TUBO_PVC_SDR325_JG_20_10">#REF!</definedName>
    <definedName name="TUBO_PVC_SDR325_JG_20_11">#REF!</definedName>
    <definedName name="TUBO_PVC_SDR325_JG_20_6">#REF!</definedName>
    <definedName name="TUBO_PVC_SDR325_JG_20_7">#REF!</definedName>
    <definedName name="TUBO_PVC_SDR325_JG_20_8">#REF!</definedName>
    <definedName name="TUBO_PVC_SDR325_JG_20_9">#REF!</definedName>
    <definedName name="TUBO_PVC_SDR325_JG_8">#REF!</definedName>
    <definedName name="TUBO_PVC_SDR325_JG_8_10">#REF!</definedName>
    <definedName name="TUBO_PVC_SDR325_JG_8_11">#REF!</definedName>
    <definedName name="TUBO_PVC_SDR325_JG_8_6">#REF!</definedName>
    <definedName name="TUBO_PVC_SDR325_JG_8_7">#REF!</definedName>
    <definedName name="TUBO_PVC_SDR325_JG_8_8">#REF!</definedName>
    <definedName name="TUBO_PVC_SDR325_JG_8_9">#REF!</definedName>
    <definedName name="TUBO_PVC_SDR41_2">#REF!</definedName>
    <definedName name="TUBO_PVC_SDR41_2_10">#REF!</definedName>
    <definedName name="TUBO_PVC_SDR41_2_11">#REF!</definedName>
    <definedName name="TUBO_PVC_SDR41_2_6">#REF!</definedName>
    <definedName name="TUBO_PVC_SDR41_2_7">#REF!</definedName>
    <definedName name="TUBO_PVC_SDR41_2_8">#REF!</definedName>
    <definedName name="TUBO_PVC_SDR41_2_9">#REF!</definedName>
    <definedName name="TUBO_PVC_SDR41_3">#REF!</definedName>
    <definedName name="TUBO_PVC_SDR41_3_10">#REF!</definedName>
    <definedName name="TUBO_PVC_SDR41_3_11">#REF!</definedName>
    <definedName name="TUBO_PVC_SDR41_3_6">#REF!</definedName>
    <definedName name="TUBO_PVC_SDR41_3_7">#REF!</definedName>
    <definedName name="TUBO_PVC_SDR41_3_8">#REF!</definedName>
    <definedName name="TUBO_PVC_SDR41_3_9">#REF!</definedName>
    <definedName name="TUBO_PVC_SDR41_4">#REF!</definedName>
    <definedName name="TUBO_PVC_SDR41_4_10">#REF!</definedName>
    <definedName name="TUBO_PVC_SDR41_4_11">#REF!</definedName>
    <definedName name="TUBO_PVC_SDR41_4_6">#REF!</definedName>
    <definedName name="TUBO_PVC_SDR41_4_7">#REF!</definedName>
    <definedName name="TUBO_PVC_SDR41_4_8">#REF!</definedName>
    <definedName name="TUBO_PVC_SDR41_4_9">#REF!</definedName>
    <definedName name="Tubo_reforzado___24__x_1.10_m___C_IV">[26]Insumos!$G$480</definedName>
    <definedName name="Tubo_reforzado___36__x_1.10_m___C_IV">[26]Insumos!$G$484</definedName>
    <definedName name="Tubo_reforzado___42__x_1.10_m___C_III">[26]Insumos!$G$483</definedName>
    <definedName name="Tubo_reforzado___48__x_1.10_m___C_IV">[26]Insumos!$G$485</definedName>
    <definedName name="Tubo_reforzado___60__x_1.10_m___C_IV">[26]Insumos!$G$486</definedName>
    <definedName name="TUBOCPVC12">#REF!</definedName>
    <definedName name="TUBOCPVC34">#REF!</definedName>
    <definedName name="TUBOFLEXC">#REF!</definedName>
    <definedName name="TUBOFLEXCINO">#REF!</definedName>
    <definedName name="TUBOFLEXCLAV">#REF!</definedName>
    <definedName name="TUBOFLEXI">#REF!</definedName>
    <definedName name="TUBOFLEXL">#REF!</definedName>
    <definedName name="TUBOFLEXP">#REF!</definedName>
    <definedName name="TUBOFLUO4">#REF!</definedName>
    <definedName name="TUBOHG1">#REF!</definedName>
    <definedName name="TUBOHG112">#REF!</definedName>
    <definedName name="TUBOHG12">#REF!</definedName>
    <definedName name="TUBOHG125">#REF!</definedName>
    <definedName name="TUBOHG2">#REF!</definedName>
    <definedName name="TUBOHG212">#REF!</definedName>
    <definedName name="TUBOHG3">#REF!</definedName>
    <definedName name="TUBOHG34">#REF!</definedName>
    <definedName name="TUBOHG4">#REF!</definedName>
    <definedName name="TUBOPVCDREN112">#REF!</definedName>
    <definedName name="TUBOPVCDREN2">#REF!</definedName>
    <definedName name="TUBOPVCDREN3">#REF!</definedName>
    <definedName name="TUBOPVCDREN4">#REF!</definedName>
    <definedName name="TUBOPVCDREN6">#REF!</definedName>
    <definedName name="TUBOPVCDREN8">#REF!</definedName>
    <definedName name="TUBOPVCPRES1">#REF!</definedName>
    <definedName name="TUBOPVCPRES112">#REF!</definedName>
    <definedName name="TUBOPVCPRES12">#REF!</definedName>
    <definedName name="TUBOPVCPRES2">#REF!</definedName>
    <definedName name="TUBOPVCPRES3">#REF!</definedName>
    <definedName name="TUBOPVCPRES34">#REF!</definedName>
    <definedName name="TUBOPVCPRES4">#REF!</definedName>
    <definedName name="TUBOPVCPRES6">#REF!</definedName>
    <definedName name="TUBOPVCSDR21X2">#REF!</definedName>
    <definedName name="TUBOPVCSDR21X3">#REF!</definedName>
    <definedName name="TUBOPVCSDR21X4">#REF!</definedName>
    <definedName name="TUBOPVCSDR21X6">#REF!</definedName>
    <definedName name="TUBOPVCSDR21X8">#REF!</definedName>
    <definedName name="TUBOPVCSDR26X1">#REF!</definedName>
    <definedName name="TUBOPVCSDR26X112">#REF!</definedName>
    <definedName name="TUBOPVCSDR26X12">#REF!</definedName>
    <definedName name="TUBOPVCSDR26X2">#REF!</definedName>
    <definedName name="TUBOPVCSDR26X3">#REF!</definedName>
    <definedName name="TUBOPVCSDR26X34">#REF!</definedName>
    <definedName name="TUBOPVCSDR26X4">#REF!</definedName>
    <definedName name="TUBOPVCSDR26X6">#REF!</definedName>
    <definedName name="TUBOPVCSDR26X8">#REF!</definedName>
    <definedName name="TUBOPVCSDR41X2">#REF!</definedName>
    <definedName name="TUBOPVCSDR41X3">#REF!</definedName>
    <definedName name="TUBOPVCSDR41X4">#REF!</definedName>
    <definedName name="TUBOPVCSDR41X6">#REF!</definedName>
    <definedName name="TUBOPVCSDR41X8">#REF!</definedName>
    <definedName name="Tubos_de_1_2__electricidad">[26]Insumos!$G$223</definedName>
    <definedName name="Tubos_de_Hormigon_Reforzado_de_30__X1.1">[26]Insumos!$G$481</definedName>
    <definedName name="Tubos_pvc_semipres.4__sdr_32.5">[26]Insumos!$G$361</definedName>
    <definedName name="TUBOS_REFORZADOS_C_V_60__x_1.10">[26]Insumos!$G$492</definedName>
    <definedName name="TUBPVCDRE">#REF!</definedName>
    <definedName name="TUBPVCPRE">#REF!</definedName>
    <definedName name="TUERRES" hidden="1">'[11]ANALISIS STO DGO'!#REF!</definedName>
    <definedName name="Turo" hidden="1">'[11]ANALISIS STO DGO'!#REF!</definedName>
    <definedName name="tuyjuit" hidden="1">'[11]ANALISIS STO DGO'!#REF!</definedName>
    <definedName name="tuyutyuyt" hidden="1">'[11]ANALISIS STO DGO'!#REF!</definedName>
    <definedName name="tuyyij" hidden="1">'[11]ANALISIS STO DGO'!#REF!</definedName>
    <definedName name="TYPE_3M">#REF!</definedName>
    <definedName name="TYPE_3M_10">#REF!</definedName>
    <definedName name="TYPE_3M_11">#REF!</definedName>
    <definedName name="TYPE_3M_6">#REF!</definedName>
    <definedName name="TYPE_3M_7">#REF!</definedName>
    <definedName name="TYPE_3M_8">#REF!</definedName>
    <definedName name="TYPE_3M_9">#REF!</definedName>
    <definedName name="tytuyu" hidden="1">'[11]ANALISIS STO DGO'!#REF!</definedName>
    <definedName name="tyuiti" hidden="1">'[11]ANALISIS STO DGO'!#REF!</definedName>
    <definedName name="tyutyu" hidden="1">'[11]ANALISIS STO DGO'!#REF!</definedName>
    <definedName name="u">[89]MO!$B$11</definedName>
    <definedName name="ud">[12]exteriores!$D$66</definedName>
    <definedName name="ugk" hidden="1">'[11]ANALISIS STO DGO'!#REF!</definedName>
    <definedName name="uh">[37]Análisis!#REF!</definedName>
    <definedName name="uikk" hidden="1">'[11]ANALISIS STO DGO'!#REF!</definedName>
    <definedName name="ukhjg" hidden="1">'[11]ANALISIS STO DGO'!#REF!</definedName>
    <definedName name="UND">#N/A</definedName>
    <definedName name="UND_6">NA()</definedName>
    <definedName name="UNION_HG_1">#REF!</definedName>
    <definedName name="UNION_HG_1_10">#REF!</definedName>
    <definedName name="UNION_HG_1_11">#REF!</definedName>
    <definedName name="UNION_HG_1_6">#REF!</definedName>
    <definedName name="UNION_HG_1_7">#REF!</definedName>
    <definedName name="UNION_HG_1_8">#REF!</definedName>
    <definedName name="UNION_HG_1_9">#REF!</definedName>
    <definedName name="UNION_HG_12">#REF!</definedName>
    <definedName name="UNION_HG_12_10">#REF!</definedName>
    <definedName name="UNION_HG_12_11">#REF!</definedName>
    <definedName name="UNION_HG_12_6">#REF!</definedName>
    <definedName name="UNION_HG_12_7">#REF!</definedName>
    <definedName name="UNION_HG_12_8">#REF!</definedName>
    <definedName name="UNION_HG_12_9">#REF!</definedName>
    <definedName name="UNION_HG_34">#REF!</definedName>
    <definedName name="UNION_HG_34_10">#REF!</definedName>
    <definedName name="UNION_HG_34_11">#REF!</definedName>
    <definedName name="UNION_HG_34_6">#REF!</definedName>
    <definedName name="UNION_HG_34_7">#REF!</definedName>
    <definedName name="UNION_HG_34_8">#REF!</definedName>
    <definedName name="UNION_HG_34_9">#REF!</definedName>
    <definedName name="UNION_PVC_PRES_12">#REF!</definedName>
    <definedName name="UNION_PVC_PRES_12_10">#REF!</definedName>
    <definedName name="UNION_PVC_PRES_12_11">#REF!</definedName>
    <definedName name="UNION_PVC_PRES_12_6">#REF!</definedName>
    <definedName name="UNION_PVC_PRES_12_7">#REF!</definedName>
    <definedName name="UNION_PVC_PRES_12_8">#REF!</definedName>
    <definedName name="UNION_PVC_PRES_12_9">#REF!</definedName>
    <definedName name="UNION_PVC_PRES_34">#REF!</definedName>
    <definedName name="UNION_PVC_PRES_34_10">#REF!</definedName>
    <definedName name="UNION_PVC_PRES_34_11">#REF!</definedName>
    <definedName name="UNION_PVC_PRES_34_6">#REF!</definedName>
    <definedName name="UNION_PVC_PRES_34_7">#REF!</definedName>
    <definedName name="UNION_PVC_PRES_34_8">#REF!</definedName>
    <definedName name="UNION_PVC_PRES_34_9">#REF!</definedName>
    <definedName name="UNIONPVCPRES1">#REF!</definedName>
    <definedName name="UNIONPVCPRES112">#REF!</definedName>
    <definedName name="UNIONPVCPRES12">#REF!</definedName>
    <definedName name="UNIONPVCPRES2">#REF!</definedName>
    <definedName name="UNIONPVCPRES3">#REF!</definedName>
    <definedName name="UNIONPVCPRES34">#REF!</definedName>
    <definedName name="UNIONPVCPRES4">#REF!</definedName>
    <definedName name="UNIONUNI112HG">#REF!</definedName>
    <definedName name="UNIONUNI125HG">#REF!</definedName>
    <definedName name="UNIONUNI12HG">#REF!</definedName>
    <definedName name="UNIONUNI1HG">#REF!</definedName>
    <definedName name="UNIONUNI212HG">#REF!</definedName>
    <definedName name="UNIONUNI2HG">#REF!</definedName>
    <definedName name="UNIONUNI34HG">#REF!</definedName>
    <definedName name="UNIONUNI3HG">#REF!</definedName>
    <definedName name="UNIONUNI4HG">#REF!</definedName>
    <definedName name="UoM">#REF!</definedName>
    <definedName name="USDOLAR">#REF!</definedName>
    <definedName name="uso.vibrador">'[58]Costos Mano de Obra'!$O$42</definedName>
    <definedName name="Uso_de_computador_para_control">[26]Insumos!$G$633</definedName>
    <definedName name="Uso_de_herramientas_conf._acero">[26]Insumos!$G$569</definedName>
    <definedName name="USOSMADERA">#REF!</definedName>
    <definedName name="uykyu" hidden="1">'[11]ANALISIS STO DGO'!#REF!</definedName>
    <definedName name="v.c.fs.villa.1">[90]Cubicación!#REF!</definedName>
    <definedName name="v.c.fs.villa.10">[90]Cubicación!#REF!</definedName>
    <definedName name="v.c.fs.villa.11">[90]Cubicación!#REF!</definedName>
    <definedName name="v.c.fs.villa.12">[90]Cubicación!#REF!</definedName>
    <definedName name="v.c.fs.villa.13">[90]Cubicación!#REF!</definedName>
    <definedName name="v.c.fs.villa.14">[90]Cubicación!#REF!</definedName>
    <definedName name="v.c.fs.villa.15">[90]Cubicación!#REF!</definedName>
    <definedName name="v.c.fs.villa.16">[90]Cubicación!#REF!</definedName>
    <definedName name="v.c.fs.villa.17">[90]Cubicación!#REF!</definedName>
    <definedName name="v.c.fs.villa.18">[90]Cubicación!#REF!</definedName>
    <definedName name="v.c.fs.villa.2">[90]Cubicación!#REF!</definedName>
    <definedName name="v.c.fs.villa.3">[90]Cubicación!#REF!</definedName>
    <definedName name="v.c.fs.villa.4">[90]Cubicación!#REF!</definedName>
    <definedName name="v.c.fs.villa.5">[90]Cubicación!#REF!</definedName>
    <definedName name="v.c.fs.villa.6">[90]Cubicación!#REF!</definedName>
    <definedName name="v.c.fs.villa.7">[90]Cubicación!#REF!</definedName>
    <definedName name="v.c.fs.villa.8">[90]Cubicación!#REF!</definedName>
    <definedName name="v.c.fs.villa.9">[90]Cubicación!#REF!</definedName>
    <definedName name="v.c.n1y2.villa1">[90]Cubicación!$P$2150</definedName>
    <definedName name="v.c.n1y2.villa10">[90]Cubicación!$P$1690</definedName>
    <definedName name="v.c.n1y2.villa11">[90]Cubicación!$P$998</definedName>
    <definedName name="v.c.n1y2.villa12">[90]Cubicación!$P$401</definedName>
    <definedName name="v.c.n1y2.villa13">[90]Cubicación!$P$535</definedName>
    <definedName name="v.c.n1y2.villa14">[90]Cubicación!$P$1461</definedName>
    <definedName name="v.c.n1y2.villa15">[90]Cubicación!$P$1576</definedName>
    <definedName name="v.c.n1y2.villa16">[90]Cubicación!$P$1805</definedName>
    <definedName name="v.c.n1y2.villa17">[90]Cubicación!$P$1920</definedName>
    <definedName name="v.c.n1y2.villa18">[90]Cubicación!$P$1113</definedName>
    <definedName name="v.c.n1y2.villa2">[90]Cubicación!$P$2037</definedName>
    <definedName name="v.c.n1y2.villa3">[90]Cubicación!$P$883</definedName>
    <definedName name="v.c.n1y2.villa4">[90]Cubicación!$P$768</definedName>
    <definedName name="v.c.n1y2.villa5">[90]Cubicación!$P$653</definedName>
    <definedName name="v.c.n1y2.villa6">[90]Cubicación!$P$138</definedName>
    <definedName name="v.c.n1y2.villa7">[90]Cubicación!$P$269</definedName>
    <definedName name="v.c.n1y2.villa8">[90]Cubicación!$P$1231</definedName>
    <definedName name="v.c.n1y2.villa9">[90]Cubicación!$P$1346</definedName>
    <definedName name="v.p.fs.villa.1">[90]Cubicación!#REF!</definedName>
    <definedName name="v.p.fs.villa.10">[90]Cubicación!#REF!</definedName>
    <definedName name="v.p.fs.villa.11">[90]Cubicación!#REF!</definedName>
    <definedName name="v.p.fs.villa.12">[90]Cubicación!#REF!</definedName>
    <definedName name="v.p.fs.villa.13">[90]Cubicación!#REF!</definedName>
    <definedName name="v.p.fs.villa.14">[90]Cubicación!#REF!</definedName>
    <definedName name="v.p.fs.villa.15">[90]Cubicación!#REF!</definedName>
    <definedName name="v.p.fs.villa.16">[90]Cubicación!#REF!</definedName>
    <definedName name="v.p.fs.villa.17">[90]Cubicación!#REF!</definedName>
    <definedName name="v.p.fs.villa.18">[90]Cubicación!#REF!</definedName>
    <definedName name="v.p.fs.villa.2">[90]Cubicación!#REF!</definedName>
    <definedName name="v.p.fs.villa.3">[90]Cubicación!#REF!</definedName>
    <definedName name="v.p.fs.villa.4">[90]Cubicación!#REF!</definedName>
    <definedName name="v.p.fs.villa.5">[90]Cubicación!#REF!</definedName>
    <definedName name="v.p.fs.villa.6">[90]Cubicación!#REF!</definedName>
    <definedName name="v.p.fs.villa.7">[90]Cubicación!#REF!</definedName>
    <definedName name="v.p.fs.villa.8">[90]Cubicación!#REF!</definedName>
    <definedName name="v.p.fs.villa.9">[90]Cubicación!#REF!</definedName>
    <definedName name="V1B.E">#REF!</definedName>
    <definedName name="V3B.C">#REF!</definedName>
    <definedName name="V4C.E">#REF!</definedName>
    <definedName name="V7.8">#REF!</definedName>
    <definedName name="V7.9">#REF!</definedName>
    <definedName name="V78.CD">#REF!</definedName>
    <definedName name="V7A.E">#REF!</definedName>
    <definedName name="V9A.E">#REF!</definedName>
    <definedName name="VA7.9">#REF!</definedName>
    <definedName name="VACC">[22]Precio!$F$31</definedName>
    <definedName name="VACIADOAMANO">#REF!</definedName>
    <definedName name="vaciadohormigonindustrial">#REF!</definedName>
    <definedName name="vaciadohormigonindustrial_8">#REF!</definedName>
    <definedName name="vaciadozapata">#REF!</definedName>
    <definedName name="vaciadozapata_8">#REF!</definedName>
    <definedName name="VAIVEN">#REF!</definedName>
    <definedName name="Val" hidden="1">'[11]ANALISIS STO DGO'!#REF!</definedName>
    <definedName name="valor2_2">#N/A</definedName>
    <definedName name="valor2_3">#N/A</definedName>
    <definedName name="valora_3">"$#REF!.$I$1:$I$65534"</definedName>
    <definedName name="VALORM">#REF!</definedName>
    <definedName name="valorp_3">"$#REF!.$K$1:$K$65534"</definedName>
    <definedName name="VALORPRESUPUESTO_3">"$#REF!.$F$1:$F$65534"</definedName>
    <definedName name="VALORT">#REF!</definedName>
    <definedName name="VALORV">#REF!</definedName>
    <definedName name="Valve" hidden="1">'[11]ANALISIS STO DGO'!#REF!</definedName>
    <definedName name="VALVULA_AIRE_1_HF_ROSCADA">#REF!</definedName>
    <definedName name="VALVULA_AIRE_1_HF_ROSCADA_10">#REF!</definedName>
    <definedName name="VALVULA_AIRE_1_HF_ROSCADA_11">#REF!</definedName>
    <definedName name="VALVULA_AIRE_1_HF_ROSCADA_6">#REF!</definedName>
    <definedName name="VALVULA_AIRE_1_HF_ROSCADA_7">#REF!</definedName>
    <definedName name="VALVULA_AIRE_1_HF_ROSCADA_8">#REF!</definedName>
    <definedName name="VALVULA_AIRE_1_HF_ROSCADA_9">#REF!</definedName>
    <definedName name="VALVULA_AIRE_3_HF_ROSCADA">#REF!</definedName>
    <definedName name="VALVULA_AIRE_3_HF_ROSCADA_10">#REF!</definedName>
    <definedName name="VALVULA_AIRE_3_HF_ROSCADA_11">#REF!</definedName>
    <definedName name="VALVULA_AIRE_3_HF_ROSCADA_6">#REF!</definedName>
    <definedName name="VALVULA_AIRE_3_HF_ROSCADA_7">#REF!</definedName>
    <definedName name="VALVULA_AIRE_3_HF_ROSCADA_8">#REF!</definedName>
    <definedName name="VALVULA_AIRE_3_HF_ROSCADA_9">#REF!</definedName>
    <definedName name="VALVULA_AIRE_34_HF_ROSCADA">#REF!</definedName>
    <definedName name="VALVULA_AIRE_34_HF_ROSCADA_10">#REF!</definedName>
    <definedName name="VALVULA_AIRE_34_HF_ROSCADA_11">#REF!</definedName>
    <definedName name="VALVULA_AIRE_34_HF_ROSCADA_6">#REF!</definedName>
    <definedName name="VALVULA_AIRE_34_HF_ROSCADA_7">#REF!</definedName>
    <definedName name="VALVULA_AIRE_34_HF_ROSCADA_8">#REF!</definedName>
    <definedName name="VALVULA_AIRE_34_HF_ROSCADA_9">#REF!</definedName>
    <definedName name="VALVULA_COMP_12_HF_PLATILLADA">#REF!</definedName>
    <definedName name="VALVULA_COMP_12_HF_PLATILLADA_10">#REF!</definedName>
    <definedName name="VALVULA_COMP_12_HF_PLATILLADA_11">#REF!</definedName>
    <definedName name="VALVULA_COMP_12_HF_PLATILLADA_6">#REF!</definedName>
    <definedName name="VALVULA_COMP_12_HF_PLATILLADA_7">#REF!</definedName>
    <definedName name="VALVULA_COMP_12_HF_PLATILLADA_8">#REF!</definedName>
    <definedName name="VALVULA_COMP_12_HF_PLATILLADA_9">#REF!</definedName>
    <definedName name="VALVULA_COMP_16_HF_PLATILLADA">#REF!</definedName>
    <definedName name="VALVULA_COMP_16_HF_PLATILLADA_10">#REF!</definedName>
    <definedName name="VALVULA_COMP_16_HF_PLATILLADA_11">#REF!</definedName>
    <definedName name="VALVULA_COMP_16_HF_PLATILLADA_6">#REF!</definedName>
    <definedName name="VALVULA_COMP_16_HF_PLATILLADA_7">#REF!</definedName>
    <definedName name="VALVULA_COMP_16_HF_PLATILLADA_8">#REF!</definedName>
    <definedName name="VALVULA_COMP_16_HF_PLATILLADA_9">#REF!</definedName>
    <definedName name="VALVULA_COMP_2_12_HF_ROSCADA">#REF!</definedName>
    <definedName name="VALVULA_COMP_2_12_HF_ROSCADA_10">#REF!</definedName>
    <definedName name="VALVULA_COMP_2_12_HF_ROSCADA_11">#REF!</definedName>
    <definedName name="VALVULA_COMP_2_12_HF_ROSCADA_6">#REF!</definedName>
    <definedName name="VALVULA_COMP_2_12_HF_ROSCADA_7">#REF!</definedName>
    <definedName name="VALVULA_COMP_2_12_HF_ROSCADA_8">#REF!</definedName>
    <definedName name="VALVULA_COMP_2_12_HF_ROSCADA_9">#REF!</definedName>
    <definedName name="VALVULA_COMP_2_HF_ROSCADA">#REF!</definedName>
    <definedName name="VALVULA_COMP_2_HF_ROSCADA_10">#REF!</definedName>
    <definedName name="VALVULA_COMP_2_HF_ROSCADA_11">#REF!</definedName>
    <definedName name="VALVULA_COMP_2_HF_ROSCADA_6">#REF!</definedName>
    <definedName name="VALVULA_COMP_2_HF_ROSCADA_7">#REF!</definedName>
    <definedName name="VALVULA_COMP_2_HF_ROSCADA_8">#REF!</definedName>
    <definedName name="VALVULA_COMP_2_HF_ROSCADA_9">#REF!</definedName>
    <definedName name="VALVULA_COMP_20_HF_PLATILLADA">#REF!</definedName>
    <definedName name="VALVULA_COMP_20_HF_PLATILLADA_10">#REF!</definedName>
    <definedName name="VALVULA_COMP_20_HF_PLATILLADA_11">#REF!</definedName>
    <definedName name="VALVULA_COMP_20_HF_PLATILLADA_6">#REF!</definedName>
    <definedName name="VALVULA_COMP_20_HF_PLATILLADA_7">#REF!</definedName>
    <definedName name="VALVULA_COMP_20_HF_PLATILLADA_8">#REF!</definedName>
    <definedName name="VALVULA_COMP_20_HF_PLATILLADA_9">#REF!</definedName>
    <definedName name="VALVULA_COMP_3_HF_ROSCADA">#REF!</definedName>
    <definedName name="VALVULA_COMP_3_HF_ROSCADA_10">#REF!</definedName>
    <definedName name="VALVULA_COMP_3_HF_ROSCADA_11">#REF!</definedName>
    <definedName name="VALVULA_COMP_3_HF_ROSCADA_6">#REF!</definedName>
    <definedName name="VALVULA_COMP_3_HF_ROSCADA_7">#REF!</definedName>
    <definedName name="VALVULA_COMP_3_HF_ROSCADA_8">#REF!</definedName>
    <definedName name="VALVULA_COMP_3_HF_ROSCADA_9">#REF!</definedName>
    <definedName name="VALVULA_COMP_4_HF_PLATILLADA">#REF!</definedName>
    <definedName name="VALVULA_COMP_4_HF_PLATILLADA_10">#REF!</definedName>
    <definedName name="VALVULA_COMP_4_HF_PLATILLADA_11">#REF!</definedName>
    <definedName name="VALVULA_COMP_4_HF_PLATILLADA_6">#REF!</definedName>
    <definedName name="VALVULA_COMP_4_HF_PLATILLADA_7">#REF!</definedName>
    <definedName name="VALVULA_COMP_4_HF_PLATILLADA_8">#REF!</definedName>
    <definedName name="VALVULA_COMP_4_HF_PLATILLADA_9">#REF!</definedName>
    <definedName name="VALVULA_COMP_4_HF_ROSCADA">#REF!</definedName>
    <definedName name="VALVULA_COMP_4_HF_ROSCADA_10">#REF!</definedName>
    <definedName name="VALVULA_COMP_4_HF_ROSCADA_11">#REF!</definedName>
    <definedName name="VALVULA_COMP_4_HF_ROSCADA_6">#REF!</definedName>
    <definedName name="VALVULA_COMP_4_HF_ROSCADA_7">#REF!</definedName>
    <definedName name="VALVULA_COMP_4_HF_ROSCADA_8">#REF!</definedName>
    <definedName name="VALVULA_COMP_4_HF_ROSCADA_9">#REF!</definedName>
    <definedName name="VALVULA_COMP_6_HF_PLATILLADA">#REF!</definedName>
    <definedName name="VALVULA_COMP_6_HF_PLATILLADA_10">#REF!</definedName>
    <definedName name="VALVULA_COMP_6_HF_PLATILLADA_11">#REF!</definedName>
    <definedName name="VALVULA_COMP_6_HF_PLATILLADA_6">#REF!</definedName>
    <definedName name="VALVULA_COMP_6_HF_PLATILLADA_7">#REF!</definedName>
    <definedName name="VALVULA_COMP_6_HF_PLATILLADA_8">#REF!</definedName>
    <definedName name="VALVULA_COMP_6_HF_PLATILLADA_9">#REF!</definedName>
    <definedName name="VALVULA_COMP_8_HF_PLATILLADA">#REF!</definedName>
    <definedName name="VALVULA_COMP_8_HF_PLATILLADA_10">#REF!</definedName>
    <definedName name="VALVULA_COMP_8_HF_PLATILLADA_11">#REF!</definedName>
    <definedName name="VALVULA_COMP_8_HF_PLATILLADA_6">#REF!</definedName>
    <definedName name="VALVULA_COMP_8_HF_PLATILLADA_7">#REF!</definedName>
    <definedName name="VALVULA_COMP_8_HF_PLATILLADA_8">#REF!</definedName>
    <definedName name="VALVULA_COMP_8_HF_PLATILLADA_9">#REF!</definedName>
    <definedName name="Valvula_de_Aire_4__Hierro_Roscada_completa">[26]Insumos!$G$217</definedName>
    <definedName name="Valvula_de_Compuerta_3__H.F._Patillada">[26]Insumos!$G$215</definedName>
    <definedName name="valvulas" hidden="1">'[11]ANALISIS STO DGO'!#REF!</definedName>
    <definedName name="VARILLA">#REF!</definedName>
    <definedName name="VARILLA_BLOQUES_20">#REF!</definedName>
    <definedName name="VARILLA_BLOQUES_20_10">#REF!</definedName>
    <definedName name="VARILLA_BLOQUES_20_11">#REF!</definedName>
    <definedName name="VARILLA_BLOQUES_20_6">#REF!</definedName>
    <definedName name="VARILLA_BLOQUES_20_7">#REF!</definedName>
    <definedName name="VARILLA_BLOQUES_20_8">#REF!</definedName>
    <definedName name="VARILLA_BLOQUES_20_9">#REF!</definedName>
    <definedName name="VARILLA_BLOQUES_40">#REF!</definedName>
    <definedName name="VARILLA_BLOQUES_40_10">#REF!</definedName>
    <definedName name="VARILLA_BLOQUES_40_11">#REF!</definedName>
    <definedName name="VARILLA_BLOQUES_40_6">#REF!</definedName>
    <definedName name="VARILLA_BLOQUES_40_7">#REF!</definedName>
    <definedName name="VARILLA_BLOQUES_40_8">#REF!</definedName>
    <definedName name="VARILLA_BLOQUES_40_9">#REF!</definedName>
    <definedName name="VARILLA_BLOQUES_60">#REF!</definedName>
    <definedName name="VARILLA_BLOQUES_60_10">#REF!</definedName>
    <definedName name="VARILLA_BLOQUES_60_11">#REF!</definedName>
    <definedName name="VARILLA_BLOQUES_60_6">#REF!</definedName>
    <definedName name="VARILLA_BLOQUES_60_7">#REF!</definedName>
    <definedName name="VARILLA_BLOQUES_60_8">#REF!</definedName>
    <definedName name="VARILLA_BLOQUES_60_9">#REF!</definedName>
    <definedName name="VARILLA_BLOQUES_80">#REF!</definedName>
    <definedName name="VARILLA_BLOQUES_80_10">#REF!</definedName>
    <definedName name="VARILLA_BLOQUES_80_11">#REF!</definedName>
    <definedName name="VARILLA_BLOQUES_80_6">#REF!</definedName>
    <definedName name="VARILLA_BLOQUES_80_7">#REF!</definedName>
    <definedName name="VARILLA_BLOQUES_80_8">#REF!</definedName>
    <definedName name="VARILLA_BLOQUES_80_9">#REF!</definedName>
    <definedName name="varillas_3">#N/A</definedName>
    <definedName name="VARIOS">#REF!</definedName>
    <definedName name="VARIOS_AN">#REF!</definedName>
    <definedName name="VB1.9">#REF!</definedName>
    <definedName name="vbbbb">#REF!</definedName>
    <definedName name="VC.D7.8">#REF!</definedName>
    <definedName name="VC1.3">#REF!</definedName>
    <definedName name="VC3.5">#REF!</definedName>
    <definedName name="VC5.9">#REF!</definedName>
    <definedName name="VCOLGANTE1590">#REF!</definedName>
    <definedName name="VCOLGANTE1590_6">#REF!</definedName>
    <definedName name="VD1.7">#REF!</definedName>
    <definedName name="VE1.9">#REF!</definedName>
    <definedName name="VENT2SDR41">#REF!</definedName>
    <definedName name="VENT3SDR41">#REF!</definedName>
    <definedName name="ventana.Francesa">[37]Análisis!#REF!</definedName>
    <definedName name="Ventana_de_aluminio_palanca">[26]Insumos!$G$325</definedName>
    <definedName name="VENTANAS">#REF!</definedName>
    <definedName name="Ventanas.abizagradas">#REF!</definedName>
    <definedName name="Ventanas.Corredizas">#REF!</definedName>
    <definedName name="Ventanas.salomonicas">#REF!</definedName>
    <definedName name="Ventanas_alum_aa_superior">[26]Insumos!$G$475</definedName>
    <definedName name="Ventilacion_de_3_Pulgadas">'[26]Análisis grales'!$F$1665</definedName>
    <definedName name="Ventilacion_de_6_Pulgadas">'[26]Análisis grales'!$F$5108</definedName>
    <definedName name="VERGRAGRI">#REF!</definedName>
    <definedName name="verja">#REF!</definedName>
    <definedName name="Verja_Combinada_en_Bloques_de__6_violinados___Paños__De_Malla_Ciclonica___3_00_X_2_00___Mts_Y_Columnas___0.30_X_0.20___Mts">'[26]Análisis grales'!$F$4637</definedName>
    <definedName name="Version_deportada__caudalimetro">[26]Insumos!$G$424</definedName>
    <definedName name="Vesc.1erN.Mod.II">#REF!</definedName>
    <definedName name="Vias">#REF!</definedName>
    <definedName name="VIBRADO">#REF!</definedName>
    <definedName name="VIBRADO_10">#REF!</definedName>
    <definedName name="VIBRADO_11">#REF!</definedName>
    <definedName name="VIBRADO_6">#REF!</definedName>
    <definedName name="VIBRADO_7">#REF!</definedName>
    <definedName name="VIBRADO_8">#REF!</definedName>
    <definedName name="VIBRADO_9">#REF!</definedName>
    <definedName name="Vibrador">#REF!</definedName>
    <definedName name="Vibrazo.Blanc.30x30">#REF!</definedName>
    <definedName name="VidrioFijo.vent.proyectada">#REF!</definedName>
    <definedName name="Vig.Amarre.Cierre.Cocina">#REF!</definedName>
    <definedName name="Viga">[37]Análisis!#REF!</definedName>
    <definedName name="viga.20x30">#REF!</definedName>
    <definedName name="viga.20x40">#REF!</definedName>
    <definedName name="viga.30x40">[57]Análisis!$D$624</definedName>
    <definedName name="viga.30x60">#REF!</definedName>
    <definedName name="viga.30x60.np10.45">#REF!</definedName>
    <definedName name="viga.30x80">#REF!</definedName>
    <definedName name="viga.amarre.15x.15">#REF!</definedName>
    <definedName name="Viga.Amarre.15x20BNP">#REF!</definedName>
    <definedName name="Viga.amarre.1erN">#REF!</definedName>
    <definedName name="Viga.Amarre.1erN.Villas">#REF!</definedName>
    <definedName name="Viga.Amarre.20x.20">[56]Análisis!$D$525</definedName>
    <definedName name="Viga.Amarre.20x30">#REF!</definedName>
    <definedName name="Viga.amarre.2do.N">[57]Análisis!$D$653</definedName>
    <definedName name="Viga.Amarre.Comedor">#REF!</definedName>
    <definedName name="Viga.Amarre.Dintel">[37]Análisis!#REF!</definedName>
    <definedName name="Viga.Amarre.lavanderia">#REF!</definedName>
    <definedName name="Viga.amarre.N.Techo.Area.Noble">#REF!</definedName>
    <definedName name="Viga.amarre.nivel.piso">#REF!</definedName>
    <definedName name="Viga.Amarre.Piso.20x20">[34]Análisis!$D$138</definedName>
    <definedName name="Viga.Amarre.Piso.Casino">[37]Análisis!#REF!</definedName>
    <definedName name="Viga.Amarre.Piso.Cocina">#REF!</definedName>
    <definedName name="Viga.Amarre.Piso.lavandería">#REF!</definedName>
    <definedName name="viga.amarre.plastbau">#REF!</definedName>
    <definedName name="viga.amarre.plastbau.15x23">#REF!</definedName>
    <definedName name="Viga.Amarre.Techo.Administracion">#REF!</definedName>
    <definedName name="Viga.Amarre20x28">[37]Análisis!#REF!</definedName>
    <definedName name="Viga.Amarre2doN">#REF!</definedName>
    <definedName name="Viga.Antep.Discoteca">[37]Análisis!#REF!</definedName>
    <definedName name="Viga.Antep.Horm.Visto.Espectáculos">#REF!</definedName>
    <definedName name="Viga.Antepecho.H.Visto.Area.Noble">#REF!</definedName>
    <definedName name="Viga.antepecho.Horm.Visto.Comedor">#REF!</definedName>
    <definedName name="Viga.Cocina">#REF!</definedName>
    <definedName name="Viga.Convenc.Entrepiso.Villas">#REF!</definedName>
    <definedName name="Viga.Convenc.techo.Villas">#REF!</definedName>
    <definedName name="Viga.Edif.oficinas">#REF!</definedName>
    <definedName name="Viga.Horm.20x6o.Espectáculos">#REF!</definedName>
    <definedName name="Viga.Horm.Administracion">#REF!</definedName>
    <definedName name="Viga.Horm.Arm.edif.Parqueo">#REF!</definedName>
    <definedName name="Viga.Horm.conv.Entrep.Villas">#REF!</definedName>
    <definedName name="Viga.horm.Conv.Techo.Villas">#REF!</definedName>
    <definedName name="Viga.Horm.visto.administracion">#REF!</definedName>
    <definedName name="Viga.horm.visto.Area.Noble">#REF!</definedName>
    <definedName name="Viga.Horm.Visto.Discoteca">[37]Análisis!#REF!</definedName>
    <definedName name="Viga.Horm.Visto.Espectaculo">#REF!</definedName>
    <definedName name="Viga.Horm.Visto.Variable.Comedor">#REF!</definedName>
    <definedName name="Viga.Jard.Horm.Visto.80x100.Area.Noble">#REF!</definedName>
    <definedName name="Viga.Jardi.2Nivel.Comedor">#REF!</definedName>
    <definedName name="Viga.Jardi.3erNivel.Comedor">#REF!</definedName>
    <definedName name="Viga.Jardinera.1.Comedor">#REF!</definedName>
    <definedName name="Viga.Jardinera.80x70Lobby">#REF!</definedName>
    <definedName name="Viga.lavanderia">#REF!</definedName>
    <definedName name="Viga.Nivel.inferior">#REF!</definedName>
    <definedName name="viga.riostra.20x60">#REF!</definedName>
    <definedName name="viga.sobretecho.cuchilla">#REF!</definedName>
    <definedName name="Viga.T.Horm.Visto.Area.Noble">#REF!</definedName>
    <definedName name="viga.torre">#REF!</definedName>
    <definedName name="Viga.V.2">#REF!</definedName>
    <definedName name="Viga.V.A">#REF!</definedName>
    <definedName name="Viga.V1">[34]Análisis!$D$200</definedName>
    <definedName name="Viga.V1.1erN.mod.I">#REF!</definedName>
    <definedName name="Viga.V1.1erN.mod.II">#REF!</definedName>
    <definedName name="Viga.V1.2doN.Mod.I">#REF!</definedName>
    <definedName name="Viga.V1.2doN.Mod.II">#REF!</definedName>
    <definedName name="Viga.V1.3erN.mod.I">#REF!</definedName>
    <definedName name="Viga.V1.3erN.Mod.II">#REF!</definedName>
    <definedName name="Viga.V1.4toN.Mod.I">#REF!</definedName>
    <definedName name="Viga.V1.4toN.Mod.II">#REF!</definedName>
    <definedName name="Viga.V1.esc.2doN">#REF!</definedName>
    <definedName name="Viga.V1.esc.3erN">#REF!</definedName>
    <definedName name="Viga.V1.escalera">#REF!</definedName>
    <definedName name="Viga.V1e.Villas">#REF!</definedName>
    <definedName name="Viga.V1T.Villas">#REF!</definedName>
    <definedName name="Viga.V2.1erN.mod.I">#REF!</definedName>
    <definedName name="Viga.V2.2doN.Mod.I">#REF!</definedName>
    <definedName name="Viga.V2.3erN.Mod.I">#REF!</definedName>
    <definedName name="Viga.V2.esc.1erN">#REF!</definedName>
    <definedName name="Viga.V2.esc.2doN">#REF!</definedName>
    <definedName name="Viga.V2.esc.3erN">#REF!</definedName>
    <definedName name="Viga.V2T.Villas">#REF!</definedName>
    <definedName name="Viga.V3.1erN.Mod.I">#REF!</definedName>
    <definedName name="Viga.V3.2doN.Mod.I">#REF!</definedName>
    <definedName name="Viga.V3.3erN.Mod.I">#REF!</definedName>
    <definedName name="Viga.V3.4toN.Mod.I">#REF!</definedName>
    <definedName name="Viga.V3T.Villas">#REF!</definedName>
    <definedName name="Viga.V4.1erN.Mod.I">#REF!</definedName>
    <definedName name="Viga.V4.2doN.Mod.I">#REF!</definedName>
    <definedName name="Viga.V4.3erN.Mod.I">#REF!</definedName>
    <definedName name="Viga.V4.4toN.Mod.I">#REF!</definedName>
    <definedName name="Viga.V4E.Villas">#REF!</definedName>
    <definedName name="Viga.V4T.Villas">#REF!</definedName>
    <definedName name="Viga.V5.1erN.mod.I">#REF!</definedName>
    <definedName name="Viga.V5.2doN.Mod.I">#REF!</definedName>
    <definedName name="Viga.V5.3erN.Mod.I">#REF!</definedName>
    <definedName name="Viga.V5.4toN.Mod.I">#REF!</definedName>
    <definedName name="Viga.V5E.Villas">#REF!</definedName>
    <definedName name="Viga.V6.1erN.Mod.I">#REF!</definedName>
    <definedName name="Viga.V6.2doN.Mod.I">#REF!</definedName>
    <definedName name="Viga.V6.3erN.mod.I">#REF!</definedName>
    <definedName name="Viga.V6.4toN.Mod.I">#REF!</definedName>
    <definedName name="Viga.V7.1erN.Mod.I">#REF!</definedName>
    <definedName name="Viga.V7.2doN.Mod.I">#REF!</definedName>
    <definedName name="Viga.V7.3erN.Mod.I">#REF!</definedName>
    <definedName name="Viga.V7.4toN.Mod.I">#REF!</definedName>
    <definedName name="Viga.VA.1erN.Mod.II">#REF!</definedName>
    <definedName name="Viga.Vac">#REF!</definedName>
    <definedName name="Viga.Vac2">#REF!</definedName>
    <definedName name="Viga.Vam">#REF!</definedName>
    <definedName name="Viga.Vesc.2doN.Mod.II">#REF!</definedName>
    <definedName name="Viga.Vesc.3erN.Mod.II">#REF!</definedName>
    <definedName name="Viga.Vesc.4toN.Mod.II">#REF!</definedName>
    <definedName name="Viga.VT1">#REF!</definedName>
    <definedName name="VIGA_V1">'[26]CUANTIA ELEM. EST.'!$J$20</definedName>
    <definedName name="VIGA_V2">'[26]CUANTIA ELEM. EST.'!$J$32</definedName>
    <definedName name="VIGA_V3">'[26]CUANTIA ELEM. EST.'!$J$43</definedName>
    <definedName name="VIGA_V4">'[26]CUANTIA ELEM. EST.'!$J$55</definedName>
    <definedName name="viga25x40.palapa">[59]Análisis!#REF!</definedName>
    <definedName name="VIGASHP">#REF!</definedName>
    <definedName name="VIGASHP_3">"$#REF!.$B$109"</definedName>
    <definedName name="VIGASHP_8">#REF!</definedName>
    <definedName name="VigaV1.3.4.6.Presidenciales">[34]Análisis!$D$209</definedName>
    <definedName name="VigaV2.4toN.Mod.I">#REF!</definedName>
    <definedName name="VigaV2.5.7.Presidenciales">[34]Análisis!$D$218</definedName>
    <definedName name="VigaV2E.Villas">#REF!</definedName>
    <definedName name="VigaV2T">#REF!</definedName>
    <definedName name="VigaV3E.Villas">#REF!</definedName>
    <definedName name="VigaVT2">#REF!</definedName>
    <definedName name="VigaVT3">#REF!</definedName>
    <definedName name="VigaVT4">#REF!</definedName>
    <definedName name="VigaVT5">#REF!</definedName>
    <definedName name="Villa.1.Zapata.Muros">#REF!</definedName>
    <definedName name="VILLA.BPB.PLASTBAU.RD">#REF!</definedName>
    <definedName name="VILLA.BPB.PLASTBAU.US">#REF!</definedName>
    <definedName name="Villa1.Zap.Columna">#REF!</definedName>
    <definedName name="VIOLINADO">#REF!</definedName>
    <definedName name="VIOLINADO_10">#REF!</definedName>
    <definedName name="VIOLINADO_11">#REF!</definedName>
    <definedName name="VIOLINADO_6">#REF!</definedName>
    <definedName name="VIOLINADO_7">#REF!</definedName>
    <definedName name="VIOLINADO_8">#REF!</definedName>
    <definedName name="VIOLINADO_9">#REF!</definedName>
    <definedName name="Violinado_de_Bloques___1_cara_a_todo_costo">'[26]Análisis grales'!$F$2661</definedName>
    <definedName name="VISTO1">#REF!</definedName>
    <definedName name="VISTOC">#REF!</definedName>
    <definedName name="VISTOV">#REF!</definedName>
    <definedName name="VP">[65]analisis1!#REF!</definedName>
    <definedName name="VSALALUMBCOMAN">#REF!</definedName>
    <definedName name="VSALALUMBCOPAL">#REF!</definedName>
    <definedName name="VSALALUMBROMAN">#REF!</definedName>
    <definedName name="VSALALUMBROVBROMAN">#REF!</definedName>
    <definedName name="VSALALUMNATVBROPAL">#REF!</definedName>
    <definedName name="VSALALUMNATVCMAN">#REF!</definedName>
    <definedName name="VSALALUMNATVCPAL">#REF!</definedName>
    <definedName name="Vuelo.Inclinado.4toN.Mod.II">#REF!</definedName>
    <definedName name="VUELO10">#REF!</definedName>
    <definedName name="VUELO10_6">#REF!</definedName>
    <definedName name="VX">#REF!</definedName>
    <definedName name="vzxcvsdfsf" hidden="1">'[11]ANALISIS STO DGO'!#REF!</definedName>
    <definedName name="w">#REF!</definedName>
    <definedName name="W14X22">[19]analisis!$G$1637</definedName>
    <definedName name="W16X26">[19]analisis!$G$1814</definedName>
    <definedName name="W18X40">[19]analisis!$G$1872</definedName>
    <definedName name="W27X84">[19]analisis!$G$1977</definedName>
    <definedName name="w6x9">[19]analisis!$G$1453</definedName>
    <definedName name="WARE" hidden="1">'[13]ANALISIS STO DGO'!#REF!</definedName>
    <definedName name="ware." hidden="1">'[13]ANALISIS STO DGO'!#REF!</definedName>
    <definedName name="ware.1" hidden="1">'[13]ANALISIS STO DGO'!#REF!</definedName>
    <definedName name="WAREHOUSE" hidden="1">'[13]ANALISIS STO DGO'!#REF!</definedName>
    <definedName name="wert0" hidden="1">#REF!</definedName>
    <definedName name="wilson" hidden="1">'[11]ANALISIS STO DGO'!#REF!</definedName>
    <definedName name="Wimaldy" hidden="1">'[13]ANALISIS STO DGO'!#REF!</definedName>
    <definedName name="Winche">#REF!</definedName>
    <definedName name="Winche_10">#REF!</definedName>
    <definedName name="Winche_11">#REF!</definedName>
    <definedName name="Winche_6">#REF!</definedName>
    <definedName name="Winche_7">#REF!</definedName>
    <definedName name="Winche_8">#REF!</definedName>
    <definedName name="Winche_9">#REF!</definedName>
    <definedName name="wrn.civil._.works." hidden="1">{#N/A,#N/A,TRUE,"1842CWN0"}</definedName>
    <definedName name="wrn.Orçamento." hidden="1">{#N/A,#N/A,FALSE,"Planilha";#N/A,#N/A,FALSE,"Resumo";#N/A,#N/A,FALSE,"Fisico";#N/A,#N/A,FALSE,"Financeiro";#N/A,#N/A,FALSE,"Financeiro"}</definedName>
    <definedName name="wrn.Orçamento._1" hidden="1">{#N/A,#N/A,FALSE,"Planilha";#N/A,#N/A,FALSE,"Resumo";#N/A,#N/A,FALSE,"Fisico";#N/A,#N/A,FALSE,"Financeiro";#N/A,#N/A,FALSE,"Financeiro"}</definedName>
    <definedName name="wrn.Orçamento._2" hidden="1">{#N/A,#N/A,FALSE,"Planilha";#N/A,#N/A,FALSE,"Resumo";#N/A,#N/A,FALSE,"Fisico";#N/A,#N/A,FALSE,"Financeiro";#N/A,#N/A,FALSE,"Financeiro"}</definedName>
    <definedName name="WWW">[85]INS!$D$561</definedName>
    <definedName name="xoiot" hidden="1">'[11]ANALISIS STO DGO'!#REF!</definedName>
    <definedName name="XXX">#REF!</definedName>
    <definedName name="XXXXXXX">#REF!</definedName>
    <definedName name="ydfghdfh" hidden="1">'[11]ANALISIS STO DGO'!#REF!</definedName>
    <definedName name="Yee_de_4_x2___Drenaje">[26]Insumos!$G$49</definedName>
    <definedName name="Yee_pvc_4__drenaje">[26]Insumos!$G$381</definedName>
    <definedName name="YEE_PVC_DREN_2">#REF!</definedName>
    <definedName name="YEE_PVC_DREN_2_10">#REF!</definedName>
    <definedName name="YEE_PVC_DREN_2_11">#REF!</definedName>
    <definedName name="YEE_PVC_DREN_2_6">#REF!</definedName>
    <definedName name="YEE_PVC_DREN_2_7">#REF!</definedName>
    <definedName name="YEE_PVC_DREN_2_8">#REF!</definedName>
    <definedName name="YEE_PVC_DREN_2_9">#REF!</definedName>
    <definedName name="YEE_PVC_DREN_3">#REF!</definedName>
    <definedName name="YEE_PVC_DREN_3_10">#REF!</definedName>
    <definedName name="YEE_PVC_DREN_3_11">#REF!</definedName>
    <definedName name="YEE_PVC_DREN_3_6">#REF!</definedName>
    <definedName name="YEE_PVC_DREN_3_7">#REF!</definedName>
    <definedName name="YEE_PVC_DREN_3_8">#REF!</definedName>
    <definedName name="YEE_PVC_DREN_3_9">#REF!</definedName>
    <definedName name="YEE_PVC_DREN_4">#REF!</definedName>
    <definedName name="YEE_PVC_DREN_4_10">#REF!</definedName>
    <definedName name="YEE_PVC_DREN_4_11">#REF!</definedName>
    <definedName name="YEE_PVC_DREN_4_6">#REF!</definedName>
    <definedName name="YEE_PVC_DREN_4_7">#REF!</definedName>
    <definedName name="YEE_PVC_DREN_4_8">#REF!</definedName>
    <definedName name="YEE_PVC_DREN_4_9">#REF!</definedName>
    <definedName name="YEE_PVC_DREN_4x2">#REF!</definedName>
    <definedName name="YEE_PVC_DREN_4x2_10">#REF!</definedName>
    <definedName name="YEE_PVC_DREN_4x2_11">#REF!</definedName>
    <definedName name="YEE_PVC_DREN_4x2_6">#REF!</definedName>
    <definedName name="YEE_PVC_DREN_4x2_7">#REF!</definedName>
    <definedName name="YEE_PVC_DREN_4x2_8">#REF!</definedName>
    <definedName name="YEE_PVC_DREN_4x2_9">#REF!</definedName>
    <definedName name="YEEPVCDREN2X2">#REF!</definedName>
    <definedName name="YEEPVCDREN3X2">#REF!</definedName>
    <definedName name="YEEPVCDREN3X3">#REF!</definedName>
    <definedName name="YEEPVCDREN4X2">#REF!</definedName>
    <definedName name="YEEPVCDREN4X3">#REF!</definedName>
    <definedName name="YEEPVCDREN4X4">#REF!</definedName>
    <definedName name="YEEPVCDREN6X4">#REF!</definedName>
    <definedName name="YEEPVCDREN6X6">#REF!</definedName>
    <definedName name="Yeso">#REF!</definedName>
    <definedName name="ykihjhgjg" hidden="1">'[91]ANALISIS STO DGO'!#REF!</definedName>
    <definedName name="ykkuj" hidden="1">'[11]ANALISIS STO DGO'!#REF!</definedName>
    <definedName name="Yonu" hidden="1">'[11]ANALISIS STO DGO'!#REF!</definedName>
    <definedName name="YOSOY" hidden="1">'[11]ANALISIS STO DGO'!#REF!</definedName>
    <definedName name="yreyrt" hidden="1">'[11]ANALISIS STO DGO'!#REF!</definedName>
    <definedName name="ytuytuyt" hidden="1">'[11]ANALISIS STO DGO'!#REF!</definedName>
    <definedName name="yukyu" hidden="1">'[11]ANALISIS STO DGO'!#REF!</definedName>
    <definedName name="YYYY">#REF!</definedName>
    <definedName name="Z_086A872D_15DF_436A_8459_CE22F6819FF4_.wvu.Rows" hidden="1">[14]Presentacion!#REF!</definedName>
    <definedName name="Z_D55C8B2E_861A_459E_9D09_3AF38A1DE99E_.wvu.Rows" hidden="1">[14]Presentacion!#REF!</definedName>
    <definedName name="Z_F540D718_D9AA_403F_AE49_60D937FD77E5_.wvu.Rows" hidden="1">[14]Presentacion!#REF!</definedName>
    <definedName name="ZA">#REF!</definedName>
    <definedName name="Zabaleta">[49]Análisis!$N$988</definedName>
    <definedName name="Zabaleta.Villas">#REF!</definedName>
    <definedName name="ZABALETAPISO">#REF!</definedName>
    <definedName name="zabaletas">#REF!</definedName>
    <definedName name="zabaletas.jardineras">#REF!</definedName>
    <definedName name="Zabaletas_de_piso">'[26]Análisis grales'!$F$1280</definedName>
    <definedName name="Zabaletas_de_Techo">'[26]analisis MVSUR'!$G$249</definedName>
    <definedName name="ZABALETATECHO">#REF!</definedName>
    <definedName name="Zap.Col.Administración">#REF!</definedName>
    <definedName name="Zap.Col.Discot.">[37]Análisis!#REF!</definedName>
    <definedName name="Zap.col.Z1.mod.I">#REF!</definedName>
    <definedName name="Zap.Col.Zc">#REF!</definedName>
    <definedName name="Zap.Columna">[37]Análisis!#REF!</definedName>
    <definedName name="Zap.Columna.Area.Noble">#REF!</definedName>
    <definedName name="Zap.columna.Casino">[37]Análisis!#REF!</definedName>
    <definedName name="Zap.Columna.Comedor">#REF!</definedName>
    <definedName name="Zap.Columna.Lavandería">#REF!</definedName>
    <definedName name="Zap.Columnas">#REF!</definedName>
    <definedName name="zap.Comb.ModuloII">#REF!</definedName>
    <definedName name="Zap.Edif.Oficinas">#REF!</definedName>
    <definedName name="Zap.Edif.Parqueo">[34]Análisis!$D$105</definedName>
    <definedName name="Zap.Escalera">#REF!</definedName>
    <definedName name="zap.M.ha.40cm.esp">[59]Análisis!$D$192</definedName>
    <definedName name="Zap.mur.H.A.">[57]Análisis!$D$163</definedName>
    <definedName name="Zap.muro.10.30x20.General">[37]Análisis!#REF!</definedName>
    <definedName name="Zap.Muro.15cm">#REF!</definedName>
    <definedName name="Zap.Muro.15cms">#REF!</definedName>
    <definedName name="Zap.Muro.20cm">#REF!</definedName>
    <definedName name="Zap.Muro.45x25.General">[37]Análisis!#REF!</definedName>
    <definedName name="Zap.muro.55x25.General">[37]Análisis!#REF!</definedName>
    <definedName name="Zap.Muro.Area.Noble">#REF!</definedName>
    <definedName name="Zap.Muro.Ariostamiento.Comedor">#REF!</definedName>
    <definedName name="Zap.Muro.Cocina">#REF!</definedName>
    <definedName name="Zap.muro.contencion">#REF!</definedName>
    <definedName name="Zap.Muro.Espectaculo">#REF!</definedName>
    <definedName name="Zap.Muro.Lavanderia">#REF!</definedName>
    <definedName name="Zap.Muro.Villa.1">#REF!</definedName>
    <definedName name="Zap.muro20General">[37]Análisis!#REF!</definedName>
    <definedName name="Zap.Muros.Cacino">[37]Análisis!#REF!</definedName>
    <definedName name="Zap.Z1">#REF!</definedName>
    <definedName name="zap.Z1.mod.II">#REF!</definedName>
    <definedName name="Zap.Z1.Villa1">#REF!</definedName>
    <definedName name="Zap.Z2">#REF!</definedName>
    <definedName name="Zap.Z2.mod.I">#REF!</definedName>
    <definedName name="zap.Z2.moduloII">#REF!</definedName>
    <definedName name="Zap.Z2.Villas1">#REF!</definedName>
    <definedName name="Zap.Z3">#REF!</definedName>
    <definedName name="Zap.Z3.Mod.I">#REF!</definedName>
    <definedName name="Zap.Z3.Villas1">#REF!</definedName>
    <definedName name="Zap.Z4.mod.I">#REF!</definedName>
    <definedName name="Zap.Z4.Villas.1">#REF!</definedName>
    <definedName name="Zap.ZMB">#REF!</definedName>
    <definedName name="zapata">'[5]caseta de planta'!$C:$C</definedName>
    <definedName name="Zapata.Col.Espectaculos">#REF!</definedName>
    <definedName name="Zapata.Columna.Cocina">#REF!</definedName>
    <definedName name="zapata.lobby">#REF!</definedName>
    <definedName name="Zapata.Villas.1">#REF!</definedName>
    <definedName name="Zapata.Z1s.Z2s">[34]Análisis!$D$120</definedName>
    <definedName name="Zapata_de_Columnas_Verja_0.45x0.60_acero_de_1_2_a_20_AD">'[26]Análisis grales'!$F$1592</definedName>
    <definedName name="ZAPATA_DE_MUROS">'[26]Análisis grales'!$F$1582</definedName>
    <definedName name="ZB">#REF!</definedName>
    <definedName name="ZC1_6">#REF!</definedName>
    <definedName name="ZE1_6">#REF!</definedName>
    <definedName name="ZE2_6">#REF!</definedName>
    <definedName name="ZE3_6">#REF!</definedName>
    <definedName name="ZE4_6">#REF!</definedName>
    <definedName name="ZE5_6">#REF!</definedName>
    <definedName name="ZE6_6">#REF!</definedName>
    <definedName name="Zinc_3_x_6__calibre_26">[26]Insumos!$G$335</definedName>
    <definedName name="ZINC_CAL26_3x6">#REF!</definedName>
    <definedName name="ZINC_CAL26_3x6_10">#REF!</definedName>
    <definedName name="ZINC_CAL26_3x6_11">#REF!</definedName>
    <definedName name="ZINC_CAL26_3x6_6">#REF!</definedName>
    <definedName name="ZINC_CAL26_3x6_7">#REF!</definedName>
    <definedName name="ZINC_CAL26_3x6_8">#REF!</definedName>
    <definedName name="ZINC_CAL26_3x6_9">#REF!</definedName>
    <definedName name="ZINC24">#REF!</definedName>
    <definedName name="ZINC26">#REF!</definedName>
    <definedName name="ZINC27">#REF!</definedName>
    <definedName name="ZINC34">#REF!</definedName>
    <definedName name="ZN">#REF!</definedName>
    <definedName name="Zoc.baldosin">[42]Insumos!$E$91</definedName>
    <definedName name="Zoc.Marmol.Mezc.Antillana">[37]Análisis!#REF!</definedName>
    <definedName name="Zoc.vibrazo.Blanco">#REF!</definedName>
    <definedName name="Zocalo.Baldosin">[37]Análisis!#REF!</definedName>
    <definedName name="Zocalo.bozel.marmol">#REF!</definedName>
    <definedName name="Zocalo.cemento7x25cm">#REF!</definedName>
    <definedName name="Zocalo.Ceram.Mezc.Antillana">[37]Análisis!#REF!</definedName>
    <definedName name="zocalo.ceramica">#REF!</definedName>
    <definedName name="Zócalo.Ceramica">[92]Insumos!$E$80</definedName>
    <definedName name="Zócalo.Cerámica">#REF!</definedName>
    <definedName name="zocalo.ceramica.antideslizante">#REF!</definedName>
    <definedName name="Zocalo.de.ceramica.A">[34]Análisis!$D$532</definedName>
    <definedName name="Zocalo.de.ceramica.B">[34]Análisis!$D$551</definedName>
    <definedName name="Zocalo.de.ceramica.C">[34]Análisis!$D$570</definedName>
    <definedName name="zocalo.de.mosaico">[57]Análisis!$D$1266</definedName>
    <definedName name="Zócalo.Granimármol">#REF!</definedName>
    <definedName name="Zócalo.Granimarmol.MA">#REF!</definedName>
    <definedName name="Zocalo.granito.fondo.blanco">#REF!</definedName>
    <definedName name="Zocalo.Granito.Fondo.blanco.MA">#REF!</definedName>
    <definedName name="Zócalo.Gres">#REF!</definedName>
    <definedName name="Zócalo.loseta.cemento">#REF!</definedName>
    <definedName name="Zocalo.Marmol.A">#REF!</definedName>
    <definedName name="Zocalo.Marmol.A.ANA">#REF!</definedName>
    <definedName name="Zocalo.Marmol.Tipo.B">#REF!</definedName>
    <definedName name="zocalo.porcelanato.40x40">[34]Análisis!$D$501</definedName>
    <definedName name="Zocalo.Vibrazo.Bco">#REF!</definedName>
    <definedName name="ZOCALO_8x34">#REF!</definedName>
    <definedName name="ZOCALO_8x34_10">#REF!</definedName>
    <definedName name="ZOCALO_8x34_11">#REF!</definedName>
    <definedName name="ZOCALO_8x34_6">#REF!</definedName>
    <definedName name="ZOCALO_8x34_7">#REF!</definedName>
    <definedName name="ZOCALO_8x34_8">#REF!</definedName>
    <definedName name="ZOCALO_8x34_9">#REF!</definedName>
    <definedName name="Zocalo_de_granito_fondo_blanco">[26]Insumos!$G$94</definedName>
    <definedName name="zocalobotichinorojo">[12]insumo!#REF!</definedName>
    <definedName name="ZOCESCGRAPROYAL">#REF!</definedName>
    <definedName name="ZOCGRA30BCO">#REF!</definedName>
    <definedName name="ZOCGRA30GRIS">#REF!</definedName>
    <definedName name="ZOCGRA40BCO">#REF!</definedName>
    <definedName name="ZOCGRAPROYAL40">#REF!</definedName>
    <definedName name="ZOCLAD28">#REF!</definedName>
    <definedName name="ZOCMOSROJ25">#REF!</definedName>
    <definedName name="ZR">#REF!</definedName>
    <definedName name="ZS">#REF!</definedName>
    <definedName name="ZV">#REF!</definedName>
    <definedName name="ZW">#REF!</definedName>
    <definedName name="ZX">#REF!</definedName>
    <definedName name="ZZ">#REF!</definedName>
  </definedNames>
  <calcPr calcId="162913"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07" i="15" l="1"/>
  <c r="F1296" i="15" l="1"/>
  <c r="F1295" i="15"/>
  <c r="F1294" i="15"/>
  <c r="F1289" i="15"/>
  <c r="F1288" i="15"/>
  <c r="F1287" i="15"/>
  <c r="F1285" i="15"/>
  <c r="F1284" i="15"/>
  <c r="F1283" i="15"/>
  <c r="A1283" i="15"/>
  <c r="F1282" i="15"/>
  <c r="F1281" i="15"/>
  <c r="F1280" i="15"/>
  <c r="F1279" i="15"/>
  <c r="F1278" i="15"/>
  <c r="F1277" i="15"/>
  <c r="F1275" i="15"/>
  <c r="F1270" i="15"/>
  <c r="F1269" i="15"/>
  <c r="A1269" i="15"/>
  <c r="A1270" i="15" s="1"/>
  <c r="F1268" i="15"/>
  <c r="F1266" i="15"/>
  <c r="F1265" i="15"/>
  <c r="A1265" i="15"/>
  <c r="A1266" i="15" s="1"/>
  <c r="F1264" i="15"/>
  <c r="F1262" i="15"/>
  <c r="F1261" i="15"/>
  <c r="F1272" i="15" s="1"/>
  <c r="A1261" i="15"/>
  <c r="A1262" i="15" s="1"/>
  <c r="F1260" i="15"/>
  <c r="F1258" i="15"/>
  <c r="F1257" i="15"/>
  <c r="F1256" i="15"/>
  <c r="F1255" i="15"/>
  <c r="A1255" i="15"/>
  <c r="A1256" i="15" s="1"/>
  <c r="A1257" i="15" s="1"/>
  <c r="A1258" i="15" s="1"/>
  <c r="F1254" i="15"/>
  <c r="F1252" i="15"/>
  <c r="A1252" i="15"/>
  <c r="F1246" i="15"/>
  <c r="F1245" i="15"/>
  <c r="F1244" i="15"/>
  <c r="F1243" i="15"/>
  <c r="F1242" i="15"/>
  <c r="F1241" i="15"/>
  <c r="F1240" i="15"/>
  <c r="F1239" i="15"/>
  <c r="F1238" i="15"/>
  <c r="F1237" i="15"/>
  <c r="F1236" i="15"/>
  <c r="F1235" i="15"/>
  <c r="F1234" i="15"/>
  <c r="F1233" i="15"/>
  <c r="F1232" i="15"/>
  <c r="F1231" i="15"/>
  <c r="F1230" i="15"/>
  <c r="F1229" i="15"/>
  <c r="F1228" i="15"/>
  <c r="F1227" i="15"/>
  <c r="F1226" i="15"/>
  <c r="F1225" i="15"/>
  <c r="F1224" i="15"/>
  <c r="F1223" i="15"/>
  <c r="F1222" i="15"/>
  <c r="F1221" i="15"/>
  <c r="F1220" i="15"/>
  <c r="F1219" i="15"/>
  <c r="F1218" i="15"/>
  <c r="F1217" i="15"/>
  <c r="F1216" i="15"/>
  <c r="F1215" i="15"/>
  <c r="A1215" i="15"/>
  <c r="F1214" i="15"/>
  <c r="F1213" i="15"/>
  <c r="A1213" i="15"/>
  <c r="F1212" i="15"/>
  <c r="F1211" i="15"/>
  <c r="F1210" i="15"/>
  <c r="F1209" i="15"/>
  <c r="F1208" i="15"/>
  <c r="F1207" i="15"/>
  <c r="F1206" i="15"/>
  <c r="F1205" i="15"/>
  <c r="F1204" i="15"/>
  <c r="F1201" i="15"/>
  <c r="F1200" i="15"/>
  <c r="F1199" i="15"/>
  <c r="F1198" i="15"/>
  <c r="F1197" i="15"/>
  <c r="F1196" i="15"/>
  <c r="F1195" i="15"/>
  <c r="F1194" i="15"/>
  <c r="F1193" i="15"/>
  <c r="F1192" i="15"/>
  <c r="F1191" i="15"/>
  <c r="F1190" i="15"/>
  <c r="F1189" i="15"/>
  <c r="F1186" i="15"/>
  <c r="F1185" i="15"/>
  <c r="F1182" i="15"/>
  <c r="F1181" i="15"/>
  <c r="F1180" i="15"/>
  <c r="F1177" i="15"/>
  <c r="F1175" i="15"/>
  <c r="F1173" i="15"/>
  <c r="F1172" i="15"/>
  <c r="F1171" i="15"/>
  <c r="F1170" i="15"/>
  <c r="F1169" i="15"/>
  <c r="F1168" i="15"/>
  <c r="F1167" i="15"/>
  <c r="F1166" i="15"/>
  <c r="F1165" i="15"/>
  <c r="F1164" i="15"/>
  <c r="F1163" i="15"/>
  <c r="F1160" i="15"/>
  <c r="F1159" i="15"/>
  <c r="F1156" i="15"/>
  <c r="F1155" i="15"/>
  <c r="F1154" i="15"/>
  <c r="F1153" i="15"/>
  <c r="F1152" i="15"/>
  <c r="F1151" i="15"/>
  <c r="F1150" i="15"/>
  <c r="F1147" i="15"/>
  <c r="F1146" i="15"/>
  <c r="F1145" i="15"/>
  <c r="F1142" i="15"/>
  <c r="F1139" i="15"/>
  <c r="F1138" i="15"/>
  <c r="F1136" i="15"/>
  <c r="F1135" i="15"/>
  <c r="A1135" i="15"/>
  <c r="A1136" i="15" s="1"/>
  <c r="F1132" i="15"/>
  <c r="F1131" i="15"/>
  <c r="F1130" i="15"/>
  <c r="F1129" i="15"/>
  <c r="F1128" i="15"/>
  <c r="F1127" i="15"/>
  <c r="F1126" i="15"/>
  <c r="F1125" i="15"/>
  <c r="F1124" i="15"/>
  <c r="F1123" i="15"/>
  <c r="F1122" i="15"/>
  <c r="F1121" i="15"/>
  <c r="F1120" i="15"/>
  <c r="F1119" i="15"/>
  <c r="F1118" i="15"/>
  <c r="F1117" i="15"/>
  <c r="F1115" i="15"/>
  <c r="F1113" i="15"/>
  <c r="F1111" i="15"/>
  <c r="F1109" i="15"/>
  <c r="F1108" i="15"/>
  <c r="F1107" i="15"/>
  <c r="F1106" i="15"/>
  <c r="F1105" i="15"/>
  <c r="F1104" i="15"/>
  <c r="F1103" i="15"/>
  <c r="A1103" i="15"/>
  <c r="A1104" i="15" s="1"/>
  <c r="A1105" i="15" s="1"/>
  <c r="A1106" i="15" s="1"/>
  <c r="A1107" i="15" s="1"/>
  <c r="A1108" i="15" s="1"/>
  <c r="A1109" i="15" s="1"/>
  <c r="F1102" i="15"/>
  <c r="F1101" i="15"/>
  <c r="F1100" i="15"/>
  <c r="F1099" i="15"/>
  <c r="F1098" i="15"/>
  <c r="F1097" i="15"/>
  <c r="F1096" i="15"/>
  <c r="F1095" i="15"/>
  <c r="F1094" i="15"/>
  <c r="F1093" i="15"/>
  <c r="F1092" i="15"/>
  <c r="F1091" i="15"/>
  <c r="F1089" i="15"/>
  <c r="F1088" i="15"/>
  <c r="F1087" i="15"/>
  <c r="F1086" i="15"/>
  <c r="F1084" i="15"/>
  <c r="F1083" i="15"/>
  <c r="A1083" i="15"/>
  <c r="A1084" i="15" s="1"/>
  <c r="F1074" i="15"/>
  <c r="F1073" i="15"/>
  <c r="F1072" i="15"/>
  <c r="F1070" i="15"/>
  <c r="F1069" i="15"/>
  <c r="F1068" i="15"/>
  <c r="A1068" i="15"/>
  <c r="A1069" i="15" s="1"/>
  <c r="A1070" i="15" s="1"/>
  <c r="F1065" i="15"/>
  <c r="F1064" i="15"/>
  <c r="F1063" i="15"/>
  <c r="A1063" i="15"/>
  <c r="F1062" i="15"/>
  <c r="F1061" i="15"/>
  <c r="F1060" i="15"/>
  <c r="F1059" i="15"/>
  <c r="F1058" i="15"/>
  <c r="F1057" i="15"/>
  <c r="F1055" i="15"/>
  <c r="A1055" i="15"/>
  <c r="F1054" i="15"/>
  <c r="F1051" i="15"/>
  <c r="F1050" i="15"/>
  <c r="F1049" i="15"/>
  <c r="A1049" i="15"/>
  <c r="A1050" i="15" s="1"/>
  <c r="F1048" i="15"/>
  <c r="F1047" i="15"/>
  <c r="F1046" i="15"/>
  <c r="F1045" i="15"/>
  <c r="A1045" i="15"/>
  <c r="A1046" i="15" s="1"/>
  <c r="F1044" i="15"/>
  <c r="F1043" i="15"/>
  <c r="F1042" i="15"/>
  <c r="F1041" i="15"/>
  <c r="F1052" i="15" s="1"/>
  <c r="A1041" i="15"/>
  <c r="A1042" i="15" s="1"/>
  <c r="F1040" i="15"/>
  <c r="F1039" i="15"/>
  <c r="F1038" i="15"/>
  <c r="F1037" i="15"/>
  <c r="F1036" i="15"/>
  <c r="F1035" i="15"/>
  <c r="F1034" i="15"/>
  <c r="A1034" i="15"/>
  <c r="A1035" i="15" s="1"/>
  <c r="A1036" i="15" s="1"/>
  <c r="A1037" i="15" s="1"/>
  <c r="A1038" i="15" s="1"/>
  <c r="F1033" i="15"/>
  <c r="F1031" i="15"/>
  <c r="F1030" i="15"/>
  <c r="F1029" i="15"/>
  <c r="A1029" i="15"/>
  <c r="A1030" i="15" s="1"/>
  <c r="A1031" i="15" s="1"/>
  <c r="F1028" i="15"/>
  <c r="F1027" i="15"/>
  <c r="F1026" i="15"/>
  <c r="F1019" i="15"/>
  <c r="F1017" i="15"/>
  <c r="F1015" i="15"/>
  <c r="F1014" i="15"/>
  <c r="F1013" i="15"/>
  <c r="F1010" i="15"/>
  <c r="F1009" i="15"/>
  <c r="F1006" i="15"/>
  <c r="F1005" i="15"/>
  <c r="F1004" i="15"/>
  <c r="F1001" i="15"/>
  <c r="F1000" i="15"/>
  <c r="A1000" i="15"/>
  <c r="F999" i="15"/>
  <c r="F998" i="15"/>
  <c r="A997" i="15"/>
  <c r="A998" i="15" s="1"/>
  <c r="F995" i="15"/>
  <c r="F994" i="15"/>
  <c r="F993" i="15"/>
  <c r="F992" i="15"/>
  <c r="F991" i="15"/>
  <c r="F990" i="15"/>
  <c r="F989" i="15"/>
  <c r="F988" i="15"/>
  <c r="F987" i="15"/>
  <c r="A986" i="15"/>
  <c r="F983" i="15"/>
  <c r="F982" i="15"/>
  <c r="F981" i="15"/>
  <c r="F980" i="15"/>
  <c r="F977" i="15"/>
  <c r="F976" i="15"/>
  <c r="F975" i="15"/>
  <c r="F974" i="15"/>
  <c r="F973" i="15"/>
  <c r="F972" i="15"/>
  <c r="F971" i="15"/>
  <c r="F970" i="15"/>
  <c r="F969" i="15"/>
  <c r="F968" i="15"/>
  <c r="F967" i="15"/>
  <c r="F966" i="15"/>
  <c r="F965" i="15"/>
  <c r="F964" i="15"/>
  <c r="F963" i="15"/>
  <c r="F962" i="15"/>
  <c r="F961" i="15"/>
  <c r="F960" i="15"/>
  <c r="F959" i="15"/>
  <c r="F958" i="15"/>
  <c r="F957" i="15"/>
  <c r="F956" i="15"/>
  <c r="F953" i="15"/>
  <c r="F952" i="15"/>
  <c r="F951" i="15"/>
  <c r="F950" i="15"/>
  <c r="F949" i="15"/>
  <c r="F948" i="15"/>
  <c r="F947" i="15"/>
  <c r="F946" i="15"/>
  <c r="F945" i="15"/>
  <c r="F943" i="15"/>
  <c r="F942" i="15"/>
  <c r="F941" i="15"/>
  <c r="F940" i="15"/>
  <c r="F939" i="15"/>
  <c r="F936" i="15"/>
  <c r="F935" i="15"/>
  <c r="F934" i="15"/>
  <c r="F931" i="15"/>
  <c r="F930" i="15"/>
  <c r="F929" i="15"/>
  <c r="F928" i="15"/>
  <c r="A928" i="15"/>
  <c r="F927" i="15"/>
  <c r="F926" i="15"/>
  <c r="A926" i="15"/>
  <c r="F925" i="15"/>
  <c r="F924" i="15"/>
  <c r="F923" i="15"/>
  <c r="F922" i="15"/>
  <c r="A922" i="15"/>
  <c r="A923" i="15" s="1"/>
  <c r="A924" i="15" s="1"/>
  <c r="F919" i="15"/>
  <c r="F918" i="15"/>
  <c r="F917" i="15"/>
  <c r="A917" i="15"/>
  <c r="A918" i="15" s="1"/>
  <c r="A919" i="15" s="1"/>
  <c r="F914" i="15"/>
  <c r="F909" i="15"/>
  <c r="F907" i="15"/>
  <c r="F906" i="15"/>
  <c r="F905" i="15"/>
  <c r="F904" i="15"/>
  <c r="F903" i="15"/>
  <c r="F902" i="15"/>
  <c r="F901" i="15"/>
  <c r="F900" i="15"/>
  <c r="F897" i="15"/>
  <c r="F894" i="15"/>
  <c r="F891" i="15"/>
  <c r="F888" i="15"/>
  <c r="F887" i="15"/>
  <c r="F886" i="15"/>
  <c r="F885" i="15"/>
  <c r="F884" i="15"/>
  <c r="F881" i="15"/>
  <c r="F874" i="15"/>
  <c r="F873" i="15"/>
  <c r="F872" i="15"/>
  <c r="F870" i="15"/>
  <c r="F869" i="15"/>
  <c r="F868" i="15"/>
  <c r="F865" i="15"/>
  <c r="F864" i="15"/>
  <c r="F861" i="15"/>
  <c r="F860" i="15"/>
  <c r="F859" i="15"/>
  <c r="F856" i="15"/>
  <c r="F855" i="15"/>
  <c r="F852" i="15"/>
  <c r="F851" i="15"/>
  <c r="F850" i="15"/>
  <c r="F849" i="15"/>
  <c r="F848" i="15"/>
  <c r="F845" i="15"/>
  <c r="F844" i="15"/>
  <c r="F843" i="15"/>
  <c r="F840" i="15"/>
  <c r="F834" i="15"/>
  <c r="F832" i="15"/>
  <c r="F831" i="15"/>
  <c r="F830" i="15"/>
  <c r="F829" i="15"/>
  <c r="F828" i="15"/>
  <c r="F825" i="15"/>
  <c r="F824" i="15"/>
  <c r="F823" i="15"/>
  <c r="F822" i="15"/>
  <c r="F821" i="15"/>
  <c r="F820" i="15"/>
  <c r="F819" i="15"/>
  <c r="F818" i="15"/>
  <c r="F817" i="15"/>
  <c r="F816" i="15"/>
  <c r="F815" i="15"/>
  <c r="F814" i="15"/>
  <c r="F813" i="15"/>
  <c r="F810" i="15"/>
  <c r="F809" i="15"/>
  <c r="F806" i="15"/>
  <c r="F805" i="15"/>
  <c r="F804" i="15"/>
  <c r="F801" i="15"/>
  <c r="F799" i="15"/>
  <c r="F797" i="15"/>
  <c r="F796" i="15"/>
  <c r="F795" i="15"/>
  <c r="F794" i="15"/>
  <c r="F793" i="15"/>
  <c r="F792" i="15"/>
  <c r="F791" i="15"/>
  <c r="F790" i="15"/>
  <c r="F789" i="15"/>
  <c r="F788" i="15"/>
  <c r="F787" i="15"/>
  <c r="F784" i="15"/>
  <c r="F783" i="15"/>
  <c r="F780" i="15"/>
  <c r="F779" i="15"/>
  <c r="F778" i="15"/>
  <c r="F777" i="15"/>
  <c r="F776" i="15"/>
  <c r="F775" i="15"/>
  <c r="F774" i="15"/>
  <c r="F771" i="15"/>
  <c r="F770" i="15"/>
  <c r="F769" i="15"/>
  <c r="F766" i="15"/>
  <c r="F761" i="15"/>
  <c r="F760" i="15"/>
  <c r="F759" i="15"/>
  <c r="F758" i="15"/>
  <c r="F755" i="15"/>
  <c r="F754" i="15"/>
  <c r="F753" i="15"/>
  <c r="F752" i="15"/>
  <c r="F751" i="15"/>
  <c r="F750" i="15"/>
  <c r="F749" i="15"/>
  <c r="F748" i="15"/>
  <c r="F747" i="15"/>
  <c r="F746" i="15"/>
  <c r="F745" i="15"/>
  <c r="F744" i="15"/>
  <c r="F743" i="15"/>
  <c r="F742" i="15"/>
  <c r="F741" i="15"/>
  <c r="F740" i="15"/>
  <c r="F739" i="15"/>
  <c r="F738" i="15"/>
  <c r="F737" i="15"/>
  <c r="F736" i="15"/>
  <c r="F735" i="15"/>
  <c r="F732" i="15"/>
  <c r="F730" i="15"/>
  <c r="F728" i="15"/>
  <c r="F727" i="15"/>
  <c r="F726" i="15"/>
  <c r="F723" i="15"/>
  <c r="F722" i="15"/>
  <c r="F721" i="15"/>
  <c r="F720" i="15"/>
  <c r="F719" i="15"/>
  <c r="F718" i="15"/>
  <c r="F717" i="15"/>
  <c r="F716" i="15"/>
  <c r="F715" i="15"/>
  <c r="F714" i="15"/>
  <c r="F711" i="15"/>
  <c r="F710" i="15"/>
  <c r="F709" i="15"/>
  <c r="F708" i="15"/>
  <c r="F707" i="15"/>
  <c r="F706" i="15"/>
  <c r="F705" i="15"/>
  <c r="F704" i="15"/>
  <c r="F703" i="15"/>
  <c r="F702" i="15"/>
  <c r="F701" i="15"/>
  <c r="F700" i="15"/>
  <c r="F697" i="15"/>
  <c r="F696" i="15"/>
  <c r="F695" i="15"/>
  <c r="F694" i="15"/>
  <c r="F693" i="15"/>
  <c r="F690" i="15"/>
  <c r="F689" i="15"/>
  <c r="F679" i="15"/>
  <c r="A679" i="15"/>
  <c r="F678" i="15"/>
  <c r="F677" i="15"/>
  <c r="F676" i="15"/>
  <c r="F675" i="15"/>
  <c r="F674" i="15"/>
  <c r="F673" i="15"/>
  <c r="A673" i="15"/>
  <c r="A674" i="15" s="1"/>
  <c r="A675" i="15" s="1"/>
  <c r="F672" i="15"/>
  <c r="C670" i="15"/>
  <c r="F670" i="15" s="1"/>
  <c r="C664" i="15"/>
  <c r="F664" i="15" s="1"/>
  <c r="C657" i="15"/>
  <c r="F657" i="15" s="1"/>
  <c r="C655" i="15"/>
  <c r="C654" i="15"/>
  <c r="C658" i="15" s="1"/>
  <c r="F658" i="15" s="1"/>
  <c r="F650" i="15"/>
  <c r="F649" i="15"/>
  <c r="F648" i="15"/>
  <c r="A648" i="15"/>
  <c r="F647" i="15"/>
  <c r="F646" i="15"/>
  <c r="F645" i="15"/>
  <c r="F644" i="15"/>
  <c r="F643" i="15"/>
  <c r="F642" i="15"/>
  <c r="F640" i="15"/>
  <c r="A640" i="15"/>
  <c r="F639" i="15"/>
  <c r="F638" i="15"/>
  <c r="F637" i="15"/>
  <c r="F636" i="15"/>
  <c r="F635" i="15"/>
  <c r="F634" i="15"/>
  <c r="A634" i="15"/>
  <c r="A635" i="15" s="1"/>
  <c r="A636" i="15" s="1"/>
  <c r="A637" i="15" s="1"/>
  <c r="F633" i="15"/>
  <c r="F632" i="15"/>
  <c r="F629" i="15"/>
  <c r="F628" i="15"/>
  <c r="F627" i="15"/>
  <c r="F626" i="15"/>
  <c r="F625" i="15"/>
  <c r="F623" i="15"/>
  <c r="F622" i="15"/>
  <c r="F621" i="15"/>
  <c r="F620" i="15"/>
  <c r="F619" i="15"/>
  <c r="A619" i="15"/>
  <c r="A625" i="15" s="1"/>
  <c r="A626" i="15" s="1"/>
  <c r="A627" i="15" s="1"/>
  <c r="A628" i="15" s="1"/>
  <c r="A629" i="15" s="1"/>
  <c r="F618" i="15"/>
  <c r="F617" i="15"/>
  <c r="F616" i="15"/>
  <c r="F615" i="15"/>
  <c r="F614" i="15"/>
  <c r="F613" i="15"/>
  <c r="A613" i="15"/>
  <c r="A614" i="15" s="1"/>
  <c r="A615" i="15" s="1"/>
  <c r="A616" i="15" s="1"/>
  <c r="A617" i="15" s="1"/>
  <c r="F612" i="15"/>
  <c r="F611" i="15"/>
  <c r="F610" i="15"/>
  <c r="F609" i="15"/>
  <c r="F608" i="15"/>
  <c r="A608" i="15"/>
  <c r="A609" i="15" s="1"/>
  <c r="A610" i="15" s="1"/>
  <c r="F607" i="15"/>
  <c r="F605" i="15"/>
  <c r="A605" i="15"/>
  <c r="F599" i="15"/>
  <c r="A599" i="15"/>
  <c r="F598" i="15"/>
  <c r="F597" i="15"/>
  <c r="F596" i="15"/>
  <c r="F595" i="15"/>
  <c r="F594" i="15"/>
  <c r="F593" i="15"/>
  <c r="A593" i="15"/>
  <c r="A594" i="15" s="1"/>
  <c r="A595" i="15" s="1"/>
  <c r="F592" i="15"/>
  <c r="C590" i="15"/>
  <c r="F590" i="15" s="1"/>
  <c r="C584" i="15"/>
  <c r="C577" i="15"/>
  <c r="F577" i="15" s="1"/>
  <c r="C575" i="15"/>
  <c r="C576" i="15" s="1"/>
  <c r="F576" i="15" s="1"/>
  <c r="C574" i="15"/>
  <c r="F574" i="15" s="1"/>
  <c r="F570" i="15"/>
  <c r="F569" i="15"/>
  <c r="F568" i="15"/>
  <c r="A568" i="15"/>
  <c r="F567" i="15"/>
  <c r="F566" i="15"/>
  <c r="F565" i="15"/>
  <c r="F564" i="15"/>
  <c r="F563" i="15"/>
  <c r="F562" i="15"/>
  <c r="F560" i="15"/>
  <c r="A560" i="15"/>
  <c r="F559" i="15"/>
  <c r="F558" i="15"/>
  <c r="F557" i="15"/>
  <c r="F556" i="15"/>
  <c r="F555" i="15"/>
  <c r="A555" i="15"/>
  <c r="A556" i="15" s="1"/>
  <c r="A557" i="15" s="1"/>
  <c r="F554" i="15"/>
  <c r="F553" i="15"/>
  <c r="F550" i="15"/>
  <c r="F549" i="15"/>
  <c r="F548" i="15"/>
  <c r="F547" i="15"/>
  <c r="F545" i="15"/>
  <c r="F544" i="15"/>
  <c r="F543" i="15"/>
  <c r="F542" i="15"/>
  <c r="A542" i="15"/>
  <c r="A543" i="15" s="1"/>
  <c r="A544" i="15" s="1"/>
  <c r="A545" i="15" s="1"/>
  <c r="F541" i="15"/>
  <c r="F540" i="15"/>
  <c r="F539" i="15"/>
  <c r="F538" i="15"/>
  <c r="F537" i="15"/>
  <c r="F536" i="15"/>
  <c r="A536" i="15"/>
  <c r="A537" i="15" s="1"/>
  <c r="A538" i="15" s="1"/>
  <c r="A539" i="15" s="1"/>
  <c r="A540" i="15" s="1"/>
  <c r="F535" i="15"/>
  <c r="F534" i="15"/>
  <c r="F533" i="15"/>
  <c r="F532" i="15"/>
  <c r="F531" i="15"/>
  <c r="A531" i="15"/>
  <c r="A532" i="15" s="1"/>
  <c r="A533" i="15" s="1"/>
  <c r="F530" i="15"/>
  <c r="F528" i="15"/>
  <c r="A528" i="15"/>
  <c r="F521" i="15"/>
  <c r="F520" i="15"/>
  <c r="F519" i="15"/>
  <c r="F518" i="15"/>
  <c r="F517" i="15"/>
  <c r="F516" i="15"/>
  <c r="A516" i="15"/>
  <c r="A517" i="15" s="1"/>
  <c r="F515" i="15"/>
  <c r="F514" i="15"/>
  <c r="C512" i="15"/>
  <c r="F512" i="15" s="1"/>
  <c r="C507" i="15"/>
  <c r="C508" i="15" s="1"/>
  <c r="F508" i="15" s="1"/>
  <c r="F506" i="15"/>
  <c r="C499" i="15"/>
  <c r="C503" i="15" s="1"/>
  <c r="F503" i="15" s="1"/>
  <c r="C497" i="15"/>
  <c r="C496" i="15"/>
  <c r="C500" i="15" s="1"/>
  <c r="F500" i="15" s="1"/>
  <c r="F492" i="15"/>
  <c r="F491" i="15"/>
  <c r="F490" i="15"/>
  <c r="A490" i="15"/>
  <c r="F489" i="15"/>
  <c r="F488" i="15"/>
  <c r="F487" i="15"/>
  <c r="F486" i="15"/>
  <c r="F485" i="15"/>
  <c r="F484" i="15"/>
  <c r="F482" i="15"/>
  <c r="F481" i="15"/>
  <c r="F478" i="15"/>
  <c r="F477" i="15"/>
  <c r="F476" i="15"/>
  <c r="A476" i="15"/>
  <c r="A477" i="15" s="1"/>
  <c r="F475" i="15"/>
  <c r="F474" i="15"/>
  <c r="F473" i="15"/>
  <c r="F472" i="15"/>
  <c r="F471" i="15"/>
  <c r="A471" i="15"/>
  <c r="A472" i="15" s="1"/>
  <c r="F470" i="15"/>
  <c r="F469" i="15"/>
  <c r="F468" i="15"/>
  <c r="F467" i="15"/>
  <c r="F466" i="15"/>
  <c r="A466" i="15"/>
  <c r="A467" i="15" s="1"/>
  <c r="F465" i="15"/>
  <c r="F464" i="15"/>
  <c r="F463" i="15"/>
  <c r="F462" i="15"/>
  <c r="F461" i="15"/>
  <c r="F460" i="15"/>
  <c r="F459" i="15"/>
  <c r="F458" i="15"/>
  <c r="F457" i="15"/>
  <c r="F456" i="15"/>
  <c r="F455" i="15"/>
  <c r="F454" i="15"/>
  <c r="F453" i="15"/>
  <c r="F452" i="15"/>
  <c r="F451" i="15"/>
  <c r="F450" i="15"/>
  <c r="F445" i="15"/>
  <c r="F444" i="15"/>
  <c r="F443" i="15"/>
  <c r="F442" i="15"/>
  <c r="F441" i="15"/>
  <c r="F440" i="15"/>
  <c r="A440" i="15"/>
  <c r="A441" i="15" s="1"/>
  <c r="F439" i="15"/>
  <c r="F438" i="15"/>
  <c r="C436" i="15"/>
  <c r="F436" i="15" s="1"/>
  <c r="F432" i="15"/>
  <c r="F431" i="15"/>
  <c r="F430" i="15"/>
  <c r="C427" i="15"/>
  <c r="F427" i="15" s="1"/>
  <c r="C426" i="15"/>
  <c r="F426" i="15" s="1"/>
  <c r="C425" i="15"/>
  <c r="F425" i="15" s="1"/>
  <c r="C424" i="15"/>
  <c r="F424" i="15" s="1"/>
  <c r="F423" i="15"/>
  <c r="F422" i="15"/>
  <c r="F421" i="15"/>
  <c r="F420" i="15"/>
  <c r="F417" i="15"/>
  <c r="F414" i="15"/>
  <c r="F413" i="15"/>
  <c r="F412" i="15"/>
  <c r="F411" i="15"/>
  <c r="F410" i="15"/>
  <c r="F409" i="15"/>
  <c r="F408" i="15"/>
  <c r="F407" i="15"/>
  <c r="F406" i="15"/>
  <c r="F405" i="15"/>
  <c r="F404" i="15"/>
  <c r="F403" i="15"/>
  <c r="F402" i="15"/>
  <c r="F401" i="15"/>
  <c r="F400" i="15"/>
  <c r="F399" i="15"/>
  <c r="F398" i="15"/>
  <c r="F397" i="15"/>
  <c r="F396" i="15"/>
  <c r="F395" i="15"/>
  <c r="F394" i="15"/>
  <c r="F393" i="15"/>
  <c r="F392" i="15"/>
  <c r="F391" i="15"/>
  <c r="F390" i="15"/>
  <c r="F385" i="15"/>
  <c r="F384" i="15"/>
  <c r="F383" i="15"/>
  <c r="F382" i="15"/>
  <c r="F381" i="15"/>
  <c r="F380" i="15"/>
  <c r="F379" i="15"/>
  <c r="F378" i="15"/>
  <c r="F377" i="15"/>
  <c r="F375" i="15"/>
  <c r="F374" i="15"/>
  <c r="F373" i="15"/>
  <c r="F372" i="15"/>
  <c r="F371" i="15"/>
  <c r="F370" i="15"/>
  <c r="F369" i="15"/>
  <c r="F368" i="15"/>
  <c r="F376" i="15" s="1"/>
  <c r="F367" i="15"/>
  <c r="F366" i="15"/>
  <c r="F365" i="15"/>
  <c r="F364" i="15"/>
  <c r="F363" i="15"/>
  <c r="F362" i="15"/>
  <c r="F361" i="15"/>
  <c r="F360" i="15"/>
  <c r="F359" i="15"/>
  <c r="F358" i="15"/>
  <c r="F357" i="15"/>
  <c r="F356" i="15"/>
  <c r="F355" i="15"/>
  <c r="F354" i="15"/>
  <c r="F353" i="15"/>
  <c r="F344" i="15"/>
  <c r="F342" i="15"/>
  <c r="F340" i="15"/>
  <c r="F338" i="15"/>
  <c r="F337" i="15"/>
  <c r="F334" i="15"/>
  <c r="F333" i="15"/>
  <c r="F332" i="15"/>
  <c r="F329" i="15"/>
  <c r="F328" i="15"/>
  <c r="F325" i="15"/>
  <c r="F324" i="15"/>
  <c r="F323" i="15"/>
  <c r="F322" i="15"/>
  <c r="F321" i="15"/>
  <c r="F318" i="15"/>
  <c r="F317" i="15"/>
  <c r="F316" i="15"/>
  <c r="F313" i="15"/>
  <c r="F307" i="15"/>
  <c r="F305" i="15"/>
  <c r="F304" i="15"/>
  <c r="F303" i="15"/>
  <c r="F302" i="15"/>
  <c r="F301" i="15"/>
  <c r="F298" i="15"/>
  <c r="F297" i="15"/>
  <c r="F296" i="15"/>
  <c r="F295" i="15"/>
  <c r="F294" i="15"/>
  <c r="F293" i="15"/>
  <c r="F292" i="15"/>
  <c r="F291" i="15"/>
  <c r="F290" i="15"/>
  <c r="F289" i="15"/>
  <c r="F288" i="15"/>
  <c r="F287" i="15"/>
  <c r="F286" i="15"/>
  <c r="F283" i="15"/>
  <c r="F282" i="15"/>
  <c r="F279" i="15"/>
  <c r="F278" i="15"/>
  <c r="F277" i="15"/>
  <c r="F274" i="15"/>
  <c r="F272" i="15"/>
  <c r="F270" i="15"/>
  <c r="F269" i="15"/>
  <c r="F268" i="15"/>
  <c r="F267" i="15"/>
  <c r="F266" i="15"/>
  <c r="F265" i="15"/>
  <c r="F264" i="15"/>
  <c r="F263" i="15"/>
  <c r="F262" i="15"/>
  <c r="F261" i="15"/>
  <c r="F260" i="15"/>
  <c r="F257" i="15"/>
  <c r="F256" i="15"/>
  <c r="F253" i="15"/>
  <c r="F252" i="15"/>
  <c r="F251" i="15"/>
  <c r="F250" i="15"/>
  <c r="F249" i="15"/>
  <c r="F248" i="15"/>
  <c r="F247" i="15"/>
  <c r="F244" i="15"/>
  <c r="F243" i="15"/>
  <c r="F242" i="15"/>
  <c r="F239" i="15"/>
  <c r="F234" i="15"/>
  <c r="F232" i="15"/>
  <c r="A231" i="15"/>
  <c r="A234" i="15" s="1"/>
  <c r="F229" i="15"/>
  <c r="F228" i="15"/>
  <c r="F227" i="15"/>
  <c r="F226" i="15"/>
  <c r="A226" i="15"/>
  <c r="A227" i="15" s="1"/>
  <c r="A228" i="15" s="1"/>
  <c r="A229" i="15" s="1"/>
  <c r="F223" i="15"/>
  <c r="F221" i="15"/>
  <c r="F220" i="15"/>
  <c r="F219" i="15"/>
  <c r="F218" i="15"/>
  <c r="F217" i="15"/>
  <c r="F214" i="15"/>
  <c r="F213" i="15"/>
  <c r="F212" i="15"/>
  <c r="F211" i="15"/>
  <c r="F210" i="15"/>
  <c r="F209" i="15"/>
  <c r="F206" i="15"/>
  <c r="F205" i="15"/>
  <c r="F204" i="15"/>
  <c r="F203" i="15"/>
  <c r="F202" i="15"/>
  <c r="F199" i="15"/>
  <c r="F198" i="15"/>
  <c r="F197" i="15"/>
  <c r="F196" i="15"/>
  <c r="F195" i="15"/>
  <c r="F192" i="15"/>
  <c r="F191" i="15"/>
  <c r="F190" i="15"/>
  <c r="F189" i="15"/>
  <c r="F188" i="15"/>
  <c r="F187" i="15"/>
  <c r="F186" i="15"/>
  <c r="F185" i="15"/>
  <c r="F182" i="15"/>
  <c r="F181" i="15"/>
  <c r="F180" i="15"/>
  <c r="F179" i="15"/>
  <c r="A177" i="15"/>
  <c r="F175" i="15"/>
  <c r="F174" i="15"/>
  <c r="A174" i="15"/>
  <c r="A175" i="15" s="1"/>
  <c r="F171" i="15"/>
  <c r="F170" i="15"/>
  <c r="F169" i="15"/>
  <c r="A169" i="15"/>
  <c r="F168" i="15"/>
  <c r="F167" i="15"/>
  <c r="F166" i="15"/>
  <c r="F163" i="15"/>
  <c r="F161" i="15"/>
  <c r="F160" i="15"/>
  <c r="F159" i="15"/>
  <c r="F158" i="15"/>
  <c r="F157" i="15"/>
  <c r="F156" i="15"/>
  <c r="F155" i="15"/>
  <c r="F154" i="15"/>
  <c r="F153" i="15"/>
  <c r="F150" i="15"/>
  <c r="F149" i="15"/>
  <c r="F148" i="15"/>
  <c r="F145" i="15"/>
  <c r="F144" i="15"/>
  <c r="F143" i="15"/>
  <c r="F137" i="15"/>
  <c r="F136" i="15"/>
  <c r="F134" i="15"/>
  <c r="F133" i="15"/>
  <c r="F132" i="15"/>
  <c r="F131" i="15"/>
  <c r="F130" i="15"/>
  <c r="F129" i="15"/>
  <c r="F125" i="15"/>
  <c r="F124" i="15"/>
  <c r="F123" i="15"/>
  <c r="F120" i="15"/>
  <c r="F119" i="15"/>
  <c r="F118" i="15"/>
  <c r="F115" i="15"/>
  <c r="F114" i="15"/>
  <c r="F107" i="15"/>
  <c r="F105" i="15"/>
  <c r="F103" i="15"/>
  <c r="F101" i="15"/>
  <c r="F100" i="15"/>
  <c r="F97" i="15"/>
  <c r="F96" i="15"/>
  <c r="F93" i="15"/>
  <c r="F92" i="15"/>
  <c r="F91" i="15"/>
  <c r="F88" i="15"/>
  <c r="F87" i="15"/>
  <c r="F84" i="15"/>
  <c r="F83" i="15"/>
  <c r="F82" i="15"/>
  <c r="F81" i="15"/>
  <c r="F80" i="15"/>
  <c r="F77" i="15"/>
  <c r="F76" i="15"/>
  <c r="F75" i="15"/>
  <c r="F72" i="15"/>
  <c r="F69" i="15"/>
  <c r="F66" i="15"/>
  <c r="F65" i="15"/>
  <c r="F62" i="15"/>
  <c r="A56" i="15"/>
  <c r="F55" i="15"/>
  <c r="C54" i="15"/>
  <c r="C56" i="15" s="1"/>
  <c r="F56" i="15" s="1"/>
  <c r="F53" i="15"/>
  <c r="C50" i="15"/>
  <c r="C51" i="15" s="1"/>
  <c r="A50" i="15"/>
  <c r="A51" i="15" s="1"/>
  <c r="A52" i="15" s="1"/>
  <c r="F49" i="15"/>
  <c r="F47" i="15"/>
  <c r="F46" i="15"/>
  <c r="F45" i="15"/>
  <c r="F44" i="15"/>
  <c r="F43" i="15"/>
  <c r="F42" i="15"/>
  <c r="F41" i="15"/>
  <c r="F39" i="15"/>
  <c r="F38" i="15"/>
  <c r="F37" i="15"/>
  <c r="F36" i="15"/>
  <c r="F35" i="15"/>
  <c r="F34" i="15"/>
  <c r="F33" i="15"/>
  <c r="F32" i="15"/>
  <c r="C31" i="15"/>
  <c r="F31" i="15" s="1"/>
  <c r="C30" i="15"/>
  <c r="F30" i="15" s="1"/>
  <c r="F29" i="15"/>
  <c r="F28" i="15"/>
  <c r="F27" i="15"/>
  <c r="F26" i="15"/>
  <c r="A26" i="15"/>
  <c r="A33" i="15" s="1"/>
  <c r="A34" i="15" s="1"/>
  <c r="F25" i="15"/>
  <c r="F23" i="15"/>
  <c r="C22" i="15"/>
  <c r="C24" i="15" s="1"/>
  <c r="F24" i="15" s="1"/>
  <c r="F21" i="15"/>
  <c r="F20" i="15"/>
  <c r="A20" i="15"/>
  <c r="A21" i="15" s="1"/>
  <c r="A22" i="15" s="1"/>
  <c r="A23" i="15" s="1"/>
  <c r="A24" i="15" s="1"/>
  <c r="F19" i="15"/>
  <c r="F18" i="15"/>
  <c r="C17" i="15"/>
  <c r="F17" i="15" s="1"/>
  <c r="F16" i="15"/>
  <c r="C15" i="15"/>
  <c r="F15" i="15" s="1"/>
  <c r="A15" i="15"/>
  <c r="A16" i="15" s="1"/>
  <c r="A17" i="15" s="1"/>
  <c r="F14" i="15"/>
  <c r="F12" i="15"/>
  <c r="A12" i="15"/>
  <c r="A27" i="15" l="1"/>
  <c r="F416" i="15"/>
  <c r="F631" i="15"/>
  <c r="C665" i="15"/>
  <c r="C666" i="15" s="1"/>
  <c r="F666" i="15" s="1"/>
  <c r="F40" i="15"/>
  <c r="A547" i="15"/>
  <c r="A548" i="15" s="1"/>
  <c r="A549" i="15" s="1"/>
  <c r="A550" i="15" s="1"/>
  <c r="F552" i="15"/>
  <c r="C581" i="15"/>
  <c r="F581" i="15" s="1"/>
  <c r="F22" i="15"/>
  <c r="A620" i="15"/>
  <c r="A621" i="15" s="1"/>
  <c r="A622" i="15" s="1"/>
  <c r="A623" i="15" s="1"/>
  <c r="A1003" i="15"/>
  <c r="F433" i="15"/>
  <c r="F575" i="15"/>
  <c r="C580" i="15"/>
  <c r="F580" i="15" s="1"/>
  <c r="F499" i="15"/>
  <c r="F1290" i="15"/>
  <c r="C578" i="15"/>
  <c r="F578" i="15" s="1"/>
  <c r="F1297" i="15"/>
  <c r="F1020" i="15"/>
  <c r="C661" i="15"/>
  <c r="F661" i="15" s="1"/>
  <c r="F126" i="15"/>
  <c r="F138" i="15" s="1"/>
  <c r="F345" i="15"/>
  <c r="F507" i="15"/>
  <c r="F509" i="15" s="1"/>
  <c r="F1247" i="15"/>
  <c r="C579" i="15"/>
  <c r="F579" i="15" s="1"/>
  <c r="F479" i="15"/>
  <c r="A933" i="15"/>
  <c r="A929" i="15"/>
  <c r="A930" i="15" s="1"/>
  <c r="A931" i="15" s="1"/>
  <c r="F496" i="15"/>
  <c r="F235" i="15"/>
  <c r="C585" i="15"/>
  <c r="F584" i="15"/>
  <c r="F762" i="15"/>
  <c r="F108" i="15"/>
  <c r="C501" i="15"/>
  <c r="F501" i="15" s="1"/>
  <c r="C498" i="15"/>
  <c r="F497" i="15"/>
  <c r="F1075" i="15"/>
  <c r="F875" i="15"/>
  <c r="F654" i="15"/>
  <c r="F386" i="15"/>
  <c r="C659" i="15"/>
  <c r="F659" i="15" s="1"/>
  <c r="C656" i="15"/>
  <c r="F655" i="15"/>
  <c r="F54" i="15"/>
  <c r="F309" i="15"/>
  <c r="F836" i="15"/>
  <c r="C52" i="15"/>
  <c r="F52" i="15" s="1"/>
  <c r="F51" i="15"/>
  <c r="F50" i="15"/>
  <c r="A232" i="15"/>
  <c r="F910" i="15"/>
  <c r="F665" i="15" l="1"/>
  <c r="F667" i="15" s="1"/>
  <c r="F446" i="15"/>
  <c r="F346" i="15"/>
  <c r="F347" i="15"/>
  <c r="F1291" i="15"/>
  <c r="A1004" i="15"/>
  <c r="A1005" i="15" s="1"/>
  <c r="A1006" i="15" s="1"/>
  <c r="A1008" i="15"/>
  <c r="F57" i="15"/>
  <c r="F585" i="15"/>
  <c r="C586" i="15"/>
  <c r="F586" i="15" s="1"/>
  <c r="F876" i="15"/>
  <c r="F1022" i="15" s="1"/>
  <c r="F656" i="15"/>
  <c r="C660" i="15"/>
  <c r="F660" i="15" s="1"/>
  <c r="A934" i="15"/>
  <c r="A935" i="15" s="1"/>
  <c r="A936" i="15" s="1"/>
  <c r="A938" i="15"/>
  <c r="F498" i="15"/>
  <c r="C502" i="15"/>
  <c r="F502" i="15" s="1"/>
  <c r="F680" i="15" l="1"/>
  <c r="A1009" i="15"/>
  <c r="A1010" i="15" s="1"/>
  <c r="A1012" i="15"/>
  <c r="F587" i="15"/>
  <c r="F600" i="15" s="1"/>
  <c r="F522" i="15"/>
  <c r="F523" i="15" s="1"/>
  <c r="A943" i="15"/>
  <c r="A939" i="15"/>
  <c r="F1299" i="15" l="1"/>
  <c r="F1303" i="15" s="1"/>
  <c r="A1013" i="15"/>
  <c r="A1014" i="15" s="1"/>
  <c r="A1015" i="15" s="1"/>
  <c r="A1017" i="15"/>
  <c r="A1019" i="15" s="1"/>
  <c r="F1306" i="15"/>
  <c r="F1311" i="15"/>
  <c r="F1310" i="15"/>
  <c r="F1304" i="15"/>
  <c r="A944" i="15"/>
  <c r="A955" i="15" s="1"/>
  <c r="A979" i="15"/>
  <c r="A980" i="15" s="1"/>
  <c r="A981" i="15" s="1"/>
  <c r="A982" i="15" s="1"/>
  <c r="A983" i="15" s="1"/>
  <c r="F1309" i="15" l="1"/>
  <c r="F1305" i="15"/>
  <c r="F1302" i="15"/>
  <c r="F1308" i="15"/>
  <c r="F1312" i="15" s="1"/>
  <c r="F1314" i="15" s="1"/>
  <c r="F1315" i="15" s="1"/>
</calcChain>
</file>

<file path=xl/sharedStrings.xml><?xml version="1.0" encoding="utf-8"?>
<sst xmlns="http://schemas.openxmlformats.org/spreadsheetml/2006/main" count="2105" uniqueCount="842">
  <si>
    <t>Nº</t>
  </si>
  <si>
    <t>DESCRIPCIÓN</t>
  </si>
  <si>
    <t>UD</t>
  </si>
  <si>
    <t>I</t>
  </si>
  <si>
    <t>TRABAJOS GENERALES</t>
  </si>
  <si>
    <t>M³N</t>
  </si>
  <si>
    <t>M³C</t>
  </si>
  <si>
    <t>MOVIMIENTO DE TIERRA:</t>
  </si>
  <si>
    <t>M³</t>
  </si>
  <si>
    <t>M²</t>
  </si>
  <si>
    <t>Ud</t>
  </si>
  <si>
    <t>M</t>
  </si>
  <si>
    <t>P²</t>
  </si>
  <si>
    <t>Replanteo</t>
  </si>
  <si>
    <t>SUB-TOTAL I</t>
  </si>
  <si>
    <t>II</t>
  </si>
  <si>
    <t>PRELIMINARES</t>
  </si>
  <si>
    <t>MOVIMIENTO DE TIERRA</t>
  </si>
  <si>
    <t>M³E</t>
  </si>
  <si>
    <t>TERMINACIÓN DE SUPERFICIE</t>
  </si>
  <si>
    <t>Fraguache</t>
  </si>
  <si>
    <t xml:space="preserve">Pañete exterior </t>
  </si>
  <si>
    <t xml:space="preserve">Pañete interior </t>
  </si>
  <si>
    <t>Fino losa de techo</t>
  </si>
  <si>
    <t>Cantos</t>
  </si>
  <si>
    <t>P.A.</t>
  </si>
  <si>
    <t>SUMINISTRO E INSTALACIÓN DE:</t>
  </si>
  <si>
    <t>INSTALACIONES ELÉCTRICAS</t>
  </si>
  <si>
    <t>SUB-TOTAL II</t>
  </si>
  <si>
    <t>III</t>
  </si>
  <si>
    <t>Pañete exterior</t>
  </si>
  <si>
    <t>M³S</t>
  </si>
  <si>
    <t>Antepecho</t>
  </si>
  <si>
    <t>TERMINACIÓN DE SUPERFICIE:</t>
  </si>
  <si>
    <t>1.2.1</t>
  </si>
  <si>
    <t>1.2.2</t>
  </si>
  <si>
    <t>1.2.3</t>
  </si>
  <si>
    <t>1.2.4</t>
  </si>
  <si>
    <t>1.3.1</t>
  </si>
  <si>
    <t>1.3.2</t>
  </si>
  <si>
    <t>1.3.3</t>
  </si>
  <si>
    <t>1.4.1</t>
  </si>
  <si>
    <t>1.5.1</t>
  </si>
  <si>
    <t>1.5.2</t>
  </si>
  <si>
    <t>1.5.3</t>
  </si>
  <si>
    <t>Contén</t>
  </si>
  <si>
    <t>Pañete en vigas y columnas</t>
  </si>
  <si>
    <t>PINTURA</t>
  </si>
  <si>
    <t>Z</t>
  </si>
  <si>
    <t>VARIOS</t>
  </si>
  <si>
    <t>SUB TOTAL FASE Z</t>
  </si>
  <si>
    <t>SUB-TOTAL GENERAL</t>
  </si>
  <si>
    <t>GASTOS INDIRECTOS</t>
  </si>
  <si>
    <t>Honorarios Profesionales</t>
  </si>
  <si>
    <t>Gastos Administrativos</t>
  </si>
  <si>
    <t>Seguros, Pólizas y Fianzas</t>
  </si>
  <si>
    <t>Gastos de Transporte</t>
  </si>
  <si>
    <t>Supervisión de la Obra</t>
  </si>
  <si>
    <t>Ley 6-86</t>
  </si>
  <si>
    <t>Imprevistos</t>
  </si>
  <si>
    <t>PA</t>
  </si>
  <si>
    <r>
      <rPr>
        <b/>
        <sz val="10"/>
        <rFont val="Arial"/>
        <family val="2"/>
      </rPr>
      <t>FABRICACIÓN</t>
    </r>
    <r>
      <rPr>
        <sz val="10"/>
        <rFont val="Arial"/>
        <family val="2"/>
      </rPr>
      <t xml:space="preserve"> e Instalación de valla anunciando obra 16' x 10' impresión Full Color conteniendo logo de INAPA, nombre de proyecto y contratista. Estructura en tubos galvanizados 1 1/2"x 1 1/2" y soportes en tubo cuadrado 4" x 4"</t>
    </r>
  </si>
  <si>
    <t>TOTAL GENERAL  (RD$)</t>
  </si>
  <si>
    <t>P.U. RD$</t>
  </si>
  <si>
    <t xml:space="preserve">Acrílica azul turquesa en vigas y columnas </t>
  </si>
  <si>
    <t>Zabaleta en techo</t>
  </si>
  <si>
    <t>Tuberías y piezas</t>
  </si>
  <si>
    <t>3.1.1</t>
  </si>
  <si>
    <t>3.5.1</t>
  </si>
  <si>
    <t>3.5.2</t>
  </si>
  <si>
    <t>3.5.3</t>
  </si>
  <si>
    <t>3.6.1</t>
  </si>
  <si>
    <t>3.6.2</t>
  </si>
  <si>
    <t xml:space="preserve"> ITBIS ( Ley 07-2007)</t>
  </si>
  <si>
    <t>SUB-TOTAL III</t>
  </si>
  <si>
    <t>TOTAL GASTOS INDIRECTOS</t>
  </si>
  <si>
    <t>SUMINISTRO Y COLOCACIÓN DE:</t>
  </si>
  <si>
    <t xml:space="preserve">Replanteo </t>
  </si>
  <si>
    <t>Ducha</t>
  </si>
  <si>
    <t>Lavamanos sencillos</t>
  </si>
  <si>
    <r>
      <rPr>
        <b/>
        <sz val="10"/>
        <rFont val="Arial"/>
        <family val="2"/>
      </rPr>
      <t>LIMPIEZA CONTINUA Y  FINAL</t>
    </r>
    <r>
      <rPr>
        <sz val="10"/>
        <rFont val="Arial"/>
        <family val="2"/>
      </rPr>
      <t xml:space="preserve"> (Incluye obreros, camión y herramientas menores) </t>
    </r>
  </si>
  <si>
    <t>MUROS DE BLOQUES</t>
  </si>
  <si>
    <t>CANTIDAD</t>
  </si>
  <si>
    <t>VALOR RD$</t>
  </si>
  <si>
    <t>CODIA</t>
  </si>
  <si>
    <t>%</t>
  </si>
  <si>
    <t>Logo y letrero de INAPA</t>
  </si>
  <si>
    <t>Lavamanos completo</t>
  </si>
  <si>
    <t>Inodoro blanco (con tapa)</t>
  </si>
  <si>
    <t>Fino techo</t>
  </si>
  <si>
    <t>Mano de obra instalación</t>
  </si>
  <si>
    <t>M2</t>
  </si>
  <si>
    <t>E</t>
  </si>
  <si>
    <t xml:space="preserve">Corte capa asfaltica e=2" (Ambos Lados) </t>
  </si>
  <si>
    <t>Remoción carpeta asfaltica c/equipo e=2"</t>
  </si>
  <si>
    <t>Bote material (con camión d= 5 km, incluye carguio y esparcimiento en botadero)</t>
  </si>
  <si>
    <t>Excavación material compacto con equipo</t>
  </si>
  <si>
    <t>Relleno compactado con compactador mecánico en capas de 0.20m</t>
  </si>
  <si>
    <t>Bote de material con camón (d= 5 km) incluye esparcimiento en botadero</t>
  </si>
  <si>
    <t>SUMINISTRO DE TUBERÍAS:</t>
  </si>
  <si>
    <t xml:space="preserve"> COLOCACIÓN  DE TUBERÍAS:</t>
  </si>
  <si>
    <t>REPOSICION DE CARPETA ASFÁLTICA</t>
  </si>
  <si>
    <t xml:space="preserve">Imprimación sencilla </t>
  </si>
  <si>
    <t>Suministro y colocación de asfalto caliente, espesor=2" (Incluye Riego de Adherencia)</t>
  </si>
  <si>
    <r>
      <rPr>
        <b/>
        <sz val="10"/>
        <color theme="1"/>
        <rFont val="Arial"/>
        <family val="2"/>
      </rPr>
      <t>SEÑALIZACIÓN, CONTROL Y MANEJO DEL TRÁNSITO I</t>
    </r>
    <r>
      <rPr>
        <sz val="10"/>
        <color theme="1"/>
        <rFont val="Arial"/>
        <family val="2"/>
      </rPr>
      <t>ncluye: letreros con base, conos refractarios, cinta de peligro,  malla de seguridad naranja, tanques de 55 gl pintados amarillo tráfico con cinta lumínica, pasarelas de madera y hombres con banderolas, chalecos y cascos de seguridad).</t>
    </r>
  </si>
  <si>
    <t>Reparación de Servicios existentes</t>
  </si>
  <si>
    <t>SUMINISTRO Y COLOCACIÓN DE PIEZAS ESPECIALES</t>
  </si>
  <si>
    <t>H</t>
  </si>
  <si>
    <t>Pañete interior pulido</t>
  </si>
  <si>
    <t>Limpieza y desbroce de área</t>
  </si>
  <si>
    <t>Pintura acrílica Azul turquesa (inc. Base Blanca )</t>
  </si>
  <si>
    <t>G</t>
  </si>
  <si>
    <t>Gl</t>
  </si>
  <si>
    <t>10.1.1</t>
  </si>
  <si>
    <t>10.1.2</t>
  </si>
  <si>
    <t>10.1.3</t>
  </si>
  <si>
    <t>10.1.4</t>
  </si>
  <si>
    <t>10.1.5</t>
  </si>
  <si>
    <t>10.1.6</t>
  </si>
  <si>
    <t>10.1.7</t>
  </si>
  <si>
    <t>Junta mecánica tipo Dresser Ø6" 150 PSI</t>
  </si>
  <si>
    <t>INSTALACIONES SANITARIAS</t>
  </si>
  <si>
    <t>Pintura acrílica (incluye base blanca)</t>
  </si>
  <si>
    <t>Excavación zapatas  a mano</t>
  </si>
  <si>
    <t>Pintura base blanca en vigas y columnas</t>
  </si>
  <si>
    <t xml:space="preserve">Ducha: (agua fría solamente) c/llave </t>
  </si>
  <si>
    <t xml:space="preserve">MOVIMIENTO DE TIERRA </t>
  </si>
  <si>
    <t>HORMIGÓN ARMADO  F᾽C=210 KG/CM² EN :</t>
  </si>
  <si>
    <t>Zapata de muros (0.45 x 0.25)m  - 0.87 qq/m3</t>
  </si>
  <si>
    <t>Zapata  de  columnas  (0.60 x 0.60 x 0.25)m - 2.08qq/m3</t>
  </si>
  <si>
    <t>Columnas de amarre (0.20 x 0.20)m - 4.36 qq/m3</t>
  </si>
  <si>
    <t>Viga de amarre SNP (0.20 x 0.20)m - 2.45 qq/m3</t>
  </si>
  <si>
    <t>Viga apoyo del riel puerta corrediza L=8.40m- 2.32 qq/m3</t>
  </si>
  <si>
    <t>Block 8" Ø3/8"@0.60m BNP</t>
  </si>
  <si>
    <r>
      <rPr>
        <b/>
        <sz val="10"/>
        <rFont val="Arial"/>
        <family val="2"/>
      </rPr>
      <t xml:space="preserve">SUMINISTRO </t>
    </r>
    <r>
      <rPr>
        <sz val="10"/>
        <rFont val="Arial"/>
        <family val="2"/>
      </rPr>
      <t>y colocación de alambre galvanizado tipo trinchera (inc. estructura para soporte de alambre trinchera )</t>
    </r>
  </si>
  <si>
    <t>Bote de material</t>
  </si>
  <si>
    <t>Salida Interruptor Sencillo</t>
  </si>
  <si>
    <t xml:space="preserve">Tuberia de Ø16" H.D C25. </t>
  </si>
  <si>
    <t>Transporte de asfalto (Distancia aproximada 34 kms.)</t>
  </si>
  <si>
    <t>PRELIMINAR</t>
  </si>
  <si>
    <t>APLICACIÓN DE:</t>
  </si>
  <si>
    <t>Excavación zapatas material no clasificado a mano</t>
  </si>
  <si>
    <t>Bote de material sobrante in situ</t>
  </si>
  <si>
    <t>Zapata de muros ( 0.45 x 0.25 )mts  - 0.87 qq/m3</t>
  </si>
  <si>
    <t xml:space="preserve">Zapata  de  columnas ( 0.60 x 0.60 x 0.25 )mts - 2.08qq/m3 </t>
  </si>
  <si>
    <t>Columnas de amarre ( 0.20 x 0.20 )mts - 4.36 qq/m3</t>
  </si>
  <si>
    <t>Viga apoyo del riel puerta corrediza L=8.40mts- 2.32 qq/m3</t>
  </si>
  <si>
    <t xml:space="preserve">Block 6" Ø3/8"@0.60m SNP violinado </t>
  </si>
  <si>
    <t>Alambre galvanizado tipo trinchera (inc. estructuras de soporte)</t>
  </si>
  <si>
    <t>HORMIGÓN ARMADO F'C=210 KG/CM² EN:</t>
  </si>
  <si>
    <t>MUROS DE BLOQUES:</t>
  </si>
  <si>
    <t>TERMINCAIÓN DE SUPERFICIE:</t>
  </si>
  <si>
    <t>MOVIMIENTO DE TIERA:</t>
  </si>
  <si>
    <t>J</t>
  </si>
  <si>
    <t xml:space="preserve">RED DE DISTRIBUCIÓN VILLA PROGRESO Y EL PINO </t>
  </si>
  <si>
    <t>Asiento de arena</t>
  </si>
  <si>
    <t>PRUEBA HIDROSTÁTICA</t>
  </si>
  <si>
    <t>DEMOLICIÓN Y REPOSICIÓN DE:</t>
  </si>
  <si>
    <t>DEMOLICIÓN DE:</t>
  </si>
  <si>
    <t>Acera de 1.00 m</t>
  </si>
  <si>
    <t>Bote de material demolido c/camión</t>
  </si>
  <si>
    <t>REPOSICIÓN DE:</t>
  </si>
  <si>
    <t>Acera de 1.00m</t>
  </si>
  <si>
    <t>9.1.1</t>
  </si>
  <si>
    <t>9.1.2</t>
  </si>
  <si>
    <t>9.1.3</t>
  </si>
  <si>
    <t>9.2.1</t>
  </si>
  <si>
    <t>9.2.2</t>
  </si>
  <si>
    <t>K</t>
  </si>
  <si>
    <t>SUMINISTRO Y COLOCACIÓN DE VÁLVULAS</t>
  </si>
  <si>
    <t>LÍNEA DE CONDUCCIÓN</t>
  </si>
  <si>
    <t xml:space="preserve"> REPLANTEO  </t>
  </si>
  <si>
    <t xml:space="preserve">CORTE Y EXTRACCIÓN ASFALTO </t>
  </si>
  <si>
    <t>Corte capa asfáltica (ambos lados) e=2"</t>
  </si>
  <si>
    <t>Remoción carpeta asfáltica c/equipo e=2"</t>
  </si>
  <si>
    <t>Bote de material con camión, incluye carguío y esparcimiento en botadero (D.=5.0 km)</t>
  </si>
  <si>
    <t xml:space="preserve">Excavación de material compacto c/equipo </t>
  </si>
  <si>
    <t xml:space="preserve">Compactación material de relleno c/compactador mecánico en capas de 0.20 m </t>
  </si>
  <si>
    <t xml:space="preserve">Bote de material con camión D= 5 km (incluye carguío y esparcimiento en botadero) </t>
  </si>
  <si>
    <t xml:space="preserve">SUMINISTRO DE TUBERÍAS </t>
  </si>
  <si>
    <t>De Ø6" PVC SDR-26 C/J.G.+ 3% de pérdida por campanas</t>
  </si>
  <si>
    <t>COLOCACIÓN DE TUBERÍAS</t>
  </si>
  <si>
    <t>De Ø6" PVC SDR-26 C/J.G.</t>
  </si>
  <si>
    <t xml:space="preserve">CARPETA ASFÁLTICA </t>
  </si>
  <si>
    <t>Imprimación sencilla</t>
  </si>
  <si>
    <t>Suministro y colocación de carpeta asfáltica 2"  (Incl. Riego adherencia)</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</si>
  <si>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gls pintado amarillo tráfico con cinta lumínica, pasarela de madera   y hombres con banderolas, chalecos y seguridad)</t>
    </r>
  </si>
  <si>
    <r>
      <rPr>
        <b/>
        <sz val="10"/>
        <rFont val="Arial"/>
        <family val="2"/>
      </rPr>
      <t>LIMPIEZA CONTINUA Y FINAL</t>
    </r>
    <r>
      <rPr>
        <sz val="10"/>
        <rFont val="Arial"/>
        <family val="2"/>
      </rPr>
      <t xml:space="preserve"> (Incluye obreros, camión y herramientas menores) </t>
    </r>
  </si>
  <si>
    <t>REDES DE DISTRIBUCIÓN</t>
  </si>
  <si>
    <t>De Ø8" PVC SDR-26 C/J.G.+ 3% de pérdida por campanas</t>
  </si>
  <si>
    <t>De Ø8" PVC SDR-26 C/J.G.</t>
  </si>
  <si>
    <t xml:space="preserve">RED DE DISTRIBUCIÓN </t>
  </si>
  <si>
    <t>SUMINISTRO DE TUBERÍAS</t>
  </si>
  <si>
    <t>De Ø4" PVC SDR 26 C/J.G  + 2% de pérdida por campana</t>
  </si>
  <si>
    <t>De Ø3" PVC SDR 26 C/J.G  + 2% de pérdida por campana</t>
  </si>
  <si>
    <t xml:space="preserve">De Ø4" PVC SDR 26 C/J.G  </t>
  </si>
  <si>
    <t xml:space="preserve">De Ø3" PVC SDR 26 C/J.G </t>
  </si>
  <si>
    <t>ACOMETIDAS</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</si>
  <si>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gls pintado amarillo tráfico con cinta lumínica, pasarela de madera   y hombres con banderolas, chalecos y seguridad)</t>
    </r>
  </si>
  <si>
    <r>
      <rPr>
        <b/>
        <sz val="10"/>
        <rFont val="Arial"/>
        <family val="2"/>
      </rPr>
      <t xml:space="preserve">LIMPIEZA CONTINUA Y FINAL </t>
    </r>
    <r>
      <rPr>
        <sz val="10"/>
        <rFont val="Arial"/>
        <family val="2"/>
      </rPr>
      <t>(Incluye</t>
    </r>
    <r>
      <rPr>
        <b/>
        <sz val="10"/>
        <rFont val="Arial"/>
        <family val="2"/>
      </rPr>
      <t xml:space="preserve"> </t>
    </r>
    <r>
      <rPr>
        <sz val="10"/>
        <rFont val="Arial"/>
        <family val="2"/>
      </rPr>
      <t>obreros, camión y herramientas menores)</t>
    </r>
  </si>
  <si>
    <t>Replanteo y control topográfico</t>
  </si>
  <si>
    <t>Visita</t>
  </si>
  <si>
    <t>Hora</t>
  </si>
  <si>
    <t xml:space="preserve">Replanteo y charrancha </t>
  </si>
  <si>
    <r>
      <t>HORMIGÓN INDUSTRIAL F'c=280 KG/CM</t>
    </r>
    <r>
      <rPr>
        <b/>
        <vertAlign val="superscript"/>
        <sz val="10"/>
        <rFont val="Arial"/>
        <family val="2"/>
      </rPr>
      <t>2</t>
    </r>
    <r>
      <rPr>
        <b/>
        <sz val="10"/>
        <rFont val="Arial"/>
        <family val="2"/>
      </rPr>
      <t>) EN:</t>
    </r>
  </si>
  <si>
    <r>
      <t>Losa de fondo 1.98 qq/m</t>
    </r>
    <r>
      <rPr>
        <vertAlign val="superscript"/>
        <sz val="10"/>
        <color theme="1"/>
        <rFont val="Arial"/>
        <family val="2"/>
      </rPr>
      <t>3</t>
    </r>
  </si>
  <si>
    <r>
      <t>Losa de techo 0.15 m -1.69 qq/m</t>
    </r>
    <r>
      <rPr>
        <vertAlign val="superscript"/>
        <sz val="10"/>
        <color theme="1"/>
        <rFont val="Arial"/>
        <family val="2"/>
      </rPr>
      <t>3</t>
    </r>
  </si>
  <si>
    <r>
      <t>Muro 0.20 m -2.89 qq/m</t>
    </r>
    <r>
      <rPr>
        <vertAlign val="superscript"/>
        <sz val="10"/>
        <color theme="1"/>
        <rFont val="Arial"/>
        <family val="2"/>
      </rPr>
      <t>3</t>
    </r>
  </si>
  <si>
    <r>
      <t>Zapata de muro 0.48 qq/m</t>
    </r>
    <r>
      <rPr>
        <vertAlign val="superscript"/>
        <sz val="10"/>
        <color theme="1"/>
        <rFont val="Arial"/>
        <family val="2"/>
      </rPr>
      <t>3</t>
    </r>
  </si>
  <si>
    <r>
      <t>Zapata de columna C2 0.25x0.25 m -2.04 qq/m</t>
    </r>
    <r>
      <rPr>
        <vertAlign val="superscript"/>
        <sz val="10"/>
        <color theme="1"/>
        <rFont val="Arial"/>
        <family val="2"/>
      </rPr>
      <t>3</t>
    </r>
  </si>
  <si>
    <r>
      <t>Columna central C 2 0.25x0.25 m -5.0 qq/m</t>
    </r>
    <r>
      <rPr>
        <vertAlign val="superscript"/>
        <sz val="10"/>
        <color theme="1"/>
        <rFont val="Arial"/>
        <family val="2"/>
      </rPr>
      <t>3</t>
    </r>
  </si>
  <si>
    <r>
      <t>Viga 0.40x0.25 m -2.71 qq/m</t>
    </r>
    <r>
      <rPr>
        <vertAlign val="superscript"/>
        <sz val="10"/>
        <color theme="1"/>
        <rFont val="Arial"/>
        <family val="2"/>
      </rPr>
      <t>3</t>
    </r>
  </si>
  <si>
    <r>
      <t>Columna perimetral C1 0.20x0.30 m -4.39 qq/m</t>
    </r>
    <r>
      <rPr>
        <vertAlign val="superscript"/>
        <sz val="10"/>
        <color theme="1"/>
        <rFont val="Arial"/>
        <family val="2"/>
      </rPr>
      <t>3</t>
    </r>
  </si>
  <si>
    <t xml:space="preserve">Fraguache </t>
  </si>
  <si>
    <t>Fino pulido losa de fondo</t>
  </si>
  <si>
    <t>ANDAMIO Y RAMPA P/VACIADO</t>
  </si>
  <si>
    <t>ADITIVO RETARDANTE</t>
  </si>
  <si>
    <t>IMPERMEABILIZANTE AQUAPEL</t>
  </si>
  <si>
    <t>ENTRADA, SALIDA, REBOSE, DESAGUE Y BY-PASS</t>
  </si>
  <si>
    <t xml:space="preserve">Codo 6"x90 acero sch-80 con pintura anticorrosiva </t>
  </si>
  <si>
    <t xml:space="preserve">Tee 6"x6" acero sch-80 con pintura anticorrosiva </t>
  </si>
  <si>
    <t xml:space="preserve">Niple 6"x3' sch-80 con pintura anticorrosiva </t>
  </si>
  <si>
    <t>Junta dresser ø6"</t>
  </si>
  <si>
    <t>V.C. ø6" H.F. platillada completa</t>
  </si>
  <si>
    <t>Registros p/valvulas</t>
  </si>
  <si>
    <t>Excavación mat. no clasificado a mano</t>
  </si>
  <si>
    <t>Relleno compactado</t>
  </si>
  <si>
    <t xml:space="preserve">Tuberías ø6" acero SCH-80 con pintura anticorrosiva </t>
  </si>
  <si>
    <t xml:space="preserve"> Tuberías ø6" PVC-SDR-26</t>
  </si>
  <si>
    <t xml:space="preserve">Mano de obra </t>
  </si>
  <si>
    <t>ESCALERA</t>
  </si>
  <si>
    <t>Interior  de acero inxidable, fabricada en planchuela de 4"x 3/8" y barra lisa de Ø¾" x 1.50 m (peldaños), fijadas a la pared del tanque con tornillos con camisa de expansión de ½ "x2½"  (H = 2.20 m)</t>
  </si>
  <si>
    <t xml:space="preserve">Exterior en tubos Ø¾ a 0.30 (h = 2.30 m) HG </t>
  </si>
  <si>
    <r>
      <rPr>
        <b/>
        <sz val="10"/>
        <rFont val="Arial"/>
        <family val="2"/>
      </rPr>
      <t>SUMINISTRO Y COLOCACIÓN</t>
    </r>
    <r>
      <rPr>
        <sz val="10"/>
        <rFont val="Arial"/>
        <family val="2"/>
      </rPr>
      <t xml:space="preserve"> de banda de gomas hidrofílica extensible p/construcción, impermeable 5 mm x20 mm </t>
    </r>
  </si>
  <si>
    <r>
      <t xml:space="preserve">LETRERO </t>
    </r>
    <r>
      <rPr>
        <sz val="10"/>
        <color theme="1"/>
        <rFont val="Arial"/>
        <family val="2"/>
      </rPr>
      <t>y logo INAPA</t>
    </r>
  </si>
  <si>
    <t xml:space="preserve">Excavación material compacto c/equipo </t>
  </si>
  <si>
    <t>8.3.1</t>
  </si>
  <si>
    <t>Zapata de muro (Incl. Zap. C1) - 0.85 qq/m³</t>
  </si>
  <si>
    <t>Viga de amarre bajo de piso ( 0.15 x 0.20 ) - 3.71 qq/m³</t>
  </si>
  <si>
    <t>Viga de amarre a nivel de techo (0.15 x 0.20)-3.37 qq/m³</t>
  </si>
  <si>
    <t>Dintel D1 ( 0.15 x 0.30 ) - 2.99 qq/m³</t>
  </si>
  <si>
    <t>Viga dintel D2 (0.15 x 0.40) - 2.32 qq/m³</t>
  </si>
  <si>
    <t>Columna ( 0.15 x 0.30 ) - 3.03 qq/m³</t>
  </si>
  <si>
    <t>Losa de techo  0.12 M - 1.34 qq/m³</t>
  </si>
  <si>
    <t>Block 6" B.N.P., Ø3/8" @ 0.80 mt.</t>
  </si>
  <si>
    <t>Block 6" S.N.P., Ø3/8" @ 0.80 mt.</t>
  </si>
  <si>
    <t xml:space="preserve">Fino de techo </t>
  </si>
  <si>
    <t>Gotero ranurado</t>
  </si>
  <si>
    <t>Impermeabilizante en techo ( tipo sellador )</t>
  </si>
  <si>
    <t>Cerámica en  baño</t>
  </si>
  <si>
    <t>Pintura general acrílica (incluye base blanca)</t>
  </si>
  <si>
    <t>Pisos de hormigón con malla electosoldada (D2.3xD2.3)mm,  20x20cm (pulido)</t>
  </si>
  <si>
    <t xml:space="preserve">Pre marco  de 1½" x 1½" x 3/16"  en puerta y ventanas </t>
  </si>
  <si>
    <t>Verja de protección en puerta (2.10x1.00) M</t>
  </si>
  <si>
    <t>Ventanas  de aluminio  en celosías color blanco, fabricación superior</t>
  </si>
  <si>
    <t>Verja de protección en ventanas</t>
  </si>
  <si>
    <t>Inodoro</t>
  </si>
  <si>
    <t>Desagüe de piso 3"</t>
  </si>
  <si>
    <t>Columna ventilación de 3" PVC ( SDR-41 )</t>
  </si>
  <si>
    <t>Tinaco 150 GLS</t>
  </si>
  <si>
    <t>Barra para cortina de baño</t>
  </si>
  <si>
    <t xml:space="preserve">Cámara de inspección </t>
  </si>
  <si>
    <t>Cámara Séptica (1.50 x 1.90 x 1.50 )m</t>
  </si>
  <si>
    <t xml:space="preserve">Pozo filtrante Ø8"+camisa en Ø6" PVC SDR-26, Pf=75', c/empaque de grava  </t>
  </si>
  <si>
    <t>Entrada General (inc. Panel de Breaker de 4/8 circuitos)</t>
  </si>
  <si>
    <t>Salidas Luces Cenitales</t>
  </si>
  <si>
    <t>Salida Tomacorriente Doble 120 V</t>
  </si>
  <si>
    <t>Salida Interruptor Doble</t>
  </si>
  <si>
    <t>Logo y letrero INAPA p/garita de vigilante</t>
  </si>
  <si>
    <t>Zapata de muros ( 0.45 x 0.25 ) mts  - 0.87 qq/m³</t>
  </si>
  <si>
    <t xml:space="preserve">Zapata  de  columnas ( 0.60 x 0.60 x 0.25 ) mts - 2.08 qq/m³ </t>
  </si>
  <si>
    <t>Columnas de amarre ( 0.20 x 0.20 ) mts - 4.36 qq/m³</t>
  </si>
  <si>
    <t>Viga de amarre snp ( 0.20 x 0.20 ) mts - 2.45 qq/m³</t>
  </si>
  <si>
    <t>Viga apoyo del riel puerta corrediza L=8.40 mts- 2.32 qq/m³</t>
  </si>
  <si>
    <t>Alambre galvanizado tipo trinchera (inc. estructura soporte )</t>
  </si>
  <si>
    <t>INSTALACIÓN DE:</t>
  </si>
  <si>
    <t>GARITA DE VIGILANTE</t>
  </si>
  <si>
    <t>PUERTA ( SUMINISTRO Y COLOCACIÓN ):</t>
  </si>
  <si>
    <t xml:space="preserve">VENTANA DE ALUMINIO ( INCLUYE COLOCACIÓN ): </t>
  </si>
  <si>
    <t>INSTALACIÓNES SANITARIA:</t>
  </si>
  <si>
    <t xml:space="preserve">INSTALACIÓNES ELÉCTRICA: </t>
  </si>
  <si>
    <t>VERJA EN BLOQUES DE 6" VIOLINADOS ( L=60.64 M )</t>
  </si>
  <si>
    <t>PINTURA:</t>
  </si>
  <si>
    <t>10.2.1</t>
  </si>
  <si>
    <t>10.2.2</t>
  </si>
  <si>
    <t>10.2.3</t>
  </si>
  <si>
    <t>10.3.1</t>
  </si>
  <si>
    <t xml:space="preserve">Replanteo  </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</si>
  <si>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 pintado amarillo tráfico con cinta lumínica, pasarela de madera   y hombres con banderolas, chalecos y seguridad)</t>
    </r>
  </si>
  <si>
    <t>CORTE Y EXTRACCIÓN ASFALTO</t>
  </si>
  <si>
    <t>Bote de material con camión, incluye carguío y esparcimiento en botadero (D=5.0 km)</t>
  </si>
  <si>
    <t xml:space="preserve">De Ø4" PVC SDR 26 C/J.G </t>
  </si>
  <si>
    <t>Acometidas Urbanas de Ø3" en polietileno</t>
  </si>
  <si>
    <t>Acometidas Rurales de Ø3" en polietileno</t>
  </si>
  <si>
    <t>REPOSICIÓN DE CARPETA ASFÁLTICA</t>
  </si>
  <si>
    <t>Suministro y colocación de Asfalto e=2" (Incluye Riego de Adherencia)</t>
  </si>
  <si>
    <t>Acometidas urbanas de Ø 3''</t>
  </si>
  <si>
    <t>Relleno compactado de material c/compactador mecánico en capas de 0.20m</t>
  </si>
  <si>
    <t>SUMINISTRO Y COLOCACIÓN DE PIEZAS ESPECIALES DE:</t>
  </si>
  <si>
    <t>Junta mecánica tipo Dresser Ø4"</t>
  </si>
  <si>
    <t>Asiento de arena (suministro y colocación)</t>
  </si>
  <si>
    <t>De Ø4" PVC (SDR-26) c/J. G. + 2% pérdida por campana</t>
  </si>
  <si>
    <t>De Ø3" PVC (SDR-26) c/J. G. + 2% pérdida por campana</t>
  </si>
  <si>
    <t>Corte de Asfalto e=2" (2 lados)</t>
  </si>
  <si>
    <t>Remoción de carpeta Asfáltica</t>
  </si>
  <si>
    <t>De Ø6" PVC (SDR-26) c/J. G. + 3% pérdida por campana</t>
  </si>
  <si>
    <t>MuROS DE BLOQUES</t>
  </si>
  <si>
    <t>PUERTA ( SUMINISTRO Y  COLOCACIÓN ):</t>
  </si>
  <si>
    <t xml:space="preserve">VENTANA DE ALUMINIO (INCLUYE COLOCACIÓN): </t>
  </si>
  <si>
    <t>Desagüe de piso 2"</t>
  </si>
  <si>
    <t>Logo y letrero INAPA para Garita</t>
  </si>
  <si>
    <t>Replanteo verja</t>
  </si>
  <si>
    <t xml:space="preserve">Bote de material con camión d=5 km (incluye carguío y esparcimiento en botadero) </t>
  </si>
  <si>
    <t>TERMINACION DE SUPERFICIE</t>
  </si>
  <si>
    <t>Transporte de asfalto, Distancia = 34 km apróx.</t>
  </si>
  <si>
    <t>COMEDADOR ELIAS PIÑA (CENTRO)</t>
  </si>
  <si>
    <t>LÍNEA MATRIZ</t>
  </si>
  <si>
    <t>De Ø16" PVC SDR-26 C/J.G.+ 5% de pérdida por campanas</t>
  </si>
  <si>
    <t>De Ø16" PVC SDR-26 C/J.G.</t>
  </si>
  <si>
    <t>De Ø16" PVC SDR-26 C/J.G</t>
  </si>
  <si>
    <t>Acometidas Urbana de Ø 3''</t>
  </si>
  <si>
    <t xml:space="preserve">Replanteo de tuberías </t>
  </si>
  <si>
    <r>
      <t>M</t>
    </r>
    <r>
      <rPr>
        <vertAlign val="superscript"/>
        <sz val="10"/>
        <rFont val="Arial"/>
        <family val="2"/>
      </rPr>
      <t>3</t>
    </r>
    <r>
      <rPr>
        <sz val="10"/>
        <rFont val="Arial"/>
        <family val="2"/>
      </rPr>
      <t>N</t>
    </r>
  </si>
  <si>
    <t>Relleno compactado c/compactador mecánico en capa de 0.20 M.</t>
  </si>
  <si>
    <r>
      <t>M</t>
    </r>
    <r>
      <rPr>
        <vertAlign val="superscript"/>
        <sz val="10"/>
        <rFont val="Arial"/>
        <family val="2"/>
      </rPr>
      <t>3</t>
    </r>
    <r>
      <rPr>
        <sz val="10"/>
        <rFont val="Arial"/>
        <family val="2"/>
      </rPr>
      <t>C</t>
    </r>
  </si>
  <si>
    <t xml:space="preserve">Bote de material con camión D=5 km (incluye carguío y esparcimiento en botadero) </t>
  </si>
  <si>
    <r>
      <t>M</t>
    </r>
    <r>
      <rPr>
        <vertAlign val="superscript"/>
        <sz val="10"/>
        <rFont val="Arial"/>
        <family val="2"/>
      </rPr>
      <t>3</t>
    </r>
    <r>
      <rPr>
        <sz val="10"/>
        <rFont val="Arial"/>
        <family val="2"/>
      </rPr>
      <t>E</t>
    </r>
  </si>
  <si>
    <t>CRUCES</t>
  </si>
  <si>
    <t>8.1.1</t>
  </si>
  <si>
    <t>8.1.2</t>
  </si>
  <si>
    <t>8.1.3</t>
  </si>
  <si>
    <t>8.1.4</t>
  </si>
  <si>
    <t>8.1.5</t>
  </si>
  <si>
    <t>8.1.6</t>
  </si>
  <si>
    <t>8.1.7</t>
  </si>
  <si>
    <t>8.1.8</t>
  </si>
  <si>
    <t>Bote de material In Situ</t>
  </si>
  <si>
    <t>Mano de obra de colocación (Incluye equipos, personal y materiales)</t>
  </si>
  <si>
    <t>8.2.1</t>
  </si>
  <si>
    <t>8.2.2</t>
  </si>
  <si>
    <t>8.2.3</t>
  </si>
  <si>
    <t>8.2.4</t>
  </si>
  <si>
    <t>MUROS</t>
  </si>
  <si>
    <t>PINTURA EN VIGAS Y COLUMANS</t>
  </si>
  <si>
    <t xml:space="preserve">Base Blanca </t>
  </si>
  <si>
    <t xml:space="preserve">Acrílica Azul Turquesa </t>
  </si>
  <si>
    <t xml:space="preserve">REDES DE DISTRIBUCIÓN  </t>
  </si>
  <si>
    <t xml:space="preserve">PRELIMINAR </t>
  </si>
  <si>
    <t>SUMINISTRO DE TUBERÍA:</t>
  </si>
  <si>
    <t>COLOCACIÓN DE TUBERÍA:</t>
  </si>
  <si>
    <t>De Ø3" PVC (SDR-26) c/J. G.</t>
  </si>
  <si>
    <t>De Ø4 PVC (SDR-26) c/J. G.</t>
  </si>
  <si>
    <t>Acometidas Rurales de Ø4" en polietileno</t>
  </si>
  <si>
    <t xml:space="preserve">Pañete interior pulido </t>
  </si>
  <si>
    <r>
      <t xml:space="preserve">LIMPIEZA FINAL </t>
    </r>
    <r>
      <rPr>
        <sz val="10"/>
        <rFont val="Arial"/>
        <family val="2"/>
      </rPr>
      <t>(Incluye personal para limpieza, herramientas y bote)</t>
    </r>
  </si>
  <si>
    <t>GARITA PARA VIGILANCIA</t>
  </si>
  <si>
    <t>Excavación material compactado c/equipo para fundación</t>
  </si>
  <si>
    <t xml:space="preserve">Relleno de reposición material compactado a mano </t>
  </si>
  <si>
    <t>Excavación zapatas material no clasificado  mano</t>
  </si>
  <si>
    <t>Block 8" Ø3/8"@0.60 m BNP</t>
  </si>
  <si>
    <t>3.7.1</t>
  </si>
  <si>
    <t>3.7.2</t>
  </si>
  <si>
    <t>1.1.1</t>
  </si>
  <si>
    <t xml:space="preserve">Replanteo y control topografico </t>
  </si>
  <si>
    <t>1.1.2</t>
  </si>
  <si>
    <t>Limpieza del área (corte y desbrose c/equipo)</t>
  </si>
  <si>
    <t xml:space="preserve">Excavación material compactado c/equipo </t>
  </si>
  <si>
    <t>Conformación de explanación de terreno (corte de material y nivelación con motoniveladora sujeto aprobación por parte de la supervisión)</t>
  </si>
  <si>
    <t>Relleno de reposición compactado c/compactador mecánico en capas de 0.20 m. c/material producto de la excavación</t>
  </si>
  <si>
    <t>1.2.5</t>
  </si>
  <si>
    <t>Bote de material (capa vegetal) con camión, distancia 5km (incluye carguío y esparcimiento en botadero)</t>
  </si>
  <si>
    <t>HORMIGÓN ARMADO F'c=280 KG/CM² INDUSTRIAL EN:</t>
  </si>
  <si>
    <t>Hormigón de Limpieza F'c=100 kg/cmn²</t>
  </si>
  <si>
    <t>1.3.4</t>
  </si>
  <si>
    <t>1.3.5</t>
  </si>
  <si>
    <t>1.3.6</t>
  </si>
  <si>
    <t>1.3.7</t>
  </si>
  <si>
    <t>1.3.8</t>
  </si>
  <si>
    <t>1.3.9</t>
  </si>
  <si>
    <t>1.3.10</t>
  </si>
  <si>
    <t>1.3.11</t>
  </si>
  <si>
    <t>1.3.12</t>
  </si>
  <si>
    <t>1.4.2</t>
  </si>
  <si>
    <t>1.4.3</t>
  </si>
  <si>
    <t>1.4.4</t>
  </si>
  <si>
    <t>Pañete exterior en vigas y columnas</t>
  </si>
  <si>
    <t>1.4.5</t>
  </si>
  <si>
    <t xml:space="preserve">Fino losa de fondo, pulido </t>
  </si>
  <si>
    <t>1.4.6</t>
  </si>
  <si>
    <t>1.4.7</t>
  </si>
  <si>
    <t>Cantos general (internos y externos)</t>
  </si>
  <si>
    <t>1.4.8</t>
  </si>
  <si>
    <t>Zabaleta interior</t>
  </si>
  <si>
    <t>1.4.9</t>
  </si>
  <si>
    <t>Pintura acrílica superior exterior</t>
  </si>
  <si>
    <t>Aditivo plastificante para hormigones estructurales.</t>
  </si>
  <si>
    <t>Aditivo impermeabilizante para hormigones estructurales.</t>
  </si>
  <si>
    <t>Aditivo impermeabilizante para morteros pañete y fino</t>
  </si>
  <si>
    <t>SUMINISTRO E INSTALACIÓN DE TUBERÍAS DE ENTRADA, SALIDA, REBOSE, DESAGÜE Y BY-PASS</t>
  </si>
  <si>
    <t>1.8.1</t>
  </si>
  <si>
    <t>1.8.2</t>
  </si>
  <si>
    <t>Excavación material compactado c/equipo</t>
  </si>
  <si>
    <t>1.8.3</t>
  </si>
  <si>
    <t xml:space="preserve">Relleno compactación p/tuberia c/compactador mecánico en capas de 0.20 m de material de excavación  </t>
  </si>
  <si>
    <t>1.8.4</t>
  </si>
  <si>
    <t>1.8.5</t>
  </si>
  <si>
    <t xml:space="preserve">Tubería Ø6" Acero SCH-40 c/protección  anticorrosiva </t>
  </si>
  <si>
    <t>1.8.6</t>
  </si>
  <si>
    <t>Tubería Ø8" Acero SCH-40 c/protección anticorrosiva</t>
  </si>
  <si>
    <t>1.8.7</t>
  </si>
  <si>
    <t>Codo de 6" x 45º Acero SCH-80</t>
  </si>
  <si>
    <t>1.8.8</t>
  </si>
  <si>
    <t>Tee de 6" x 6" Acero SCH-80</t>
  </si>
  <si>
    <t>1.8.9</t>
  </si>
  <si>
    <t>Reducción de 8" a 6" Acero SCH-80</t>
  </si>
  <si>
    <t>1.8.10</t>
  </si>
  <si>
    <t>Tee de 8" x 8" Acero SCH-80</t>
  </si>
  <si>
    <t>1.8.11</t>
  </si>
  <si>
    <t>Cruz de 8" x 8" Acero SCH-80</t>
  </si>
  <si>
    <t>1.8.12</t>
  </si>
  <si>
    <t>Codo Ø6" x 90º Acero-soldado SCH-80 c/protección anticorrosiva</t>
  </si>
  <si>
    <t>1.8.13</t>
  </si>
  <si>
    <t>Codo Ø8" x 90º Acero-soldado SCH-80 c/protección anticorrosiva</t>
  </si>
  <si>
    <t>1.8.14</t>
  </si>
  <si>
    <t>1.8.15</t>
  </si>
  <si>
    <t>Junta mecánica tipo Dresser Ø8" 150 PSI</t>
  </si>
  <si>
    <t>1.8.16</t>
  </si>
  <si>
    <t>Válvulas Compuerta Ø8" H.F. 150 PSI (Incluye Niples, Juntas de goma y tornillos.)</t>
  </si>
  <si>
    <t>1.8.17</t>
  </si>
  <si>
    <t>Válvulas de Desagüe Ø6" H.F. 150 PSI (Incluye Niples, Juntas de goma y tornillos.)</t>
  </si>
  <si>
    <t>1.8.18</t>
  </si>
  <si>
    <t>Abrazadera (Suministro y colocación) (Incluye pernos y resina epoxica)</t>
  </si>
  <si>
    <t>1.8.19</t>
  </si>
  <si>
    <t>1.8.20</t>
  </si>
  <si>
    <t>1.8.21</t>
  </si>
  <si>
    <t>1.9.1</t>
  </si>
  <si>
    <t>1.9.2</t>
  </si>
  <si>
    <t>1.9.3</t>
  </si>
  <si>
    <t>1.9.4</t>
  </si>
  <si>
    <t>DEPÓSITO REGULADOR H.A. CAP. 400 M³</t>
  </si>
  <si>
    <t>VERJA PERIMETRAL EN BLOQUES DE 6" VIOLINADOS,  L= 94.40M</t>
  </si>
  <si>
    <t>3.2.1</t>
  </si>
  <si>
    <t>3.2.2</t>
  </si>
  <si>
    <t>3.2.3</t>
  </si>
  <si>
    <t>3.3.1</t>
  </si>
  <si>
    <t>3.3.2</t>
  </si>
  <si>
    <t>3.3.3</t>
  </si>
  <si>
    <t>3.3.4</t>
  </si>
  <si>
    <t>3.3.5</t>
  </si>
  <si>
    <t>3.4.1</t>
  </si>
  <si>
    <t>3.4.2</t>
  </si>
  <si>
    <t xml:space="preserve">Block 6" Ø3/8"@0.60 m SNP violinado </t>
  </si>
  <si>
    <t>3.7.3</t>
  </si>
  <si>
    <r>
      <t>Excavación  de Materia compacto, con equipo</t>
    </r>
    <r>
      <rPr>
        <sz val="10"/>
        <color rgb="FFFF0000"/>
        <rFont val="Arial"/>
        <family val="2"/>
      </rPr>
      <t xml:space="preserve"> </t>
    </r>
  </si>
  <si>
    <t>SUMINISTRO Y COLOCACIÓN PIEZAS ESPECIALES,  ACERO CON PROTECCIÓN ANTICORROSIVA, SCH-40</t>
  </si>
  <si>
    <t>Codo de 8" x 45º</t>
  </si>
  <si>
    <t>Junta mecánica tipo dresser Ø8"</t>
  </si>
  <si>
    <r>
      <rPr>
        <b/>
        <sz val="10"/>
        <rFont val="Arial"/>
        <family val="2"/>
      </rPr>
      <t xml:space="preserve">SEÑALIZACIÓN, CONTROL Y MANEJO DEL TRÁNSITO </t>
    </r>
    <r>
      <rPr>
        <sz val="10"/>
        <rFont val="Arial"/>
        <family val="2"/>
      </rPr>
      <t>(Incluye letreros con base, conos refractarios, cinta de peligro, malla de seguridad naranja, tanques de 55 Gl pintados amarillo trafico con cinta luminica, pasarelas de madera y hombres con banderolas, chalecos y cascos de seguridad)</t>
    </r>
  </si>
  <si>
    <r>
      <t>LÍNEA MATRIZ Ø8" PVC (SDR-26) C/J.G. DESDE DEPÓSITO REGULADOR DE HORMIGÓN ARMADO DE CAPACIDAD: 400 M</t>
    </r>
    <r>
      <rPr>
        <b/>
        <vertAlign val="superscript"/>
        <sz val="10"/>
        <rFont val="Arial"/>
        <family val="2"/>
      </rPr>
      <t>3</t>
    </r>
    <r>
      <rPr>
        <b/>
        <sz val="10"/>
        <rFont val="Arial"/>
        <family val="2"/>
      </rPr>
      <t xml:space="preserve"> ELEVADO A 15 M (CONSTRUIR) HASTA REDES DE DISTRIBUCCIÓN
</t>
    </r>
  </si>
  <si>
    <t>Bote material C/camión D= 5-10 km, Incluye esparcimiento en lugar de botadero</t>
  </si>
  <si>
    <t>Tee de 8" x 3"</t>
  </si>
  <si>
    <t>Tee de 8" x 8"</t>
  </si>
  <si>
    <t>Junta mecánica tipo dresser Ø3"</t>
  </si>
  <si>
    <r>
      <rPr>
        <b/>
        <sz val="10"/>
        <rFont val="Arial"/>
        <family val="2"/>
      </rPr>
      <t xml:space="preserve">SEÑALIZACIÓN, CONTROL Y MANEJO DEL TRÁNSITO. </t>
    </r>
    <r>
      <rPr>
        <sz val="10"/>
        <rFont val="Arial"/>
        <family val="2"/>
      </rPr>
      <t>Incluye: letreros con base, conos refractarios, cinta de peligro, malla de seguridad naranja, tanques de 55 Gl pintados amarillo trafico con cinta luminica, pasarelas de madera y hombres con banderolas, chalecos y cascos de seguridad)</t>
    </r>
  </si>
  <si>
    <t>Bote material Asfáltico c/camión (Incluye esparcimiento en lugar de botadero)</t>
  </si>
  <si>
    <t>Bote material sobrante (Incluye esparcimiento en botadero)</t>
  </si>
  <si>
    <t xml:space="preserve">De Ø6" PVC (SDR-26) c/J. G. </t>
  </si>
  <si>
    <t>PVC SCH-40 (c/cemento solvente tipo Tangit):</t>
  </si>
  <si>
    <t>7.1.1</t>
  </si>
  <si>
    <t>Codo de 3" x 15º</t>
  </si>
  <si>
    <t>7.1.2</t>
  </si>
  <si>
    <t>Codo de 3" x 45º</t>
  </si>
  <si>
    <t>7.1.3</t>
  </si>
  <si>
    <t>Codo de 3" x 90º</t>
  </si>
  <si>
    <t>7.1.4</t>
  </si>
  <si>
    <t>Codo de 4" x 45º</t>
  </si>
  <si>
    <t>7.1.5</t>
  </si>
  <si>
    <t>Codo de 4" x 90º</t>
  </si>
  <si>
    <t>7.1.6</t>
  </si>
  <si>
    <t>Tee de 3" x 3"</t>
  </si>
  <si>
    <t>7.1.7</t>
  </si>
  <si>
    <t>Tee de 4" x 4"</t>
  </si>
  <si>
    <t>7.1.8</t>
  </si>
  <si>
    <t>Reducción de 4" a 3"</t>
  </si>
  <si>
    <t>7.1.9</t>
  </si>
  <si>
    <t>ACERO SCH-40 (c/protección anticorrosiva):</t>
  </si>
  <si>
    <t>7.2.1</t>
  </si>
  <si>
    <t>Codo de 6" x 15º</t>
  </si>
  <si>
    <t>7.2.2</t>
  </si>
  <si>
    <t>Codo de 6" x 20º</t>
  </si>
  <si>
    <t>7.2.3</t>
  </si>
  <si>
    <t>Codo de 6" x 30º</t>
  </si>
  <si>
    <t>7.2.4</t>
  </si>
  <si>
    <t>Codo de 6" x 40º</t>
  </si>
  <si>
    <t>7.2.5</t>
  </si>
  <si>
    <t>Codo de 6" x 55º</t>
  </si>
  <si>
    <t>7.2.6</t>
  </si>
  <si>
    <t>Codo de 6" x 65º</t>
  </si>
  <si>
    <t>7.2.7</t>
  </si>
  <si>
    <t>Codo de 6" x 90º</t>
  </si>
  <si>
    <t>7.2.8</t>
  </si>
  <si>
    <t>Tee de 6" x 3"</t>
  </si>
  <si>
    <t>7.2.9</t>
  </si>
  <si>
    <t>Tee de 6" x 4"</t>
  </si>
  <si>
    <t>7.2.10</t>
  </si>
  <si>
    <t>Tee de 6" x 6"</t>
  </si>
  <si>
    <t>7.2.11</t>
  </si>
  <si>
    <t>7.2.12</t>
  </si>
  <si>
    <t>Yee 4" x 4"</t>
  </si>
  <si>
    <t>7.2.13</t>
  </si>
  <si>
    <t xml:space="preserve">Cruz 6"x 6" </t>
  </si>
  <si>
    <t>7.2.14</t>
  </si>
  <si>
    <t>Reducción de 6" a 4"</t>
  </si>
  <si>
    <t>7.2.15</t>
  </si>
  <si>
    <t>Reducción de 6" a 3"</t>
  </si>
  <si>
    <t>7.2.16</t>
  </si>
  <si>
    <t>Reducción de 8" a 6"</t>
  </si>
  <si>
    <t>7.2.17</t>
  </si>
  <si>
    <t>Junta Tapón de 3" Acero SCH-40</t>
  </si>
  <si>
    <t>7.2.18</t>
  </si>
  <si>
    <t>Junta mecánica tipo Dresser Ø3"</t>
  </si>
  <si>
    <t>7.2.19</t>
  </si>
  <si>
    <t>7.2.20</t>
  </si>
  <si>
    <t>Junta mecánica tipo Dresser Ø6"</t>
  </si>
  <si>
    <t>7.2.21</t>
  </si>
  <si>
    <t>Junta mecánica tipo Dresser Ø8"</t>
  </si>
  <si>
    <t>7.2.22</t>
  </si>
  <si>
    <t>Válvula de Compuerta de Ø3" H.F. de 150 PSI, Platillada, Completa (Incluye cuerpo de válvula, niple, tornillos, tuercas, juntas de goma y junta Dresser)</t>
  </si>
  <si>
    <t>Válvula de Compuerta de Ø4" H.F. de 150 PSI, Platillada, Completa (Incluye cuerpo de válvula, niple, tornillos, tuercas, juntas de goma y junta Dresser)</t>
  </si>
  <si>
    <t>Válvula de Compuerta de Ø6" H.F. de 150 PSI, Platillada, Completa (Incluye cuerpo de válvula, niple, tornillos, tuercas, juntas de goma y junta Dresser)</t>
  </si>
  <si>
    <t>Suministro de Tubería de Ø3" Acero SCH-40 (Incluye brazos de 1.00m en ambos lados)</t>
  </si>
  <si>
    <t>Suministro de Codo de Ø3" x 45º Acero SCH-40 c/protección anticorrosiva</t>
  </si>
  <si>
    <t>9.1.4</t>
  </si>
  <si>
    <t>Suministro de Junta mecánica tipo Dresser de Ø3" 150 PSI</t>
  </si>
  <si>
    <t>9.1.5</t>
  </si>
  <si>
    <t>9.1.6</t>
  </si>
  <si>
    <t>9.1.7</t>
  </si>
  <si>
    <t>Relleno compactado de material c/compactador mecánico en capas de 0.20 m</t>
  </si>
  <si>
    <t>9.1.8</t>
  </si>
  <si>
    <t>Bote de material in situ</t>
  </si>
  <si>
    <t>9.1.9</t>
  </si>
  <si>
    <t>Acometidas Urbanas de Ø4" en polietileno</t>
  </si>
  <si>
    <t>SUB-TOTAL FASE I</t>
  </si>
  <si>
    <t>SUB-TOTAL FASE J</t>
  </si>
  <si>
    <t>SUB-TOTAL FASE K</t>
  </si>
  <si>
    <t>SUMINISTRO Y COLOCACIÓN DE PIEZAS ESPECIALES Y VÁLVULAS</t>
  </si>
  <si>
    <t>SUB-TOTAL FASE M</t>
  </si>
  <si>
    <t>JUNTA HIDROFÍLICA DE BENTONITA HIDROEXPANSIVA</t>
  </si>
  <si>
    <t>PINZÓN</t>
  </si>
  <si>
    <t>CONSTRUCCIÓN DEPÓSITO REGULADOR HORMIGÓN ARMADO ELEVADO A 15 M, CAPACIDAD 400 M³</t>
  </si>
  <si>
    <t>Ø8" PVC (SDR-26) C/J.G. + 3% pérdida por campana</t>
  </si>
  <si>
    <t>Ø8" PVC (SDR-26) C/J.G.</t>
  </si>
  <si>
    <t xml:space="preserve">Ø8" PVC (SDR-26) C/J.G. </t>
  </si>
  <si>
    <t>CORTE, EXTRACCIÓN Y BOTE DE CARPETA ASFÁLTICA</t>
  </si>
  <si>
    <t>Bote de material con camión (d= 5 km) incluye esparcimiento en botadero</t>
  </si>
  <si>
    <t>Bote material c/camión (d=5 km). Incluye esparcimiento en botadero</t>
  </si>
  <si>
    <t xml:space="preserve">Relleno compactado c/ compactador mecánico </t>
  </si>
  <si>
    <t>CORTE Y EXTRACCIÓN ASFALTO L= 20,721.70 M</t>
  </si>
  <si>
    <t xml:space="preserve">CORTE, EXTRACCIÓN Y BOTE DE CARPETA ASFÁLTICA L=14,346.06 m </t>
  </si>
  <si>
    <t>REDES BARRIO CARRIZAL</t>
  </si>
  <si>
    <t>CORTE, EXTRACCIÓN Y BOTE DE CARPETA ASFÁLTICA L=13,715.96 M</t>
  </si>
  <si>
    <r>
      <t>Obra</t>
    </r>
    <r>
      <rPr>
        <b/>
        <sz val="10"/>
        <color theme="1"/>
        <rFont val="Arial"/>
        <family val="2"/>
      </rPr>
      <t xml:space="preserve">: </t>
    </r>
  </si>
  <si>
    <r>
      <rPr>
        <b/>
        <sz val="10"/>
        <rFont val="Arial"/>
        <family val="2"/>
      </rPr>
      <t>Ubicación</t>
    </r>
    <r>
      <rPr>
        <sz val="10"/>
        <rFont val="Arial"/>
        <family val="2"/>
      </rPr>
      <t>: PROVINCIA ELIAS PIÑA</t>
    </r>
  </si>
  <si>
    <r>
      <t>M</t>
    </r>
    <r>
      <rPr>
        <vertAlign val="superscript"/>
        <sz val="10"/>
        <rFont val="Arial"/>
        <family val="2"/>
      </rPr>
      <t>3</t>
    </r>
  </si>
  <si>
    <r>
      <t>Zapata Circular - 4.02 qq/m</t>
    </r>
    <r>
      <rPr>
        <vertAlign val="superscript"/>
        <sz val="10"/>
        <rFont val="Arial"/>
        <family val="2"/>
      </rPr>
      <t>3</t>
    </r>
  </si>
  <si>
    <r>
      <t>Columna C1 (1.30 x 0.70) m - 7.99 qq/m</t>
    </r>
    <r>
      <rPr>
        <vertAlign val="superscript"/>
        <sz val="10"/>
        <rFont val="Arial"/>
        <family val="2"/>
      </rPr>
      <t>3</t>
    </r>
    <r>
      <rPr>
        <sz val="10"/>
        <rFont val="Arial"/>
        <family val="2"/>
      </rPr>
      <t xml:space="preserve"> (8 Ud)</t>
    </r>
  </si>
  <si>
    <r>
      <t>Viga 1 (0.40 m x 0.75 m) - 10.16 qq/m</t>
    </r>
    <r>
      <rPr>
        <vertAlign val="superscript"/>
        <sz val="10"/>
        <rFont val="Arial"/>
        <family val="2"/>
      </rPr>
      <t>3</t>
    </r>
  </si>
  <si>
    <r>
      <t>Viga 2 (0.40 m x 0.75 m) -8.02 qq/m</t>
    </r>
    <r>
      <rPr>
        <vertAlign val="superscript"/>
        <sz val="10"/>
        <rFont val="Arial"/>
        <family val="2"/>
      </rPr>
      <t>3</t>
    </r>
  </si>
  <si>
    <r>
      <t>Viga 3 (0.40 m x 0.75 m) - 6.43 qq/m</t>
    </r>
    <r>
      <rPr>
        <vertAlign val="superscript"/>
        <sz val="10"/>
        <rFont val="Arial"/>
        <family val="2"/>
      </rPr>
      <t>3</t>
    </r>
  </si>
  <si>
    <r>
      <t>Viga 4 Circular (0.30 m x 0.50 m) - 5.37 qq/m</t>
    </r>
    <r>
      <rPr>
        <vertAlign val="superscript"/>
        <sz val="10"/>
        <rFont val="Arial"/>
        <family val="2"/>
      </rPr>
      <t>3</t>
    </r>
  </si>
  <si>
    <r>
      <t>Viga 5 Circular (0.30 m x 0.50 m) - 4.97 qq/m</t>
    </r>
    <r>
      <rPr>
        <vertAlign val="superscript"/>
        <sz val="10"/>
        <rFont val="Arial"/>
        <family val="2"/>
      </rPr>
      <t>3</t>
    </r>
  </si>
  <si>
    <r>
      <t>Muro W25 - 4.16 qq/m</t>
    </r>
    <r>
      <rPr>
        <vertAlign val="superscript"/>
        <sz val="10"/>
        <rFont val="Arial"/>
        <family val="2"/>
      </rPr>
      <t>3</t>
    </r>
  </si>
  <si>
    <r>
      <t>Losa de Fondo, e= 0.20 m- 4.24 qq/m</t>
    </r>
    <r>
      <rPr>
        <vertAlign val="superscript"/>
        <sz val="10"/>
        <rFont val="Arial"/>
        <family val="2"/>
      </rPr>
      <t>3</t>
    </r>
  </si>
  <si>
    <r>
      <t>Muro Inclinado W30 - 2.67 qq/m</t>
    </r>
    <r>
      <rPr>
        <vertAlign val="superscript"/>
        <sz val="10"/>
        <rFont val="Arial"/>
        <family val="2"/>
      </rPr>
      <t>3</t>
    </r>
  </si>
  <si>
    <r>
      <t>Losa de Techo, e= 0.12 m (Cúpula) - 4.56 qq/m</t>
    </r>
    <r>
      <rPr>
        <vertAlign val="superscript"/>
        <sz val="10"/>
        <rFont val="Arial"/>
        <family val="2"/>
      </rPr>
      <t>3</t>
    </r>
  </si>
  <si>
    <t>Gestión  Ambiental</t>
  </si>
  <si>
    <r>
      <t>M</t>
    </r>
    <r>
      <rPr>
        <sz val="10"/>
        <color indexed="8"/>
        <rFont val="Arial"/>
        <family val="2"/>
      </rPr>
      <t>3</t>
    </r>
    <r>
      <rPr>
        <sz val="10"/>
        <rFont val="Arial"/>
        <family val="2"/>
      </rPr>
      <t>S</t>
    </r>
  </si>
  <si>
    <t>SUMINISTRO Y COLOCACIÓN DE VALVULAS YPIEZAS ESPECIALES ACERO CON PROTECCIÓN ANTICORROSIVAS</t>
  </si>
  <si>
    <t>SUMINISTRO Y COLOCACIÓN DE VALVULAS Y PIEZAS ESPECIALES ACERO CON PROTECCIÓN ANTICORROSIVAS</t>
  </si>
  <si>
    <t>SUMINISTRO Y COLOCACIÓN DE VÁLVULAS Y PIEZAS ESPECIALES DE ACERO C/PROTECCIÓN ANTICORROSIVA:</t>
  </si>
  <si>
    <t>M³KM</t>
  </si>
  <si>
    <t>M³Km</t>
  </si>
  <si>
    <t>SUMINISTRO Y COLOCACIÓN DE VÁLVULAS Y PIEZAS ESPECIALES</t>
  </si>
  <si>
    <t xml:space="preserve">Suministro de material de relleno (caliche) dist. Aproximada 20 km (sujeto aprobación de supervisión) </t>
  </si>
  <si>
    <t xml:space="preserve">Limpieza final (Incluye obreros, camión y herramientas menores ) </t>
  </si>
  <si>
    <t>Excavación material compactado a mano</t>
  </si>
  <si>
    <t>Relleno de reposición a compactado  a mano</t>
  </si>
  <si>
    <t>Relleno de reposición compactado a mano</t>
  </si>
  <si>
    <t>SUB-TOTAL FASE G</t>
  </si>
  <si>
    <t>SUB-TOTAL FASE H</t>
  </si>
  <si>
    <t>Limpieza del área (corte y desbroce de terreno con equipo de 80 HP)</t>
  </si>
  <si>
    <t>CONSTRUCCIÓN DEPÓSITO REGULADOR</t>
  </si>
  <si>
    <t>SUB-TOTAL FASE F</t>
  </si>
  <si>
    <t xml:space="preserve">Escalera interior acero inoxidable, H=3.10 m </t>
  </si>
  <si>
    <t>Escalera exterior H.N., H=23.50 m . Incluye protección anticorrosiva, materiales y mano de obra</t>
  </si>
  <si>
    <t xml:space="preserve">Ventilación de techo en tuberia acero Ø8" SCH-40 </t>
  </si>
  <si>
    <t xml:space="preserve">Tapa metálica(aluminio galvanizado)  tipo Cisterna (0.80x0.80)m  acceso en techo tanque </t>
  </si>
  <si>
    <t>Puerta polimetal (2.10x1.00 )m  (Inc. herraje instalación y llavín tipo )</t>
  </si>
  <si>
    <t>Puerta polimetal (2.10x1.00) M (Inc. herraje instalación y llavín tipo )</t>
  </si>
  <si>
    <t>Puerta polimetal (2.10x1.00 )M (Inc. herraje instalación y llavín tipo )</t>
  </si>
  <si>
    <t>Desagüe de techo Ø3" PVC (considerar 1/2  tubo Ø 3ʹʹx19ʹ, PVC SDR-26  y 4 codos 3"x90º PVC)</t>
  </si>
  <si>
    <t>Acera perimetral 0.80 M ( espesor=0.10m, H.S. FʹC=180kg/cm², frotada)</t>
  </si>
  <si>
    <t>Acera perimetral 1.0 M ( espesor=0.10m, H.S. FʹC=180kg/cm², frotada)</t>
  </si>
  <si>
    <t>Columna ventilación de 3" PVC ( SDR-41 ) L=3.0M</t>
  </si>
  <si>
    <t>Columna ventilación de 3" PVC ( SDR-41 ) L=3.0 m</t>
  </si>
  <si>
    <t>Embellecimiento con grava de  3/4"</t>
  </si>
  <si>
    <t>Embellecimiento con grava de 3/4"</t>
  </si>
  <si>
    <t>EMBELLECIMIENTO CON GRAVA DE 3/4""</t>
  </si>
  <si>
    <t xml:space="preserve">Tuberia de Ø20" H.D C25. </t>
  </si>
  <si>
    <t xml:space="preserve">Tuberia de Ø12" H.D C30. </t>
  </si>
  <si>
    <t>Tuberia de Ø6" PVC SDR-26, C/J.G. +3% perdida p/campana</t>
  </si>
  <si>
    <t>Tuberia de Ø8" PVC SDR-26, C/J.G.+3% perdida p/campana</t>
  </si>
  <si>
    <t>CORTE, EXTRACCIÓN Y BOTE DE CARPETA ASFÁLTICA L=15,000m</t>
  </si>
  <si>
    <t>DEPÓSITO REGULADOR SUPERFICIAL DE H.A. CAPACIDAD 1,000M³ (264,000 GAL.) A CONSTRUIR</t>
  </si>
  <si>
    <t>DEPÓSITO REGULADOR SUPERFICIAL DE H.A. CAPACIDAD 1,000M³ (264,000 GAL.)</t>
  </si>
  <si>
    <t>REPARACIÓN SERVICIOS EXISTENTES.</t>
  </si>
  <si>
    <t xml:space="preserve">De Ø½" PVC  (SCH-40)  </t>
  </si>
  <si>
    <t xml:space="preserve">De Ø1" PVC  (SCH-40) </t>
  </si>
  <si>
    <t xml:space="preserve">De Ø2" PVC  (SCH-40) </t>
  </si>
  <si>
    <t>De Ø3" PVC SDR-26 c/ J.G.</t>
  </si>
  <si>
    <t>Coupling Ø½" PVC</t>
  </si>
  <si>
    <t>Coupling 1" PVC</t>
  </si>
  <si>
    <t>Coupling Ø2" PVC</t>
  </si>
  <si>
    <t>Junta mecánica tipo Dresser Ø3" 150 PSI</t>
  </si>
  <si>
    <t xml:space="preserve">MANO DE OBRA </t>
  </si>
  <si>
    <t xml:space="preserve">Maestro plomero </t>
  </si>
  <si>
    <t>Día</t>
  </si>
  <si>
    <t>Ayudante</t>
  </si>
  <si>
    <t>Peón (2H)</t>
  </si>
  <si>
    <t xml:space="preserve">Herramientas menores </t>
  </si>
  <si>
    <t>USO BOMBAS DE ACHIQUE</t>
  </si>
  <si>
    <t>Bomba de Achique Ø3" (5,5 HP)</t>
  </si>
  <si>
    <t>Hr</t>
  </si>
  <si>
    <t>SUMINISTRO TUBERÍAS Y PIEZAS</t>
  </si>
  <si>
    <t>10.1.8</t>
  </si>
  <si>
    <t>10.2.4</t>
  </si>
  <si>
    <t>M³km</t>
  </si>
  <si>
    <t>Mes</t>
  </si>
  <si>
    <t>PRELIMINAR:</t>
  </si>
  <si>
    <t>Limpieza del área en general ( 530.00 M² )</t>
  </si>
  <si>
    <t xml:space="preserve">Alquiler  de andamios  </t>
  </si>
  <si>
    <t>EQUIPOS:</t>
  </si>
  <si>
    <t>Uso de Grúa</t>
  </si>
  <si>
    <t>Equipo de Corte (inc. materiales, oxígeno y acetileno )</t>
  </si>
  <si>
    <t>Equipo de seguridad industrial (arnés, cascos, guantes, cuerda, lentes , ect )</t>
  </si>
  <si>
    <t>MANO DE OBRA:</t>
  </si>
  <si>
    <t>Soldador Cortador ( 2 h )</t>
  </si>
  <si>
    <t>Dia</t>
  </si>
  <si>
    <t>Ayudantes (4 h )</t>
  </si>
  <si>
    <t>Obreros ( Personal de apoyo ) ( 4h )</t>
  </si>
  <si>
    <t>Herramientas menores</t>
  </si>
  <si>
    <t>DESMONTES Y EXTRACCIÓNES:</t>
  </si>
  <si>
    <t>Corte y bajada de tuberías de Ø16" acero (entrada, rebose y soporte)</t>
  </si>
  <si>
    <t>Extracción de tuberias de Ø16" y  Ø20" acero</t>
  </si>
  <si>
    <t xml:space="preserve">Desmonte de Válvula de Compuerta de Ø20" </t>
  </si>
  <si>
    <t xml:space="preserve">Desmonte de Válvula de  Compuerta de Ø16" </t>
  </si>
  <si>
    <t>Extración de carpeta asfáltica</t>
  </si>
  <si>
    <t>Demolición de zapata de hormigón armado</t>
  </si>
  <si>
    <t>Carga y transporte de chatarra metálica</t>
  </si>
  <si>
    <t>Bote de escombros c/camión @ 5 km ( inc. esparcimiento en botadero )</t>
  </si>
  <si>
    <t>Limpieza y desbroce de terreno</t>
  </si>
  <si>
    <t>Bote de escombros</t>
  </si>
  <si>
    <t xml:space="preserve">Excavación material compactado con equipo </t>
  </si>
  <si>
    <t>Relleno de reposición compactado c/compactador mecánico, en capa de 0.20 m</t>
  </si>
  <si>
    <t>Bote de material con camión D= 5 km (incluye carguío y esparcimiento en botadero)</t>
  </si>
  <si>
    <t>Hormigón de nivelación e=0.05 m  ( H.S. F'c= 100 kg/cm² )</t>
  </si>
  <si>
    <t>Zapata de muro - 2.66 qq/m³ ( 0.60 x 2.15 m )</t>
  </si>
  <si>
    <t>Zapata de columna central 2.00 x 2.00 m - 1.86 qq/m³</t>
  </si>
  <si>
    <t>Losa de fundación 0.20 m - 1.87 qq/m³</t>
  </si>
  <si>
    <t>Muros 0.35 m - 3.24 qq/m³. Incluye zabaleta.</t>
  </si>
  <si>
    <t>Columnas C1 (0.60 x 0.60) m - (1 Ud) - 3.90 qq/m³</t>
  </si>
  <si>
    <t>Columnas C2 (0.35 x 0.35) m - (4 Ud) -  5.52 qq/m³</t>
  </si>
  <si>
    <t>Viga V1 (0.30 x 0.65) m - 3.65 qq/m³</t>
  </si>
  <si>
    <t>Losa de techo 0.15 m - 1.81 qq/m³</t>
  </si>
  <si>
    <t>Suministro y colocación de junta hidrofílica de goma, hidroexpansiva e impermeable de 5mm</t>
  </si>
  <si>
    <t xml:space="preserve">M </t>
  </si>
  <si>
    <t>Fraguache en general. Incluye muros, techo, vigas y columnas</t>
  </si>
  <si>
    <t>Pañete interior pulido con mezcla hidrofóbica, incluye columnas y vigas</t>
  </si>
  <si>
    <t xml:space="preserve">Fino losa de techo </t>
  </si>
  <si>
    <t>Aditivo plastificante para hormigones estructurales ( retardantes ).</t>
  </si>
  <si>
    <t>SUMINISTRO E INSTALACIÓN DE TUBERÍAS DE ENTRADA, SALIDA, REBOSE Y DESAGÜE</t>
  </si>
  <si>
    <t xml:space="preserve">Replanteo de tuberias </t>
  </si>
  <si>
    <t>Excavación de material compacto c/equipo p/tubería</t>
  </si>
  <si>
    <t>Tubería Ø12" Acero SCH-30 c/protección protección anticorrosiva</t>
  </si>
  <si>
    <t>Tee Ø12" x 12" Acero-soldado SCH-30 c/protección anticorrosivo</t>
  </si>
  <si>
    <t>Codo Ø12" x 90º Acero-soldado SCH-30 c/protección anticorrosivo</t>
  </si>
  <si>
    <t>Junta mecánica tipo dresser Ø12¨ 150 PSI</t>
  </si>
  <si>
    <t>Niple Ø12" x 36" acero A-36 SCH-40</t>
  </si>
  <si>
    <t>Válvulas de compuerta Ø12" H.F. platillada completa (Incluye niple platillado, tornillos, tuercas, junta dresser y junta de goma)</t>
  </si>
  <si>
    <t>Anclaje H.S. para piezas</t>
  </si>
  <si>
    <t>7.3.1</t>
  </si>
  <si>
    <t>7.3.2</t>
  </si>
  <si>
    <t>7.3.3</t>
  </si>
  <si>
    <t>7.3.4</t>
  </si>
  <si>
    <t>7.3.5</t>
  </si>
  <si>
    <t>7.4.1</t>
  </si>
  <si>
    <t>7.4.2</t>
  </si>
  <si>
    <t>7.4.3</t>
  </si>
  <si>
    <t>Tee Ø12" x Ø12" Acero-soldado SCH-30 c/protección anticorrosivo</t>
  </si>
  <si>
    <t>7.4.4</t>
  </si>
  <si>
    <t>Niple Ø12" x 24" acero A-36 SCH-40</t>
  </si>
  <si>
    <t>7.4.5</t>
  </si>
  <si>
    <t>7.5.1</t>
  </si>
  <si>
    <t>Tubería Ø8" Acero SCH-40 c/protección protección anticorrosiva</t>
  </si>
  <si>
    <t>7.5.2</t>
  </si>
  <si>
    <t>Tubería Ø8" PVC SDR-26 c/J.G</t>
  </si>
  <si>
    <t>7.5.3</t>
  </si>
  <si>
    <t>Junta mecánica tipo dresser Ø8¨ 150 PSI</t>
  </si>
  <si>
    <t>7.5.4</t>
  </si>
  <si>
    <t>Niple Ø8" x 36" acero A-36 SCH-40</t>
  </si>
  <si>
    <t>7.5.5</t>
  </si>
  <si>
    <t>Válvulas de compuerta Ø8" H.F. platillada completa (Incluye niple platillado, tornillos, tuercas, junta dresser y junta de goma)</t>
  </si>
  <si>
    <t>7.5.6</t>
  </si>
  <si>
    <t>7.6.1</t>
  </si>
  <si>
    <t>7.6.2</t>
  </si>
  <si>
    <t>Codo Ø8" x 90º Acero-soldado SCH-40 c/protección anticorrosivo</t>
  </si>
  <si>
    <t>7.6.3</t>
  </si>
  <si>
    <t>Tee Ø8" x Ø8" Acero-soldado SCH-40 c/protección anticorrosivo</t>
  </si>
  <si>
    <t>7.6.4</t>
  </si>
  <si>
    <t>Niple Ø8" x 24" acero A-36 SCH-40</t>
  </si>
  <si>
    <t>7.6.5</t>
  </si>
  <si>
    <r>
      <t>M</t>
    </r>
    <r>
      <rPr>
        <vertAlign val="superscript"/>
        <sz val="10"/>
        <color theme="1"/>
        <rFont val="Arial"/>
        <family val="2"/>
      </rPr>
      <t>2</t>
    </r>
    <r>
      <rPr>
        <sz val="11"/>
        <color theme="1"/>
        <rFont val="Calibri"/>
        <family val="2"/>
        <scheme val="minor"/>
      </rPr>
      <t/>
    </r>
  </si>
  <si>
    <t>Logo y  Letrero de INAPA</t>
  </si>
  <si>
    <t>SUB TOTAL I</t>
  </si>
  <si>
    <t xml:space="preserve">Reposición material compactado </t>
  </si>
  <si>
    <t>Bote de material c\camion d=5 km (incluye esparcimiento en botadero)</t>
  </si>
  <si>
    <t xml:space="preserve">Block 6" Ø3/8"@0.60 m  SNP violinado </t>
  </si>
  <si>
    <t>Block 8" Ø3/8"@0.60 m  BNP</t>
  </si>
  <si>
    <t>Panete en vigas y columnas</t>
  </si>
  <si>
    <t xml:space="preserve">Acrilica azul turquesa en vigas y columnas </t>
  </si>
  <si>
    <t>Suministro y colocación de alambre galvanizado tipo trinchera ( inc estructura de soporte para alambres trinchera )</t>
  </si>
  <si>
    <t xml:space="preserve">Portón corredizo en canaleta de  3½" y barra de ½" ( L = 4.00 m ) </t>
  </si>
  <si>
    <r>
      <t xml:space="preserve">LIMPIEZA FINAL </t>
    </r>
    <r>
      <rPr>
        <sz val="10"/>
        <rFont val="Arial"/>
        <family val="2"/>
      </rPr>
      <t>(incluye personal, herramientas menores y bote)</t>
    </r>
  </si>
  <si>
    <t>SUB TOTAL III</t>
  </si>
  <si>
    <t>HORMIGÓN ARMADO FʹC= 280 KG/CM² INDUSTRIAL EN:</t>
  </si>
  <si>
    <t>MOVIMIENTO DE TIERRA P/TUBERÍAS SOTERRADAS</t>
  </si>
  <si>
    <t>ENTRADA Y BY - PASS</t>
  </si>
  <si>
    <t>SALIDA</t>
  </si>
  <si>
    <t>REBOSE NO.1</t>
  </si>
  <si>
    <t>DESAGÜE</t>
  </si>
  <si>
    <t>REBOSE NO.2</t>
  </si>
  <si>
    <t>ANDAMIAJE ( ARMADO Y DESARMADO)</t>
  </si>
  <si>
    <t>SUB TOTAL II</t>
  </si>
  <si>
    <t>VERJA EN MURO DE BLOQUES VIOLINADO,  L=98.00 M</t>
  </si>
  <si>
    <t>F</t>
  </si>
  <si>
    <t>SUB-TOTAL FASE E</t>
  </si>
  <si>
    <t>REHABILITACIÓN DEPÓSITO REGULADOR SUPERFICIAL H.A. 700 M³</t>
  </si>
  <si>
    <t>H-1</t>
  </si>
  <si>
    <t>SUB-TOTAL H-1</t>
  </si>
  <si>
    <t>H-2</t>
  </si>
  <si>
    <t xml:space="preserve">Registro de ventilacion H.A </t>
  </si>
  <si>
    <t>Registro H.A. para valvulas Ø8" (1.40m x 1.40m, interno. h=1.50m)</t>
  </si>
  <si>
    <t>SUB-TOTAL H-2</t>
  </si>
  <si>
    <t>G-1</t>
  </si>
  <si>
    <t>SUB-TOTAL G-1</t>
  </si>
  <si>
    <t>G-2</t>
  </si>
  <si>
    <t>SUB-TOTAL G-2</t>
  </si>
  <si>
    <t>H-3</t>
  </si>
  <si>
    <t>SUB-TOTAL H-3</t>
  </si>
  <si>
    <t>L</t>
  </si>
  <si>
    <t>SUB-TOTAL FASE L</t>
  </si>
  <si>
    <t>M-1</t>
  </si>
  <si>
    <t>SUB-TOTAL M-1</t>
  </si>
  <si>
    <t>M-2</t>
  </si>
  <si>
    <t>SUB-TOTAL M-2</t>
  </si>
  <si>
    <t>Logo y letrero INAPA</t>
  </si>
  <si>
    <t>Pintura acrilica (incluye Base blanca)</t>
  </si>
  <si>
    <r>
      <rPr>
        <b/>
        <sz val="10"/>
        <rFont val="Arial"/>
        <family val="2"/>
      </rPr>
      <t xml:space="preserve">CAMPAMENTO DEPÓSITOS Y ESTACIONES DE BOMBEO </t>
    </r>
    <r>
      <rPr>
        <sz val="10"/>
        <rFont val="Arial"/>
        <family val="2"/>
      </rPr>
      <t>(Incluye alquiler del solar o casa y caseta de materiales)</t>
    </r>
  </si>
  <si>
    <t>Tuberia de Ø8" PVC SDR-26, C/J.G.</t>
  </si>
  <si>
    <t>Tuberia de Ø6" PVC SDR-26, C/J.G.</t>
  </si>
  <si>
    <t>Viga de amarre SNP ( 0.20 x 0.20 )mts - 2.45 qq/m3</t>
  </si>
  <si>
    <t>Tubería de Ø6" PVC SDR-26  C/J.G.+ 3% de perdida</t>
  </si>
  <si>
    <t>Tubería de Ø4" PVC SDR-26 C/J.G.+ 2% de perdida</t>
  </si>
  <si>
    <t>Tubería de Ø3" PVC SDR-26 C/J.G.+ 2% de perdida</t>
  </si>
  <si>
    <t>Tubería de Ø6" PVC SDR-26  C/J.G.</t>
  </si>
  <si>
    <t>Tubería de Ø4" PVC SDR-26 C/J.G.</t>
  </si>
  <si>
    <t>Tubería de Ø3" PVC SDR-26 C/J.G.</t>
  </si>
  <si>
    <t>Tubería de Ø8" PVC SDR-26 C/J.G.+ 3% de perdida</t>
  </si>
  <si>
    <t>Tubería de Ø6" PVC SDR-26 C/J.G.+ 3% de perdida</t>
  </si>
  <si>
    <t>Tubería de Ø8" PVC SDR-26 C/J.G.</t>
  </si>
  <si>
    <t>Tubería de Ø6" PVC SDR-26 C/J.G.</t>
  </si>
  <si>
    <t>Viga de amarre SNP ( 0.20 x 0.20 ) mts - 2.45 qq/m³</t>
  </si>
  <si>
    <t xml:space="preserve">HORMIGÓN ARMADO DE (210 kg/cm²): </t>
  </si>
  <si>
    <t>1.4.10</t>
  </si>
  <si>
    <t>CRUCE DE CAÑADA TUBERÍA DE Ø3" ACERO SCH-80 L=10.00 M (1 UD) BRAZOS=2M</t>
  </si>
  <si>
    <t xml:space="preserve">HORMIGÓN ARMADO (210 KG/CM²): </t>
  </si>
  <si>
    <t>VÁLVULAS DE COMPUERTA</t>
  </si>
  <si>
    <t>Desmonte de válvulas de Compuerta de Ø16" H.F. (existente)</t>
  </si>
  <si>
    <t>Válvula de Compuerta de Ø16" H.F.  (suministro y colocación)</t>
  </si>
  <si>
    <t xml:space="preserve">Limpieza Final (Incluye obreros, camión y herramientas menores ) </t>
  </si>
  <si>
    <t>CONSTRUCCIÓN VERJA EN BLOQUES DE 6" VIOLINADOS ( L=96.00 M )</t>
  </si>
  <si>
    <t>1.4.2.1</t>
  </si>
  <si>
    <t>1.4.2.2</t>
  </si>
  <si>
    <t>1.4.2.3</t>
  </si>
  <si>
    <t>1.4.3.1</t>
  </si>
  <si>
    <t>1.4.3.2</t>
  </si>
  <si>
    <t>1.4.3.3</t>
  </si>
  <si>
    <t>1.4.3.4</t>
  </si>
  <si>
    <t>1.4.3.5</t>
  </si>
  <si>
    <t>1.4.4.1</t>
  </si>
  <si>
    <t>1.4.4.2</t>
  </si>
  <si>
    <t>1.4.5.1</t>
  </si>
  <si>
    <t>1.4.5.2</t>
  </si>
  <si>
    <t>1.4.5.3</t>
  </si>
  <si>
    <t>1.4.6.1</t>
  </si>
  <si>
    <t>1.4.6.2</t>
  </si>
  <si>
    <t>1.4.7.1</t>
  </si>
  <si>
    <t>1.4.7.2</t>
  </si>
  <si>
    <t xml:space="preserve">Compactación material de relleno c/compactador mecánico,  capas de 0.20 m </t>
  </si>
  <si>
    <t>DEPÓSITO REGULADOR SUPERFICIAL DE H.A. DE 100 M³ (A CONSTRUIR )</t>
  </si>
  <si>
    <r>
      <t>ANDAMIOS (</t>
    </r>
    <r>
      <rPr>
        <sz val="10"/>
        <rFont val="Arial"/>
        <family val="2"/>
      </rPr>
      <t>alquiler de andamios para uso en general)</t>
    </r>
  </si>
  <si>
    <t xml:space="preserve">Puerta corrediza long=4.0 m (Incluye angular del riel, rodamientos y demas accesorios de instalación) </t>
  </si>
  <si>
    <t>Escalera interior en acero inoxidable ( H=7.10 m )</t>
  </si>
  <si>
    <t>Escalera exterior tipo gato con proteccion de caidas ( H=6.00 m)</t>
  </si>
  <si>
    <t>Puerta corrediza long=4.0 m (Incluye angular del riel, rodamientos y demas accesorios de instalación)</t>
  </si>
  <si>
    <t xml:space="preserve">Anclaje de H. A. F'c = 210 kg/cm² p/piezas </t>
  </si>
  <si>
    <t>Puerta corrediza L=4.0 m (incluye angular del riel, rodamientos y demas accesorios de instalación)</t>
  </si>
  <si>
    <t xml:space="preserve">Anclajes H.A. p/piezas, </t>
  </si>
  <si>
    <t>Registros para Válvulas Compuerta Ø8"</t>
  </si>
  <si>
    <t>Registros para Válvulas de Desagüe Ø6"</t>
  </si>
  <si>
    <t xml:space="preserve">Anclajes H.A. p/piezas </t>
  </si>
  <si>
    <t xml:space="preserve">Caja telescópica para Válvula de Compuerta </t>
  </si>
  <si>
    <r>
      <rPr>
        <b/>
        <sz val="10"/>
        <rFont val="Arial"/>
        <family val="2"/>
      </rPr>
      <t xml:space="preserve">SUMINISTRO Y COLOCACIÓN </t>
    </r>
    <r>
      <rPr>
        <sz val="10"/>
        <rFont val="Arial"/>
        <family val="2"/>
      </rPr>
      <t>de junta expansiva (colocada cada 30mts en columna adicional  tira de Foam 1/2"</t>
    </r>
  </si>
  <si>
    <t>Anclaje de H. S. F'c = 180 kg/cm² p/piezas</t>
  </si>
  <si>
    <t>Anclajes H.A. p/piezas,</t>
  </si>
  <si>
    <t>Registro H.A. para valvulas Ø12" en pie de depósito,  (2.50m x 2.50m, interno. h=2.17 m )</t>
  </si>
  <si>
    <t>Registro H.A. para valvulas Ø12" en pie de deposito,  (2.50m x 2.50m, interno. h=2.17 m )</t>
  </si>
  <si>
    <t>Tapa aluminio galvanizado tipo cisterna (0.80 x 0.80) m, Incluye candado</t>
  </si>
  <si>
    <t>DESMANTELAMIENTO DEPÓSITO REGULADOR METÁLICO EXISTENTE</t>
  </si>
  <si>
    <t>CERRO DEL CHIVO-VILLA HORTENSIA</t>
  </si>
  <si>
    <t>LINEA DE CONDUCCIÓN</t>
  </si>
  <si>
    <t>K-1</t>
  </si>
  <si>
    <t>SUB-TOTAL K-1</t>
  </si>
  <si>
    <t>K-2</t>
  </si>
  <si>
    <t>SUB-TOTAL K-2</t>
  </si>
  <si>
    <t>K-3</t>
  </si>
  <si>
    <t>SUB TOTAL K-3</t>
  </si>
  <si>
    <t>SNIP:</t>
  </si>
  <si>
    <t>ZONA:</t>
  </si>
  <si>
    <t>LISTA DE PARTIDAS</t>
  </si>
  <si>
    <t>AMPLIACIÓN ACUEDUCTO MÚLTIPLE COMENDADOR-EL LLANO-GUANITO, PARTE B</t>
  </si>
  <si>
    <t xml:space="preserve">LÍNEA DE CONDUCCIÓN Ø20", Ø16" Y Ø12"  H.D C25, Ø8" Y Ø6" PVC SDR-26, L=22,590.57 M. DESDE PLANTA CAP. 250 LPS (A CONSTRUIR) HASTA LA ESTACIÓN DE BOMBEO EN EL GUAYABO (A CONSTRUIR), LOS DEPÓSITOS REGULADORES SUPERFICIALES 700M³  DE H.A. (EXISTENTE)  Y 700M³ METÁLICO (EXISTENTE A SUSTITUIR POR DEPOSITO DE H.A. CAP.1,000M³   ELEVADO A 15 M), DEPOSITO  H.A CAP. 400 M² (A CONTRUIR) PARA CERRO EL CHIVO Y DEPÓSITOS SUPERFICIALES DE 100 M³ ( EXISTENTE Y A CONSTRUIR ) EN PINZÓN.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</si>
</sst>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4" formatCode="_(&quot;$&quot;* #,##0.00_);_(&quot;$&quot;* \(#,##0.00\);_(&quot;$&quot;* &quot;-&quot;??_);_(@_)"/>
    <numFmt numFmtId="43" formatCode="_(* #,##0.00_);_(* \(#,##0.00\);_(* &quot;-&quot;??_);_(@_)"/>
    <numFmt numFmtId="164" formatCode="#,##0.00\ &quot;€&quot;;[Red]\-#,##0.00\ &quot;€&quot;"/>
    <numFmt numFmtId="165" formatCode="_-* #,##0.00_-;\-* #,##0.00_-;_-* &quot;-&quot;??_-;_-@_-"/>
    <numFmt numFmtId="166" formatCode="_-* #,##0.00\ _€_-;\-* #,##0.00\ _€_-;_-* &quot;-&quot;??\ _€_-;_-@_-"/>
    <numFmt numFmtId="167" formatCode="#,##0.00;[Red]#,##0.00"/>
    <numFmt numFmtId="168" formatCode="0.0"/>
    <numFmt numFmtId="169" formatCode="#,##0.0"/>
    <numFmt numFmtId="170" formatCode="General_)"/>
    <numFmt numFmtId="171" formatCode="#,##0.0;\-#,##0.0"/>
    <numFmt numFmtId="172" formatCode="#,##0.00_ ;\-#,##0.00\ "/>
    <numFmt numFmtId="173" formatCode="_-* #,##0\ _€_-;\-* #,##0\ _€_-;_-* &quot;-&quot;\ _€_-;_-@_-"/>
    <numFmt numFmtId="174" formatCode="0.000"/>
    <numFmt numFmtId="175" formatCode="_-* #,##0.0000_-;\-* #,##0.0000_-;_-* &quot;-&quot;??_-;_-@_-"/>
    <numFmt numFmtId="176" formatCode="#."/>
    <numFmt numFmtId="177" formatCode="#.0"/>
    <numFmt numFmtId="178" formatCode="_-* #,##0.00\ &quot;€&quot;_-;\-* #,##0.00\ &quot;€&quot;_-;_-* &quot;-&quot;??\ &quot;€&quot;_-;_-@_-"/>
    <numFmt numFmtId="179" formatCode="&quot;$&quot;#,##0.00;[Red]\-&quot;$&quot;#,##0.00"/>
    <numFmt numFmtId="180" formatCode="#,##0;\-#,##0"/>
    <numFmt numFmtId="181" formatCode="&quot;$&quot;#,##0.00;\-&quot;$&quot;#,##0.00"/>
    <numFmt numFmtId="182" formatCode="_-* #,##0\ &quot;€&quot;_-;\-* #,##0\ &quot;€&quot;_-;_-* &quot;-&quot;\ &quot;€&quot;_-;_-@_-"/>
    <numFmt numFmtId="183" formatCode="[$RD$-1C0A]#,##0.00"/>
    <numFmt numFmtId="184" formatCode="#,##0.0\ _€;\-#,##0.0\ _€"/>
    <numFmt numFmtId="185" formatCode="#,##0.0_);\(#,##0.0\)"/>
    <numFmt numFmtId="186" formatCode="_(* #,##0_);_(* \(#,##0\);_(* &quot;-&quot;??_);_(@_)"/>
    <numFmt numFmtId="187" formatCode="0.0%"/>
    <numFmt numFmtId="188" formatCode="_(* #,##0.0_);_(* \(#,##0.0\);_(* &quot;-&quot;??_);_(@_)"/>
  </numFmts>
  <fonts count="29"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sz val="10"/>
      <color theme="1"/>
      <name val="Arial"/>
      <family val="2"/>
    </font>
    <font>
      <b/>
      <sz val="10"/>
      <color theme="1"/>
      <name val="Arial"/>
      <family val="2"/>
    </font>
    <font>
      <b/>
      <vertAlign val="superscript"/>
      <sz val="10"/>
      <name val="Arial"/>
      <family val="2"/>
    </font>
    <font>
      <vertAlign val="superscript"/>
      <sz val="10"/>
      <name val="Arial"/>
      <family val="2"/>
    </font>
    <font>
      <sz val="12"/>
      <name val="Courier"/>
      <family val="3"/>
    </font>
    <font>
      <b/>
      <sz val="10"/>
      <color indexed="8"/>
      <name val="Arial"/>
      <family val="2"/>
    </font>
    <font>
      <sz val="10"/>
      <color indexed="8"/>
      <name val="Arial"/>
      <family val="2"/>
    </font>
    <font>
      <sz val="11"/>
      <color indexed="8"/>
      <name val="Calibri"/>
      <family val="2"/>
    </font>
    <font>
      <b/>
      <sz val="10"/>
      <color rgb="FFFF0000"/>
      <name val="Arial"/>
      <family val="2"/>
    </font>
    <font>
      <sz val="12"/>
      <name val="Arial"/>
      <family val="2"/>
    </font>
    <font>
      <sz val="10"/>
      <color rgb="FF000000"/>
      <name val="Arial"/>
      <family val="2"/>
    </font>
    <font>
      <sz val="10"/>
      <name val="Arial"/>
      <family val="2"/>
    </font>
    <font>
      <sz val="10"/>
      <name val="Tms Rmn"/>
    </font>
    <font>
      <sz val="8"/>
      <name val="Arial"/>
      <family val="2"/>
    </font>
    <font>
      <sz val="10"/>
      <name val="Courier"/>
    </font>
    <font>
      <sz val="10"/>
      <color indexed="63"/>
      <name val="Arial"/>
      <family val="2"/>
    </font>
    <font>
      <b/>
      <sz val="10"/>
      <color indexed="63"/>
      <name val="Arial"/>
      <family val="2"/>
    </font>
    <font>
      <sz val="10"/>
      <name val="MS Sans Serif"/>
      <family val="2"/>
    </font>
    <font>
      <sz val="10"/>
      <name val="Courier"/>
      <family val="3"/>
    </font>
    <font>
      <sz val="10"/>
      <name val="Lucida Sans"/>
      <family val="2"/>
    </font>
    <font>
      <b/>
      <i/>
      <sz val="10"/>
      <name val="Arial"/>
      <family val="2"/>
    </font>
    <font>
      <vertAlign val="superscript"/>
      <sz val="10"/>
      <color theme="1"/>
      <name val="Arial"/>
      <family val="2"/>
    </font>
    <font>
      <b/>
      <sz val="10"/>
      <color rgb="FF000000"/>
      <name val="Arial"/>
      <family val="2"/>
    </font>
    <font>
      <b/>
      <sz val="1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s>
  <borders count="33">
    <border>
      <left/>
      <right/>
      <top/>
      <bottom/>
      <diagonal/>
    </border>
    <border>
      <left style="thin">
        <color indexed="64"/>
      </left>
      <right/>
      <top/>
      <bottom/>
      <diagonal/>
    </border>
    <border>
      <left/>
      <right style="thin">
        <color indexed="64"/>
      </right>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14996795556505021"/>
      </right>
      <top/>
      <bottom/>
      <diagonal/>
    </border>
    <border>
      <left style="thin">
        <color theme="0" tint="-0.14996795556505021"/>
      </left>
      <right style="thin">
        <color theme="0" tint="-0.249977111117893"/>
      </right>
      <top/>
      <bottom/>
      <diagonal/>
    </border>
    <border>
      <left style="thin">
        <color theme="0" tint="-0.14996795556505021"/>
      </left>
      <right style="thin">
        <color theme="0" tint="-0.14996795556505021"/>
      </right>
      <top/>
      <bottom/>
      <diagonal/>
    </border>
    <border>
      <left style="thin">
        <color theme="0" tint="-0.14993743705557422"/>
      </left>
      <right style="thin">
        <color theme="0" tint="-0.14993743705557422"/>
      </right>
      <top/>
      <bottom/>
      <diagonal/>
    </border>
    <border>
      <left style="thin">
        <color indexed="64"/>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4.9989318521683403E-2"/>
      </right>
      <top style="thin">
        <color indexed="64"/>
      </top>
      <bottom/>
      <diagonal/>
    </border>
    <border>
      <left style="thin">
        <color theme="0" tint="-4.9989318521683403E-2"/>
      </left>
      <right style="thin">
        <color theme="0" tint="-4.9989318521683403E-2"/>
      </right>
      <top style="thin">
        <color indexed="64"/>
      </top>
      <bottom/>
      <diagonal/>
    </border>
    <border>
      <left style="thin">
        <color theme="0" tint="-4.9989318521683403E-2"/>
      </left>
      <right style="thin">
        <color indexed="64"/>
      </right>
      <top style="thin">
        <color indexed="64"/>
      </top>
      <bottom/>
      <diagonal/>
    </border>
    <border>
      <left style="thin">
        <color indexed="64"/>
      </left>
      <right style="thin">
        <color theme="0" tint="-0.14996795556505021"/>
      </right>
      <top/>
      <bottom/>
      <diagonal/>
    </border>
    <border>
      <left style="thin">
        <color theme="0" tint="-0.14996795556505021"/>
      </left>
      <right style="thin">
        <color indexed="64"/>
      </right>
      <top/>
      <bottom/>
      <diagonal/>
    </border>
    <border>
      <left style="thin">
        <color theme="0" tint="-0.34998626667073579"/>
      </left>
      <right style="thin">
        <color indexed="64"/>
      </right>
      <top/>
      <bottom/>
      <diagonal/>
    </border>
    <border>
      <left style="thin">
        <color indexed="64"/>
      </left>
      <right style="thin">
        <color theme="0" tint="-0.14993743705557422"/>
      </right>
      <top/>
      <bottom/>
      <diagonal/>
    </border>
    <border>
      <left style="thin">
        <color theme="0" tint="-0.14993743705557422"/>
      </left>
      <right style="thin">
        <color indexed="64"/>
      </right>
      <top/>
      <bottom/>
      <diagonal/>
    </border>
    <border>
      <left style="thin">
        <color indexed="64"/>
      </left>
      <right style="thin">
        <color theme="0" tint="-0.34998626667073579"/>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14993743705557422"/>
      </right>
      <top/>
      <bottom style="thin">
        <color indexed="64"/>
      </bottom>
      <diagonal/>
    </border>
    <border>
      <left style="thin">
        <color theme="0" tint="-0.14993743705557422"/>
      </left>
      <right style="thin">
        <color theme="0" tint="-0.14993743705557422"/>
      </right>
      <top/>
      <bottom style="thin">
        <color indexed="64"/>
      </bottom>
      <diagonal/>
    </border>
    <border>
      <left style="thin">
        <color theme="0" tint="-0.14993743705557422"/>
      </left>
      <right style="thin">
        <color indexed="64"/>
      </right>
      <top/>
      <bottom style="thin">
        <color indexed="64"/>
      </bottom>
      <diagonal/>
    </border>
    <border>
      <left style="hair">
        <color rgb="FF000000"/>
      </left>
      <right style="hair">
        <color rgb="FF000000"/>
      </right>
      <top/>
      <bottom/>
      <diagonal/>
    </border>
    <border>
      <left style="thin">
        <color indexed="64"/>
      </left>
      <right style="thin">
        <color theme="0" tint="-0.14996795556505021"/>
      </right>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style="thin">
        <color indexed="64"/>
      </right>
      <top/>
      <bottom style="thin">
        <color indexed="64"/>
      </bottom>
      <diagonal/>
    </border>
    <border>
      <left style="thin">
        <color indexed="64"/>
      </left>
      <right style="hair">
        <color rgb="FF000000"/>
      </right>
      <top/>
      <bottom/>
      <diagonal/>
    </border>
  </borders>
  <cellStyleXfs count="129">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39" fontId="9" fillId="0" borderId="0"/>
    <xf numFmtId="0" fontId="2" fillId="0" borderId="0"/>
    <xf numFmtId="0" fontId="2" fillId="0" borderId="0"/>
    <xf numFmtId="166"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 fillId="0" borderId="0"/>
    <xf numFmtId="0" fontId="5" fillId="0" borderId="0"/>
    <xf numFmtId="0" fontId="2" fillId="0" borderId="0"/>
    <xf numFmtId="166" fontId="2" fillId="0" borderId="0" applyFont="0" applyFill="0" applyBorder="0" applyAlignment="0" applyProtection="0"/>
    <xf numFmtId="0" fontId="2" fillId="0" borderId="0"/>
    <xf numFmtId="43" fontId="2" fillId="0" borderId="0" applyFont="0" applyFill="0" applyBorder="0" applyAlignment="0" applyProtection="0"/>
    <xf numFmtId="165" fontId="1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43" fontId="12"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xf numFmtId="0" fontId="16" fillId="0" borderId="0"/>
    <xf numFmtId="0" fontId="2" fillId="0" borderId="0"/>
    <xf numFmtId="0" fontId="1" fillId="0" borderId="0"/>
    <xf numFmtId="0" fontId="2" fillId="0" borderId="0"/>
    <xf numFmtId="165" fontId="2" fillId="0" borderId="0" applyFont="0" applyFill="0" applyBorder="0" applyAlignment="0" applyProtection="0"/>
    <xf numFmtId="166" fontId="2" fillId="0" borderId="0" applyFont="0" applyFill="0" applyBorder="0" applyAlignment="0" applyProtection="0"/>
    <xf numFmtId="173" fontId="2" fillId="0" borderId="0" applyFont="0" applyFill="0" applyBorder="0" applyAlignment="0" applyProtection="0"/>
    <xf numFmtId="0" fontId="1" fillId="0" borderId="0"/>
    <xf numFmtId="43" fontId="2" fillId="0" borderId="0" applyFont="0" applyFill="0" applyBorder="0" applyAlignment="0" applyProtection="0"/>
    <xf numFmtId="174" fontId="2" fillId="0" borderId="0" applyFont="0" applyFill="0" applyBorder="0" applyAlignment="0" applyProtection="0"/>
    <xf numFmtId="166" fontId="2" fillId="0" borderId="0" applyFont="0" applyFill="0" applyBorder="0" applyAlignment="0" applyProtection="0"/>
    <xf numFmtId="39" fontId="17" fillId="0" borderId="0"/>
    <xf numFmtId="43" fontId="2" fillId="0" borderId="0" applyFont="0" applyFill="0" applyBorder="0" applyAlignment="0" applyProtection="0"/>
    <xf numFmtId="176" fontId="2" fillId="0" borderId="0" applyFont="0" applyFill="0" applyBorder="0" applyAlignment="0" applyProtection="0"/>
    <xf numFmtId="166" fontId="2" fillId="0" borderId="0" applyFont="0" applyFill="0" applyBorder="0" applyAlignment="0" applyProtection="0"/>
    <xf numFmtId="0" fontId="2" fillId="0" borderId="0"/>
    <xf numFmtId="175"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8" fillId="0" borderId="0"/>
    <xf numFmtId="170" fontId="19" fillId="0" borderId="0"/>
    <xf numFmtId="9" fontId="1"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17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77" fontId="23" fillId="0" borderId="0"/>
    <xf numFmtId="0" fontId="2" fillId="0" borderId="0"/>
    <xf numFmtId="180" fontId="2" fillId="0" borderId="0" applyFont="0" applyFill="0" applyBorder="0" applyAlignment="0" applyProtection="0"/>
    <xf numFmtId="0" fontId="5" fillId="0" borderId="0"/>
    <xf numFmtId="170" fontId="14" fillId="0" borderId="0"/>
    <xf numFmtId="165" fontId="2" fillId="0" borderId="0" applyFont="0" applyFill="0" applyBorder="0" applyAlignment="0" applyProtection="0"/>
    <xf numFmtId="182" fontId="2" fillId="0" borderId="0" applyFont="0" applyFill="0" applyBorder="0" applyAlignment="0" applyProtection="0"/>
    <xf numFmtId="166" fontId="2" fillId="0" borderId="0" applyFont="0" applyFill="0" applyBorder="0" applyAlignment="0" applyProtection="0"/>
    <xf numFmtId="175" fontId="2" fillId="0" borderId="0" applyFont="0" applyFill="0" applyBorder="0" applyAlignment="0" applyProtection="0"/>
    <xf numFmtId="0" fontId="2" fillId="0" borderId="0"/>
    <xf numFmtId="9" fontId="2" fillId="0" borderId="0" applyFont="0" applyFill="0" applyBorder="0" applyAlignment="0" applyProtection="0"/>
    <xf numFmtId="40" fontId="2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4" fontId="24"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39" fontId="9" fillId="0" borderId="0"/>
    <xf numFmtId="0" fontId="2" fillId="0" borderId="0"/>
    <xf numFmtId="181" fontId="2" fillId="0" borderId="0" applyFont="0" applyFill="0" applyBorder="0" applyAlignment="0" applyProtection="0"/>
    <xf numFmtId="0" fontId="2" fillId="0" borderId="0"/>
    <xf numFmtId="174" fontId="2" fillId="0" borderId="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2" fillId="0" borderId="0" applyFont="0" applyFill="0" applyBorder="0" applyAlignment="0" applyProtection="0"/>
    <xf numFmtId="0" fontId="18" fillId="0" borderId="0"/>
    <xf numFmtId="0" fontId="2" fillId="0" borderId="0"/>
    <xf numFmtId="43" fontId="2" fillId="0" borderId="0" applyFont="0" applyFill="0" applyBorder="0" applyAlignment="0" applyProtection="0"/>
    <xf numFmtId="39" fontId="9" fillId="0" borderId="0"/>
    <xf numFmtId="0" fontId="2" fillId="0" borderId="0"/>
    <xf numFmtId="174" fontId="2" fillId="0" borderId="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43" fontId="1" fillId="0" borderId="0" applyFont="0" applyFill="0" applyBorder="0" applyAlignment="0" applyProtection="0"/>
  </cellStyleXfs>
  <cellXfs count="697">
    <xf numFmtId="0" fontId="0" fillId="0" borderId="0" xfId="0"/>
    <xf numFmtId="0" fontId="3" fillId="3" borderId="3" xfId="0" applyFont="1" applyFill="1" applyBorder="1" applyAlignment="1" applyProtection="1">
      <alignment vertical="top" wrapText="1"/>
    </xf>
    <xf numFmtId="0" fontId="3" fillId="0" borderId="3" xfId="0" applyFont="1" applyFill="1" applyBorder="1" applyAlignment="1" applyProtection="1">
      <alignment horizontal="center" vertical="top" wrapText="1"/>
    </xf>
    <xf numFmtId="0" fontId="3" fillId="0" borderId="3" xfId="0" applyFont="1" applyFill="1" applyBorder="1" applyAlignment="1" applyProtection="1">
      <alignment horizontal="right" vertical="top" wrapText="1"/>
    </xf>
    <xf numFmtId="4" fontId="2" fillId="3" borderId="3" xfId="6" applyNumberFormat="1" applyFont="1" applyFill="1" applyBorder="1" applyAlignment="1" applyProtection="1">
      <alignment horizontal="right" vertical="top" wrapText="1"/>
      <protection locked="0"/>
    </xf>
    <xf numFmtId="4" fontId="2" fillId="3" borderId="3" xfId="4" applyNumberFormat="1" applyFont="1" applyFill="1" applyBorder="1" applyAlignment="1" applyProtection="1">
      <alignment horizontal="right" vertical="top" wrapText="1"/>
    </xf>
    <xf numFmtId="4" fontId="2" fillId="3" borderId="3" xfId="0" applyNumberFormat="1" applyFont="1" applyFill="1" applyBorder="1" applyAlignment="1" applyProtection="1">
      <alignment horizontal="right" vertical="top" wrapText="1"/>
    </xf>
    <xf numFmtId="0" fontId="2" fillId="3" borderId="3" xfId="0" applyFont="1" applyFill="1" applyBorder="1" applyAlignment="1" applyProtection="1">
      <alignment horizontal="justify" vertical="top" wrapText="1"/>
    </xf>
    <xf numFmtId="4" fontId="2" fillId="3" borderId="3" xfId="0" applyNumberFormat="1"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0" fontId="2" fillId="0" borderId="3" xfId="0" applyFont="1" applyBorder="1" applyAlignment="1" applyProtection="1">
      <alignment horizontal="right" vertical="top" wrapText="1"/>
    </xf>
    <xf numFmtId="4" fontId="2" fillId="3" borderId="3" xfId="0" applyNumberFormat="1" applyFont="1" applyFill="1" applyBorder="1" applyAlignment="1" applyProtection="1">
      <alignment horizontal="right" vertical="top" wrapText="1"/>
      <protection locked="0"/>
    </xf>
    <xf numFmtId="2" fontId="2" fillId="0" borderId="3" xfId="0" applyNumberFormat="1" applyFont="1" applyFill="1" applyBorder="1" applyAlignment="1" applyProtection="1">
      <alignment vertical="top" wrapText="1"/>
      <protection locked="0"/>
    </xf>
    <xf numFmtId="168" fontId="2" fillId="0" borderId="3" xfId="17" applyNumberFormat="1" applyFont="1" applyBorder="1" applyAlignment="1" applyProtection="1">
      <alignment horizontal="right" vertical="top"/>
    </xf>
    <xf numFmtId="4" fontId="2" fillId="3" borderId="4" xfId="0" applyNumberFormat="1" applyFont="1" applyFill="1" applyBorder="1" applyAlignment="1" applyProtection="1">
      <alignment vertical="top"/>
      <protection locked="0"/>
    </xf>
    <xf numFmtId="4" fontId="2" fillId="3" borderId="4" xfId="0" applyNumberFormat="1" applyFont="1" applyFill="1" applyBorder="1" applyAlignment="1" applyProtection="1">
      <alignment vertical="top"/>
    </xf>
    <xf numFmtId="0" fontId="2" fillId="3" borderId="4" xfId="0" applyFont="1" applyFill="1" applyBorder="1" applyAlignment="1" applyProtection="1">
      <alignment vertical="top" wrapText="1"/>
    </xf>
    <xf numFmtId="4" fontId="11" fillId="0" borderId="3" xfId="0" applyNumberFormat="1" applyFont="1" applyFill="1" applyBorder="1" applyAlignment="1" applyProtection="1">
      <alignment horizontal="right" vertical="top" wrapText="1"/>
    </xf>
    <xf numFmtId="4" fontId="2" fillId="3" borderId="4" xfId="86" applyNumberFormat="1" applyFont="1" applyFill="1" applyBorder="1" applyAlignment="1" applyProtection="1">
      <alignment vertical="top" wrapText="1"/>
    </xf>
    <xf numFmtId="180" fontId="3" fillId="3" borderId="4" xfId="0" applyNumberFormat="1" applyFont="1" applyFill="1" applyBorder="1" applyAlignment="1" applyProtection="1">
      <alignment vertical="top" wrapText="1"/>
    </xf>
    <xf numFmtId="10" fontId="2" fillId="0" borderId="3" xfId="64" applyNumberFormat="1" applyFont="1" applyBorder="1" applyAlignment="1" applyProtection="1">
      <alignment horizontal="right" vertical="top" wrapText="1"/>
    </xf>
    <xf numFmtId="49" fontId="3" fillId="3" borderId="4" xfId="11" applyNumberFormat="1" applyFont="1" applyFill="1" applyBorder="1" applyAlignment="1" applyProtection="1">
      <alignment vertical="top" wrapText="1"/>
    </xf>
    <xf numFmtId="0" fontId="3" fillId="3" borderId="9" xfId="0" applyFont="1" applyFill="1" applyBorder="1" applyAlignment="1" applyProtection="1">
      <alignment vertical="top" wrapText="1"/>
    </xf>
    <xf numFmtId="4" fontId="2" fillId="3" borderId="9" xfId="0" applyNumberFormat="1" applyFont="1" applyFill="1" applyBorder="1" applyAlignment="1" applyProtection="1">
      <alignment horizontal="center" vertical="top"/>
    </xf>
    <xf numFmtId="4" fontId="2" fillId="3" borderId="9" xfId="0" applyNumberFormat="1" applyFont="1" applyFill="1" applyBorder="1" applyAlignment="1" applyProtection="1">
      <alignment vertical="top"/>
      <protection locked="0"/>
    </xf>
    <xf numFmtId="0" fontId="2" fillId="3" borderId="9" xfId="0" applyFont="1" applyFill="1" applyBorder="1" applyAlignment="1" applyProtection="1">
      <alignment vertical="top" wrapText="1"/>
    </xf>
    <xf numFmtId="4" fontId="2" fillId="3" borderId="9" xfId="0" applyNumberFormat="1" applyFont="1" applyFill="1" applyBorder="1" applyAlignment="1" applyProtection="1">
      <alignment horizontal="right" vertical="top"/>
    </xf>
    <xf numFmtId="10" fontId="2" fillId="3" borderId="3" xfId="64" applyNumberFormat="1" applyFont="1" applyFill="1" applyBorder="1" applyAlignment="1" applyProtection="1">
      <alignment horizontal="right" vertical="top" wrapText="1"/>
    </xf>
    <xf numFmtId="0" fontId="2" fillId="3" borderId="9" xfId="0" applyFont="1" applyFill="1" applyBorder="1" applyAlignment="1" applyProtection="1">
      <alignment horizontal="center" vertical="top"/>
    </xf>
    <xf numFmtId="4" fontId="11" fillId="3" borderId="4" xfId="0" applyNumberFormat="1" applyFont="1" applyFill="1" applyBorder="1" applyAlignment="1" applyProtection="1">
      <alignment vertical="top"/>
    </xf>
    <xf numFmtId="169" fontId="2" fillId="3" borderId="11" xfId="0" applyNumberFormat="1" applyFont="1" applyFill="1" applyBorder="1" applyAlignment="1" applyProtection="1">
      <alignment horizontal="right" vertical="top"/>
    </xf>
    <xf numFmtId="0" fontId="2" fillId="3" borderId="4" xfId="12" applyFont="1" applyFill="1" applyBorder="1" applyAlignment="1" applyProtection="1">
      <alignment vertical="top" wrapText="1"/>
    </xf>
    <xf numFmtId="167" fontId="3" fillId="3" borderId="4" xfId="77" applyNumberFormat="1" applyFont="1" applyFill="1" applyBorder="1" applyAlignment="1" applyProtection="1">
      <alignment horizontal="right" vertical="top" wrapText="1"/>
      <protection locked="0"/>
    </xf>
    <xf numFmtId="0" fontId="3" fillId="0" borderId="0" xfId="0" applyFont="1" applyFill="1" applyBorder="1" applyAlignment="1" applyProtection="1">
      <alignment vertical="top" wrapText="1"/>
    </xf>
    <xf numFmtId="180" fontId="6" fillId="3" borderId="11" xfId="0" applyNumberFormat="1" applyFont="1" applyFill="1" applyBorder="1" applyAlignment="1" applyProtection="1">
      <alignment vertical="top" wrapText="1"/>
    </xf>
    <xf numFmtId="0" fontId="3" fillId="3" borderId="16" xfId="0" applyFont="1" applyFill="1" applyBorder="1" applyAlignment="1" applyProtection="1">
      <alignment horizontal="right" vertical="top"/>
    </xf>
    <xf numFmtId="4" fontId="2" fillId="3" borderId="12" xfId="33" applyNumberFormat="1" applyFont="1" applyFill="1" applyBorder="1" applyAlignment="1" applyProtection="1">
      <alignment vertical="top"/>
    </xf>
    <xf numFmtId="37" fontId="3" fillId="3" borderId="21" xfId="0" applyNumberFormat="1" applyFont="1" applyFill="1" applyBorder="1" applyAlignment="1" applyProtection="1">
      <alignment horizontal="center" vertical="top" wrapText="1"/>
    </xf>
    <xf numFmtId="0" fontId="3" fillId="3" borderId="21" xfId="0" applyFont="1" applyFill="1" applyBorder="1" applyAlignment="1" applyProtection="1">
      <alignment horizontal="right" vertical="top" wrapText="1"/>
    </xf>
    <xf numFmtId="2" fontId="11" fillId="0" borderId="21" xfId="6" applyNumberFormat="1" applyFont="1" applyFill="1" applyBorder="1" applyAlignment="1" applyProtection="1">
      <alignment horizontal="right" vertical="top" wrapText="1"/>
    </xf>
    <xf numFmtId="2" fontId="11" fillId="5" borderId="25" xfId="6" applyNumberFormat="1" applyFont="1" applyFill="1" applyBorder="1" applyAlignment="1" applyProtection="1">
      <alignment horizontal="right" vertical="top" wrapText="1"/>
    </xf>
    <xf numFmtId="0" fontId="3" fillId="5" borderId="26" xfId="0" applyFont="1" applyFill="1" applyBorder="1" applyAlignment="1" applyProtection="1">
      <alignment horizontal="center" vertical="top" wrapText="1"/>
    </xf>
    <xf numFmtId="4" fontId="11" fillId="5" borderId="26" xfId="0" applyNumberFormat="1" applyFont="1" applyFill="1" applyBorder="1" applyAlignment="1" applyProtection="1">
      <alignment horizontal="right" vertical="top" wrapText="1"/>
    </xf>
    <xf numFmtId="0" fontId="2" fillId="5" borderId="26" xfId="0" applyFont="1" applyFill="1" applyBorder="1" applyAlignment="1" applyProtection="1">
      <alignment horizontal="center" vertical="top" wrapText="1"/>
    </xf>
    <xf numFmtId="2" fontId="2" fillId="5" borderId="26" xfId="0" applyNumberFormat="1" applyFont="1" applyFill="1" applyBorder="1" applyAlignment="1" applyProtection="1">
      <alignment vertical="top" wrapText="1"/>
      <protection locked="0"/>
    </xf>
    <xf numFmtId="0" fontId="2" fillId="3" borderId="9" xfId="0" applyFont="1" applyFill="1" applyBorder="1" applyAlignment="1" applyProtection="1">
      <alignment horizontal="justify" vertical="top" wrapText="1"/>
    </xf>
    <xf numFmtId="37" fontId="3" fillId="3" borderId="11" xfId="0" applyNumberFormat="1" applyFont="1" applyFill="1" applyBorder="1" applyAlignment="1" applyProtection="1">
      <alignment horizontal="right" vertical="top" wrapText="1"/>
    </xf>
    <xf numFmtId="180" fontId="3" fillId="3" borderId="11" xfId="0" applyNumberFormat="1" applyFont="1" applyFill="1" applyBorder="1" applyAlignment="1" applyProtection="1">
      <alignment vertical="top" wrapText="1"/>
    </xf>
    <xf numFmtId="171" fontId="2" fillId="3" borderId="11" xfId="0" applyNumberFormat="1" applyFont="1" applyFill="1" applyBorder="1" applyAlignment="1" applyProtection="1">
      <alignment vertical="top" wrapText="1"/>
    </xf>
    <xf numFmtId="168" fontId="2" fillId="3" borderId="16" xfId="74" applyNumberFormat="1" applyFont="1" applyFill="1" applyBorder="1" applyAlignment="1" applyProtection="1">
      <alignment vertical="top"/>
    </xf>
    <xf numFmtId="4" fontId="2" fillId="3" borderId="9" xfId="74" applyNumberFormat="1" applyFont="1" applyFill="1" applyBorder="1" applyAlignment="1" applyProtection="1">
      <alignment horizontal="right" vertical="top"/>
      <protection locked="0"/>
    </xf>
    <xf numFmtId="0" fontId="3" fillId="3" borderId="11" xfId="0" applyFont="1" applyFill="1" applyBorder="1" applyAlignment="1" applyProtection="1">
      <alignment horizontal="right" vertical="top"/>
    </xf>
    <xf numFmtId="37" fontId="3" fillId="3" borderId="11" xfId="0" applyNumberFormat="1" applyFont="1" applyFill="1" applyBorder="1" applyAlignment="1" applyProtection="1">
      <alignment horizontal="right" vertical="top"/>
    </xf>
    <xf numFmtId="4" fontId="5" fillId="3" borderId="4" xfId="77" applyNumberFormat="1" applyFont="1" applyFill="1" applyBorder="1" applyAlignment="1" applyProtection="1">
      <alignment horizontal="right" vertical="top" wrapText="1"/>
    </xf>
    <xf numFmtId="4" fontId="2" fillId="3" borderId="4" xfId="77" applyNumberFormat="1" applyFont="1" applyFill="1" applyBorder="1" applyAlignment="1" applyProtection="1">
      <alignment horizontal="right" vertical="top" wrapText="1"/>
      <protection locked="0"/>
    </xf>
    <xf numFmtId="0" fontId="2" fillId="3" borderId="11" xfId="0" applyFont="1" applyFill="1" applyBorder="1" applyAlignment="1" applyProtection="1">
      <alignment vertical="top"/>
    </xf>
    <xf numFmtId="0" fontId="2" fillId="3" borderId="16" xfId="0" applyFont="1" applyFill="1" applyBorder="1" applyAlignment="1" applyProtection="1">
      <alignment vertical="top"/>
    </xf>
    <xf numFmtId="168" fontId="2" fillId="3" borderId="16" xfId="0" applyNumberFormat="1" applyFont="1" applyFill="1" applyBorder="1" applyAlignment="1" applyProtection="1">
      <alignment vertical="top"/>
    </xf>
    <xf numFmtId="0" fontId="2" fillId="3" borderId="3" xfId="0" applyFont="1" applyFill="1" applyBorder="1" applyAlignment="1" applyProtection="1">
      <alignment horizontal="center" vertical="top" wrapText="1"/>
    </xf>
    <xf numFmtId="2" fontId="2" fillId="3" borderId="3" xfId="0" applyNumberFormat="1" applyFont="1" applyFill="1" applyBorder="1" applyAlignment="1" applyProtection="1">
      <alignment vertical="top" wrapText="1"/>
      <protection locked="0"/>
    </xf>
    <xf numFmtId="0" fontId="2" fillId="3" borderId="3" xfId="0" applyFont="1" applyFill="1" applyBorder="1" applyAlignment="1" applyProtection="1">
      <alignment horizontal="right" vertical="top" wrapText="1"/>
    </xf>
    <xf numFmtId="167" fontId="2" fillId="3" borderId="9" xfId="124" applyNumberFormat="1" applyFont="1" applyFill="1" applyBorder="1" applyAlignment="1" applyProtection="1">
      <alignment horizontal="right" vertical="top" wrapText="1"/>
      <protection locked="0"/>
    </xf>
    <xf numFmtId="0" fontId="2" fillId="3" borderId="28" xfId="12" applyNumberFormat="1" applyFont="1" applyFill="1" applyBorder="1" applyAlignment="1" applyProtection="1">
      <alignment vertical="top" wrapText="1"/>
    </xf>
    <xf numFmtId="0" fontId="5" fillId="3" borderId="28" xfId="12" applyNumberFormat="1" applyFont="1" applyFill="1" applyBorder="1" applyAlignment="1" applyProtection="1">
      <alignment vertical="top" wrapText="1"/>
    </xf>
    <xf numFmtId="188" fontId="5" fillId="3" borderId="11" xfId="97" applyNumberFormat="1" applyFont="1" applyFill="1" applyBorder="1" applyAlignment="1" applyProtection="1">
      <alignment horizontal="right" vertical="top"/>
    </xf>
    <xf numFmtId="37" fontId="6" fillId="3" borderId="11" xfId="0" applyNumberFormat="1" applyFont="1" applyFill="1" applyBorder="1" applyAlignment="1" applyProtection="1">
      <alignment horizontal="right" vertical="top" wrapText="1"/>
    </xf>
    <xf numFmtId="188" fontId="5" fillId="2" borderId="22" xfId="97" applyNumberFormat="1" applyFont="1" applyFill="1" applyBorder="1" applyAlignment="1" applyProtection="1">
      <alignment horizontal="right" vertical="top"/>
    </xf>
    <xf numFmtId="0" fontId="3" fillId="3" borderId="0" xfId="9" applyFont="1" applyFill="1" applyBorder="1" applyAlignment="1" applyProtection="1">
      <alignment horizontal="center" vertical="top"/>
    </xf>
    <xf numFmtId="4" fontId="3" fillId="3" borderId="0" xfId="9" applyNumberFormat="1" applyFont="1" applyFill="1" applyBorder="1" applyAlignment="1" applyProtection="1">
      <alignment horizontal="center" vertical="top"/>
    </xf>
    <xf numFmtId="4" fontId="2" fillId="3" borderId="0" xfId="0" quotePrefix="1" applyNumberFormat="1" applyFont="1" applyFill="1" applyBorder="1" applyAlignment="1" applyProtection="1">
      <alignment vertical="top" wrapText="1"/>
    </xf>
    <xf numFmtId="2" fontId="3" fillId="0" borderId="0" xfId="2" applyNumberFormat="1" applyFont="1" applyFill="1" applyBorder="1" applyAlignment="1" applyProtection="1">
      <alignment vertical="top" wrapText="1"/>
    </xf>
    <xf numFmtId="49" fontId="2" fillId="0" borderId="0" xfId="2" applyNumberFormat="1" applyFont="1" applyFill="1" applyBorder="1" applyAlignment="1" applyProtection="1">
      <alignment vertical="top" wrapText="1"/>
    </xf>
    <xf numFmtId="4" fontId="2" fillId="0" borderId="0" xfId="3" applyNumberFormat="1" applyFont="1" applyFill="1" applyBorder="1" applyAlignment="1" applyProtection="1">
      <alignment horizontal="right" vertical="top" wrapText="1"/>
    </xf>
    <xf numFmtId="4" fontId="3" fillId="0" borderId="0" xfId="3" applyNumberFormat="1" applyFont="1" applyFill="1" applyBorder="1" applyAlignment="1" applyProtection="1">
      <alignment horizontal="center" vertical="top" wrapText="1"/>
    </xf>
    <xf numFmtId="4" fontId="2" fillId="0" borderId="0" xfId="2" applyNumberFormat="1" applyFont="1" applyFill="1" applyBorder="1" applyAlignment="1" applyProtection="1">
      <alignment vertical="top" wrapText="1"/>
    </xf>
    <xf numFmtId="4" fontId="2" fillId="0" borderId="0" xfId="3" applyNumberFormat="1" applyFont="1" applyFill="1" applyBorder="1" applyAlignment="1" applyProtection="1">
      <alignment vertical="top" wrapText="1"/>
    </xf>
    <xf numFmtId="0" fontId="0" fillId="0" borderId="0" xfId="0" applyProtection="1"/>
    <xf numFmtId="168" fontId="3" fillId="5" borderId="13" xfId="0" applyNumberFormat="1" applyFont="1" applyFill="1" applyBorder="1" applyAlignment="1" applyProtection="1">
      <alignment horizontal="center" vertical="top" wrapText="1"/>
    </xf>
    <xf numFmtId="0" fontId="3" fillId="5" borderId="14" xfId="0" applyFont="1" applyFill="1" applyBorder="1" applyAlignment="1" applyProtection="1">
      <alignment horizontal="center" vertical="top" wrapText="1"/>
    </xf>
    <xf numFmtId="4" fontId="3" fillId="5" borderId="14" xfId="0" applyNumberFormat="1" applyFont="1" applyFill="1" applyBorder="1" applyAlignment="1" applyProtection="1">
      <alignment horizontal="center" vertical="top" wrapText="1"/>
    </xf>
    <xf numFmtId="0" fontId="3" fillId="5" borderId="15" xfId="0" applyFont="1" applyFill="1" applyBorder="1" applyAlignment="1" applyProtection="1">
      <alignment horizontal="center" vertical="top" wrapText="1"/>
    </xf>
    <xf numFmtId="0" fontId="3" fillId="3" borderId="11" xfId="0" applyFont="1" applyFill="1" applyBorder="1" applyAlignment="1" applyProtection="1">
      <alignment horizontal="center" vertical="top"/>
    </xf>
    <xf numFmtId="0" fontId="6" fillId="3" borderId="4" xfId="0" applyFont="1" applyFill="1" applyBorder="1" applyAlignment="1" applyProtection="1">
      <alignment vertical="top" wrapText="1"/>
    </xf>
    <xf numFmtId="0" fontId="2" fillId="3" borderId="4" xfId="0" applyFont="1" applyFill="1" applyBorder="1" applyAlignment="1" applyProtection="1">
      <alignment horizontal="center" vertical="top"/>
    </xf>
    <xf numFmtId="167" fontId="2" fillId="3" borderId="12" xfId="0" applyNumberFormat="1" applyFont="1" applyFill="1" applyBorder="1" applyAlignment="1" applyProtection="1">
      <alignment vertical="top" wrapText="1"/>
    </xf>
    <xf numFmtId="168" fontId="2" fillId="0" borderId="11" xfId="2" applyNumberFormat="1" applyFont="1" applyFill="1" applyBorder="1" applyAlignment="1" applyProtection="1">
      <alignment horizontal="right" vertical="top"/>
    </xf>
    <xf numFmtId="0" fontId="2" fillId="0" borderId="4" xfId="2" applyFont="1" applyFill="1" applyBorder="1" applyAlignment="1" applyProtection="1">
      <alignment vertical="top" wrapText="1"/>
    </xf>
    <xf numFmtId="165" fontId="2" fillId="0" borderId="4" xfId="3" applyFont="1" applyFill="1" applyBorder="1" applyAlignment="1" applyProtection="1">
      <alignment vertical="top"/>
    </xf>
    <xf numFmtId="167" fontId="2" fillId="0" borderId="4" xfId="2" applyNumberFormat="1" applyFont="1" applyFill="1" applyBorder="1" applyAlignment="1" applyProtection="1">
      <alignment horizontal="center" vertical="top"/>
    </xf>
    <xf numFmtId="4" fontId="2" fillId="0" borderId="12" xfId="2" applyNumberFormat="1" applyFont="1" applyFill="1" applyBorder="1" applyAlignment="1" applyProtection="1">
      <alignment horizontal="right" vertical="top"/>
    </xf>
    <xf numFmtId="0" fontId="3" fillId="3" borderId="4" xfId="0" quotePrefix="1" applyFont="1" applyFill="1" applyBorder="1" applyAlignment="1" applyProtection="1">
      <alignment horizontal="justify" vertical="top" wrapText="1"/>
    </xf>
    <xf numFmtId="4" fontId="2" fillId="3" borderId="4" xfId="0" applyNumberFormat="1" applyFont="1" applyFill="1" applyBorder="1" applyAlignment="1" applyProtection="1">
      <alignment horizontal="right" vertical="top"/>
    </xf>
    <xf numFmtId="4" fontId="2" fillId="3" borderId="12" xfId="0" applyNumberFormat="1" applyFont="1" applyFill="1" applyBorder="1" applyAlignment="1" applyProtection="1">
      <alignment horizontal="right" vertical="top"/>
    </xf>
    <xf numFmtId="0" fontId="3" fillId="3" borderId="4" xfId="0" quotePrefix="1" applyFont="1" applyFill="1" applyBorder="1" applyAlignment="1" applyProtection="1">
      <alignment horizontal="left" vertical="top" wrapText="1"/>
    </xf>
    <xf numFmtId="4" fontId="2" fillId="3" borderId="4" xfId="0" applyNumberFormat="1" applyFont="1" applyFill="1" applyBorder="1" applyAlignment="1" applyProtection="1">
      <alignment horizontal="center" vertical="top" wrapText="1"/>
    </xf>
    <xf numFmtId="4" fontId="2" fillId="3" borderId="12" xfId="97" applyNumberFormat="1" applyFont="1" applyFill="1" applyBorder="1" applyAlignment="1" applyProtection="1">
      <alignment vertical="top"/>
    </xf>
    <xf numFmtId="0" fontId="3" fillId="3" borderId="4" xfId="0" applyFont="1" applyFill="1" applyBorder="1" applyAlignment="1" applyProtection="1">
      <alignment vertical="top" wrapText="1"/>
    </xf>
    <xf numFmtId="4" fontId="11" fillId="3" borderId="4" xfId="0" applyNumberFormat="1" applyFont="1" applyFill="1" applyBorder="1" applyAlignment="1" applyProtection="1">
      <alignment vertical="top" wrapText="1"/>
    </xf>
    <xf numFmtId="4" fontId="11" fillId="3" borderId="4" xfId="0" applyNumberFormat="1" applyFont="1" applyFill="1" applyBorder="1" applyAlignment="1" applyProtection="1">
      <alignment horizontal="center" vertical="top"/>
    </xf>
    <xf numFmtId="4" fontId="2" fillId="3" borderId="12" xfId="87" applyNumberFormat="1" applyFont="1" applyFill="1" applyBorder="1" applyAlignment="1" applyProtection="1">
      <alignment vertical="top" wrapText="1"/>
    </xf>
    <xf numFmtId="0" fontId="11" fillId="3" borderId="4" xfId="0" applyNumberFormat="1" applyFont="1" applyFill="1" applyBorder="1" applyAlignment="1" applyProtection="1">
      <alignment vertical="top" wrapText="1"/>
    </xf>
    <xf numFmtId="0" fontId="3" fillId="3" borderId="4" xfId="5" applyFont="1" applyFill="1" applyBorder="1" applyAlignment="1" applyProtection="1">
      <alignment horizontal="left" vertical="top" wrapText="1"/>
    </xf>
    <xf numFmtId="4" fontId="2" fillId="3" borderId="4" xfId="35" applyNumberFormat="1" applyFont="1" applyFill="1" applyBorder="1" applyAlignment="1" applyProtection="1">
      <alignment vertical="top"/>
    </xf>
    <xf numFmtId="4" fontId="2" fillId="3" borderId="4" xfId="35" applyNumberFormat="1" applyFont="1" applyFill="1" applyBorder="1" applyAlignment="1" applyProtection="1">
      <alignment horizontal="center" vertical="top"/>
    </xf>
    <xf numFmtId="168" fontId="2" fillId="3" borderId="11" xfId="11" applyNumberFormat="1" applyFont="1" applyFill="1" applyBorder="1" applyAlignment="1" applyProtection="1">
      <alignment horizontal="right" vertical="top" wrapText="1"/>
    </xf>
    <xf numFmtId="0" fontId="2" fillId="3" borderId="4" xfId="0" applyNumberFormat="1" applyFont="1" applyFill="1" applyBorder="1" applyAlignment="1" applyProtection="1">
      <alignment horizontal="left" vertical="top" wrapText="1"/>
    </xf>
    <xf numFmtId="4" fontId="2" fillId="3" borderId="4" xfId="35" applyNumberFormat="1" applyFont="1" applyFill="1" applyBorder="1" applyAlignment="1" applyProtection="1">
      <alignment horizontal="right" vertical="top" wrapText="1"/>
    </xf>
    <xf numFmtId="0" fontId="2" fillId="3" borderId="4" xfId="0" applyNumberFormat="1" applyFont="1" applyFill="1" applyBorder="1" applyAlignment="1" applyProtection="1">
      <alignment horizontal="left" vertical="top"/>
    </xf>
    <xf numFmtId="167" fontId="2" fillId="3" borderId="4" xfId="0" applyNumberFormat="1" applyFont="1" applyFill="1" applyBorder="1" applyAlignment="1" applyProtection="1">
      <alignment horizontal="center" vertical="top"/>
    </xf>
    <xf numFmtId="0" fontId="10" fillId="3" borderId="4" xfId="0" applyNumberFormat="1" applyFont="1" applyFill="1" applyBorder="1" applyAlignment="1" applyProtection="1">
      <alignment vertical="top" wrapText="1"/>
    </xf>
    <xf numFmtId="4" fontId="2" fillId="3" borderId="4" xfId="88" applyNumberFormat="1" applyFont="1" applyFill="1" applyBorder="1" applyAlignment="1" applyProtection="1">
      <alignment vertical="top"/>
    </xf>
    <xf numFmtId="167" fontId="2" fillId="3" borderId="4" xfId="41" applyNumberFormat="1" applyFont="1" applyFill="1" applyBorder="1" applyAlignment="1" applyProtection="1">
      <alignment vertical="top" wrapText="1"/>
    </xf>
    <xf numFmtId="4" fontId="2" fillId="3" borderId="4" xfId="0" applyNumberFormat="1" applyFont="1" applyFill="1" applyBorder="1" applyAlignment="1" applyProtection="1">
      <alignment horizontal="right" vertical="top" wrapText="1"/>
    </xf>
    <xf numFmtId="4" fontId="2" fillId="3" borderId="4" xfId="113" applyNumberFormat="1" applyFont="1" applyFill="1" applyBorder="1" applyAlignment="1" applyProtection="1">
      <alignment horizontal="center" vertical="top"/>
    </xf>
    <xf numFmtId="0" fontId="2" fillId="3" borderId="4" xfId="0" applyFont="1" applyFill="1" applyBorder="1" applyAlignment="1" applyProtection="1">
      <alignment horizontal="justify" vertical="top" wrapText="1"/>
    </xf>
    <xf numFmtId="4" fontId="2" fillId="3" borderId="4" xfId="88" applyNumberFormat="1" applyFont="1" applyFill="1" applyBorder="1" applyAlignment="1" applyProtection="1">
      <alignment vertical="top" wrapText="1"/>
    </xf>
    <xf numFmtId="4" fontId="2" fillId="3" borderId="4" xfId="41" applyNumberFormat="1" applyFont="1" applyFill="1" applyBorder="1" applyAlignment="1" applyProtection="1">
      <alignment horizontal="center" vertical="top"/>
    </xf>
    <xf numFmtId="49" fontId="3" fillId="3" borderId="4" xfId="11" applyNumberFormat="1" applyFont="1" applyFill="1" applyBorder="1" applyAlignment="1" applyProtection="1">
      <alignment horizontal="left" vertical="top" wrapText="1"/>
    </xf>
    <xf numFmtId="168" fontId="2" fillId="3" borderId="11" xfId="0" applyNumberFormat="1" applyFont="1" applyFill="1" applyBorder="1" applyAlignment="1" applyProtection="1">
      <alignment horizontal="right" vertical="top"/>
    </xf>
    <xf numFmtId="0" fontId="2" fillId="3" borderId="4" xfId="0" applyNumberFormat="1" applyFont="1" applyFill="1" applyBorder="1" applyAlignment="1" applyProtection="1">
      <alignment vertical="top" wrapText="1"/>
    </xf>
    <xf numFmtId="4" fontId="2" fillId="3" borderId="4" xfId="0" applyNumberFormat="1" applyFont="1" applyFill="1" applyBorder="1" applyAlignment="1" applyProtection="1">
      <alignment vertical="top" wrapText="1"/>
    </xf>
    <xf numFmtId="4" fontId="2" fillId="3" borderId="4" xfId="89" applyNumberFormat="1" applyFont="1" applyFill="1" applyBorder="1" applyAlignment="1" applyProtection="1">
      <alignment horizontal="center" vertical="top" wrapText="1"/>
    </xf>
    <xf numFmtId="183" fontId="3" fillId="3" borderId="4" xfId="0" applyNumberFormat="1" applyFont="1" applyFill="1" applyBorder="1" applyAlignment="1" applyProtection="1">
      <alignment vertical="top" wrapText="1"/>
    </xf>
    <xf numFmtId="4" fontId="2" fillId="3" borderId="4" xfId="0" applyNumberFormat="1" applyFont="1" applyFill="1" applyBorder="1" applyAlignment="1" applyProtection="1">
      <alignment horizontal="center" vertical="top"/>
    </xf>
    <xf numFmtId="183" fontId="3" fillId="3" borderId="4" xfId="0" applyNumberFormat="1" applyFont="1" applyFill="1" applyBorder="1" applyAlignment="1" applyProtection="1">
      <alignment horizontal="justify" vertical="top" wrapText="1"/>
    </xf>
    <xf numFmtId="1" fontId="3" fillId="3" borderId="16" xfId="41" applyNumberFormat="1" applyFont="1" applyFill="1" applyBorder="1" applyAlignment="1" applyProtection="1">
      <alignment horizontal="right" vertical="top"/>
    </xf>
    <xf numFmtId="0" fontId="3" fillId="3" borderId="9" xfId="41" applyFont="1" applyFill="1" applyBorder="1" applyAlignment="1" applyProtection="1">
      <alignment vertical="top"/>
    </xf>
    <xf numFmtId="4" fontId="11" fillId="3" borderId="9" xfId="0" applyNumberFormat="1" applyFont="1" applyFill="1" applyBorder="1" applyAlignment="1" applyProtection="1">
      <alignment vertical="top"/>
    </xf>
    <xf numFmtId="166" fontId="2" fillId="3" borderId="9" xfId="70" applyFont="1" applyFill="1" applyBorder="1" applyAlignment="1" applyProtection="1">
      <alignment horizontal="center" vertical="top"/>
    </xf>
    <xf numFmtId="167" fontId="2" fillId="3" borderId="17" xfId="41" applyNumberFormat="1" applyFont="1" applyFill="1" applyBorder="1" applyAlignment="1" applyProtection="1">
      <alignment horizontal="right" vertical="top"/>
    </xf>
    <xf numFmtId="168" fontId="2" fillId="3" borderId="16" xfId="41" applyNumberFormat="1" applyFont="1" applyFill="1" applyBorder="1" applyAlignment="1" applyProtection="1">
      <alignment horizontal="right" vertical="top" wrapText="1"/>
    </xf>
    <xf numFmtId="4" fontId="3" fillId="3" borderId="4" xfId="0" applyNumberFormat="1" applyFont="1" applyFill="1" applyBorder="1" applyAlignment="1" applyProtection="1">
      <alignment vertical="top"/>
    </xf>
    <xf numFmtId="0" fontId="5" fillId="3" borderId="4" xfId="90" applyFont="1" applyFill="1" applyBorder="1" applyAlignment="1" applyProtection="1">
      <alignment horizontal="justify" vertical="top" wrapText="1"/>
    </xf>
    <xf numFmtId="4" fontId="5" fillId="3" borderId="4" xfId="35" applyNumberFormat="1" applyFont="1" applyFill="1" applyBorder="1" applyAlignment="1" applyProtection="1">
      <alignment horizontal="right" vertical="top" wrapText="1"/>
    </xf>
    <xf numFmtId="4" fontId="5" fillId="3" borderId="4" xfId="35" applyNumberFormat="1" applyFont="1" applyFill="1" applyBorder="1" applyAlignment="1" applyProtection="1">
      <alignment horizontal="center" vertical="top" wrapText="1"/>
    </xf>
    <xf numFmtId="1" fontId="2" fillId="3" borderId="11" xfId="23" applyNumberFormat="1" applyFont="1" applyFill="1" applyBorder="1" applyAlignment="1" applyProtection="1">
      <alignment vertical="top"/>
    </xf>
    <xf numFmtId="4" fontId="2" fillId="3" borderId="4" xfId="35" applyNumberFormat="1" applyFont="1" applyFill="1" applyBorder="1" applyAlignment="1" applyProtection="1">
      <alignment horizontal="center" vertical="top" wrapText="1"/>
    </xf>
    <xf numFmtId="2" fontId="3" fillId="2" borderId="22" xfId="13" applyNumberFormat="1" applyFont="1" applyFill="1" applyBorder="1" applyAlignment="1" applyProtection="1">
      <alignment horizontal="right" vertical="top"/>
    </xf>
    <xf numFmtId="0" fontId="3" fillId="2" borderId="23" xfId="13" applyFont="1" applyFill="1" applyBorder="1" applyAlignment="1" applyProtection="1">
      <alignment horizontal="center" vertical="top" wrapText="1"/>
    </xf>
    <xf numFmtId="0" fontId="3" fillId="2" borderId="23" xfId="13" applyFont="1" applyFill="1" applyBorder="1" applyAlignment="1" applyProtection="1">
      <alignment vertical="top"/>
    </xf>
    <xf numFmtId="0" fontId="3" fillId="2" borderId="23" xfId="13" applyFont="1" applyFill="1" applyBorder="1" applyAlignment="1" applyProtection="1">
      <alignment horizontal="center" vertical="top"/>
    </xf>
    <xf numFmtId="4" fontId="3" fillId="2" borderId="24" xfId="13" applyNumberFormat="1" applyFont="1" applyFill="1" applyBorder="1" applyAlignment="1" applyProtection="1">
      <alignment vertical="top"/>
    </xf>
    <xf numFmtId="168" fontId="3" fillId="0" borderId="11" xfId="2" applyNumberFormat="1" applyFont="1" applyFill="1" applyBorder="1" applyAlignment="1" applyProtection="1">
      <alignment horizontal="center" vertical="top"/>
    </xf>
    <xf numFmtId="1" fontId="3" fillId="3" borderId="11" xfId="0" applyNumberFormat="1" applyFont="1" applyFill="1" applyBorder="1" applyAlignment="1" applyProtection="1">
      <alignment horizontal="right" vertical="top"/>
    </xf>
    <xf numFmtId="0" fontId="6" fillId="3" borderId="4" xfId="0" applyFont="1" applyFill="1" applyBorder="1" applyAlignment="1" applyProtection="1">
      <alignment vertical="top"/>
    </xf>
    <xf numFmtId="0" fontId="5" fillId="3" borderId="4" xfId="0" applyFont="1" applyFill="1" applyBorder="1" applyAlignment="1" applyProtection="1">
      <alignment horizontal="center" vertical="top"/>
    </xf>
    <xf numFmtId="0" fontId="5" fillId="3" borderId="12" xfId="0" applyFont="1" applyFill="1" applyBorder="1" applyAlignment="1" applyProtection="1">
      <alignment horizontal="center" vertical="top"/>
    </xf>
    <xf numFmtId="0" fontId="2" fillId="3" borderId="11" xfId="0" applyNumberFormat="1" applyFont="1" applyFill="1" applyBorder="1" applyAlignment="1" applyProtection="1">
      <alignment vertical="top"/>
    </xf>
    <xf numFmtId="0" fontId="2" fillId="3" borderId="4" xfId="0" applyFont="1" applyFill="1" applyBorder="1" applyAlignment="1" applyProtection="1">
      <alignment horizontal="left" vertical="top" wrapText="1"/>
    </xf>
    <xf numFmtId="167" fontId="2" fillId="3" borderId="4" xfId="0" applyNumberFormat="1" applyFont="1" applyFill="1" applyBorder="1" applyAlignment="1" applyProtection="1">
      <alignment vertical="top"/>
    </xf>
    <xf numFmtId="4" fontId="5" fillId="3" borderId="4" xfId="0" applyNumberFormat="1" applyFont="1" applyFill="1" applyBorder="1" applyAlignment="1" applyProtection="1">
      <alignment vertical="top"/>
    </xf>
    <xf numFmtId="4" fontId="2" fillId="3" borderId="12" xfId="0" applyNumberFormat="1" applyFont="1" applyFill="1" applyBorder="1" applyAlignment="1" applyProtection="1">
      <alignment vertical="top"/>
    </xf>
    <xf numFmtId="168" fontId="3" fillId="3" borderId="11" xfId="0" applyNumberFormat="1" applyFont="1" applyFill="1" applyBorder="1" applyAlignment="1" applyProtection="1">
      <alignment horizontal="center" vertical="top"/>
    </xf>
    <xf numFmtId="0" fontId="3" fillId="3" borderId="4" xfId="0" applyFont="1" applyFill="1" applyBorder="1" applyAlignment="1" applyProtection="1">
      <alignment horizontal="center" vertical="top" wrapText="1"/>
    </xf>
    <xf numFmtId="168" fontId="3" fillId="3" borderId="11" xfId="0" applyNumberFormat="1" applyFont="1" applyFill="1" applyBorder="1" applyAlignment="1" applyProtection="1">
      <alignment horizontal="right" vertical="top"/>
    </xf>
    <xf numFmtId="0" fontId="2" fillId="3" borderId="11" xfId="0" applyNumberFormat="1" applyFont="1" applyFill="1" applyBorder="1" applyAlignment="1" applyProtection="1">
      <alignment horizontal="right" vertical="top"/>
    </xf>
    <xf numFmtId="0" fontId="5" fillId="3" borderId="4" xfId="0" applyFont="1" applyFill="1" applyBorder="1" applyAlignment="1" applyProtection="1">
      <alignment vertical="top" wrapText="1"/>
    </xf>
    <xf numFmtId="0" fontId="3" fillId="3" borderId="4" xfId="0" applyFont="1" applyFill="1" applyBorder="1" applyAlignment="1" applyProtection="1">
      <alignment horizontal="left" vertical="top" wrapText="1"/>
    </xf>
    <xf numFmtId="0" fontId="5" fillId="3" borderId="4" xfId="0" applyFont="1" applyFill="1" applyBorder="1" applyAlignment="1" applyProtection="1">
      <alignment vertical="top"/>
    </xf>
    <xf numFmtId="0" fontId="5" fillId="3" borderId="11" xfId="0" applyFont="1" applyFill="1" applyBorder="1" applyAlignment="1" applyProtection="1">
      <alignment horizontal="center" vertical="top"/>
    </xf>
    <xf numFmtId="0" fontId="2" fillId="3" borderId="4" xfId="13" applyFont="1" applyFill="1" applyBorder="1" applyAlignment="1" applyProtection="1">
      <alignment vertical="top" wrapText="1"/>
    </xf>
    <xf numFmtId="4" fontId="5" fillId="3" borderId="4" xfId="0" applyNumberFormat="1" applyFont="1" applyFill="1" applyBorder="1" applyAlignment="1" applyProtection="1">
      <alignment horizontal="right" vertical="top"/>
    </xf>
    <xf numFmtId="0" fontId="6" fillId="3" borderId="11" xfId="0" applyFont="1" applyFill="1" applyBorder="1" applyAlignment="1" applyProtection="1">
      <alignment horizontal="center" vertical="top"/>
    </xf>
    <xf numFmtId="0" fontId="6" fillId="3" borderId="4" xfId="0" applyFont="1" applyFill="1" applyBorder="1" applyAlignment="1" applyProtection="1">
      <alignment horizontal="center" vertical="top"/>
    </xf>
    <xf numFmtId="0" fontId="6" fillId="3" borderId="12" xfId="0" applyFont="1" applyFill="1" applyBorder="1" applyAlignment="1" applyProtection="1">
      <alignment horizontal="center" vertical="top"/>
    </xf>
    <xf numFmtId="1" fontId="6" fillId="3" borderId="11" xfId="0" applyNumberFormat="1" applyFont="1" applyFill="1" applyBorder="1" applyAlignment="1" applyProtection="1">
      <alignment horizontal="right" vertical="top"/>
    </xf>
    <xf numFmtId="0" fontId="2" fillId="3" borderId="4" xfId="0" applyFont="1" applyFill="1" applyBorder="1" applyAlignment="1" applyProtection="1">
      <alignment vertical="top"/>
    </xf>
    <xf numFmtId="0" fontId="3" fillId="3" borderId="32" xfId="0" applyFont="1" applyFill="1" applyBorder="1" applyAlignment="1" applyProtection="1">
      <alignment vertical="top"/>
    </xf>
    <xf numFmtId="0" fontId="3" fillId="3" borderId="28" xfId="0" applyFont="1" applyFill="1" applyBorder="1" applyAlignment="1" applyProtection="1">
      <alignment vertical="top"/>
    </xf>
    <xf numFmtId="4" fontId="2" fillId="3" borderId="4" xfId="41" applyNumberFormat="1" applyFont="1" applyFill="1" applyBorder="1" applyAlignment="1" applyProtection="1">
      <alignment vertical="top" wrapText="1"/>
    </xf>
    <xf numFmtId="170" fontId="11" fillId="3" borderId="4" xfId="41" applyNumberFormat="1" applyFont="1" applyFill="1" applyBorder="1" applyAlignment="1" applyProtection="1">
      <alignment horizontal="center" vertical="top"/>
    </xf>
    <xf numFmtId="1" fontId="2" fillId="3" borderId="11" xfId="0" applyNumberFormat="1" applyFont="1" applyFill="1" applyBorder="1" applyAlignment="1" applyProtection="1">
      <alignment horizontal="right" vertical="top"/>
    </xf>
    <xf numFmtId="1" fontId="3" fillId="3" borderId="11" xfId="13" applyNumberFormat="1" applyFont="1" applyFill="1" applyBorder="1" applyAlignment="1" applyProtection="1">
      <alignment horizontal="center" vertical="top"/>
    </xf>
    <xf numFmtId="0" fontId="3" fillId="3" borderId="4" xfId="13" applyFont="1" applyFill="1" applyBorder="1" applyAlignment="1" applyProtection="1">
      <alignment horizontal="right" vertical="top" wrapText="1"/>
    </xf>
    <xf numFmtId="4" fontId="3" fillId="3" borderId="4" xfId="13" applyNumberFormat="1" applyFont="1" applyFill="1" applyBorder="1" applyAlignment="1" applyProtection="1">
      <alignment vertical="top"/>
    </xf>
    <xf numFmtId="4" fontId="3" fillId="3" borderId="12" xfId="13" applyNumberFormat="1" applyFont="1" applyFill="1" applyBorder="1" applyAlignment="1" applyProtection="1">
      <alignment vertical="top"/>
    </xf>
    <xf numFmtId="168" fontId="2" fillId="3" borderId="11" xfId="0" applyNumberFormat="1" applyFont="1" applyFill="1" applyBorder="1" applyAlignment="1" applyProtection="1">
      <alignment vertical="top"/>
    </xf>
    <xf numFmtId="0" fontId="5" fillId="3" borderId="11" xfId="0" applyNumberFormat="1" applyFont="1" applyFill="1" applyBorder="1" applyAlignment="1" applyProtection="1">
      <alignment horizontal="right" vertical="top"/>
    </xf>
    <xf numFmtId="0" fontId="2" fillId="3" borderId="4" xfId="41" applyFont="1" applyFill="1" applyBorder="1" applyAlignment="1" applyProtection="1">
      <alignment vertical="top"/>
    </xf>
    <xf numFmtId="0" fontId="3" fillId="3" borderId="28" xfId="0" applyFont="1" applyFill="1" applyBorder="1" applyAlignment="1" applyProtection="1">
      <alignment vertical="top" wrapText="1"/>
    </xf>
    <xf numFmtId="0" fontId="2" fillId="3" borderId="4" xfId="41" applyFont="1" applyFill="1" applyBorder="1" applyAlignment="1" applyProtection="1">
      <alignment horizontal="justify" vertical="top" wrapText="1"/>
    </xf>
    <xf numFmtId="0" fontId="3" fillId="3" borderId="32" xfId="0" applyNumberFormat="1" applyFont="1" applyFill="1" applyBorder="1" applyAlignment="1" applyProtection="1">
      <alignment vertical="top"/>
    </xf>
    <xf numFmtId="0" fontId="6" fillId="3" borderId="28" xfId="0" applyFont="1" applyFill="1" applyBorder="1" applyAlignment="1" applyProtection="1">
      <alignment horizontal="left" vertical="top"/>
    </xf>
    <xf numFmtId="0" fontId="2" fillId="3" borderId="32" xfId="0" applyNumberFormat="1" applyFont="1" applyFill="1" applyBorder="1" applyProtection="1"/>
    <xf numFmtId="0" fontId="2" fillId="3" borderId="28" xfId="0" applyFont="1" applyFill="1" applyBorder="1" applyAlignment="1" applyProtection="1">
      <alignment wrapText="1"/>
    </xf>
    <xf numFmtId="0" fontId="2" fillId="3" borderId="32" xfId="0" applyFont="1" applyFill="1" applyBorder="1" applyAlignment="1" applyProtection="1">
      <alignment vertical="top"/>
    </xf>
    <xf numFmtId="0" fontId="2" fillId="3" borderId="28" xfId="0" applyFont="1" applyFill="1" applyBorder="1" applyAlignment="1" applyProtection="1">
      <alignment vertical="top" wrapText="1"/>
    </xf>
    <xf numFmtId="37" fontId="3" fillId="3" borderId="32" xfId="0" applyNumberFormat="1" applyFont="1" applyFill="1" applyBorder="1" applyAlignment="1" applyProtection="1">
      <alignment vertical="top"/>
    </xf>
    <xf numFmtId="0" fontId="2" fillId="3" borderId="32" xfId="0" applyNumberFormat="1" applyFont="1" applyFill="1" applyBorder="1" applyAlignment="1" applyProtection="1">
      <alignment horizontal="right" vertical="top"/>
    </xf>
    <xf numFmtId="185" fontId="6" fillId="3" borderId="11" xfId="0" applyNumberFormat="1" applyFont="1" applyFill="1" applyBorder="1" applyAlignment="1" applyProtection="1">
      <alignment horizontal="right" vertical="top" wrapText="1"/>
    </xf>
    <xf numFmtId="0" fontId="2" fillId="3" borderId="28" xfId="0" applyFont="1" applyFill="1" applyBorder="1" applyAlignment="1" applyProtection="1">
      <alignment vertical="center" wrapText="1"/>
    </xf>
    <xf numFmtId="0" fontId="5" fillId="3" borderId="28" xfId="0" applyFont="1" applyFill="1" applyBorder="1" applyAlignment="1" applyProtection="1">
      <alignment vertical="top" wrapText="1"/>
    </xf>
    <xf numFmtId="167" fontId="2" fillId="3" borderId="4" xfId="0" applyNumberFormat="1" applyFont="1" applyFill="1" applyBorder="1" applyAlignment="1" applyProtection="1">
      <alignment horizontal="right" vertical="top"/>
    </xf>
    <xf numFmtId="0" fontId="5" fillId="3" borderId="11" xfId="0" applyNumberFormat="1" applyFont="1" applyFill="1" applyBorder="1" applyAlignment="1" applyProtection="1">
      <alignment vertical="top"/>
    </xf>
    <xf numFmtId="0" fontId="5" fillId="3" borderId="6" xfId="0" applyFont="1" applyFill="1" applyBorder="1" applyAlignment="1" applyProtection="1">
      <alignment horizontal="justify" vertical="top" wrapText="1"/>
    </xf>
    <xf numFmtId="0" fontId="3" fillId="3" borderId="32" xfId="35" applyNumberFormat="1" applyFont="1" applyFill="1" applyBorder="1" applyAlignment="1" applyProtection="1">
      <alignment horizontal="right" vertical="top" wrapText="1"/>
    </xf>
    <xf numFmtId="0" fontId="2" fillId="3" borderId="4" xfId="108" applyFont="1" applyFill="1" applyBorder="1" applyAlignment="1" applyProtection="1">
      <alignment horizontal="left" vertical="top" wrapText="1"/>
    </xf>
    <xf numFmtId="0" fontId="6" fillId="3" borderId="4" xfId="0" applyFont="1" applyFill="1" applyBorder="1" applyAlignment="1" applyProtection="1">
      <alignment horizontal="right" vertical="top"/>
    </xf>
    <xf numFmtId="4" fontId="6" fillId="3" borderId="12" xfId="0" applyNumberFormat="1" applyFont="1" applyFill="1" applyBorder="1" applyAlignment="1" applyProtection="1">
      <alignment vertical="top"/>
    </xf>
    <xf numFmtId="0" fontId="6" fillId="3" borderId="11" xfId="0" applyFont="1" applyFill="1" applyBorder="1" applyAlignment="1" applyProtection="1">
      <alignment horizontal="right" vertical="top"/>
    </xf>
    <xf numFmtId="0" fontId="5" fillId="3" borderId="11" xfId="0" applyFont="1" applyFill="1" applyBorder="1" applyAlignment="1" applyProtection="1">
      <alignment vertical="top"/>
    </xf>
    <xf numFmtId="0" fontId="2" fillId="3" borderId="4" xfId="41" applyFont="1" applyFill="1" applyBorder="1" applyAlignment="1" applyProtection="1">
      <alignment horizontal="left" vertical="top"/>
    </xf>
    <xf numFmtId="171" fontId="5" fillId="3" borderId="11" xfId="0" applyNumberFormat="1" applyFont="1" applyFill="1" applyBorder="1" applyAlignment="1" applyProtection="1">
      <alignment horizontal="right" vertical="top"/>
    </xf>
    <xf numFmtId="184" fontId="5" fillId="3" borderId="11" xfId="0" applyNumberFormat="1" applyFont="1" applyFill="1" applyBorder="1" applyAlignment="1" applyProtection="1">
      <alignment horizontal="right" vertical="top" wrapText="1"/>
    </xf>
    <xf numFmtId="0" fontId="2" fillId="3" borderId="4" xfId="41" applyFont="1" applyFill="1" applyBorder="1" applyAlignment="1" applyProtection="1">
      <alignment horizontal="center" vertical="top"/>
    </xf>
    <xf numFmtId="0" fontId="6" fillId="3" borderId="11" xfId="0" applyNumberFormat="1" applyFont="1" applyFill="1" applyBorder="1" applyAlignment="1" applyProtection="1">
      <alignment vertical="top"/>
    </xf>
    <xf numFmtId="0" fontId="3" fillId="3" borderId="4" xfId="41" applyFont="1" applyFill="1" applyBorder="1" applyAlignment="1" applyProtection="1">
      <alignment horizontal="left" vertical="top"/>
    </xf>
    <xf numFmtId="170" fontId="2" fillId="3" borderId="4" xfId="41" applyNumberFormat="1" applyFont="1" applyFill="1" applyBorder="1" applyAlignment="1" applyProtection="1">
      <alignment horizontal="center" vertical="top"/>
    </xf>
    <xf numFmtId="0" fontId="2" fillId="3" borderId="4" xfId="41" applyFont="1" applyFill="1" applyBorder="1" applyAlignment="1" applyProtection="1">
      <alignment vertical="top" wrapText="1"/>
    </xf>
    <xf numFmtId="0" fontId="3" fillId="3" borderId="4" xfId="17" applyFont="1" applyFill="1" applyBorder="1" applyAlignment="1" applyProtection="1">
      <alignment vertical="top" wrapText="1"/>
    </xf>
    <xf numFmtId="0" fontId="3" fillId="3" borderId="4" xfId="69" applyFont="1" applyFill="1" applyBorder="1" applyAlignment="1" applyProtection="1">
      <alignment vertical="top" wrapText="1"/>
    </xf>
    <xf numFmtId="2" fontId="5" fillId="3" borderId="11" xfId="0" applyNumberFormat="1" applyFont="1" applyFill="1" applyBorder="1" applyAlignment="1" applyProtection="1">
      <alignment horizontal="right" vertical="top"/>
    </xf>
    <xf numFmtId="0" fontId="2" fillId="3" borderId="4" xfId="17" applyFont="1" applyFill="1" applyBorder="1" applyAlignment="1" applyProtection="1">
      <alignment vertical="top" wrapText="1"/>
    </xf>
    <xf numFmtId="0" fontId="3" fillId="3" borderId="4" xfId="41" applyFont="1" applyFill="1" applyBorder="1" applyAlignment="1" applyProtection="1">
      <alignment vertical="top" wrapText="1"/>
    </xf>
    <xf numFmtId="167" fontId="2" fillId="3" borderId="4" xfId="41" applyNumberFormat="1" applyFont="1" applyFill="1" applyBorder="1" applyAlignment="1" applyProtection="1">
      <alignment horizontal="center" vertical="top" wrapText="1"/>
    </xf>
    <xf numFmtId="4" fontId="11" fillId="3" borderId="4" xfId="41" applyNumberFormat="1" applyFont="1" applyFill="1" applyBorder="1" applyAlignment="1" applyProtection="1">
      <alignment horizontal="right" vertical="top"/>
    </xf>
    <xf numFmtId="0" fontId="3" fillId="3" borderId="4" xfId="41" quotePrefix="1" applyFont="1" applyFill="1" applyBorder="1" applyAlignment="1" applyProtection="1">
      <alignment horizontal="left" vertical="top"/>
    </xf>
    <xf numFmtId="0" fontId="2" fillId="3" borderId="4" xfId="41" quotePrefix="1" applyFont="1" applyFill="1" applyBorder="1" applyAlignment="1" applyProtection="1">
      <alignment horizontal="left" vertical="top"/>
    </xf>
    <xf numFmtId="167" fontId="2" fillId="3" borderId="4" xfId="23" applyNumberFormat="1" applyFont="1" applyFill="1" applyBorder="1" applyAlignment="1" applyProtection="1">
      <alignment horizontal="center" vertical="top" wrapText="1"/>
    </xf>
    <xf numFmtId="1" fontId="6" fillId="3" borderId="11" xfId="0" applyNumberFormat="1" applyFont="1" applyFill="1" applyBorder="1" applyAlignment="1" applyProtection="1">
      <alignment vertical="top"/>
    </xf>
    <xf numFmtId="39" fontId="3" fillId="3" borderId="4" xfId="16" applyNumberFormat="1" applyFont="1" applyFill="1" applyBorder="1" applyAlignment="1" applyProtection="1">
      <alignment vertical="top" wrapText="1"/>
    </xf>
    <xf numFmtId="4" fontId="2" fillId="3" borderId="4" xfId="41" applyNumberFormat="1" applyFont="1" applyFill="1" applyBorder="1" applyAlignment="1" applyProtection="1">
      <alignment horizontal="right" vertical="top"/>
    </xf>
    <xf numFmtId="4" fontId="11" fillId="3" borderId="4" xfId="41" applyNumberFormat="1" applyFont="1" applyFill="1" applyBorder="1" applyAlignment="1" applyProtection="1">
      <alignment horizontal="center" vertical="top"/>
    </xf>
    <xf numFmtId="0" fontId="11" fillId="3" borderId="4" xfId="41" applyFont="1" applyFill="1" applyBorder="1" applyAlignment="1" applyProtection="1">
      <alignment horizontal="left" vertical="top" wrapText="1"/>
    </xf>
    <xf numFmtId="0" fontId="11" fillId="3" borderId="4" xfId="41" applyFont="1" applyFill="1" applyBorder="1" applyAlignment="1" applyProtection="1">
      <alignment horizontal="left" vertical="top"/>
    </xf>
    <xf numFmtId="0" fontId="2" fillId="3" borderId="4" xfId="41" applyFont="1" applyFill="1" applyBorder="1" applyAlignment="1" applyProtection="1">
      <alignment horizontal="left" vertical="top" wrapText="1"/>
    </xf>
    <xf numFmtId="4" fontId="2" fillId="3" borderId="4" xfId="12" applyNumberFormat="1" applyFont="1" applyFill="1" applyBorder="1" applyAlignment="1" applyProtection="1">
      <alignment vertical="top"/>
    </xf>
    <xf numFmtId="0" fontId="2" fillId="3" borderId="4" xfId="0" applyFont="1" applyFill="1" applyBorder="1" applyAlignment="1" applyProtection="1">
      <alignment horizontal="center" vertical="top" wrapText="1"/>
    </xf>
    <xf numFmtId="168" fontId="5" fillId="3" borderId="11" xfId="0" applyNumberFormat="1" applyFont="1" applyFill="1" applyBorder="1" applyAlignment="1" applyProtection="1">
      <alignment horizontal="right" vertical="top"/>
    </xf>
    <xf numFmtId="0" fontId="3" fillId="3" borderId="4" xfId="34" applyNumberFormat="1" applyFont="1" applyFill="1" applyBorder="1" applyAlignment="1" applyProtection="1">
      <alignment horizontal="left" vertical="top" wrapText="1"/>
    </xf>
    <xf numFmtId="0" fontId="2" fillId="3" borderId="4" xfId="34" applyNumberFormat="1" applyFont="1" applyFill="1" applyBorder="1" applyAlignment="1" applyProtection="1">
      <alignment vertical="top" wrapText="1"/>
    </xf>
    <xf numFmtId="0" fontId="3" fillId="3" borderId="11" xfId="13" applyFont="1" applyFill="1" applyBorder="1" applyAlignment="1" applyProtection="1">
      <alignment horizontal="center" vertical="top"/>
    </xf>
    <xf numFmtId="168" fontId="3" fillId="3" borderId="11" xfId="2" applyNumberFormat="1" applyFont="1" applyFill="1" applyBorder="1" applyAlignment="1" applyProtection="1">
      <alignment horizontal="center" vertical="top"/>
    </xf>
    <xf numFmtId="0" fontId="3" fillId="3" borderId="4" xfId="2" applyFont="1" applyFill="1" applyBorder="1" applyAlignment="1" applyProtection="1">
      <alignment vertical="top" wrapText="1"/>
    </xf>
    <xf numFmtId="165" fontId="2" fillId="3" borderId="4" xfId="3" applyFont="1" applyFill="1" applyBorder="1" applyAlignment="1" applyProtection="1">
      <alignment vertical="top"/>
    </xf>
    <xf numFmtId="167" fontId="2" fillId="3" borderId="4" xfId="2" applyNumberFormat="1" applyFont="1" applyFill="1" applyBorder="1" applyAlignment="1" applyProtection="1">
      <alignment horizontal="center" vertical="top"/>
    </xf>
    <xf numFmtId="4" fontId="2" fillId="3" borderId="12" xfId="2" applyNumberFormat="1" applyFont="1" applyFill="1" applyBorder="1" applyAlignment="1" applyProtection="1">
      <alignment horizontal="right" vertical="top"/>
    </xf>
    <xf numFmtId="168" fontId="2" fillId="3" borderId="11" xfId="2" applyNumberFormat="1" applyFont="1" applyFill="1" applyBorder="1" applyAlignment="1" applyProtection="1">
      <alignment horizontal="right" vertical="top"/>
    </xf>
    <xf numFmtId="0" fontId="2" fillId="3" borderId="4" xfId="2" applyFont="1" applyFill="1" applyBorder="1" applyAlignment="1" applyProtection="1">
      <alignment vertical="top" wrapText="1"/>
    </xf>
    <xf numFmtId="0" fontId="10" fillId="3" borderId="16" xfId="0" applyFont="1" applyFill="1" applyBorder="1" applyAlignment="1" applyProtection="1">
      <alignment horizontal="right" vertical="top" wrapText="1"/>
    </xf>
    <xf numFmtId="0" fontId="25" fillId="3" borderId="9" xfId="41" applyFont="1" applyFill="1" applyBorder="1" applyAlignment="1" applyProtection="1">
      <alignment horizontal="center" vertical="top"/>
    </xf>
    <xf numFmtId="4" fontId="25" fillId="3" borderId="17" xfId="41" applyNumberFormat="1" applyFont="1" applyFill="1" applyBorder="1" applyAlignment="1" applyProtection="1">
      <alignment horizontal="right" vertical="top"/>
    </xf>
    <xf numFmtId="0" fontId="2" fillId="3" borderId="16" xfId="41" applyFont="1" applyFill="1" applyBorder="1" applyAlignment="1" applyProtection="1">
      <alignment vertical="top"/>
    </xf>
    <xf numFmtId="0" fontId="2" fillId="3" borderId="9" xfId="41" applyFont="1" applyFill="1" applyBorder="1" applyAlignment="1" applyProtection="1">
      <alignment vertical="top"/>
    </xf>
    <xf numFmtId="1" fontId="3" fillId="3" borderId="16" xfId="41" applyNumberFormat="1" applyFont="1" applyFill="1" applyBorder="1" applyAlignment="1" applyProtection="1">
      <alignment vertical="top"/>
    </xf>
    <xf numFmtId="4" fontId="2" fillId="3" borderId="9" xfId="0" applyNumberFormat="1" applyFont="1" applyFill="1" applyBorder="1" applyAlignment="1" applyProtection="1">
      <alignment vertical="top"/>
    </xf>
    <xf numFmtId="1" fontId="2" fillId="3" borderId="16" xfId="41" applyNumberFormat="1" applyFont="1" applyFill="1" applyBorder="1" applyAlignment="1" applyProtection="1">
      <alignment vertical="top"/>
    </xf>
    <xf numFmtId="37" fontId="3" fillId="3" borderId="16" xfId="0" applyNumberFormat="1" applyFont="1" applyFill="1" applyBorder="1" applyAlignment="1" applyProtection="1">
      <alignment horizontal="right" vertical="top"/>
    </xf>
    <xf numFmtId="0" fontId="2" fillId="3" borderId="9" xfId="0" applyFont="1" applyFill="1" applyBorder="1" applyAlignment="1" applyProtection="1">
      <alignment vertical="top"/>
    </xf>
    <xf numFmtId="0" fontId="11" fillId="3" borderId="16" xfId="0" applyFont="1" applyFill="1" applyBorder="1" applyAlignment="1" applyProtection="1">
      <alignment horizontal="right" vertical="top" wrapText="1"/>
    </xf>
    <xf numFmtId="167" fontId="2" fillId="3" borderId="9" xfId="38" applyNumberFormat="1" applyFont="1" applyFill="1" applyBorder="1" applyAlignment="1" applyProtection="1">
      <alignment horizontal="center" vertical="top" wrapText="1"/>
    </xf>
    <xf numFmtId="0" fontId="2" fillId="3" borderId="0" xfId="0" applyFont="1" applyFill="1" applyBorder="1" applyAlignment="1" applyProtection="1">
      <alignment vertical="top"/>
    </xf>
    <xf numFmtId="0" fontId="10" fillId="3" borderId="16" xfId="0" applyFont="1" applyFill="1" applyBorder="1" applyAlignment="1" applyProtection="1">
      <alignment vertical="top" wrapText="1"/>
    </xf>
    <xf numFmtId="0" fontId="10" fillId="3" borderId="9" xfId="0" applyFont="1" applyFill="1" applyBorder="1" applyAlignment="1" applyProtection="1">
      <alignment vertical="top" wrapText="1"/>
    </xf>
    <xf numFmtId="166" fontId="11" fillId="3" borderId="9" xfId="70" applyFont="1" applyFill="1" applyBorder="1" applyAlignment="1" applyProtection="1">
      <alignment horizontal="center" vertical="top"/>
    </xf>
    <xf numFmtId="168" fontId="2" fillId="3" borderId="16" xfId="41" applyNumberFormat="1" applyFont="1" applyFill="1" applyBorder="1" applyAlignment="1" applyProtection="1">
      <alignment vertical="top"/>
    </xf>
    <xf numFmtId="166" fontId="2" fillId="3" borderId="9" xfId="70" applyFont="1" applyFill="1" applyBorder="1" applyAlignment="1" applyProtection="1">
      <alignment vertical="top"/>
    </xf>
    <xf numFmtId="0" fontId="2" fillId="3" borderId="9" xfId="41" applyFont="1" applyFill="1" applyBorder="1" applyAlignment="1" applyProtection="1">
      <alignment vertical="top" wrapText="1"/>
    </xf>
    <xf numFmtId="0" fontId="2" fillId="3" borderId="16" xfId="41" applyFont="1" applyFill="1" applyBorder="1" applyAlignment="1" applyProtection="1">
      <alignment horizontal="right" vertical="top" wrapText="1"/>
    </xf>
    <xf numFmtId="0" fontId="3" fillId="3" borderId="16" xfId="99" applyFont="1" applyFill="1" applyBorder="1" applyAlignment="1" applyProtection="1">
      <alignment horizontal="right" vertical="top"/>
    </xf>
    <xf numFmtId="0" fontId="3" fillId="3" borderId="9" xfId="99" applyFont="1" applyFill="1" applyBorder="1" applyAlignment="1" applyProtection="1">
      <alignment horizontal="left" vertical="top" wrapText="1"/>
    </xf>
    <xf numFmtId="4" fontId="11" fillId="3" borderId="9" xfId="0" applyNumberFormat="1" applyFont="1" applyFill="1" applyBorder="1" applyAlignment="1" applyProtection="1">
      <alignment horizontal="center" vertical="top"/>
    </xf>
    <xf numFmtId="0" fontId="2" fillId="3" borderId="16" xfId="99" applyFont="1" applyFill="1" applyBorder="1" applyAlignment="1" applyProtection="1">
      <alignment horizontal="right" vertical="top"/>
    </xf>
    <xf numFmtId="0" fontId="2" fillId="3" borderId="9" xfId="99" applyFont="1" applyFill="1" applyBorder="1" applyAlignment="1" applyProtection="1">
      <alignment horizontal="left" vertical="top"/>
    </xf>
    <xf numFmtId="10" fontId="11" fillId="3" borderId="9" xfId="70" applyNumberFormat="1" applyFont="1" applyFill="1" applyBorder="1" applyAlignment="1" applyProtection="1">
      <alignment vertical="top"/>
    </xf>
    <xf numFmtId="49" fontId="3" fillId="3" borderId="9" xfId="11" applyNumberFormat="1" applyFont="1" applyFill="1" applyBorder="1" applyAlignment="1" applyProtection="1">
      <alignment vertical="top" wrapText="1"/>
    </xf>
    <xf numFmtId="0" fontId="5" fillId="3" borderId="9" xfId="0" applyFont="1" applyFill="1" applyBorder="1" applyAlignment="1" applyProtection="1">
      <alignment vertical="top" wrapText="1"/>
    </xf>
    <xf numFmtId="166" fontId="2" fillId="3" borderId="9" xfId="70" applyFont="1" applyFill="1" applyBorder="1" applyAlignment="1" applyProtection="1">
      <alignment horizontal="right" vertical="top" wrapText="1"/>
    </xf>
    <xf numFmtId="186" fontId="3" fillId="3" borderId="16" xfId="70" applyNumberFormat="1" applyFont="1" applyFill="1" applyBorder="1" applyAlignment="1" applyProtection="1">
      <alignment horizontal="right" vertical="top" wrapText="1"/>
    </xf>
    <xf numFmtId="166" fontId="2" fillId="3" borderId="9" xfId="70" applyFont="1" applyFill="1" applyBorder="1" applyAlignment="1" applyProtection="1">
      <alignment horizontal="center" vertical="top" wrapText="1"/>
    </xf>
    <xf numFmtId="0" fontId="3" fillId="3" borderId="16" xfId="0" applyFont="1" applyFill="1" applyBorder="1" applyAlignment="1" applyProtection="1">
      <alignment horizontal="right" vertical="top" wrapText="1"/>
    </xf>
    <xf numFmtId="166" fontId="2" fillId="3" borderId="9" xfId="70" applyFont="1" applyFill="1" applyBorder="1" applyAlignment="1" applyProtection="1">
      <alignment vertical="top" wrapText="1"/>
    </xf>
    <xf numFmtId="168" fontId="2" fillId="3" borderId="16" xfId="0" applyNumberFormat="1" applyFont="1" applyFill="1" applyBorder="1" applyAlignment="1" applyProtection="1">
      <alignment horizontal="right" vertical="top"/>
    </xf>
    <xf numFmtId="167" fontId="2" fillId="3" borderId="17" xfId="41" applyNumberFormat="1" applyFont="1" applyFill="1" applyBorder="1" applyAlignment="1" applyProtection="1">
      <alignment horizontal="center" vertical="top"/>
    </xf>
    <xf numFmtId="185" fontId="3" fillId="3" borderId="11" xfId="0" applyNumberFormat="1" applyFont="1" applyFill="1" applyBorder="1" applyAlignment="1" applyProtection="1">
      <alignment vertical="top" wrapText="1"/>
    </xf>
    <xf numFmtId="0" fontId="3" fillId="3" borderId="0" xfId="0" applyFont="1" applyFill="1" applyBorder="1" applyAlignment="1" applyProtection="1">
      <alignment horizontal="left" vertical="top" wrapText="1"/>
    </xf>
    <xf numFmtId="4" fontId="3" fillId="3" borderId="4" xfId="0" applyNumberFormat="1" applyFont="1" applyFill="1" applyBorder="1" applyAlignment="1" applyProtection="1">
      <alignment vertical="top" wrapText="1"/>
    </xf>
    <xf numFmtId="167" fontId="3" fillId="3" borderId="4" xfId="0" applyNumberFormat="1" applyFont="1" applyFill="1" applyBorder="1" applyAlignment="1" applyProtection="1">
      <alignment horizontal="center" vertical="top" wrapText="1"/>
    </xf>
    <xf numFmtId="4" fontId="3" fillId="3" borderId="12" xfId="0" applyNumberFormat="1" applyFont="1" applyFill="1" applyBorder="1" applyAlignment="1" applyProtection="1">
      <alignment vertical="top" wrapText="1"/>
    </xf>
    <xf numFmtId="49" fontId="2" fillId="3" borderId="11" xfId="0" applyNumberFormat="1" applyFont="1" applyFill="1" applyBorder="1" applyAlignment="1" applyProtection="1">
      <alignment horizontal="right" vertical="top" wrapText="1"/>
    </xf>
    <xf numFmtId="0" fontId="2" fillId="3" borderId="0" xfId="0" applyFont="1" applyFill="1" applyBorder="1" applyAlignment="1" applyProtection="1">
      <alignment horizontal="left" vertical="top" wrapText="1"/>
    </xf>
    <xf numFmtId="167" fontId="2" fillId="3" borderId="4" xfId="0" applyNumberFormat="1" applyFont="1" applyFill="1" applyBorder="1" applyAlignment="1" applyProtection="1">
      <alignment horizontal="center" vertical="top" wrapText="1"/>
    </xf>
    <xf numFmtId="4" fontId="2" fillId="3" borderId="12" xfId="0" applyNumberFormat="1" applyFont="1" applyFill="1" applyBorder="1" applyAlignment="1" applyProtection="1">
      <alignment vertical="top" wrapText="1"/>
    </xf>
    <xf numFmtId="167" fontId="2" fillId="3" borderId="4" xfId="123" applyNumberFormat="1" applyFont="1" applyFill="1" applyBorder="1" applyAlignment="1" applyProtection="1">
      <alignment horizontal="center" vertical="top"/>
    </xf>
    <xf numFmtId="37" fontId="2" fillId="3" borderId="11" xfId="0" applyNumberFormat="1" applyFont="1" applyFill="1" applyBorder="1" applyAlignment="1" applyProtection="1">
      <alignment vertical="top" wrapText="1"/>
    </xf>
    <xf numFmtId="0" fontId="2" fillId="3" borderId="9" xfId="0" applyNumberFormat="1" applyFont="1" applyFill="1" applyBorder="1" applyAlignment="1" applyProtection="1">
      <alignment vertical="top" wrapText="1"/>
    </xf>
    <xf numFmtId="4" fontId="2" fillId="3" borderId="17" xfId="125" applyNumberFormat="1" applyFont="1" applyFill="1" applyBorder="1" applyAlignment="1" applyProtection="1">
      <alignment vertical="top"/>
    </xf>
    <xf numFmtId="0" fontId="13" fillId="3" borderId="9" xfId="99" applyFont="1" applyFill="1" applyBorder="1" applyAlignment="1" applyProtection="1">
      <alignment horizontal="left" vertical="top" wrapText="1"/>
    </xf>
    <xf numFmtId="0" fontId="3" fillId="3" borderId="16" xfId="72" applyNumberFormat="1" applyFont="1" applyFill="1" applyBorder="1" applyAlignment="1" applyProtection="1">
      <alignment horizontal="right" vertical="top"/>
    </xf>
    <xf numFmtId="0" fontId="3" fillId="3" borderId="9" xfId="0" applyNumberFormat="1" applyFont="1" applyFill="1" applyBorder="1" applyAlignment="1" applyProtection="1">
      <alignment vertical="top" wrapText="1"/>
    </xf>
    <xf numFmtId="4" fontId="2" fillId="3" borderId="9" xfId="72" applyNumberFormat="1" applyFont="1" applyFill="1" applyBorder="1" applyAlignment="1" applyProtection="1">
      <alignment vertical="top"/>
    </xf>
    <xf numFmtId="4" fontId="2" fillId="3" borderId="9" xfId="72" applyNumberFormat="1" applyFont="1" applyFill="1" applyBorder="1" applyAlignment="1" applyProtection="1">
      <alignment horizontal="center" vertical="top"/>
    </xf>
    <xf numFmtId="4" fontId="2" fillId="3" borderId="17" xfId="72" applyNumberFormat="1" applyFont="1" applyFill="1" applyBorder="1" applyAlignment="1" applyProtection="1">
      <alignment horizontal="right" vertical="top"/>
    </xf>
    <xf numFmtId="0" fontId="3" fillId="3" borderId="16" xfId="72" applyNumberFormat="1" applyFont="1" applyFill="1" applyBorder="1" applyAlignment="1" applyProtection="1">
      <alignment horizontal="center" vertical="top"/>
    </xf>
    <xf numFmtId="0" fontId="3" fillId="3" borderId="9" xfId="72" applyFont="1" applyFill="1" applyBorder="1" applyAlignment="1" applyProtection="1">
      <alignment vertical="top" wrapText="1"/>
    </xf>
    <xf numFmtId="0" fontId="11" fillId="3" borderId="9" xfId="0" applyNumberFormat="1" applyFont="1" applyFill="1" applyBorder="1" applyAlignment="1" applyProtection="1">
      <alignment vertical="top" wrapText="1"/>
    </xf>
    <xf numFmtId="0" fontId="10" fillId="3" borderId="9" xfId="0" applyNumberFormat="1" applyFont="1" applyFill="1" applyBorder="1" applyAlignment="1" applyProtection="1">
      <alignment vertical="top" wrapText="1"/>
    </xf>
    <xf numFmtId="0" fontId="15" fillId="3" borderId="9" xfId="0" applyFont="1" applyFill="1" applyBorder="1" applyAlignment="1" applyProtection="1">
      <alignment vertical="top" wrapText="1"/>
    </xf>
    <xf numFmtId="4" fontId="5" fillId="3" borderId="9" xfId="0" applyNumberFormat="1" applyFont="1" applyFill="1" applyBorder="1" applyAlignment="1" applyProtection="1">
      <alignment vertical="top"/>
    </xf>
    <xf numFmtId="168" fontId="2" fillId="3" borderId="16" xfId="41" applyNumberFormat="1" applyFont="1" applyFill="1" applyBorder="1" applyAlignment="1" applyProtection="1">
      <alignment horizontal="right" vertical="top"/>
    </xf>
    <xf numFmtId="0" fontId="2" fillId="3" borderId="16" xfId="41" applyFont="1" applyFill="1" applyBorder="1" applyAlignment="1" applyProtection="1">
      <alignment horizontal="right" vertical="top"/>
    </xf>
    <xf numFmtId="0" fontId="3" fillId="3" borderId="16" xfId="41" applyFont="1" applyFill="1" applyBorder="1" applyAlignment="1" applyProtection="1">
      <alignment horizontal="right" vertical="top" wrapText="1"/>
    </xf>
    <xf numFmtId="0" fontId="3" fillId="3" borderId="4" xfId="0" applyNumberFormat="1" applyFont="1" applyFill="1" applyBorder="1" applyAlignment="1" applyProtection="1">
      <alignment vertical="top" wrapText="1"/>
    </xf>
    <xf numFmtId="4" fontId="2" fillId="3" borderId="9" xfId="91" applyNumberFormat="1" applyFont="1" applyFill="1" applyBorder="1" applyAlignment="1" applyProtection="1">
      <alignment vertical="top"/>
    </xf>
    <xf numFmtId="2" fontId="2" fillId="3" borderId="16" xfId="99" applyNumberFormat="1" applyFont="1" applyFill="1" applyBorder="1" applyAlignment="1" applyProtection="1">
      <alignment horizontal="right" vertical="top"/>
    </xf>
    <xf numFmtId="10" fontId="2" fillId="3" borderId="9" xfId="91" applyNumberFormat="1" applyFont="1" applyFill="1" applyBorder="1" applyAlignment="1" applyProtection="1">
      <alignment vertical="top"/>
    </xf>
    <xf numFmtId="37" fontId="3" fillId="3" borderId="16" xfId="0" applyNumberFormat="1" applyFont="1" applyFill="1" applyBorder="1" applyAlignment="1" applyProtection="1">
      <alignment horizontal="right" vertical="top" wrapText="1"/>
    </xf>
    <xf numFmtId="0" fontId="3" fillId="3" borderId="9" xfId="41" applyFont="1" applyFill="1" applyBorder="1" applyAlignment="1" applyProtection="1">
      <alignment vertical="top" wrapText="1"/>
    </xf>
    <xf numFmtId="185" fontId="2" fillId="3" borderId="16" xfId="0" applyNumberFormat="1" applyFont="1" applyFill="1" applyBorder="1" applyAlignment="1" applyProtection="1">
      <alignment horizontal="right" vertical="top" wrapText="1"/>
    </xf>
    <xf numFmtId="4" fontId="2" fillId="3" borderId="9" xfId="22" applyNumberFormat="1" applyFont="1" applyFill="1" applyBorder="1" applyAlignment="1" applyProtection="1">
      <alignment horizontal="center" vertical="top"/>
    </xf>
    <xf numFmtId="9" fontId="11" fillId="3" borderId="9" xfId="37" applyFont="1" applyFill="1" applyBorder="1" applyAlignment="1" applyProtection="1">
      <alignment vertical="top"/>
    </xf>
    <xf numFmtId="49" fontId="3" fillId="3" borderId="9" xfId="41" applyNumberFormat="1" applyFont="1" applyFill="1" applyBorder="1" applyAlignment="1" applyProtection="1">
      <alignment vertical="top" wrapText="1"/>
    </xf>
    <xf numFmtId="43" fontId="11" fillId="3" borderId="9" xfId="0" applyNumberFormat="1" applyFont="1" applyFill="1" applyBorder="1" applyAlignment="1" applyProtection="1">
      <alignment horizontal="center" vertical="top"/>
    </xf>
    <xf numFmtId="4" fontId="2" fillId="3" borderId="17" xfId="0" applyNumberFormat="1" applyFont="1" applyFill="1" applyBorder="1" applyAlignment="1" applyProtection="1">
      <alignment vertical="top"/>
    </xf>
    <xf numFmtId="169" fontId="10" fillId="3" borderId="16" xfId="0" applyNumberFormat="1" applyFont="1" applyFill="1" applyBorder="1" applyAlignment="1" applyProtection="1">
      <alignment horizontal="right" vertical="top" wrapText="1"/>
    </xf>
    <xf numFmtId="39" fontId="2" fillId="3" borderId="9" xfId="48" applyNumberFormat="1" applyFont="1" applyFill="1" applyBorder="1" applyAlignment="1" applyProtection="1">
      <alignment vertical="top"/>
    </xf>
    <xf numFmtId="0" fontId="3" fillId="3" borderId="9" xfId="98" applyFont="1" applyFill="1" applyBorder="1" applyAlignment="1" applyProtection="1">
      <alignment horizontal="left" vertical="top" wrapText="1"/>
    </xf>
    <xf numFmtId="168" fontId="2" fillId="3" borderId="16" xfId="0" applyNumberFormat="1" applyFont="1" applyFill="1" applyBorder="1" applyAlignment="1" applyProtection="1">
      <alignment horizontal="right" vertical="top" wrapText="1"/>
    </xf>
    <xf numFmtId="0" fontId="11" fillId="3" borderId="16" xfId="0" applyFont="1" applyFill="1" applyBorder="1" applyAlignment="1" applyProtection="1">
      <alignment vertical="top" wrapText="1"/>
    </xf>
    <xf numFmtId="0" fontId="2" fillId="3" borderId="0" xfId="2" applyFont="1" applyFill="1" applyBorder="1" applyAlignment="1" applyProtection="1">
      <alignment vertical="top" wrapText="1"/>
    </xf>
    <xf numFmtId="168" fontId="3" fillId="3" borderId="11" xfId="2" applyNumberFormat="1" applyFont="1" applyFill="1" applyBorder="1" applyAlignment="1" applyProtection="1">
      <alignment horizontal="right" vertical="top"/>
    </xf>
    <xf numFmtId="0" fontId="3" fillId="3" borderId="9" xfId="108" applyFont="1" applyFill="1" applyBorder="1" applyAlignment="1" applyProtection="1">
      <alignment horizontal="justify" vertical="top" wrapText="1"/>
    </xf>
    <xf numFmtId="1" fontId="6" fillId="3" borderId="11" xfId="108" applyNumberFormat="1" applyFont="1" applyFill="1" applyBorder="1" applyAlignment="1" applyProtection="1">
      <alignment horizontal="right" vertical="top"/>
    </xf>
    <xf numFmtId="0" fontId="3" fillId="3" borderId="4" xfId="108" applyFont="1" applyFill="1" applyBorder="1" applyAlignment="1" applyProtection="1">
      <alignment horizontal="left" vertical="top"/>
    </xf>
    <xf numFmtId="168" fontId="6" fillId="3" borderId="11" xfId="108" applyNumberFormat="1" applyFont="1" applyFill="1" applyBorder="1" applyAlignment="1" applyProtection="1">
      <alignment horizontal="right" vertical="top"/>
    </xf>
    <xf numFmtId="167" fontId="2" fillId="3" borderId="4" xfId="108" applyNumberFormat="1" applyFont="1" applyFill="1" applyBorder="1" applyAlignment="1" applyProtection="1">
      <alignment horizontal="right" vertical="top"/>
    </xf>
    <xf numFmtId="167" fontId="2" fillId="3" borderId="4" xfId="108" applyNumberFormat="1" applyFont="1" applyFill="1" applyBorder="1" applyAlignment="1" applyProtection="1">
      <alignment horizontal="center" vertical="top"/>
    </xf>
    <xf numFmtId="43" fontId="2" fillId="3" borderId="12" xfId="73" applyFont="1" applyFill="1" applyBorder="1" applyAlignment="1" applyProtection="1">
      <alignment horizontal="right" vertical="top"/>
    </xf>
    <xf numFmtId="2" fontId="5" fillId="3" borderId="11" xfId="108" applyNumberFormat="1" applyFont="1" applyFill="1" applyBorder="1" applyAlignment="1" applyProtection="1">
      <alignment horizontal="right" vertical="top"/>
    </xf>
    <xf numFmtId="4" fontId="2" fillId="3" borderId="12" xfId="101" applyNumberFormat="1" applyFont="1" applyFill="1" applyBorder="1" applyAlignment="1" applyProtection="1">
      <alignment horizontal="right" vertical="top"/>
    </xf>
    <xf numFmtId="168" fontId="5" fillId="3" borderId="11" xfId="108" applyNumberFormat="1" applyFont="1" applyFill="1" applyBorder="1" applyAlignment="1" applyProtection="1">
      <alignment horizontal="right" vertical="top"/>
    </xf>
    <xf numFmtId="168" fontId="2" fillId="3" borderId="4" xfId="34" applyNumberFormat="1" applyFont="1" applyFill="1" applyBorder="1" applyAlignment="1" applyProtection="1">
      <alignment vertical="top" wrapText="1"/>
    </xf>
    <xf numFmtId="166" fontId="2" fillId="3" borderId="4" xfId="22" applyFont="1" applyFill="1" applyBorder="1" applyAlignment="1" applyProtection="1">
      <alignment horizontal="right" vertical="top" wrapText="1"/>
    </xf>
    <xf numFmtId="0" fontId="2" fillId="3" borderId="12" xfId="0" applyFont="1" applyFill="1" applyBorder="1" applyAlignment="1" applyProtection="1">
      <alignment vertical="top"/>
    </xf>
    <xf numFmtId="0" fontId="3" fillId="3" borderId="4" xfId="108" applyFont="1" applyFill="1" applyBorder="1" applyAlignment="1" applyProtection="1">
      <alignment horizontal="left" vertical="top" wrapText="1"/>
    </xf>
    <xf numFmtId="0" fontId="2" fillId="3" borderId="0" xfId="0" applyFont="1" applyFill="1" applyBorder="1" applyAlignment="1" applyProtection="1">
      <alignment horizontal="justify" vertical="top" wrapText="1"/>
    </xf>
    <xf numFmtId="165" fontId="2" fillId="3" borderId="12" xfId="88" applyNumberFormat="1" applyFont="1" applyFill="1" applyBorder="1" applyAlignment="1" applyProtection="1">
      <alignment horizontal="right" vertical="top"/>
    </xf>
    <xf numFmtId="2" fontId="2" fillId="3" borderId="4" xfId="0" applyNumberFormat="1" applyFont="1" applyFill="1" applyBorder="1" applyAlignment="1" applyProtection="1">
      <alignment vertical="top"/>
    </xf>
    <xf numFmtId="0" fontId="6" fillId="3" borderId="11" xfId="0" applyFont="1" applyFill="1" applyBorder="1" applyAlignment="1" applyProtection="1">
      <alignment vertical="top"/>
    </xf>
    <xf numFmtId="0" fontId="3" fillId="3" borderId="4" xfId="107" applyFont="1" applyFill="1" applyBorder="1" applyAlignment="1" applyProtection="1">
      <alignment vertical="top" wrapText="1"/>
    </xf>
    <xf numFmtId="0" fontId="5" fillId="3" borderId="11" xfId="0" applyFont="1" applyFill="1" applyBorder="1" applyAlignment="1" applyProtection="1">
      <alignment horizontal="right" vertical="top"/>
    </xf>
    <xf numFmtId="184" fontId="5" fillId="3" borderId="11" xfId="108" applyNumberFormat="1" applyFont="1" applyFill="1" applyBorder="1" applyAlignment="1" applyProtection="1">
      <alignment horizontal="right" vertical="top" wrapText="1"/>
    </xf>
    <xf numFmtId="43" fontId="2" fillId="3" borderId="4" xfId="73" applyFont="1" applyFill="1" applyBorder="1" applyAlignment="1" applyProtection="1">
      <alignment horizontal="right" vertical="top" wrapText="1"/>
    </xf>
    <xf numFmtId="0" fontId="3" fillId="3" borderId="4" xfId="0" applyFont="1" applyFill="1" applyBorder="1" applyAlignment="1" applyProtection="1">
      <alignment vertical="top"/>
    </xf>
    <xf numFmtId="0" fontId="2" fillId="3" borderId="4" xfId="108" applyFont="1" applyFill="1" applyBorder="1" applyAlignment="1" applyProtection="1">
      <alignment horizontal="center" vertical="top"/>
    </xf>
    <xf numFmtId="168" fontId="5" fillId="3" borderId="11" xfId="108" applyNumberFormat="1" applyFont="1" applyFill="1" applyBorder="1" applyAlignment="1" applyProtection="1">
      <alignment horizontal="right" vertical="top" wrapText="1"/>
    </xf>
    <xf numFmtId="0" fontId="11" fillId="3" borderId="4" xfId="108" applyFont="1" applyFill="1" applyBorder="1" applyAlignment="1" applyProtection="1">
      <alignment horizontal="left" vertical="top" wrapText="1"/>
    </xf>
    <xf numFmtId="2" fontId="11" fillId="3" borderId="4" xfId="108" applyNumberFormat="1" applyFont="1" applyFill="1" applyBorder="1" applyAlignment="1" applyProtection="1">
      <alignment horizontal="right" vertical="top" wrapText="1"/>
    </xf>
    <xf numFmtId="0" fontId="2" fillId="3" borderId="4" xfId="108" applyFont="1" applyFill="1" applyBorder="1" applyAlignment="1" applyProtection="1">
      <alignment horizontal="left" vertical="top"/>
    </xf>
    <xf numFmtId="43" fontId="2" fillId="3" borderId="4" xfId="73" applyFont="1" applyFill="1" applyBorder="1" applyAlignment="1" applyProtection="1">
      <alignment horizontal="right" vertical="top"/>
    </xf>
    <xf numFmtId="0" fontId="2" fillId="3" borderId="11" xfId="41" applyFont="1" applyFill="1" applyBorder="1" applyAlignment="1" applyProtection="1">
      <alignment horizontal="center" vertical="top"/>
    </xf>
    <xf numFmtId="0" fontId="3" fillId="3" borderId="4" xfId="41" applyFont="1" applyFill="1" applyBorder="1" applyAlignment="1" applyProtection="1">
      <alignment horizontal="right" vertical="top" wrapText="1"/>
    </xf>
    <xf numFmtId="165" fontId="2" fillId="3" borderId="4" xfId="94" applyFont="1" applyFill="1" applyBorder="1" applyAlignment="1" applyProtection="1">
      <alignment horizontal="right" vertical="top"/>
    </xf>
    <xf numFmtId="4" fontId="3" fillId="3" borderId="12" xfId="94" applyNumberFormat="1" applyFont="1" applyFill="1" applyBorder="1" applyAlignment="1" applyProtection="1">
      <alignment vertical="top"/>
    </xf>
    <xf numFmtId="167" fontId="3" fillId="3" borderId="4" xfId="0" applyNumberFormat="1" applyFont="1" applyFill="1" applyBorder="1" applyAlignment="1" applyProtection="1">
      <alignment vertical="top" wrapText="1"/>
    </xf>
    <xf numFmtId="4" fontId="2" fillId="3" borderId="4" xfId="112" applyNumberFormat="1" applyFont="1" applyFill="1" applyBorder="1" applyAlignment="1" applyProtection="1">
      <alignment vertical="top" wrapText="1"/>
    </xf>
    <xf numFmtId="166" fontId="2" fillId="3" borderId="4" xfId="112" applyFont="1" applyFill="1" applyBorder="1" applyAlignment="1" applyProtection="1">
      <alignment horizontal="center" vertical="top" wrapText="1"/>
    </xf>
    <xf numFmtId="39" fontId="2" fillId="3" borderId="12" xfId="0" applyNumberFormat="1" applyFont="1" applyFill="1" applyBorder="1" applyAlignment="1" applyProtection="1">
      <alignment horizontal="right" vertical="top" wrapText="1"/>
    </xf>
    <xf numFmtId="37" fontId="6" fillId="3" borderId="11" xfId="111" applyNumberFormat="1" applyFont="1" applyFill="1" applyBorder="1" applyAlignment="1" applyProtection="1">
      <alignment horizontal="right" vertical="top" wrapText="1"/>
    </xf>
    <xf numFmtId="167" fontId="2" fillId="3" borderId="4" xfId="114" applyNumberFormat="1" applyFont="1" applyFill="1" applyBorder="1" applyAlignment="1" applyProtection="1">
      <alignment vertical="top"/>
    </xf>
    <xf numFmtId="167" fontId="2" fillId="3" borderId="4" xfId="111" applyNumberFormat="1" applyFont="1" applyFill="1" applyBorder="1" applyAlignment="1" applyProtection="1">
      <alignment horizontal="center" vertical="top"/>
    </xf>
    <xf numFmtId="0" fontId="2" fillId="3" borderId="10" xfId="96" applyNumberFormat="1" applyFont="1" applyFill="1" applyBorder="1" applyAlignment="1" applyProtection="1">
      <alignment vertical="top" wrapText="1"/>
    </xf>
    <xf numFmtId="0" fontId="2" fillId="3" borderId="4" xfId="34" applyNumberFormat="1" applyFont="1" applyFill="1" applyBorder="1" applyAlignment="1" applyProtection="1">
      <alignment horizontal="center" vertical="top" wrapText="1"/>
    </xf>
    <xf numFmtId="0" fontId="2" fillId="3" borderId="4" xfId="34" applyNumberFormat="1" applyFont="1" applyFill="1" applyBorder="1" applyAlignment="1" applyProtection="1">
      <alignment horizontal="left" vertical="top" wrapText="1"/>
    </xf>
    <xf numFmtId="1" fontId="6" fillId="3" borderId="11" xfId="111" applyNumberFormat="1" applyFont="1" applyFill="1" applyBorder="1" applyAlignment="1" applyProtection="1">
      <alignment horizontal="right" vertical="top"/>
    </xf>
    <xf numFmtId="0" fontId="10" fillId="3" borderId="4" xfId="0" applyFont="1" applyFill="1" applyBorder="1" applyAlignment="1" applyProtection="1">
      <alignment horizontal="center" vertical="top"/>
    </xf>
    <xf numFmtId="4" fontId="10" fillId="3" borderId="4" xfId="0" applyNumberFormat="1" applyFont="1" applyFill="1" applyBorder="1" applyAlignment="1" applyProtection="1">
      <alignment horizontal="center" vertical="top"/>
    </xf>
    <xf numFmtId="0" fontId="5" fillId="3" borderId="11" xfId="41" applyFont="1" applyFill="1" applyBorder="1" applyAlignment="1" applyProtection="1">
      <alignment vertical="top" wrapText="1"/>
    </xf>
    <xf numFmtId="4" fontId="5" fillId="3" borderId="4" xfId="41" applyNumberFormat="1" applyFont="1" applyFill="1" applyBorder="1" applyAlignment="1" applyProtection="1">
      <alignment horizontal="right" vertical="top" wrapText="1"/>
    </xf>
    <xf numFmtId="4" fontId="5" fillId="3" borderId="4" xfId="41" applyNumberFormat="1" applyFont="1" applyFill="1" applyBorder="1" applyAlignment="1" applyProtection="1">
      <alignment horizontal="center" vertical="top" wrapText="1"/>
    </xf>
    <xf numFmtId="167" fontId="6" fillId="3" borderId="12" xfId="41" applyNumberFormat="1" applyFont="1" applyFill="1" applyBorder="1" applyAlignment="1" applyProtection="1">
      <alignment vertical="top" wrapText="1"/>
    </xf>
    <xf numFmtId="49" fontId="3" fillId="3" borderId="4" xfId="11" applyNumberFormat="1" applyFont="1" applyFill="1" applyBorder="1" applyAlignment="1" applyProtection="1">
      <alignment horizontal="justify" vertical="top" wrapText="1"/>
    </xf>
    <xf numFmtId="1" fontId="6" fillId="3" borderId="11" xfId="120" applyNumberFormat="1" applyFont="1" applyFill="1" applyBorder="1" applyAlignment="1" applyProtection="1">
      <alignment horizontal="right" vertical="top"/>
    </xf>
    <xf numFmtId="39" fontId="3" fillId="3" borderId="4" xfId="119" applyFont="1" applyFill="1" applyBorder="1" applyAlignment="1" applyProtection="1">
      <alignment vertical="top"/>
    </xf>
    <xf numFmtId="2" fontId="2" fillId="3" borderId="4" xfId="120" applyNumberFormat="1" applyFont="1" applyFill="1" applyBorder="1" applyAlignment="1" applyProtection="1">
      <alignment vertical="top"/>
    </xf>
    <xf numFmtId="2" fontId="2" fillId="3" borderId="4" xfId="120" applyNumberFormat="1" applyFont="1" applyFill="1" applyBorder="1" applyAlignment="1" applyProtection="1">
      <alignment horizontal="center" vertical="top"/>
    </xf>
    <xf numFmtId="4" fontId="2" fillId="3" borderId="4" xfId="120" applyNumberFormat="1" applyFont="1" applyFill="1" applyBorder="1" applyAlignment="1" applyProtection="1">
      <alignment horizontal="right" vertical="top"/>
    </xf>
    <xf numFmtId="166" fontId="2" fillId="3" borderId="12" xfId="22" applyFont="1" applyFill="1" applyBorder="1" applyAlignment="1" applyProtection="1">
      <alignment horizontal="right" vertical="top" wrapText="1"/>
    </xf>
    <xf numFmtId="0" fontId="5" fillId="3" borderId="11" xfId="120" applyFont="1" applyFill="1" applyBorder="1" applyAlignment="1" applyProtection="1">
      <alignment horizontal="right" vertical="top"/>
    </xf>
    <xf numFmtId="0" fontId="15" fillId="3" borderId="4" xfId="120" applyFont="1" applyFill="1" applyBorder="1" applyAlignment="1" applyProtection="1">
      <alignment vertical="top"/>
    </xf>
    <xf numFmtId="4" fontId="5" fillId="3" borderId="4" xfId="120" applyNumberFormat="1" applyFont="1" applyFill="1" applyBorder="1" applyAlignment="1" applyProtection="1">
      <alignment horizontal="right" vertical="top"/>
    </xf>
    <xf numFmtId="4" fontId="2" fillId="3" borderId="12" xfId="120" applyNumberFormat="1" applyFont="1" applyFill="1" applyBorder="1" applyAlignment="1" applyProtection="1">
      <alignment horizontal="right" vertical="top"/>
    </xf>
    <xf numFmtId="0" fontId="2" fillId="3" borderId="4" xfId="120" applyFont="1" applyFill="1" applyBorder="1" applyAlignment="1" applyProtection="1">
      <alignment vertical="top"/>
    </xf>
    <xf numFmtId="0" fontId="2" fillId="3" borderId="4" xfId="120" applyFont="1" applyFill="1" applyBorder="1" applyAlignment="1" applyProtection="1">
      <alignment horizontal="center" vertical="top"/>
    </xf>
    <xf numFmtId="0" fontId="2" fillId="3" borderId="12" xfId="120" applyFont="1" applyFill="1" applyBorder="1" applyAlignment="1" applyProtection="1">
      <alignment vertical="top" wrapText="1"/>
    </xf>
    <xf numFmtId="4" fontId="3" fillId="3" borderId="4" xfId="120" applyNumberFormat="1" applyFont="1" applyFill="1" applyBorder="1" applyAlignment="1" applyProtection="1">
      <alignment horizontal="right" vertical="top"/>
    </xf>
    <xf numFmtId="49" fontId="3" fillId="3" borderId="4" xfId="11" applyNumberFormat="1" applyFont="1" applyFill="1" applyBorder="1" applyAlignment="1" applyProtection="1">
      <alignment horizontal="center" vertical="top" wrapText="1"/>
    </xf>
    <xf numFmtId="168" fontId="5" fillId="3" borderId="11" xfId="120" applyNumberFormat="1" applyFont="1" applyFill="1" applyBorder="1" applyAlignment="1" applyProtection="1">
      <alignment horizontal="right" vertical="top" wrapText="1"/>
    </xf>
    <xf numFmtId="0" fontId="2" fillId="3" borderId="4" xfId="120" applyFont="1" applyFill="1" applyBorder="1" applyAlignment="1" applyProtection="1">
      <alignment vertical="top" wrapText="1"/>
    </xf>
    <xf numFmtId="4" fontId="2" fillId="3" borderId="4" xfId="120" applyNumberFormat="1" applyFont="1" applyFill="1" applyBorder="1" applyAlignment="1" applyProtection="1">
      <alignment horizontal="right" vertical="top" wrapText="1"/>
    </xf>
    <xf numFmtId="0" fontId="2" fillId="3" borderId="4" xfId="117" applyFont="1" applyFill="1" applyBorder="1" applyAlignment="1" applyProtection="1">
      <alignment horizontal="center" vertical="top"/>
    </xf>
    <xf numFmtId="0" fontId="5" fillId="3" borderId="4" xfId="120" applyFont="1" applyFill="1" applyBorder="1" applyAlignment="1" applyProtection="1">
      <alignment vertical="top" wrapText="1"/>
    </xf>
    <xf numFmtId="0" fontId="5" fillId="3" borderId="11" xfId="120" applyFont="1" applyFill="1" applyBorder="1" applyAlignment="1" applyProtection="1">
      <alignment horizontal="right" vertical="top" wrapText="1"/>
    </xf>
    <xf numFmtId="4" fontId="2" fillId="3" borderId="4" xfId="120" applyNumberFormat="1" applyFont="1" applyFill="1" applyBorder="1" applyAlignment="1" applyProtection="1">
      <alignment horizontal="center" vertical="top" wrapText="1"/>
    </xf>
    <xf numFmtId="39" fontId="2" fillId="3" borderId="12" xfId="120" applyNumberFormat="1" applyFont="1" applyFill="1" applyBorder="1" applyAlignment="1" applyProtection="1">
      <alignment horizontal="right" vertical="top" wrapText="1"/>
    </xf>
    <xf numFmtId="0" fontId="6" fillId="3" borderId="11" xfId="120" applyFont="1" applyFill="1" applyBorder="1" applyAlignment="1" applyProtection="1">
      <alignment horizontal="right" vertical="top"/>
    </xf>
    <xf numFmtId="49" fontId="2" fillId="3" borderId="4" xfId="11" applyNumberFormat="1" applyFont="1" applyFill="1" applyBorder="1" applyAlignment="1" applyProtection="1">
      <alignment horizontal="left" vertical="top" wrapText="1"/>
    </xf>
    <xf numFmtId="4" fontId="2" fillId="3" borderId="4" xfId="120" applyNumberFormat="1" applyFont="1" applyFill="1" applyBorder="1" applyAlignment="1" applyProtection="1">
      <alignment horizontal="center" vertical="top"/>
    </xf>
    <xf numFmtId="183" fontId="3" fillId="3" borderId="4" xfId="120" applyNumberFormat="1" applyFont="1" applyFill="1" applyBorder="1" applyAlignment="1" applyProtection="1">
      <alignment vertical="top" wrapText="1"/>
    </xf>
    <xf numFmtId="0" fontId="3" fillId="3" borderId="4" xfId="120" applyFont="1" applyFill="1" applyBorder="1" applyAlignment="1" applyProtection="1">
      <alignment vertical="top" wrapText="1"/>
    </xf>
    <xf numFmtId="4" fontId="3" fillId="3" borderId="4" xfId="120" applyNumberFormat="1" applyFont="1" applyFill="1" applyBorder="1" applyAlignment="1" applyProtection="1">
      <alignment horizontal="right" vertical="top" wrapText="1"/>
    </xf>
    <xf numFmtId="0" fontId="10" fillId="3" borderId="4" xfId="42" applyFont="1" applyFill="1" applyBorder="1" applyAlignment="1" applyProtection="1">
      <alignment vertical="top" wrapText="1"/>
    </xf>
    <xf numFmtId="4" fontId="4" fillId="3" borderId="4" xfId="120" applyNumberFormat="1" applyFont="1" applyFill="1" applyBorder="1" applyAlignment="1" applyProtection="1">
      <alignment horizontal="right" vertical="top"/>
    </xf>
    <xf numFmtId="0" fontId="4" fillId="3" borderId="4" xfId="120" applyFont="1" applyFill="1" applyBorder="1" applyAlignment="1" applyProtection="1">
      <alignment horizontal="center" vertical="top"/>
    </xf>
    <xf numFmtId="0" fontId="5" fillId="3" borderId="4" xfId="120" applyFont="1" applyFill="1" applyBorder="1" applyAlignment="1" applyProtection="1">
      <alignment horizontal="center" vertical="top"/>
    </xf>
    <xf numFmtId="0" fontId="2" fillId="3" borderId="4" xfId="120" applyFont="1" applyFill="1" applyBorder="1" applyAlignment="1" applyProtection="1">
      <alignment horizontal="justify" vertical="top" wrapText="1"/>
    </xf>
    <xf numFmtId="166" fontId="2" fillId="3" borderId="4" xfId="22" applyFont="1" applyFill="1" applyBorder="1" applyAlignment="1" applyProtection="1">
      <alignment horizontal="center" vertical="top" wrapText="1"/>
    </xf>
    <xf numFmtId="4" fontId="2" fillId="3" borderId="12" xfId="120" applyNumberFormat="1" applyFont="1" applyFill="1" applyBorder="1" applyAlignment="1" applyProtection="1">
      <alignment horizontal="right" vertical="top" wrapText="1"/>
    </xf>
    <xf numFmtId="0" fontId="6" fillId="3" borderId="11" xfId="0" applyFont="1" applyFill="1" applyBorder="1" applyAlignment="1" applyProtection="1">
      <alignment horizontal="right" vertical="top" wrapText="1"/>
    </xf>
    <xf numFmtId="4" fontId="2" fillId="3" borderId="12" xfId="0" applyNumberFormat="1" applyFont="1" applyFill="1" applyBorder="1" applyAlignment="1" applyProtection="1">
      <alignment horizontal="right" vertical="top" wrapText="1"/>
    </xf>
    <xf numFmtId="0" fontId="6" fillId="3" borderId="11" xfId="0" applyFont="1" applyFill="1" applyBorder="1" applyAlignment="1" applyProtection="1">
      <alignment horizontal="center" vertical="top" wrapText="1"/>
    </xf>
    <xf numFmtId="39" fontId="11" fillId="3" borderId="12" xfId="0" applyNumberFormat="1" applyFont="1" applyFill="1" applyBorder="1" applyAlignment="1" applyProtection="1">
      <alignment horizontal="right" vertical="top" wrapText="1"/>
    </xf>
    <xf numFmtId="0" fontId="11" fillId="3" borderId="4" xfId="0" applyFont="1" applyFill="1" applyBorder="1" applyAlignment="1" applyProtection="1">
      <alignment horizontal="left" vertical="top"/>
    </xf>
    <xf numFmtId="0" fontId="11" fillId="3" borderId="4" xfId="0" applyFont="1" applyFill="1" applyBorder="1" applyAlignment="1" applyProtection="1">
      <alignment horizontal="center" vertical="top"/>
    </xf>
    <xf numFmtId="0" fontId="5" fillId="3" borderId="11" xfId="0" applyFont="1" applyFill="1" applyBorder="1" applyAlignment="1" applyProtection="1">
      <alignment horizontal="right" vertical="top" wrapText="1"/>
    </xf>
    <xf numFmtId="4" fontId="4" fillId="3" borderId="4" xfId="0" applyNumberFormat="1" applyFont="1" applyFill="1" applyBorder="1" applyAlignment="1" applyProtection="1">
      <alignment horizontal="right" vertical="top" wrapText="1"/>
    </xf>
    <xf numFmtId="4" fontId="2" fillId="3" borderId="4" xfId="77" applyNumberFormat="1" applyFont="1" applyFill="1" applyBorder="1" applyAlignment="1" applyProtection="1">
      <alignment horizontal="right" vertical="top" wrapText="1"/>
    </xf>
    <xf numFmtId="0" fontId="11" fillId="3" borderId="4" xfId="0" applyFont="1" applyFill="1" applyBorder="1" applyAlignment="1" applyProtection="1">
      <alignment vertical="top" wrapText="1"/>
    </xf>
    <xf numFmtId="0" fontId="10" fillId="3" borderId="4" xfId="0" applyFont="1" applyFill="1" applyBorder="1" applyAlignment="1" applyProtection="1">
      <alignment vertical="top" wrapText="1"/>
    </xf>
    <xf numFmtId="43" fontId="11" fillId="3" borderId="4" xfId="0" applyNumberFormat="1" applyFont="1" applyFill="1" applyBorder="1" applyAlignment="1" applyProtection="1">
      <alignment horizontal="center" vertical="top"/>
    </xf>
    <xf numFmtId="4" fontId="4" fillId="3" borderId="4" xfId="0" applyNumberFormat="1" applyFont="1" applyFill="1" applyBorder="1" applyAlignment="1" applyProtection="1">
      <alignment horizontal="right" vertical="top"/>
    </xf>
    <xf numFmtId="0" fontId="4" fillId="3" borderId="4" xfId="0" applyFont="1" applyFill="1" applyBorder="1" applyAlignment="1" applyProtection="1">
      <alignment horizontal="center" vertical="top"/>
    </xf>
    <xf numFmtId="2" fontId="2" fillId="3" borderId="4" xfId="0" applyNumberFormat="1" applyFont="1" applyFill="1" applyBorder="1" applyAlignment="1" applyProtection="1">
      <alignment horizontal="right" vertical="top"/>
    </xf>
    <xf numFmtId="0" fontId="3" fillId="3" borderId="4" xfId="79" applyFont="1" applyFill="1" applyBorder="1" applyAlignment="1" applyProtection="1">
      <alignment horizontal="left" vertical="top" wrapText="1"/>
    </xf>
    <xf numFmtId="4" fontId="2" fillId="3" borderId="4" xfId="77" applyNumberFormat="1" applyFont="1" applyFill="1" applyBorder="1" applyAlignment="1" applyProtection="1">
      <alignment horizontal="center" vertical="top"/>
    </xf>
    <xf numFmtId="0" fontId="2" fillId="3" borderId="4" xfId="79" applyFont="1" applyFill="1" applyBorder="1" applyAlignment="1" applyProtection="1">
      <alignment horizontal="left" vertical="top" wrapText="1"/>
    </xf>
    <xf numFmtId="167" fontId="2" fillId="3" borderId="12" xfId="121" applyNumberFormat="1" applyFont="1" applyFill="1" applyBorder="1" applyAlignment="1" applyProtection="1">
      <alignment vertical="top" wrapText="1"/>
    </xf>
    <xf numFmtId="171" fontId="5" fillId="3" borderId="11" xfId="0" applyNumberFormat="1" applyFont="1" applyFill="1" applyBorder="1" applyAlignment="1" applyProtection="1">
      <alignment horizontal="right" vertical="top" wrapText="1"/>
    </xf>
    <xf numFmtId="169" fontId="5" fillId="3" borderId="11" xfId="0" applyNumberFormat="1" applyFont="1" applyFill="1" applyBorder="1" applyAlignment="1" applyProtection="1">
      <alignment horizontal="right" vertical="top" wrapText="1"/>
    </xf>
    <xf numFmtId="37" fontId="6" fillId="3" borderId="11" xfId="0" applyNumberFormat="1" applyFont="1" applyFill="1" applyBorder="1" applyAlignment="1" applyProtection="1">
      <alignment horizontal="right" vertical="top"/>
    </xf>
    <xf numFmtId="166" fontId="4" fillId="3" borderId="4" xfId="22" applyFont="1" applyFill="1" applyBorder="1" applyAlignment="1" applyProtection="1">
      <alignment horizontal="right" vertical="top" wrapText="1"/>
    </xf>
    <xf numFmtId="0" fontId="3" fillId="3" borderId="4" xfId="0" applyFont="1" applyFill="1" applyBorder="1" applyAlignment="1" applyProtection="1">
      <alignment horizontal="right" vertical="top" wrapText="1"/>
    </xf>
    <xf numFmtId="0" fontId="2" fillId="3" borderId="4" xfId="77" applyNumberFormat="1" applyFont="1" applyFill="1" applyBorder="1" applyAlignment="1" applyProtection="1">
      <alignment horizontal="center" vertical="top"/>
    </xf>
    <xf numFmtId="4" fontId="3" fillId="3" borderId="12" xfId="77" applyNumberFormat="1" applyFont="1" applyFill="1" applyBorder="1" applyAlignment="1" applyProtection="1">
      <alignment horizontal="right" vertical="top" wrapText="1"/>
    </xf>
    <xf numFmtId="0" fontId="3" fillId="3" borderId="4" xfId="41" applyFont="1" applyFill="1" applyBorder="1" applyAlignment="1" applyProtection="1">
      <alignment horizontal="center" vertical="top" wrapText="1"/>
    </xf>
    <xf numFmtId="0" fontId="3" fillId="2" borderId="23" xfId="0" applyFont="1" applyFill="1" applyBorder="1" applyAlignment="1" applyProtection="1">
      <alignment horizontal="center" vertical="top" wrapText="1"/>
    </xf>
    <xf numFmtId="4" fontId="2" fillId="2" borderId="23" xfId="77" applyNumberFormat="1" applyFont="1" applyFill="1" applyBorder="1" applyAlignment="1" applyProtection="1">
      <alignment horizontal="right" vertical="top" wrapText="1"/>
    </xf>
    <xf numFmtId="0" fontId="2" fillId="2" borderId="23" xfId="77" applyNumberFormat="1" applyFont="1" applyFill="1" applyBorder="1" applyAlignment="1" applyProtection="1">
      <alignment horizontal="center" vertical="top"/>
    </xf>
    <xf numFmtId="4" fontId="3" fillId="2" borderId="24" xfId="77" applyNumberFormat="1" applyFont="1" applyFill="1" applyBorder="1" applyAlignment="1" applyProtection="1">
      <alignment horizontal="right" vertical="top" wrapText="1"/>
    </xf>
    <xf numFmtId="0" fontId="27" fillId="3" borderId="11" xfId="0" applyFont="1" applyFill="1" applyBorder="1" applyAlignment="1" applyProtection="1">
      <alignment vertical="top" wrapText="1"/>
    </xf>
    <xf numFmtId="0" fontId="27" fillId="3" borderId="4" xfId="0" applyFont="1" applyFill="1" applyBorder="1" applyAlignment="1" applyProtection="1">
      <alignment vertical="top" wrapText="1"/>
    </xf>
    <xf numFmtId="0" fontId="15" fillId="3" borderId="4" xfId="0" applyFont="1" applyFill="1" applyBorder="1" applyAlignment="1" applyProtection="1">
      <alignment vertical="top" wrapText="1"/>
    </xf>
    <xf numFmtId="0" fontId="15" fillId="3" borderId="12" xfId="0" applyFont="1" applyFill="1" applyBorder="1" applyAlignment="1" applyProtection="1">
      <alignment vertical="top" wrapText="1"/>
    </xf>
    <xf numFmtId="0" fontId="15" fillId="3" borderId="11" xfId="0" applyFont="1" applyFill="1" applyBorder="1" applyAlignment="1" applyProtection="1">
      <alignment vertical="top" wrapText="1"/>
    </xf>
    <xf numFmtId="166" fontId="2" fillId="3" borderId="4" xfId="70" applyFont="1" applyFill="1" applyBorder="1" applyAlignment="1" applyProtection="1">
      <alignment horizontal="center" vertical="top"/>
    </xf>
    <xf numFmtId="4" fontId="2" fillId="3" borderId="9" xfId="22" applyNumberFormat="1" applyFont="1" applyFill="1" applyBorder="1" applyAlignment="1" applyProtection="1">
      <alignment vertical="top" wrapText="1"/>
    </xf>
    <xf numFmtId="0" fontId="11" fillId="3" borderId="11" xfId="0" applyFont="1" applyFill="1" applyBorder="1" applyAlignment="1" applyProtection="1">
      <alignment horizontal="right" vertical="top" wrapText="1"/>
    </xf>
    <xf numFmtId="39" fontId="2" fillId="3" borderId="4" xfId="48" applyNumberFormat="1" applyFont="1" applyFill="1" applyBorder="1" applyAlignment="1" applyProtection="1">
      <alignment vertical="top"/>
    </xf>
    <xf numFmtId="0" fontId="10" fillId="3" borderId="11" xfId="0" applyFont="1" applyFill="1" applyBorder="1" applyAlignment="1" applyProtection="1">
      <alignment vertical="top" wrapText="1"/>
    </xf>
    <xf numFmtId="0" fontId="3" fillId="3" borderId="4" xfId="98" applyFont="1" applyFill="1" applyBorder="1" applyAlignment="1" applyProtection="1">
      <alignment horizontal="left" vertical="top" wrapText="1"/>
    </xf>
    <xf numFmtId="43" fontId="2" fillId="3" borderId="4" xfId="73" applyFont="1" applyFill="1" applyBorder="1" applyAlignment="1" applyProtection="1">
      <alignment horizontal="center" vertical="top" wrapText="1"/>
    </xf>
    <xf numFmtId="0" fontId="2" fillId="3" borderId="11" xfId="0" applyFont="1" applyFill="1" applyBorder="1" applyAlignment="1" applyProtection="1">
      <alignment horizontal="right" vertical="top"/>
    </xf>
    <xf numFmtId="0" fontId="3" fillId="2" borderId="29" xfId="72" applyNumberFormat="1" applyFont="1" applyFill="1" applyBorder="1" applyAlignment="1" applyProtection="1">
      <alignment horizontal="right" vertical="top"/>
    </xf>
    <xf numFmtId="0" fontId="3" fillId="2" borderId="30" xfId="72" applyFont="1" applyFill="1" applyBorder="1" applyAlignment="1" applyProtection="1">
      <alignment horizontal="center" vertical="top" wrapText="1"/>
    </xf>
    <xf numFmtId="166" fontId="2" fillId="2" borderId="30" xfId="70" applyFont="1" applyFill="1" applyBorder="1" applyAlignment="1" applyProtection="1">
      <alignment vertical="top"/>
    </xf>
    <xf numFmtId="166" fontId="2" fillId="2" borderId="30" xfId="70" applyFont="1" applyFill="1" applyBorder="1" applyAlignment="1" applyProtection="1">
      <alignment horizontal="center" vertical="top"/>
    </xf>
    <xf numFmtId="4" fontId="3" fillId="2" borderId="31" xfId="72" applyNumberFormat="1" applyFont="1" applyFill="1" applyBorder="1" applyAlignment="1" applyProtection="1">
      <alignment horizontal="right" vertical="top"/>
    </xf>
    <xf numFmtId="0" fontId="3" fillId="3" borderId="1" xfId="72" applyNumberFormat="1" applyFont="1" applyFill="1" applyBorder="1" applyAlignment="1" applyProtection="1">
      <alignment horizontal="right" vertical="top"/>
    </xf>
    <xf numFmtId="0" fontId="3" fillId="3" borderId="0" xfId="72" applyFont="1" applyFill="1" applyBorder="1" applyAlignment="1" applyProtection="1">
      <alignment horizontal="center" vertical="top" wrapText="1"/>
    </xf>
    <xf numFmtId="166" fontId="2" fillId="3" borderId="0" xfId="70" applyFont="1" applyFill="1" applyBorder="1" applyAlignment="1" applyProtection="1">
      <alignment vertical="top"/>
    </xf>
    <xf numFmtId="166" fontId="2" fillId="3" borderId="0" xfId="70" applyFont="1" applyFill="1" applyBorder="1" applyAlignment="1" applyProtection="1">
      <alignment horizontal="center" vertical="top"/>
    </xf>
    <xf numFmtId="4" fontId="3" fillId="3" borderId="2" xfId="72" applyNumberFormat="1" applyFont="1" applyFill="1" applyBorder="1" applyAlignment="1" applyProtection="1">
      <alignment horizontal="right" vertical="top"/>
    </xf>
    <xf numFmtId="0" fontId="3" fillId="3" borderId="0" xfId="69" applyFont="1" applyFill="1" applyBorder="1" applyAlignment="1" applyProtection="1">
      <alignment horizontal="left" vertical="top"/>
    </xf>
    <xf numFmtId="0" fontId="3" fillId="3" borderId="9" xfId="41" applyFont="1" applyFill="1" applyBorder="1" applyAlignment="1" applyProtection="1">
      <alignment horizontal="justify" vertical="top" wrapText="1"/>
    </xf>
    <xf numFmtId="168" fontId="3" fillId="0" borderId="11" xfId="2" applyNumberFormat="1" applyFont="1" applyFill="1" applyBorder="1" applyAlignment="1" applyProtection="1">
      <alignment horizontal="right" vertical="top"/>
    </xf>
    <xf numFmtId="0" fontId="3" fillId="0" borderId="4" xfId="2" applyFont="1" applyFill="1" applyBorder="1" applyAlignment="1" applyProtection="1">
      <alignment vertical="top" wrapText="1"/>
    </xf>
    <xf numFmtId="165" fontId="3" fillId="0" borderId="4" xfId="3" applyFont="1" applyFill="1" applyBorder="1" applyAlignment="1" applyProtection="1">
      <alignment vertical="top"/>
    </xf>
    <xf numFmtId="167" fontId="3" fillId="0" borderId="4" xfId="2" applyNumberFormat="1" applyFont="1" applyFill="1" applyBorder="1" applyAlignment="1" applyProtection="1">
      <alignment horizontal="center" vertical="top"/>
    </xf>
    <xf numFmtId="4" fontId="3" fillId="0" borderId="12" xfId="2" applyNumberFormat="1" applyFont="1" applyFill="1" applyBorder="1" applyAlignment="1" applyProtection="1">
      <alignment horizontal="right" vertical="top"/>
    </xf>
    <xf numFmtId="4" fontId="2" fillId="3" borderId="4" xfId="6" applyNumberFormat="1" applyFont="1" applyFill="1" applyBorder="1" applyAlignment="1" applyProtection="1">
      <alignment vertical="top" wrapText="1"/>
    </xf>
    <xf numFmtId="168" fontId="2" fillId="3" borderId="11" xfId="0" applyNumberFormat="1" applyFont="1" applyFill="1" applyBorder="1" applyAlignment="1" applyProtection="1">
      <alignment vertical="top" wrapText="1"/>
    </xf>
    <xf numFmtId="4" fontId="2" fillId="3" borderId="4" xfId="6" applyNumberFormat="1" applyFont="1" applyFill="1" applyBorder="1" applyAlignment="1" applyProtection="1">
      <alignment horizontal="right" vertical="top" wrapText="1"/>
    </xf>
    <xf numFmtId="4" fontId="2" fillId="3" borderId="12" xfId="11" applyNumberFormat="1" applyFont="1" applyFill="1" applyBorder="1" applyAlignment="1" applyProtection="1">
      <alignment horizontal="right" vertical="top" wrapText="1"/>
    </xf>
    <xf numFmtId="4" fontId="2" fillId="3" borderId="12" xfId="11" applyNumberFormat="1" applyFont="1" applyFill="1" applyBorder="1" applyAlignment="1" applyProtection="1">
      <alignment horizontal="right" vertical="top"/>
    </xf>
    <xf numFmtId="0" fontId="3" fillId="3" borderId="4" xfId="0" applyFont="1" applyFill="1" applyBorder="1" applyAlignment="1" applyProtection="1">
      <alignment horizontal="left" vertical="top"/>
    </xf>
    <xf numFmtId="43" fontId="2" fillId="3" borderId="4" xfId="65" applyFont="1" applyFill="1" applyBorder="1" applyAlignment="1" applyProtection="1">
      <alignment vertical="top"/>
    </xf>
    <xf numFmtId="167" fontId="2" fillId="3" borderId="12" xfId="0" applyNumberFormat="1" applyFont="1" applyFill="1" applyBorder="1" applyAlignment="1" applyProtection="1">
      <alignment vertical="top"/>
    </xf>
    <xf numFmtId="167" fontId="2" fillId="3" borderId="4" xfId="9" applyNumberFormat="1" applyFont="1" applyFill="1" applyBorder="1" applyAlignment="1" applyProtection="1">
      <alignment vertical="top" wrapText="1"/>
    </xf>
    <xf numFmtId="4" fontId="5" fillId="3" borderId="4" xfId="0" applyNumberFormat="1" applyFont="1" applyFill="1" applyBorder="1" applyAlignment="1" applyProtection="1">
      <alignment horizontal="center" vertical="top"/>
    </xf>
    <xf numFmtId="0" fontId="2" fillId="3" borderId="4" xfId="0" applyFont="1" applyFill="1" applyBorder="1" applyAlignment="1" applyProtection="1">
      <alignment horizontal="left" vertical="top"/>
    </xf>
    <xf numFmtId="0" fontId="3" fillId="3" borderId="4" xfId="9" applyFont="1" applyFill="1" applyBorder="1" applyAlignment="1" applyProtection="1">
      <alignment horizontal="left" vertical="top" wrapText="1"/>
    </xf>
    <xf numFmtId="4" fontId="5" fillId="3" borderId="4" xfId="23" applyNumberFormat="1" applyFont="1" applyFill="1" applyBorder="1" applyAlignment="1" applyProtection="1">
      <alignment horizontal="center" vertical="top"/>
    </xf>
    <xf numFmtId="43" fontId="2" fillId="3" borderId="4" xfId="0" applyNumberFormat="1" applyFont="1" applyFill="1" applyBorder="1" applyAlignment="1" applyProtection="1">
      <alignment horizontal="center" vertical="top" wrapText="1"/>
    </xf>
    <xf numFmtId="0" fontId="2" fillId="3" borderId="4" xfId="20" applyFont="1" applyFill="1" applyBorder="1" applyAlignment="1" applyProtection="1">
      <alignment horizontal="left" vertical="top" wrapText="1"/>
    </xf>
    <xf numFmtId="43" fontId="5" fillId="3" borderId="4" xfId="65" applyFont="1" applyFill="1" applyBorder="1" applyAlignment="1" applyProtection="1">
      <alignment horizontal="right" vertical="top" wrapText="1"/>
    </xf>
    <xf numFmtId="0" fontId="5" fillId="3" borderId="4" xfId="0" applyFont="1" applyFill="1" applyBorder="1" applyAlignment="1" applyProtection="1">
      <alignment horizontal="center" vertical="top" wrapText="1"/>
    </xf>
    <xf numFmtId="4" fontId="5" fillId="3" borderId="12" xfId="65" applyNumberFormat="1" applyFont="1" applyFill="1" applyBorder="1" applyAlignment="1" applyProtection="1">
      <alignment vertical="top"/>
    </xf>
    <xf numFmtId="0" fontId="27" fillId="6" borderId="4" xfId="0" applyFont="1" applyFill="1" applyBorder="1" applyAlignment="1" applyProtection="1">
      <alignment vertical="top" wrapText="1"/>
    </xf>
    <xf numFmtId="2" fontId="2" fillId="3" borderId="11" xfId="0" applyNumberFormat="1" applyFont="1" applyFill="1" applyBorder="1" applyAlignment="1" applyProtection="1">
      <alignment horizontal="right" vertical="top"/>
    </xf>
    <xf numFmtId="0" fontId="3" fillId="3" borderId="11" xfId="0" applyFont="1" applyFill="1" applyBorder="1" applyAlignment="1" applyProtection="1">
      <alignment horizontal="right" vertical="top" wrapText="1"/>
    </xf>
    <xf numFmtId="1" fontId="2" fillId="3" borderId="11" xfId="0" applyNumberFormat="1" applyFont="1" applyFill="1" applyBorder="1" applyAlignment="1" applyProtection="1">
      <alignment vertical="top"/>
    </xf>
    <xf numFmtId="0" fontId="2" fillId="3" borderId="4" xfId="9" applyFont="1" applyFill="1" applyBorder="1" applyAlignment="1" applyProtection="1">
      <alignment vertical="top"/>
    </xf>
    <xf numFmtId="4" fontId="2" fillId="3" borderId="4" xfId="9" applyNumberFormat="1" applyFont="1" applyFill="1" applyBorder="1" applyAlignment="1" applyProtection="1">
      <alignment vertical="top" wrapText="1"/>
    </xf>
    <xf numFmtId="170" fontId="2" fillId="3" borderId="4" xfId="9" applyNumberFormat="1" applyFont="1" applyFill="1" applyBorder="1" applyAlignment="1" applyProtection="1">
      <alignment horizontal="center" vertical="top"/>
    </xf>
    <xf numFmtId="0" fontId="2" fillId="3" borderId="4" xfId="9" applyFont="1" applyFill="1" applyBorder="1" applyAlignment="1" applyProtection="1">
      <alignment horizontal="left" vertical="top"/>
    </xf>
    <xf numFmtId="0" fontId="2" fillId="3" borderId="4" xfId="9" applyFont="1" applyFill="1" applyBorder="1" applyAlignment="1" applyProtection="1">
      <alignment horizontal="center" vertical="top"/>
    </xf>
    <xf numFmtId="0" fontId="3" fillId="3" borderId="4" xfId="9" applyFont="1" applyFill="1" applyBorder="1" applyAlignment="1" applyProtection="1">
      <alignment horizontal="left" vertical="top"/>
    </xf>
    <xf numFmtId="0" fontId="2" fillId="3" borderId="4" xfId="9" applyFont="1" applyFill="1" applyBorder="1" applyAlignment="1" applyProtection="1">
      <alignment vertical="top" wrapText="1"/>
    </xf>
    <xf numFmtId="0" fontId="2" fillId="3" borderId="4" xfId="9" applyFont="1" applyFill="1" applyBorder="1" applyAlignment="1" applyProtection="1">
      <alignment horizontal="justify" vertical="top" wrapText="1"/>
    </xf>
    <xf numFmtId="0" fontId="3" fillId="3" borderId="4" xfId="9" applyFont="1" applyFill="1" applyBorder="1" applyAlignment="1" applyProtection="1">
      <alignment vertical="top" wrapText="1"/>
    </xf>
    <xf numFmtId="4" fontId="2" fillId="3" borderId="4" xfId="9" applyNumberFormat="1" applyFont="1" applyFill="1" applyBorder="1" applyAlignment="1" applyProtection="1">
      <alignment horizontal="right" vertical="top"/>
    </xf>
    <xf numFmtId="167" fontId="2" fillId="3" borderId="4" xfId="9" applyNumberFormat="1" applyFont="1" applyFill="1" applyBorder="1" applyAlignment="1" applyProtection="1">
      <alignment horizontal="center" vertical="top" wrapText="1"/>
    </xf>
    <xf numFmtId="0" fontId="3" fillId="3" borderId="4" xfId="9" quotePrefix="1" applyFont="1" applyFill="1" applyBorder="1" applyAlignment="1" applyProtection="1">
      <alignment horizontal="left" vertical="top"/>
    </xf>
    <xf numFmtId="0" fontId="2" fillId="3" borderId="4" xfId="9" quotePrefix="1" applyFont="1" applyFill="1" applyBorder="1" applyAlignment="1" applyProtection="1">
      <alignment horizontal="left" vertical="top"/>
    </xf>
    <xf numFmtId="1" fontId="3" fillId="3" borderId="11" xfId="0" applyNumberFormat="1" applyFont="1" applyFill="1" applyBorder="1" applyAlignment="1" applyProtection="1">
      <alignment vertical="top"/>
    </xf>
    <xf numFmtId="4" fontId="2" fillId="3" borderId="4" xfId="9" applyNumberFormat="1" applyFont="1" applyFill="1" applyBorder="1" applyAlignment="1" applyProtection="1">
      <alignment horizontal="center" vertical="top"/>
    </xf>
    <xf numFmtId="0" fontId="2" fillId="3" borderId="4" xfId="9" applyFont="1" applyFill="1" applyBorder="1" applyAlignment="1" applyProtection="1">
      <alignment horizontal="left" vertical="top" wrapText="1"/>
    </xf>
    <xf numFmtId="0" fontId="2" fillId="0" borderId="10" xfId="96" applyNumberFormat="1" applyFont="1" applyFill="1" applyBorder="1" applyAlignment="1" applyProtection="1">
      <alignment vertical="top" wrapText="1"/>
    </xf>
    <xf numFmtId="168" fontId="3" fillId="3" borderId="11" xfId="0" applyNumberFormat="1" applyFont="1" applyFill="1" applyBorder="1" applyAlignment="1" applyProtection="1">
      <alignment vertical="top"/>
    </xf>
    <xf numFmtId="166" fontId="11" fillId="3" borderId="4" xfId="70" applyFont="1" applyFill="1" applyBorder="1" applyAlignment="1" applyProtection="1">
      <alignment horizontal="center" vertical="top"/>
    </xf>
    <xf numFmtId="167" fontId="2" fillId="3" borderId="12" xfId="41" applyNumberFormat="1" applyFont="1" applyFill="1" applyBorder="1" applyAlignment="1" applyProtection="1">
      <alignment horizontal="right" vertical="top"/>
    </xf>
    <xf numFmtId="1" fontId="3" fillId="3" borderId="11" xfId="41" applyNumberFormat="1" applyFont="1" applyFill="1" applyBorder="1" applyAlignment="1" applyProtection="1">
      <alignment horizontal="right" vertical="top"/>
    </xf>
    <xf numFmtId="0" fontId="3" fillId="3" borderId="4" xfId="41" applyFont="1" applyFill="1" applyBorder="1" applyAlignment="1" applyProtection="1">
      <alignment vertical="top"/>
    </xf>
    <xf numFmtId="166" fontId="2" fillId="3" borderId="4" xfId="70" applyFont="1" applyFill="1" applyBorder="1" applyAlignment="1" applyProtection="1">
      <alignment vertical="top"/>
    </xf>
    <xf numFmtId="168" fontId="2" fillId="3" borderId="11" xfId="41" applyNumberFormat="1" applyFont="1" applyFill="1" applyBorder="1" applyAlignment="1" applyProtection="1">
      <alignment horizontal="right" vertical="top"/>
    </xf>
    <xf numFmtId="0" fontId="2" fillId="3" borderId="11" xfId="41" applyFont="1" applyFill="1" applyBorder="1" applyAlignment="1" applyProtection="1">
      <alignment horizontal="right" vertical="top" wrapText="1"/>
    </xf>
    <xf numFmtId="0" fontId="3" fillId="3" borderId="11" xfId="99" applyFont="1" applyFill="1" applyBorder="1" applyAlignment="1" applyProtection="1">
      <alignment horizontal="right" vertical="top"/>
    </xf>
    <xf numFmtId="0" fontId="2" fillId="3" borderId="11" xfId="99" applyFont="1" applyFill="1" applyBorder="1" applyAlignment="1" applyProtection="1">
      <alignment horizontal="right" vertical="top"/>
    </xf>
    <xf numFmtId="0" fontId="3" fillId="3" borderId="1" xfId="99" applyFont="1" applyFill="1" applyBorder="1" applyAlignment="1" applyProtection="1">
      <alignment horizontal="right" vertical="top"/>
    </xf>
    <xf numFmtId="0" fontId="3" fillId="3" borderId="0" xfId="99" applyFont="1" applyFill="1" applyBorder="1" applyAlignment="1" applyProtection="1">
      <alignment horizontal="left" vertical="top" wrapText="1"/>
    </xf>
    <xf numFmtId="9" fontId="11" fillId="3" borderId="0" xfId="37" applyFont="1" applyFill="1" applyBorder="1" applyAlignment="1" applyProtection="1">
      <alignment vertical="top"/>
    </xf>
    <xf numFmtId="167" fontId="2" fillId="3" borderId="2" xfId="41" applyNumberFormat="1" applyFont="1" applyFill="1" applyBorder="1" applyAlignment="1" applyProtection="1">
      <alignment horizontal="right" vertical="top"/>
    </xf>
    <xf numFmtId="0" fontId="3" fillId="3" borderId="11" xfId="72" applyNumberFormat="1" applyFont="1" applyFill="1" applyBorder="1" applyAlignment="1" applyProtection="1">
      <alignment horizontal="center" vertical="top"/>
    </xf>
    <xf numFmtId="0" fontId="3" fillId="3" borderId="4" xfId="72" applyFont="1" applyFill="1" applyBorder="1" applyAlignment="1" applyProtection="1">
      <alignment vertical="top" wrapText="1"/>
    </xf>
    <xf numFmtId="4" fontId="2" fillId="3" borderId="12" xfId="72" applyNumberFormat="1" applyFont="1" applyFill="1" applyBorder="1" applyAlignment="1" applyProtection="1">
      <alignment horizontal="right" vertical="top"/>
    </xf>
    <xf numFmtId="4" fontId="3" fillId="3" borderId="18" xfId="0" applyNumberFormat="1" applyFont="1" applyFill="1" applyBorder="1" applyAlignment="1" applyProtection="1">
      <alignment horizontal="right" vertical="top" wrapText="1"/>
    </xf>
    <xf numFmtId="4" fontId="2" fillId="3" borderId="18" xfId="0" applyNumberFormat="1" applyFont="1" applyFill="1" applyBorder="1" applyAlignment="1" applyProtection="1">
      <alignment horizontal="right" vertical="top" wrapText="1"/>
    </xf>
    <xf numFmtId="0" fontId="2" fillId="3" borderId="5" xfId="0" applyFont="1" applyFill="1" applyBorder="1" applyAlignment="1" applyProtection="1">
      <alignment horizontal="justify" vertical="top" wrapText="1"/>
    </xf>
    <xf numFmtId="4" fontId="2" fillId="3" borderId="6" xfId="0" applyNumberFormat="1" applyFont="1" applyFill="1" applyBorder="1" applyAlignment="1" applyProtection="1">
      <alignment vertical="top" wrapText="1"/>
    </xf>
    <xf numFmtId="166" fontId="2" fillId="3" borderId="5" xfId="70" applyFont="1" applyFill="1" applyBorder="1" applyAlignment="1" applyProtection="1">
      <alignment horizontal="center" vertical="top"/>
    </xf>
    <xf numFmtId="0" fontId="3" fillId="3" borderId="19" xfId="0" applyFont="1" applyFill="1" applyBorder="1" applyAlignment="1" applyProtection="1">
      <alignment vertical="top" wrapText="1"/>
    </xf>
    <xf numFmtId="0" fontId="3" fillId="3" borderId="10" xfId="0" applyFont="1" applyFill="1" applyBorder="1" applyAlignment="1" applyProtection="1">
      <alignment horizontal="center" vertical="top" wrapText="1"/>
    </xf>
    <xf numFmtId="4" fontId="2" fillId="3" borderId="10" xfId="0" applyNumberFormat="1" applyFont="1" applyFill="1" applyBorder="1" applyAlignment="1" applyProtection="1">
      <alignment vertical="top"/>
    </xf>
    <xf numFmtId="167" fontId="2" fillId="3" borderId="10" xfId="0" applyNumberFormat="1" applyFont="1" applyFill="1" applyBorder="1" applyAlignment="1" applyProtection="1">
      <alignment horizontal="center" vertical="top" wrapText="1"/>
    </xf>
    <xf numFmtId="4" fontId="3" fillId="3" borderId="20" xfId="7" applyNumberFormat="1" applyFont="1" applyFill="1" applyBorder="1" applyAlignment="1" applyProtection="1">
      <alignment horizontal="right" vertical="top"/>
    </xf>
    <xf numFmtId="43" fontId="3" fillId="5" borderId="27" xfId="29" applyFont="1" applyFill="1" applyBorder="1" applyAlignment="1" applyProtection="1">
      <alignment horizontal="right" vertical="top" wrapText="1"/>
    </xf>
    <xf numFmtId="43" fontId="3" fillId="0" borderId="18" xfId="29" applyFont="1" applyFill="1" applyBorder="1" applyAlignment="1" applyProtection="1">
      <alignment horizontal="right" vertical="top" wrapText="1"/>
    </xf>
    <xf numFmtId="43" fontId="2" fillId="0" borderId="18" xfId="29" applyFont="1" applyFill="1" applyBorder="1" applyAlignment="1" applyProtection="1">
      <alignment horizontal="right" vertical="top" wrapText="1"/>
    </xf>
    <xf numFmtId="0" fontId="2" fillId="3" borderId="11" xfId="0" applyFont="1" applyFill="1" applyBorder="1" applyAlignment="1" applyProtection="1">
      <alignment vertical="top" wrapText="1"/>
    </xf>
    <xf numFmtId="0" fontId="2" fillId="0" borderId="7" xfId="0" applyFont="1" applyBorder="1" applyAlignment="1" applyProtection="1">
      <alignment horizontal="right" vertical="top" wrapText="1"/>
    </xf>
    <xf numFmtId="4" fontId="11" fillId="3" borderId="8" xfId="91" applyNumberFormat="1" applyFont="1" applyFill="1" applyBorder="1" applyAlignment="1" applyProtection="1">
      <alignment vertical="top"/>
    </xf>
    <xf numFmtId="187" fontId="11" fillId="4" borderId="5" xfId="0" applyNumberFormat="1" applyFont="1" applyFill="1" applyBorder="1" applyAlignment="1" applyProtection="1">
      <alignment horizontal="center" vertical="top"/>
    </xf>
    <xf numFmtId="43" fontId="2" fillId="3" borderId="18" xfId="29" applyFont="1" applyFill="1" applyBorder="1" applyAlignment="1" applyProtection="1">
      <alignment horizontal="right" vertical="top" wrapText="1"/>
    </xf>
    <xf numFmtId="0" fontId="2" fillId="3" borderId="7" xfId="0" applyFont="1" applyFill="1" applyBorder="1" applyAlignment="1" applyProtection="1">
      <alignment horizontal="right" vertical="top"/>
    </xf>
    <xf numFmtId="10" fontId="11" fillId="3" borderId="8" xfId="0" applyNumberFormat="1" applyFont="1" applyFill="1" applyBorder="1" applyAlignment="1" applyProtection="1">
      <alignment vertical="top"/>
    </xf>
    <xf numFmtId="0" fontId="3" fillId="3" borderId="4" xfId="0" applyFont="1" applyFill="1" applyBorder="1" applyAlignment="1" applyProtection="1">
      <alignment horizontal="right" vertical="top"/>
    </xf>
    <xf numFmtId="4" fontId="3" fillId="3" borderId="12" xfId="14" applyNumberFormat="1" applyFont="1" applyFill="1" applyBorder="1" applyAlignment="1" applyProtection="1">
      <alignment vertical="top"/>
    </xf>
    <xf numFmtId="4" fontId="2" fillId="0" borderId="11" xfId="7" applyNumberFormat="1" applyFont="1" applyBorder="1" applyAlignment="1" applyProtection="1">
      <alignment horizontal="right" vertical="top"/>
    </xf>
    <xf numFmtId="4" fontId="15" fillId="0" borderId="4" xfId="0" applyNumberFormat="1" applyFont="1" applyBorder="1" applyAlignment="1" applyProtection="1">
      <alignment vertical="top"/>
    </xf>
    <xf numFmtId="4" fontId="2" fillId="0" borderId="4" xfId="7" applyNumberFormat="1" applyFont="1" applyBorder="1" applyAlignment="1" applyProtection="1">
      <alignment vertical="top"/>
    </xf>
    <xf numFmtId="4" fontId="2" fillId="0" borderId="4" xfId="7" applyNumberFormat="1" applyFont="1" applyBorder="1" applyAlignment="1" applyProtection="1">
      <alignment horizontal="center" vertical="top"/>
    </xf>
    <xf numFmtId="4" fontId="2" fillId="0" borderId="12" xfId="71" applyNumberFormat="1" applyFont="1" applyFill="1" applyBorder="1" applyAlignment="1" applyProtection="1">
      <alignment vertical="top" wrapText="1"/>
    </xf>
    <xf numFmtId="4" fontId="3" fillId="5" borderId="22" xfId="0" applyNumberFormat="1" applyFont="1" applyFill="1" applyBorder="1" applyAlignment="1" applyProtection="1">
      <alignment horizontal="right" vertical="top" wrapText="1"/>
    </xf>
    <xf numFmtId="4" fontId="3" fillId="5" borderId="23" xfId="0" applyNumberFormat="1" applyFont="1" applyFill="1" applyBorder="1" applyAlignment="1" applyProtection="1">
      <alignment horizontal="right" vertical="top" wrapText="1"/>
    </xf>
    <xf numFmtId="4" fontId="3" fillId="5" borderId="24" xfId="0" applyNumberFormat="1" applyFont="1" applyFill="1" applyBorder="1" applyAlignment="1" applyProtection="1">
      <alignment horizontal="right" vertical="top" wrapText="1"/>
    </xf>
    <xf numFmtId="0" fontId="2" fillId="0" borderId="0" xfId="0" applyFont="1" applyFill="1" applyBorder="1" applyAlignment="1" applyProtection="1">
      <alignment horizontal="right" vertical="top" wrapText="1"/>
    </xf>
    <xf numFmtId="0" fontId="3" fillId="0" borderId="0" xfId="0" applyFont="1" applyFill="1" applyBorder="1" applyAlignment="1" applyProtection="1">
      <alignment horizontal="center" vertical="top" wrapText="1"/>
    </xf>
    <xf numFmtId="4" fontId="2" fillId="0" borderId="0" xfId="0" applyNumberFormat="1" applyFont="1" applyFill="1" applyBorder="1" applyAlignment="1" applyProtection="1">
      <alignment horizontal="right" vertical="top" wrapText="1"/>
    </xf>
    <xf numFmtId="4" fontId="2" fillId="0" borderId="0" xfId="0" applyNumberFormat="1" applyFont="1" applyFill="1" applyBorder="1" applyAlignment="1" applyProtection="1">
      <alignment horizontal="center" vertical="top" wrapText="1"/>
    </xf>
    <xf numFmtId="4" fontId="3" fillId="0" borderId="0" xfId="26" applyNumberFormat="1" applyFont="1" applyFill="1" applyBorder="1" applyAlignment="1" applyProtection="1">
      <alignment horizontal="center" vertical="top" wrapText="1"/>
    </xf>
    <xf numFmtId="0" fontId="2" fillId="3" borderId="0" xfId="48" applyNumberFormat="1" applyFont="1" applyFill="1" applyBorder="1" applyAlignment="1" applyProtection="1">
      <alignment horizontal="left" vertical="top"/>
    </xf>
    <xf numFmtId="0" fontId="2" fillId="3" borderId="0" xfId="48" applyNumberFormat="1" applyFont="1" applyFill="1" applyBorder="1" applyAlignment="1" applyProtection="1">
      <alignment vertical="top"/>
    </xf>
    <xf numFmtId="4" fontId="2" fillId="3" borderId="0" xfId="48" applyNumberFormat="1" applyFont="1" applyFill="1" applyBorder="1" applyAlignment="1" applyProtection="1">
      <alignment horizontal="right" vertical="top" wrapText="1"/>
    </xf>
    <xf numFmtId="0" fontId="2" fillId="3" borderId="0" xfId="48" applyNumberFormat="1" applyFont="1" applyFill="1" applyBorder="1" applyAlignment="1" applyProtection="1">
      <alignment horizontal="center" vertical="top"/>
    </xf>
    <xf numFmtId="43" fontId="2" fillId="3" borderId="0" xfId="48" applyFont="1" applyFill="1" applyBorder="1" applyAlignment="1" applyProtection="1">
      <alignment vertical="top" wrapText="1"/>
    </xf>
    <xf numFmtId="43" fontId="2" fillId="3" borderId="0" xfId="48" applyFont="1" applyFill="1" applyBorder="1" applyAlignment="1" applyProtection="1">
      <alignment horizontal="right" vertical="top" wrapText="1"/>
    </xf>
    <xf numFmtId="0" fontId="2" fillId="3" borderId="0" xfId="48" applyNumberFormat="1" applyFont="1" applyFill="1" applyAlignment="1" applyProtection="1">
      <alignment vertical="top"/>
    </xf>
    <xf numFmtId="4" fontId="3" fillId="3" borderId="0" xfId="48" applyNumberFormat="1" applyFont="1" applyFill="1" applyBorder="1" applyAlignment="1" applyProtection="1">
      <alignment vertical="top"/>
    </xf>
    <xf numFmtId="0" fontId="3" fillId="3" borderId="0" xfId="48" quotePrefix="1" applyNumberFormat="1" applyFont="1" applyFill="1" applyBorder="1" applyAlignment="1" applyProtection="1">
      <alignment vertical="top"/>
    </xf>
    <xf numFmtId="43" fontId="2" fillId="3" borderId="0" xfId="48" quotePrefix="1" applyFont="1" applyFill="1" applyBorder="1" applyAlignment="1" applyProtection="1">
      <alignment horizontal="left" vertical="top"/>
    </xf>
    <xf numFmtId="4" fontId="2" fillId="3" borderId="0" xfId="48" applyNumberFormat="1" applyFont="1" applyFill="1" applyBorder="1" applyAlignment="1" applyProtection="1">
      <alignment horizontal="left" vertical="top"/>
    </xf>
    <xf numFmtId="0" fontId="2" fillId="3" borderId="0" xfId="48" quotePrefix="1" applyNumberFormat="1" applyFont="1" applyFill="1" applyBorder="1" applyAlignment="1" applyProtection="1">
      <alignment horizontal="left" vertical="top"/>
    </xf>
    <xf numFmtId="43" fontId="2" fillId="3" borderId="0" xfId="48" quotePrefix="1" applyFont="1" applyFill="1" applyBorder="1" applyAlignment="1" applyProtection="1">
      <alignment vertical="top"/>
    </xf>
    <xf numFmtId="0" fontId="20" fillId="3" borderId="0" xfId="48" applyNumberFormat="1" applyFont="1" applyFill="1" applyBorder="1" applyAlignment="1" applyProtection="1">
      <alignment vertical="top"/>
    </xf>
    <xf numFmtId="0" fontId="21" fillId="3" borderId="0" xfId="48" applyNumberFormat="1" applyFont="1" applyFill="1" applyBorder="1" applyAlignment="1" applyProtection="1">
      <alignment vertical="top"/>
    </xf>
    <xf numFmtId="4" fontId="20" fillId="3" borderId="0" xfId="48" applyNumberFormat="1" applyFont="1" applyFill="1" applyBorder="1" applyAlignment="1" applyProtection="1">
      <alignment horizontal="right" vertical="top" wrapText="1"/>
    </xf>
    <xf numFmtId="0" fontId="20" fillId="3" borderId="0" xfId="48" applyNumberFormat="1" applyFont="1" applyFill="1" applyBorder="1" applyAlignment="1" applyProtection="1">
      <alignment horizontal="center" vertical="top"/>
    </xf>
    <xf numFmtId="43" fontId="20" fillId="3" borderId="0" xfId="48" applyFont="1" applyFill="1" applyBorder="1" applyAlignment="1" applyProtection="1">
      <alignment vertical="top" wrapText="1"/>
    </xf>
    <xf numFmtId="43" fontId="21" fillId="3" borderId="0" xfId="48" applyFont="1" applyFill="1" applyBorder="1" applyAlignment="1" applyProtection="1">
      <alignment horizontal="right" vertical="top" wrapText="1"/>
    </xf>
    <xf numFmtId="0" fontId="3" fillId="3" borderId="0" xfId="48" applyNumberFormat="1" applyFont="1" applyFill="1" applyBorder="1" applyAlignment="1" applyProtection="1">
      <alignment vertical="top"/>
    </xf>
    <xf numFmtId="0" fontId="20" fillId="3" borderId="0" xfId="48" applyNumberFormat="1" applyFont="1" applyFill="1" applyBorder="1" applyAlignment="1" applyProtection="1">
      <alignment horizontal="left" vertical="top" wrapText="1"/>
    </xf>
    <xf numFmtId="4" fontId="2" fillId="3" borderId="0" xfId="48" applyNumberFormat="1" applyFont="1" applyFill="1" applyBorder="1" applyAlignment="1" applyProtection="1">
      <alignment horizontal="left" vertical="top" wrapText="1"/>
    </xf>
    <xf numFmtId="0" fontId="2" fillId="3" borderId="0" xfId="48" applyNumberFormat="1" applyFont="1" applyFill="1" applyBorder="1" applyAlignment="1" applyProtection="1">
      <alignment horizontal="left" vertical="top" wrapText="1"/>
    </xf>
    <xf numFmtId="43" fontId="2" fillId="3" borderId="0" xfId="48" applyFont="1" applyFill="1" applyBorder="1" applyAlignment="1" applyProtection="1">
      <alignment horizontal="left" vertical="top" wrapText="1"/>
    </xf>
    <xf numFmtId="0" fontId="2" fillId="3" borderId="0" xfId="48" applyNumberFormat="1" applyFont="1" applyFill="1" applyBorder="1" applyAlignment="1" applyProtection="1">
      <alignment vertical="top" wrapText="1"/>
    </xf>
    <xf numFmtId="0" fontId="20" fillId="3" borderId="0" xfId="48" applyNumberFormat="1" applyFont="1" applyFill="1" applyBorder="1" applyAlignment="1" applyProtection="1">
      <alignment vertical="top" wrapText="1"/>
    </xf>
    <xf numFmtId="4" fontId="20" fillId="3" borderId="0" xfId="48" applyNumberFormat="1" applyFont="1" applyFill="1" applyBorder="1" applyAlignment="1" applyProtection="1">
      <alignment horizontal="left" vertical="top" wrapText="1"/>
    </xf>
    <xf numFmtId="43" fontId="20" fillId="3" borderId="0" xfId="48" applyFont="1" applyFill="1" applyBorder="1" applyAlignment="1" applyProtection="1">
      <alignment horizontal="left" vertical="top" wrapText="1"/>
    </xf>
    <xf numFmtId="0" fontId="3" fillId="3" borderId="0" xfId="48" applyNumberFormat="1" applyFont="1" applyFill="1" applyAlignment="1" applyProtection="1">
      <alignment vertical="top"/>
    </xf>
    <xf numFmtId="43" fontId="2" fillId="3" borderId="0" xfId="48" applyFont="1" applyFill="1" applyBorder="1" applyAlignment="1" applyProtection="1">
      <alignment vertical="top"/>
    </xf>
    <xf numFmtId="4" fontId="2" fillId="3" borderId="0" xfId="48" applyNumberFormat="1" applyFont="1" applyFill="1" applyBorder="1" applyAlignment="1" applyProtection="1">
      <alignment horizontal="center" vertical="top"/>
    </xf>
    <xf numFmtId="43" fontId="2" fillId="3" borderId="0" xfId="48" applyFont="1" applyFill="1" applyBorder="1" applyAlignment="1" applyProtection="1">
      <alignment horizontal="center" vertical="top"/>
    </xf>
    <xf numFmtId="0" fontId="3" fillId="3" borderId="0" xfId="0" applyFont="1" applyFill="1" applyBorder="1" applyAlignment="1" applyProtection="1">
      <alignment horizontal="center" vertical="top" wrapText="1"/>
    </xf>
    <xf numFmtId="167" fontId="2" fillId="3" borderId="0" xfId="0" applyNumberFormat="1" applyFont="1" applyFill="1" applyBorder="1" applyAlignment="1" applyProtection="1">
      <alignment horizontal="center" vertical="top"/>
    </xf>
    <xf numFmtId="43" fontId="4" fillId="3" borderId="0" xfId="48" applyFont="1" applyFill="1" applyBorder="1" applyAlignment="1" applyProtection="1">
      <alignment vertical="top" wrapText="1"/>
    </xf>
    <xf numFmtId="43" fontId="3" fillId="3" borderId="0" xfId="48" applyFont="1" applyFill="1" applyBorder="1" applyAlignment="1" applyProtection="1">
      <alignment horizontal="right" vertical="top" wrapText="1"/>
    </xf>
    <xf numFmtId="0" fontId="4" fillId="3" borderId="0" xfId="0" applyFont="1" applyFill="1" applyBorder="1" applyAlignment="1" applyProtection="1">
      <alignment vertical="top" wrapText="1"/>
    </xf>
    <xf numFmtId="4" fontId="2" fillId="3" borderId="0" xfId="0" applyNumberFormat="1" applyFont="1" applyFill="1" applyBorder="1" applyAlignment="1" applyProtection="1">
      <alignment vertical="top"/>
    </xf>
    <xf numFmtId="0" fontId="2" fillId="0" borderId="0" xfId="2" applyFont="1" applyFill="1" applyBorder="1" applyAlignment="1" applyProtection="1">
      <alignment vertical="top" wrapText="1"/>
    </xf>
    <xf numFmtId="0" fontId="2" fillId="0" borderId="0" xfId="2" applyFont="1" applyFill="1" applyBorder="1" applyAlignment="1" applyProtection="1">
      <alignment horizontal="center" vertical="top" wrapText="1"/>
    </xf>
    <xf numFmtId="4" fontId="2" fillId="0" borderId="0" xfId="2" applyNumberFormat="1" applyFont="1" applyFill="1" applyBorder="1" applyAlignment="1" applyProtection="1">
      <alignment horizontal="right" vertical="top" wrapText="1"/>
    </xf>
    <xf numFmtId="4" fontId="2" fillId="0" borderId="4" xfId="2" applyNumberFormat="1" applyFont="1" applyFill="1" applyBorder="1" applyAlignment="1" applyProtection="1">
      <alignment vertical="top"/>
      <protection locked="0"/>
    </xf>
    <xf numFmtId="4" fontId="2" fillId="3" borderId="4" xfId="0" applyNumberFormat="1" applyFont="1" applyFill="1" applyBorder="1" applyAlignment="1" applyProtection="1">
      <alignment horizontal="right" vertical="top"/>
      <protection locked="0"/>
    </xf>
    <xf numFmtId="4" fontId="2" fillId="3" borderId="4" xfId="97" applyNumberFormat="1" applyFont="1" applyFill="1" applyBorder="1" applyAlignment="1" applyProtection="1">
      <alignment horizontal="right" vertical="top" wrapText="1"/>
      <protection locked="0"/>
    </xf>
    <xf numFmtId="4" fontId="2" fillId="3" borderId="4" xfId="86" applyNumberFormat="1" applyFont="1" applyFill="1" applyBorder="1" applyAlignment="1" applyProtection="1">
      <alignment vertical="top" wrapText="1"/>
      <protection locked="0"/>
    </xf>
    <xf numFmtId="4" fontId="2" fillId="3" borderId="4" xfId="35" applyNumberFormat="1" applyFont="1" applyFill="1" applyBorder="1" applyAlignment="1" applyProtection="1">
      <alignment vertical="top"/>
      <protection locked="0"/>
    </xf>
    <xf numFmtId="4" fontId="2" fillId="3" borderId="4" xfId="35" applyNumberFormat="1" applyFont="1" applyFill="1" applyBorder="1" applyAlignment="1" applyProtection="1">
      <alignment horizontal="right" vertical="top" wrapText="1"/>
      <protection locked="0"/>
    </xf>
    <xf numFmtId="4" fontId="2" fillId="3" borderId="4" xfId="88" applyNumberFormat="1" applyFont="1" applyFill="1" applyBorder="1" applyAlignment="1" applyProtection="1">
      <alignment horizontal="right" vertical="top"/>
      <protection locked="0"/>
    </xf>
    <xf numFmtId="4" fontId="5" fillId="3" borderId="4" xfId="0" applyNumberFormat="1" applyFont="1" applyFill="1" applyBorder="1" applyAlignment="1" applyProtection="1">
      <alignment horizontal="right" vertical="top" wrapText="1"/>
      <protection locked="0"/>
    </xf>
    <xf numFmtId="4" fontId="2" fillId="3" borderId="4" xfId="88" applyNumberFormat="1" applyFont="1" applyFill="1" applyBorder="1" applyAlignment="1" applyProtection="1">
      <alignment horizontal="right" vertical="top" wrapText="1"/>
      <protection locked="0"/>
    </xf>
    <xf numFmtId="4" fontId="2" fillId="3" borderId="4" xfId="0" applyNumberFormat="1" applyFont="1" applyFill="1" applyBorder="1" applyAlignment="1" applyProtection="1">
      <alignment horizontal="right" vertical="top" wrapText="1"/>
      <protection locked="0"/>
    </xf>
    <xf numFmtId="2" fontId="2" fillId="3" borderId="4" xfId="0" applyNumberFormat="1" applyFont="1" applyFill="1" applyBorder="1" applyAlignment="1" applyProtection="1">
      <alignment horizontal="center" vertical="top"/>
      <protection locked="0"/>
    </xf>
    <xf numFmtId="4" fontId="2" fillId="3" borderId="9" xfId="8" applyNumberFormat="1" applyFont="1" applyFill="1" applyBorder="1" applyAlignment="1" applyProtection="1">
      <alignment horizontal="right" vertical="top"/>
      <protection locked="0"/>
    </xf>
    <xf numFmtId="4" fontId="2" fillId="3" borderId="4" xfId="86" applyNumberFormat="1" applyFont="1" applyFill="1" applyBorder="1" applyAlignment="1" applyProtection="1">
      <alignment horizontal="right" vertical="top" wrapText="1"/>
      <protection locked="0"/>
    </xf>
    <xf numFmtId="0" fontId="3" fillId="2" borderId="23" xfId="13" applyFont="1" applyFill="1" applyBorder="1" applyAlignment="1" applyProtection="1">
      <alignment vertical="top"/>
      <protection locked="0"/>
    </xf>
    <xf numFmtId="0" fontId="5" fillId="3" borderId="4" xfId="0" applyFont="1" applyFill="1" applyBorder="1" applyAlignment="1" applyProtection="1">
      <alignment horizontal="center" vertical="top"/>
      <protection locked="0"/>
    </xf>
    <xf numFmtId="4" fontId="5" fillId="3" borderId="4" xfId="0" applyNumberFormat="1" applyFont="1" applyFill="1" applyBorder="1" applyAlignment="1" applyProtection="1">
      <alignment vertical="top"/>
      <protection locked="0"/>
    </xf>
    <xf numFmtId="4" fontId="5" fillId="3" borderId="4" xfId="0" applyNumberFormat="1" applyFont="1" applyFill="1" applyBorder="1" applyAlignment="1" applyProtection="1">
      <alignment horizontal="right" vertical="top"/>
      <protection locked="0"/>
    </xf>
    <xf numFmtId="0" fontId="6" fillId="3" borderId="4" xfId="0" applyFont="1" applyFill="1" applyBorder="1" applyAlignment="1" applyProtection="1">
      <alignment horizontal="center" vertical="top"/>
      <protection locked="0"/>
    </xf>
    <xf numFmtId="4" fontId="3" fillId="3" borderId="4" xfId="13" applyNumberFormat="1" applyFont="1" applyFill="1" applyBorder="1" applyAlignment="1" applyProtection="1">
      <alignment vertical="top"/>
      <protection locked="0"/>
    </xf>
    <xf numFmtId="167" fontId="2" fillId="3" borderId="4" xfId="0" applyNumberFormat="1" applyFont="1" applyFill="1" applyBorder="1" applyAlignment="1" applyProtection="1">
      <alignment horizontal="right" vertical="top"/>
      <protection locked="0"/>
    </xf>
    <xf numFmtId="4" fontId="2" fillId="3" borderId="4" xfId="18" applyNumberFormat="1" applyFont="1" applyFill="1" applyBorder="1" applyAlignment="1" applyProtection="1">
      <alignment horizontal="right" vertical="top" wrapText="1"/>
      <protection locked="0"/>
    </xf>
    <xf numFmtId="4" fontId="6" fillId="3" borderId="4" xfId="0" applyNumberFormat="1" applyFont="1" applyFill="1" applyBorder="1" applyAlignment="1" applyProtection="1">
      <alignment horizontal="right" vertical="top"/>
      <protection locked="0"/>
    </xf>
    <xf numFmtId="167" fontId="2" fillId="3" borderId="4" xfId="0" applyNumberFormat="1" applyFont="1" applyFill="1" applyBorder="1" applyAlignment="1" applyProtection="1">
      <alignment vertical="top"/>
      <protection locked="0"/>
    </xf>
    <xf numFmtId="4" fontId="2" fillId="3" borderId="4" xfId="69" applyNumberFormat="1" applyFont="1" applyFill="1" applyBorder="1" applyAlignment="1" applyProtection="1">
      <alignment vertical="top"/>
      <protection locked="0"/>
    </xf>
    <xf numFmtId="4" fontId="2" fillId="3" borderId="4" xfId="2" applyNumberFormat="1" applyFont="1" applyFill="1" applyBorder="1" applyAlignment="1" applyProtection="1">
      <alignment vertical="top"/>
      <protection locked="0"/>
    </xf>
    <xf numFmtId="4" fontId="4" fillId="3" borderId="9" xfId="8" applyNumberFormat="1" applyFont="1" applyFill="1" applyBorder="1" applyAlignment="1" applyProtection="1">
      <alignment horizontal="right" vertical="top"/>
      <protection locked="0"/>
    </xf>
    <xf numFmtId="4" fontId="2" fillId="3" borderId="9" xfId="0" applyNumberFormat="1" applyFont="1" applyFill="1" applyBorder="1" applyAlignment="1" applyProtection="1">
      <alignment horizontal="right" vertical="top"/>
      <protection locked="0"/>
    </xf>
    <xf numFmtId="4" fontId="5" fillId="3" borderId="9" xfId="8" applyNumberFormat="1" applyFont="1" applyFill="1" applyBorder="1" applyAlignment="1" applyProtection="1">
      <alignment horizontal="right" vertical="top"/>
      <protection locked="0"/>
    </xf>
    <xf numFmtId="172" fontId="2" fillId="3" borderId="9" xfId="36" applyNumberFormat="1" applyFont="1" applyFill="1" applyBorder="1" applyAlignment="1" applyProtection="1">
      <alignment horizontal="right" vertical="top" wrapText="1"/>
      <protection locked="0"/>
    </xf>
    <xf numFmtId="166" fontId="2" fillId="3" borderId="9" xfId="70" applyFont="1" applyFill="1" applyBorder="1" applyAlignment="1" applyProtection="1">
      <alignment horizontal="right" vertical="top" wrapText="1"/>
      <protection locked="0"/>
    </xf>
    <xf numFmtId="4" fontId="2" fillId="3" borderId="9" xfId="28" applyNumberFormat="1" applyFont="1" applyFill="1" applyBorder="1" applyAlignment="1" applyProtection="1">
      <alignment horizontal="right" vertical="top"/>
      <protection locked="0"/>
    </xf>
    <xf numFmtId="0" fontId="2" fillId="3" borderId="9" xfId="0" applyFont="1" applyFill="1" applyBorder="1" applyAlignment="1" applyProtection="1">
      <alignment horizontal="right" vertical="top"/>
      <protection locked="0"/>
    </xf>
    <xf numFmtId="4" fontId="3" fillId="3" borderId="4" xfId="0" applyNumberFormat="1" applyFont="1" applyFill="1" applyBorder="1" applyAlignment="1" applyProtection="1">
      <alignment vertical="top" wrapText="1"/>
      <protection locked="0"/>
    </xf>
    <xf numFmtId="4" fontId="2" fillId="3" borderId="4" xfId="121" applyNumberFormat="1" applyFont="1" applyFill="1" applyBorder="1" applyAlignment="1" applyProtection="1">
      <alignment horizontal="right" vertical="top" wrapText="1"/>
      <protection locked="0"/>
    </xf>
    <xf numFmtId="4" fontId="2" fillId="3" borderId="4" xfId="0" applyNumberFormat="1" applyFont="1" applyFill="1" applyBorder="1" applyAlignment="1" applyProtection="1">
      <alignment vertical="top" wrapText="1"/>
      <protection locked="0"/>
    </xf>
    <xf numFmtId="166" fontId="2" fillId="3" borderId="9" xfId="70" applyFont="1" applyFill="1" applyBorder="1" applyAlignment="1" applyProtection="1">
      <alignment horizontal="right" vertical="top"/>
      <protection locked="0"/>
    </xf>
    <xf numFmtId="4" fontId="5" fillId="3" borderId="4" xfId="86" applyNumberFormat="1" applyFont="1" applyFill="1" applyBorder="1" applyAlignment="1" applyProtection="1">
      <alignment vertical="top" wrapText="1"/>
      <protection locked="0"/>
    </xf>
    <xf numFmtId="39" fontId="2" fillId="3" borderId="9" xfId="48" applyNumberFormat="1" applyFont="1" applyFill="1" applyBorder="1" applyAlignment="1" applyProtection="1">
      <alignment vertical="top"/>
      <protection locked="0"/>
    </xf>
    <xf numFmtId="167" fontId="2" fillId="3" borderId="4" xfId="108" applyNumberFormat="1" applyFont="1" applyFill="1" applyBorder="1" applyAlignment="1" applyProtection="1">
      <alignment horizontal="right" vertical="top"/>
      <protection locked="0"/>
    </xf>
    <xf numFmtId="167" fontId="2" fillId="3" borderId="4" xfId="108" applyNumberFormat="1" applyFont="1" applyFill="1" applyBorder="1" applyAlignment="1" applyProtection="1">
      <alignment vertical="top"/>
      <protection locked="0"/>
    </xf>
    <xf numFmtId="166" fontId="2" fillId="3" borderId="4" xfId="22" applyFont="1" applyFill="1" applyBorder="1" applyAlignment="1" applyProtection="1">
      <alignment horizontal="right" vertical="top" wrapText="1"/>
      <protection locked="0"/>
    </xf>
    <xf numFmtId="0" fontId="2" fillId="3" borderId="4" xfId="0" applyFont="1" applyFill="1" applyBorder="1" applyAlignment="1" applyProtection="1">
      <alignment vertical="top"/>
      <protection locked="0"/>
    </xf>
    <xf numFmtId="4" fontId="2" fillId="3" borderId="4" xfId="108" applyNumberFormat="1" applyFont="1" applyFill="1" applyBorder="1" applyAlignment="1" applyProtection="1">
      <alignment vertical="top"/>
      <protection locked="0"/>
    </xf>
    <xf numFmtId="2" fontId="2" fillId="3" borderId="4" xfId="0" applyNumberFormat="1" applyFont="1" applyFill="1" applyBorder="1" applyAlignment="1" applyProtection="1">
      <alignment vertical="top"/>
      <protection locked="0"/>
    </xf>
    <xf numFmtId="4" fontId="5" fillId="3" borderId="4" xfId="108" applyNumberFormat="1" applyFont="1" applyFill="1" applyBorder="1" applyAlignment="1" applyProtection="1">
      <alignment vertical="top"/>
      <protection locked="0"/>
    </xf>
    <xf numFmtId="4" fontId="11" fillId="3" borderId="4" xfId="108" applyNumberFormat="1" applyFont="1" applyFill="1" applyBorder="1" applyAlignment="1" applyProtection="1">
      <alignment vertical="top"/>
      <protection locked="0"/>
    </xf>
    <xf numFmtId="4" fontId="2" fillId="3" borderId="4" xfId="41" applyNumberFormat="1" applyFont="1" applyFill="1" applyBorder="1" applyAlignment="1" applyProtection="1">
      <alignment vertical="top" wrapText="1"/>
      <protection locked="0"/>
    </xf>
    <xf numFmtId="2" fontId="2" fillId="3" borderId="4" xfId="112" applyNumberFormat="1" applyFont="1" applyFill="1" applyBorder="1" applyAlignment="1" applyProtection="1">
      <alignment vertical="top" wrapText="1"/>
      <protection locked="0"/>
    </xf>
    <xf numFmtId="4" fontId="2" fillId="3" borderId="4" xfId="111" applyNumberFormat="1" applyFont="1" applyFill="1" applyBorder="1" applyAlignment="1" applyProtection="1">
      <alignment vertical="top"/>
      <protection locked="0"/>
    </xf>
    <xf numFmtId="4" fontId="2" fillId="3" borderId="4" xfId="73" applyNumberFormat="1" applyFont="1" applyFill="1" applyBorder="1" applyAlignment="1" applyProtection="1">
      <alignment vertical="top"/>
      <protection locked="0"/>
    </xf>
    <xf numFmtId="4" fontId="6" fillId="3" borderId="4" xfId="0" applyNumberFormat="1" applyFont="1" applyFill="1" applyBorder="1" applyAlignment="1" applyProtection="1">
      <alignment horizontal="center" vertical="top"/>
      <protection locked="0"/>
    </xf>
    <xf numFmtId="166" fontId="5" fillId="3" borderId="4" xfId="22" applyFont="1" applyFill="1" applyBorder="1" applyAlignment="1" applyProtection="1">
      <alignment horizontal="right" vertical="top" wrapText="1"/>
      <protection locked="0"/>
    </xf>
    <xf numFmtId="4" fontId="2" fillId="3" borderId="4" xfId="120" applyNumberFormat="1" applyFont="1" applyFill="1" applyBorder="1" applyAlignment="1" applyProtection="1">
      <alignment horizontal="right" vertical="top"/>
      <protection locked="0"/>
    </xf>
    <xf numFmtId="4" fontId="5" fillId="3" borderId="4" xfId="120" applyNumberFormat="1" applyFont="1" applyFill="1" applyBorder="1" applyAlignment="1" applyProtection="1">
      <alignment horizontal="right" vertical="top"/>
      <protection locked="0"/>
    </xf>
    <xf numFmtId="4" fontId="2" fillId="3" borderId="4" xfId="120" applyNumberFormat="1" applyFont="1" applyFill="1" applyBorder="1" applyAlignment="1" applyProtection="1">
      <alignment horizontal="right" vertical="top" wrapText="1"/>
      <protection locked="0"/>
    </xf>
    <xf numFmtId="4" fontId="2" fillId="3" borderId="4" xfId="118" applyNumberFormat="1" applyFont="1" applyFill="1" applyBorder="1" applyAlignment="1" applyProtection="1">
      <alignment horizontal="right" vertical="top"/>
      <protection locked="0"/>
    </xf>
    <xf numFmtId="4" fontId="4" fillId="3" borderId="4" xfId="118" applyNumberFormat="1" applyFont="1" applyFill="1" applyBorder="1" applyAlignment="1" applyProtection="1">
      <alignment horizontal="right" vertical="top"/>
      <protection locked="0"/>
    </xf>
    <xf numFmtId="166" fontId="5" fillId="3" borderId="4" xfId="22" applyFont="1" applyFill="1" applyBorder="1" applyAlignment="1" applyProtection="1">
      <alignment vertical="top"/>
      <protection locked="0"/>
    </xf>
    <xf numFmtId="167" fontId="5" fillId="3" borderId="4" xfId="104" applyNumberFormat="1" applyFont="1" applyFill="1" applyBorder="1" applyAlignment="1" applyProtection="1">
      <alignment vertical="top"/>
      <protection locked="0"/>
    </xf>
    <xf numFmtId="167" fontId="2" fillId="3" borderId="4" xfId="104" applyNumberFormat="1" applyFont="1" applyFill="1" applyBorder="1" applyAlignment="1" applyProtection="1">
      <alignment vertical="top"/>
      <protection locked="0"/>
    </xf>
    <xf numFmtId="4" fontId="4" fillId="3" borderId="4" xfId="0" applyNumberFormat="1" applyFont="1" applyFill="1" applyBorder="1" applyAlignment="1" applyProtection="1">
      <alignment horizontal="right" vertical="top" wrapText="1"/>
      <protection locked="0"/>
    </xf>
    <xf numFmtId="4" fontId="5" fillId="3" borderId="4" xfId="18" applyNumberFormat="1" applyFont="1" applyFill="1" applyBorder="1" applyAlignment="1" applyProtection="1">
      <alignment horizontal="right" vertical="top" wrapText="1"/>
      <protection locked="0"/>
    </xf>
    <xf numFmtId="43" fontId="2" fillId="3" borderId="4" xfId="0" applyNumberFormat="1" applyFont="1" applyFill="1" applyBorder="1" applyAlignment="1" applyProtection="1">
      <alignment horizontal="right" vertical="top" wrapText="1"/>
      <protection locked="0"/>
    </xf>
    <xf numFmtId="43" fontId="5" fillId="3" borderId="4" xfId="0" applyNumberFormat="1" applyFont="1" applyFill="1" applyBorder="1" applyAlignment="1" applyProtection="1">
      <alignment horizontal="right" vertical="top" wrapText="1"/>
      <protection locked="0"/>
    </xf>
    <xf numFmtId="167" fontId="2" fillId="3" borderId="4" xfId="0" applyNumberFormat="1" applyFont="1" applyFill="1" applyBorder="1" applyAlignment="1" applyProtection="1">
      <alignment vertical="top" wrapText="1"/>
      <protection locked="0"/>
    </xf>
    <xf numFmtId="4" fontId="4" fillId="3" borderId="4" xfId="118" applyNumberFormat="1" applyFont="1" applyFill="1" applyBorder="1" applyAlignment="1" applyProtection="1">
      <alignment horizontal="right" vertical="top" wrapText="1"/>
      <protection locked="0"/>
    </xf>
    <xf numFmtId="167" fontId="2" fillId="3" borderId="4" xfId="41" applyNumberFormat="1" applyFont="1" applyFill="1" applyBorder="1" applyAlignment="1" applyProtection="1">
      <alignment vertical="top"/>
      <protection locked="0"/>
    </xf>
    <xf numFmtId="4" fontId="2" fillId="2" borderId="23" xfId="77" applyNumberFormat="1" applyFont="1" applyFill="1" applyBorder="1" applyAlignment="1" applyProtection="1">
      <alignment horizontal="right" vertical="top" wrapText="1"/>
      <protection locked="0"/>
    </xf>
    <xf numFmtId="166" fontId="2" fillId="2" borderId="30" xfId="70" applyFont="1" applyFill="1" applyBorder="1" applyAlignment="1" applyProtection="1">
      <alignment horizontal="right" vertical="top"/>
      <protection locked="0"/>
    </xf>
    <xf numFmtId="166" fontId="2" fillId="3" borderId="0" xfId="70" applyFont="1" applyFill="1" applyBorder="1" applyAlignment="1" applyProtection="1">
      <alignment horizontal="right" vertical="top"/>
      <protection locked="0"/>
    </xf>
    <xf numFmtId="4" fontId="3" fillId="0" borderId="4" xfId="2" applyNumberFormat="1" applyFont="1" applyFill="1" applyBorder="1" applyAlignment="1" applyProtection="1">
      <alignment vertical="top"/>
      <protection locked="0"/>
    </xf>
    <xf numFmtId="43" fontId="2" fillId="3" borderId="4" xfId="1" applyFont="1" applyFill="1" applyBorder="1" applyAlignment="1" applyProtection="1">
      <alignment horizontal="right" vertical="top" wrapText="1"/>
      <protection locked="0"/>
    </xf>
    <xf numFmtId="43" fontId="2" fillId="3" borderId="4" xfId="1" applyFont="1" applyFill="1" applyBorder="1" applyAlignment="1" applyProtection="1">
      <alignment horizontal="right" vertical="top"/>
      <protection locked="0"/>
    </xf>
    <xf numFmtId="43" fontId="2" fillId="3" borderId="4" xfId="65" applyFont="1" applyFill="1" applyBorder="1" applyAlignment="1" applyProtection="1">
      <alignment horizontal="right" vertical="top" wrapText="1"/>
      <protection locked="0"/>
    </xf>
    <xf numFmtId="4" fontId="5" fillId="3" borderId="4" xfId="0" applyNumberFormat="1" applyFont="1" applyFill="1" applyBorder="1" applyAlignment="1" applyProtection="1">
      <alignment vertical="top" wrapText="1"/>
      <protection locked="0"/>
    </xf>
    <xf numFmtId="165" fontId="2" fillId="3" borderId="4" xfId="0" applyNumberFormat="1" applyFont="1" applyFill="1" applyBorder="1" applyAlignment="1" applyProtection="1">
      <alignment horizontal="right" vertical="top"/>
      <protection locked="0"/>
    </xf>
    <xf numFmtId="39" fontId="2" fillId="3" borderId="4" xfId="0" applyNumberFormat="1" applyFont="1" applyFill="1" applyBorder="1" applyAlignment="1" applyProtection="1">
      <alignment vertical="top" wrapText="1"/>
      <protection locked="0"/>
    </xf>
    <xf numFmtId="4" fontId="2" fillId="3" borderId="4" xfId="13" applyNumberFormat="1" applyFont="1" applyFill="1" applyBorder="1" applyAlignment="1" applyProtection="1">
      <alignment vertical="top"/>
      <protection locked="0"/>
    </xf>
    <xf numFmtId="4" fontId="2" fillId="3" borderId="4" xfId="8" applyNumberFormat="1" applyFont="1" applyFill="1" applyBorder="1" applyAlignment="1" applyProtection="1">
      <alignment horizontal="right" vertical="top"/>
      <protection locked="0"/>
    </xf>
    <xf numFmtId="0" fontId="15" fillId="3" borderId="4" xfId="0" applyFont="1" applyFill="1" applyBorder="1" applyAlignment="1" applyProtection="1">
      <alignment vertical="top" wrapText="1"/>
      <protection locked="0"/>
    </xf>
    <xf numFmtId="4" fontId="15" fillId="3" borderId="4" xfId="0" applyNumberFormat="1" applyFont="1" applyFill="1" applyBorder="1" applyAlignment="1" applyProtection="1">
      <alignment vertical="top" wrapText="1"/>
      <protection locked="0"/>
    </xf>
    <xf numFmtId="2" fontId="2" fillId="3" borderId="4" xfId="41" applyNumberFormat="1" applyFont="1" applyFill="1" applyBorder="1" applyAlignment="1" applyProtection="1">
      <alignment vertical="top" wrapText="1"/>
      <protection locked="0"/>
    </xf>
    <xf numFmtId="4" fontId="11" fillId="3" borderId="4" xfId="0" applyNumberFormat="1" applyFont="1" applyFill="1" applyBorder="1" applyAlignment="1" applyProtection="1">
      <alignment vertical="top"/>
      <protection locked="0"/>
    </xf>
    <xf numFmtId="4" fontId="2" fillId="3" borderId="5" xfId="8" applyNumberFormat="1" applyFont="1" applyFill="1" applyBorder="1" applyAlignment="1" applyProtection="1">
      <alignment horizontal="right" vertical="top"/>
      <protection locked="0"/>
    </xf>
    <xf numFmtId="167" fontId="2" fillId="3" borderId="10" xfId="62" applyNumberFormat="1" applyFont="1" applyFill="1" applyBorder="1" applyAlignment="1" applyProtection="1">
      <alignment horizontal="right" vertical="top"/>
      <protection locked="0"/>
    </xf>
    <xf numFmtId="4" fontId="2" fillId="0" borderId="4" xfId="7" applyNumberFormat="1" applyFont="1" applyBorder="1" applyAlignment="1" applyProtection="1">
      <alignment vertical="top"/>
      <protection locked="0"/>
    </xf>
    <xf numFmtId="4" fontId="2" fillId="3" borderId="6" xfId="0" applyNumberFormat="1" applyFont="1" applyFill="1" applyBorder="1" applyAlignment="1" applyProtection="1">
      <alignment vertical="top" wrapText="1"/>
      <protection locked="0"/>
    </xf>
    <xf numFmtId="0" fontId="2" fillId="3" borderId="0" xfId="48" applyNumberFormat="1" applyFont="1" applyFill="1" applyBorder="1" applyAlignment="1" applyProtection="1">
      <alignment horizontal="left" vertical="top"/>
    </xf>
    <xf numFmtId="0" fontId="2" fillId="3" borderId="0" xfId="48" quotePrefix="1" applyNumberFormat="1" applyFont="1" applyFill="1" applyBorder="1" applyAlignment="1" applyProtection="1">
      <alignment horizontal="left" vertical="top"/>
    </xf>
    <xf numFmtId="0" fontId="2" fillId="3" borderId="0" xfId="48" applyNumberFormat="1" applyFont="1" applyFill="1" applyBorder="1" applyAlignment="1" applyProtection="1">
      <alignment horizontal="left" vertical="top" wrapText="1"/>
    </xf>
    <xf numFmtId="0" fontId="3" fillId="3" borderId="0" xfId="48" applyNumberFormat="1" applyFont="1" applyFill="1" applyBorder="1" applyAlignment="1" applyProtection="1">
      <alignment horizontal="left" vertical="top"/>
    </xf>
    <xf numFmtId="4" fontId="2" fillId="3" borderId="0" xfId="0" quotePrefix="1" applyNumberFormat="1" applyFont="1" applyFill="1" applyBorder="1" applyAlignment="1" applyProtection="1">
      <alignment horizontal="justify" vertical="top" wrapText="1"/>
    </xf>
    <xf numFmtId="2" fontId="2" fillId="0" borderId="0" xfId="2" applyNumberFormat="1" applyFont="1" applyFill="1" applyBorder="1" applyAlignment="1" applyProtection="1">
      <alignment horizontal="left" vertical="top" wrapText="1"/>
    </xf>
    <xf numFmtId="2" fontId="3" fillId="0" borderId="0" xfId="2" applyNumberFormat="1" applyFont="1" applyFill="1" applyBorder="1" applyAlignment="1" applyProtection="1">
      <alignment horizontal="center" vertical="top" wrapText="1"/>
    </xf>
    <xf numFmtId="0" fontId="28" fillId="3" borderId="0" xfId="0" applyFont="1" applyFill="1" applyAlignment="1" applyProtection="1">
      <alignment horizontal="center" vertical="top"/>
    </xf>
    <xf numFmtId="0" fontId="2" fillId="3" borderId="0" xfId="0" applyFont="1" applyFill="1" applyAlignment="1" applyProtection="1">
      <alignment horizontal="center" vertical="top"/>
    </xf>
  </cellXfs>
  <cellStyles count="129">
    <cellStyle name="Comma 3 2" xfId="46"/>
    <cellStyle name="Comma_ANALISIS EL PUERTO 2" xfId="56"/>
    <cellStyle name="Millares" xfId="1" builtinId="3"/>
    <cellStyle name="Millares 10" xfId="48"/>
    <cellStyle name="Millares 10 2" xfId="65"/>
    <cellStyle name="Millares 10 2 2" xfId="68"/>
    <cellStyle name="Millares 10 2 2 2" xfId="22"/>
    <cellStyle name="Millares 10 2 2 2 2" xfId="73"/>
    <cellStyle name="Millares 10 2 2 3" xfId="44"/>
    <cellStyle name="Millares 10 2 3" xfId="94"/>
    <cellStyle name="Millares 10 3" xfId="70"/>
    <cellStyle name="Millares 11" xfId="35"/>
    <cellStyle name="Millares 11 2" xfId="32"/>
    <cellStyle name="Millares 11 2 2" xfId="113"/>
    <cellStyle name="Millares 11 3" xfId="112"/>
    <cellStyle name="Millares 12 2" xfId="115"/>
    <cellStyle name="Millares 12 3" xfId="39"/>
    <cellStyle name="Millares 13" xfId="60"/>
    <cellStyle name="Millares 14" xfId="36"/>
    <cellStyle name="Millares 16" xfId="93"/>
    <cellStyle name="Millares 2" xfId="66"/>
    <cellStyle name="Millares 2 2" xfId="49"/>
    <cellStyle name="Millares 2 2 2" xfId="67"/>
    <cellStyle name="Millares 2 2 2 2" xfId="28"/>
    <cellStyle name="Millares 2 2 2 2 2" xfId="18"/>
    <cellStyle name="Millares 2 2 2 2 3" xfId="88"/>
    <cellStyle name="Millares 2 2 2 3" xfId="71"/>
    <cellStyle name="Millares 2 2 2 3 2" xfId="109"/>
    <cellStyle name="Millares 2 2 2 4" xfId="54"/>
    <cellStyle name="Millares 2 2 4" xfId="89"/>
    <cellStyle name="Millares 2 4" xfId="92"/>
    <cellStyle name="Millares 2 8" xfId="25"/>
    <cellStyle name="Millares 2_XXXCopia de Pres. elab. no. 24-12  Terrm. ampliacion Ac. Monte Plata" xfId="103"/>
    <cellStyle name="Millares 3" xfId="128"/>
    <cellStyle name="Millares 3 2" xfId="126"/>
    <cellStyle name="Millares 3 2 2" xfId="114"/>
    <cellStyle name="Millares 3 2 3" xfId="127"/>
    <cellStyle name="Millares 3 2 3 3" xfId="31"/>
    <cellStyle name="Millares 3 2 7" xfId="30"/>
    <cellStyle name="Millares 3 3" xfId="4"/>
    <cellStyle name="Millares 3 3 2" xfId="8"/>
    <cellStyle name="Millares 3 3 2 3" xfId="15"/>
    <cellStyle name="Millares 3 3 2 4" xfId="122"/>
    <cellStyle name="Millares 3 3 3 2" xfId="27"/>
    <cellStyle name="Millares 3 3 7" xfId="86"/>
    <cellStyle name="Millares 3 3 7 2" xfId="118"/>
    <cellStyle name="Millares 3_111-12 ac neyba zona alta" xfId="3"/>
    <cellStyle name="Millares 4 2" xfId="24"/>
    <cellStyle name="Millares 4 2 2" xfId="97"/>
    <cellStyle name="Millares 4 2 2 4" xfId="125"/>
    <cellStyle name="Millares 5" xfId="105"/>
    <cellStyle name="Millares 5 3" xfId="6"/>
    <cellStyle name="Millares 5 3 2" xfId="14"/>
    <cellStyle name="Millares 5 3 2 2" xfId="77"/>
    <cellStyle name="Millares 5 3 2 2 2" xfId="124"/>
    <cellStyle name="Millares 5 4" xfId="121"/>
    <cellStyle name="Millares 5 7" xfId="87"/>
    <cellStyle name="Millares 6 2" xfId="52"/>
    <cellStyle name="Millares 6 2 3" xfId="50"/>
    <cellStyle name="Millares 8" xfId="53"/>
    <cellStyle name="Millares 8 2" xfId="83"/>
    <cellStyle name="Millares 8 6" xfId="45"/>
    <cellStyle name="Millares 9 2" xfId="57"/>
    <cellStyle name="Millares 9 2 4" xfId="59"/>
    <cellStyle name="Millares 9 4" xfId="58"/>
    <cellStyle name="Millares_NUEVO FORMATO DE PRESUPUESTOS" xfId="26"/>
    <cellStyle name="Millares_PRES 059-09 REHABIL. PLANTA DE TRATAMIENTO DE 80 LPS RAPIDA, AC. HATO DEL YAQUE" xfId="33"/>
    <cellStyle name="Millares_rec.No.57-03 481-01 alc.sanitario del seibo red colectora y pta. trat. #2" xfId="29"/>
    <cellStyle name="Moneda 2" xfId="61"/>
    <cellStyle name="Normal" xfId="0" builtinId="0"/>
    <cellStyle name="Normal 10" xfId="9"/>
    <cellStyle name="Normal 10 2 2" xfId="41"/>
    <cellStyle name="Normal 10 2 2 2" xfId="110"/>
    <cellStyle name="Normal 13 2" xfId="12"/>
    <cellStyle name="Normal 13 2 2" xfId="74"/>
    <cellStyle name="Normal 13 2 2 3" xfId="117"/>
    <cellStyle name="Normal 13 2 3" xfId="42"/>
    <cellStyle name="Normal 14 2" xfId="78"/>
    <cellStyle name="Normal 15 2 4" xfId="55"/>
    <cellStyle name="Normal 17" xfId="111"/>
    <cellStyle name="Normal 18" xfId="38"/>
    <cellStyle name="Normal 19" xfId="2"/>
    <cellStyle name="Normal 19 4" xfId="100"/>
    <cellStyle name="Normal 2" xfId="10"/>
    <cellStyle name="Normal 2 10" xfId="16"/>
    <cellStyle name="Normal 2 10 2" xfId="106"/>
    <cellStyle name="Normal 2 2 2" xfId="23"/>
    <cellStyle name="Normal 2 2 2 2" xfId="76"/>
    <cellStyle name="Normal 2 2 2 3 2" xfId="90"/>
    <cellStyle name="Normal 2 3 2" xfId="17"/>
    <cellStyle name="Normal 2 3 2 3" xfId="123"/>
    <cellStyle name="Normal 2 3 3" xfId="104"/>
    <cellStyle name="Normal 2 4" xfId="82"/>
    <cellStyle name="Normal 2 5" xfId="43"/>
    <cellStyle name="Normal 23" xfId="120"/>
    <cellStyle name="Normal 3" xfId="40"/>
    <cellStyle name="Normal 3 12" xfId="116"/>
    <cellStyle name="Normal 3 2" xfId="81"/>
    <cellStyle name="Normal 3 2 2" xfId="51"/>
    <cellStyle name="Normal 3 3" xfId="85"/>
    <cellStyle name="Normal 3 4" xfId="119"/>
    <cellStyle name="Normal 38" xfId="102"/>
    <cellStyle name="Normal 4" xfId="13"/>
    <cellStyle name="Normal 4 15" xfId="108"/>
    <cellStyle name="Normal 4 2" xfId="69"/>
    <cellStyle name="Normal 5" xfId="5"/>
    <cellStyle name="Normal 5 16" xfId="79"/>
    <cellStyle name="Normal 5 2 2" xfId="98"/>
    <cellStyle name="Normal 6" xfId="63"/>
    <cellStyle name="Normal 6 2 2 2" xfId="21"/>
    <cellStyle name="Normal 71" xfId="20"/>
    <cellStyle name="Normal 73" xfId="84"/>
    <cellStyle name="Normal 9 2" xfId="19"/>
    <cellStyle name="Normal 9 2 6" xfId="107"/>
    <cellStyle name="Normal 9 3" xfId="34"/>
    <cellStyle name="Normal 9 3 2" xfId="96"/>
    <cellStyle name="Normal 9 4" xfId="47"/>
    <cellStyle name="Normal 90" xfId="95"/>
    <cellStyle name="Normal_300-04 rem. y amp. ac.mult.de partido, 2do contrato." xfId="62"/>
    <cellStyle name="Normal_502-01 alcantarillado sanitario academia de entrenamiento policial de hatilloparte b" xfId="7"/>
    <cellStyle name="Normal_BOQ-ALC-RED-MCRISTI-QAQC_VINCI PRESUPUESTO UNIFICADO  LOS  ALCANTARILLADOS SANITARIOS PARA INAPA 02.09.11" xfId="99"/>
    <cellStyle name="Normal_Hoja1" xfId="11"/>
    <cellStyle name="Normal_Presupuesto Terminaciones Edificio Mantenimiento Nave I " xfId="72"/>
    <cellStyle name="Normal_rec 2 al 98-05 terminacion ac. la cueva de cevicos 2da. etapa ac. mult. guanabano- cruce de maguaca parte b y guanabano como ext. al ac. la cueva de cevico 1" xfId="101"/>
    <cellStyle name="Porcentaje" xfId="64" builtinId="5"/>
    <cellStyle name="Porcentaje 2" xfId="37"/>
    <cellStyle name="Porcentaje 2 2" xfId="91"/>
    <cellStyle name="Porcentual 2 2" xfId="80"/>
    <cellStyle name="Porcentual 5" xfId="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styles" Target="styles.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externalLink" Target="externalLinks/externalLink90.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calcChain" Target="calcChain.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s>
</file>

<file path=xl/drawings/drawing1.xml><?xml version="1.0" encoding="utf-8"?>
<xdr:wsDr xmlns:xdr="http://schemas.openxmlformats.org/drawingml/2006/spreadsheetDrawing" xmlns:a="http://schemas.openxmlformats.org/drawingml/2006/main">
  <xdr:oneCellAnchor>
    <xdr:from>
      <xdr:col>1</xdr:col>
      <xdr:colOff>1304925</xdr:colOff>
      <xdr:row>7</xdr:row>
      <xdr:rowOff>0</xdr:rowOff>
    </xdr:from>
    <xdr:ext cx="0" cy="311728"/>
    <xdr:sp macro="" textlink="">
      <xdr:nvSpPr>
        <xdr:cNvPr id="8"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9"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0"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1"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2"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3"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14"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5"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6"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7"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8"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9"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0"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1"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2"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3"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4"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5"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6"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7"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8"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9"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0"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1"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2"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3"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4"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5"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6"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7"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8"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9"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0"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1"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2"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3"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4"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5"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6"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7"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8"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9"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0"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1"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2"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3"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4"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5"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56"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57"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58"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59"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60"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61"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62"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63"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64"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65"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66"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67"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68"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69"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70"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71"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72"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73"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74"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75"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76"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77"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78"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79"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80"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81"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82"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83"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84"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85"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86"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87"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88"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89"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90"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91"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92"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93"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94"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95"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96"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97"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98" name="Text Box 9">
          <a:extLst>
            <a:ext uri="{FF2B5EF4-FFF2-40B4-BE49-F238E27FC236}">
              <a16:creationId xmlns:a16="http://schemas.microsoft.com/office/drawing/2014/main" id="{00000000-0008-0000-0000-00009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99"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00"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01"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02"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03"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04"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105"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06"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07"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08"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09"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10"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11"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12"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13"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14"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15"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16"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17"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18"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19"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20"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21"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22"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23"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24"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25"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26"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27"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28"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29"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30"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31"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32"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33"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34"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35"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36"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37"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38"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39"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40"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41"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42"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43"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44"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45"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46"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47"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48"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49"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150"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51"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52"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53"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54"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55"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56"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57"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58"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59"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60"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61"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62"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63"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64"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65"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66"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67"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68"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69"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70"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71"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72"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73"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74"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75"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76"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77"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78"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79"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80"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81"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82"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83"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84"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85"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86"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87"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88"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89" name="Text Box 9">
          <a:extLst>
            <a:ext uri="{FF2B5EF4-FFF2-40B4-BE49-F238E27FC236}">
              <a16:creationId xmlns:a16="http://schemas.microsoft.com/office/drawing/2014/main" id="{00000000-0008-0000-0000-00009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90"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91"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92"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93"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94"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195"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196"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97"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98"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199"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00"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01"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02"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03"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04"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05"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06"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07"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08"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09"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10"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11"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12"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13"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14"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15"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16"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17"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18"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19"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20"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21"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22"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23"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24"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25"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26"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27"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28"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29"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30"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31"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32"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33"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34"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35"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36"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37"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238"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239"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240"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241"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42"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43"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44"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45"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46"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47"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48"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49"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50"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51"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52"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53"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54"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55"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56"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57"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58"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59"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60"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61"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62"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63"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64"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65"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66"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67"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68"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69"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70"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71"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72"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73"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74"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75"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76"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77"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78"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79"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80" name="Text Box 9">
          <a:extLst>
            <a:ext uri="{FF2B5EF4-FFF2-40B4-BE49-F238E27FC236}">
              <a16:creationId xmlns:a16="http://schemas.microsoft.com/office/drawing/2014/main" id="{00000000-0008-0000-0000-00009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281"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282"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283"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284"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285"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286"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287"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35267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88"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89"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90"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91"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92"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93"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94"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95"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96"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97"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98"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299"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00"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01"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02"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03"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04"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05"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06"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07"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08"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09"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10"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11"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12"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13"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14"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15"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16"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17"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18"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19"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20"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21"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22"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23"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24"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25"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26"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27"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28"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329"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330"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331"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332"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35267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33"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34"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35"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36"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37"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38"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39"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40"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41"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42"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43"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44"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45"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46"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47"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48"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49"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50"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51"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52"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53"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54"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55"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56"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57"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58"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59"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60"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61"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62"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63"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64"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65"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66"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67"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68"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69"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70"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71" name="Text Box 9">
          <a:extLst>
            <a:ext uri="{FF2B5EF4-FFF2-40B4-BE49-F238E27FC236}">
              <a16:creationId xmlns:a16="http://schemas.microsoft.com/office/drawing/2014/main" id="{00000000-0008-0000-0000-00009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372"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373"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374"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375"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376"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377"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378"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43363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79"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80"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81"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82"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83"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84"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85"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86"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87"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88"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89"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90"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91"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92"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93"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94"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95"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96"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97"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98"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399"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00"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01"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02"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03"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04"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05"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06"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07"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08"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09"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10"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11"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12"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13"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14"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15"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16"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17"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18"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19"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420"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421"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422"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423"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43363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24"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25"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26"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27"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28"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29"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30"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31"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32"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33"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34"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35"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36"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37"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38"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39"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40"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41"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42"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43"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44"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45"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46"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47"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48"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49"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50"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51"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52"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53"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54"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55"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56"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57"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58"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59"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60"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61"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462"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463"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464"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465"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466"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467"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468"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49840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69"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70"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71"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72"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73"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74"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75"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76"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77"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78"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79"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80"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81"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82"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83"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84"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85"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86"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87"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88"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89"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90"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91"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92"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93"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94"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95"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96"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97"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98"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499"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00"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01"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02"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03"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04"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05"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06"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07"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08"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09"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510"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511"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311728"/>
    <xdr:sp macro="" textlink="">
      <xdr:nvSpPr>
        <xdr:cNvPr id="512"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5750"/>
    <xdr:sp macro="" textlink="">
      <xdr:nvSpPr>
        <xdr:cNvPr id="513"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49840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14"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15"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16"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17"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18"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19"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20"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21"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22"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23"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24"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25"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26"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27"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28"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29"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30"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31"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32"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33"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34"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35"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36"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37"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38"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39"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40"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41"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42"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43"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44"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45"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46"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47"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48"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49"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50"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51"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7</xdr:row>
      <xdr:rowOff>0</xdr:rowOff>
    </xdr:from>
    <xdr:ext cx="0" cy="283153"/>
    <xdr:sp macro="" textlink="">
      <xdr:nvSpPr>
        <xdr:cNvPr id="552" name="Text Box 9">
          <a:extLst>
            <a:ext uri="{FF2B5EF4-FFF2-40B4-BE49-F238E27FC236}">
              <a16:creationId xmlns:a16="http://schemas.microsoft.com/office/drawing/2014/main" id="{00000000-0008-0000-0000-00009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572501B\analisis%20el%20pino%20junumuc&#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s-fs-05\docs_compartidos$\Geovanny\giovanny\Mis%20documentos\All_Project\Nom0198n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Eva%20L.%20JImenez%20Pagan\My%20Documents\Banco%20Central\Martin%20Fernandez%20-%20Calles\Presup.%20dise&#241;o%20original%20(30-mar-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monica\New%20Folder\PRESUPUESTO%20PM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AEROPUERTO%20DE%20PUNTA%20CANA\Presupuesto%20Aeropuerto%20de%20Punta%20Cana\Documents%20and%20Settings\Eva%20L.%20JImenez%20Pagan\My%20Documents\Banco%20Central\Martin%20Fernandez%20-%20Calles\Presup.%20dise&#241;o%20original%20(30-mar-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crendon.HMV\Local%20Settings\Temporary%20Internet%20Files\OLK3\85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ps-fs-05\docs_compartidos$\192.168.10.3\Ctrol.%20Pto\arodriguez\Desktop\Documents%20and%20Settings\Eva%20L.%20JImenez%20Pagan\My%20Documents\Banco%20Central\Martin%20Fernandez%20-%20Calles\Presup.%20dise&#241;o%20original%20(30-mar-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ps-fs-05\docs_compartidos$\F\Documents%20and%20Settings\Eva%20L.%20JImenez%20Pagan\My%20Documents\Banco%20Central\Martin%20Fernandez%20-%20Calles\Presup.%20dise&#241;o%20original%20(30-mar-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Users/johanny.mercedes/Downloads/SIMO19%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10%20PERSONAL%20Cesar%20Calla\02%20PRESUPUESTO%20META%2011-01-06%2009.34%20am\OFERTAS\7422\DPTO\CIVIL\7422CWX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2%20al%2098-05%20terminacion%20ac.%20la%20cueva%20de%20cevicos%202da.%20etapa%20ac.%20mult.%20guanabano-%20cruce%20de%20maguaca%20parte%20b%20y%20guanabano%20como%20ext.%20al%20ac.%20la%20cueva%20de%20cevico%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onald\My%20Documents\Documentos%20Compartidos%20(Donald-Geovanny)\Presupuestos%20TRANSPARENTADOS\Omar%20CD%20System\Presupuesto%20Nave%20Omar%20CD%20VER.%20TECH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COTIZA~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XCALIBUR\Presupuesto\An&#225;lisis%201,%202,%203\Copia%20de%20Analisi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lvita\C\Documents%20and%20Settings\dell2\Escritorio\Mis%20documentos\presupuestos%202006\85-06%20Reh.%20y%20Ampl.%20Ac.%20Imbert%20(2da.%20alternativ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Presupuesto%20y%20medicion%20final2\Villa%20BPB%2024%20hab%20modiF.%20sistema%20fontaneria4%20separado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ps-fs-05\docs_compartidos$\Users\luis.fiallo\Desktop\6.%20(CONTRATISTA)%20La%20Toma%20SC%20DISE&#209;O%20INAPA%20-%20BASE%20DE%20PR%20ACT..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lastbau-ii\C\WINDOWS\DESKTOP\windows\TEMP\Paraiso%20Tropic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xcalibur\presupuesto\Users\yanel\Documents\PERSONALTRABAJOS\YANEL%200IS0E\YANEL%20FERNANDEZ\ITECO\edf.%20administrativo\PRESUPUESTO%20edificio%20administrativo%20ITE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Plastbau%20Hispaniola\Analisis%20P2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Documentos%20Compartidos%20Evaluacion%20y%20Costo\MIGUEL\PRESUPUESTOS\2021\ZONA%20II\Azua\Planta%20Potabilizadora%20Villarpando%20Revisad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Caba&#241;as%20Turisticas%20en%20San%20Isidro\Caba4asTuristicas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PS-FS-05\Docs_Compartidos$\HANGAR%20AILI\Hangares%20AILI%2002-09-1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ENJAMIN\Benja\Documents%20and%20Settings\Benjamin.DOMAIN\My%20Documents\Documentos%20en%20Benjamin\BenMis%20Documento\Bahia%20Principe%20Rio%20San%20Juan\Bahia%20Principe2\SPA%20Bahia%20Princip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enjamin\benja2\Mis%20documentos\Analisis%20Karina\Documentos%20Varios\Caseta%20modelo%20(prefabricad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XCALIBUR\Presupuesto\presupuesto%20donald%202007\DONALD%20PC%20VOL%202\Archivo%20Horacio\Proyectos%20Ingenieria%20Metalica\Concurso%20Mao\Presupuestos\Presupuesto%20gener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2F9FBE9B\analisis%20el%20pino%20junumuc&#25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Edificio%20del%20Catastro\windows\TEMP\ETURSA%20BEACH%20RESORT\PRESUPUESTOS%20ETURS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xcalibur\Presupuesto\PROYECTO%20PIEDRA%20BLANCA\JOEL\APC\InaconsaACT\Volumenes%20del%20Presupuesto\bPrimer%20Nivel\CIAceros%201er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xcalibur\Presupuesto\Documents%20and%20Settings\JOEL\APC\InaconsaACT\Soportes%20Analisis,Presupuestos,Controles\BPreliminar\Soportes%20Grales.Controles%20de%20Obr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xcalibur\Presupuesto\Documents%20and%20Settings\Ray\Escritorio\Presupuesto%20Habitacional%20Piedra%20BlancaX.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lvita\c\backup%20costos%2003\RECLAMACIONES%202005\ZONA%20II\Documents%20and%20Settings\CLAUDIA\Mis%20documentos\TRABAJO%20CLAUDIA\Garibaldy%20Bautista%20(actualizaciones)\analisis%20el%20pino%20junumuc&#25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BENJAMIN\Benja\My%20Documents\Data%20Banana%20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met-pre-01\mis%20documentos\Documents%20and%20Settings\GLEINIER\Escritorio\Documentos%20Compartidos%20(Donald-Geovanny)\Presupuestos%20TRANSPARENTADOS\Omar%20CD%20System\Presupuesto%20Nave%20Omar%20CD%20VER.%20TECH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Documents%20and%20Settings\Benjamin.DOMAIN\My%20Documents\Documentos%20en%20Benjamin\BenMis%20Documento\Prefabricados%20Arquitectonicos\Cotizaciones%20Prefabricados\HERMIDA%20&amp;%20ASOCIADOS\Actualizacion%20cot.%20embajada\Divis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lvita\c\backup%20costos%2003\PRESUPUESTO%202006\ZONA%20VII\85-06%20Reh.%20y%20Ampl.%20Ac.%20Imbert%20(2da.%20alternativ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0II%20area%20noble%20Benjamin%20corregid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fic\DATOSCUB\Proyectos%20Especiales\Obras%20Sector%20Salud%20(H-S)%202000\NORTE\Santiago\Cub.%20Policlinica%20en%20el%20Sector%20La%20Joya,%20paloma%20(INCREMENTO).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HERMIDA%20&amp;%20ASOCIADOS\Actualizacion%20cot.%20embajada\Divis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ps-fs-05\docs_compartidos$\Users\Pedro%20Gil\Desktop\Archivos%20proyectos\Presa%20Sabaneta\Tabla%20Insumos%20-%20R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08214717\Copia%20de%20Analisis%20PARA%20PRESUPUESTO%20OBRAS%20PUBLICA%20df%20enero%20200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ps-fs-05\docs_compartidos$\Users\ramona.montas\AppData\Local\Microsoft\Windows\Temporary%20Internet%20Files\Content.Outlook\2H869UQ5\FORMATO%20INAPA\BARRIO+MARIA+TRINIDAD+SANCHEZ%20(2)-INAPA.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ps-fs-05\docs_compartidos$\192.168.10.3\Ctrol.%20Pto\Documents%20and%20Settings\Eva%20L.%20JImenez%20Pagan\My%20Documents\Banco%20Central\Martin%20Fernandez%20-%20Calles\Presup.%20dise&#241;o%20original%20(30-mar-0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fic\presupuesto\Documents%20and%20Settings\yfernandez\Mis%20documentos\poyectos\PRESUPUESTO%20RESIDENCIA%20ORQUIDEA%20TIPO%20A%20definitivo%20AGOSTO2006(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ps-fs-05\docs_compartidos$\euroconsult\Documents%20and%20Settings\Eva%20L.%20JImenez%20Pagan\My%20Documents\Banco%20Central\Martin%20Fernandez%20-%20Calles\Presup.%20dise&#241;o%20original%20(30-mar-0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F579856\PROYECTO%20AQN-WC"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G.A.1(07junio200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ps-fs-05\docs_compartidos$\arodriguez\Desktop\Documents%20and%20Settings\Eva%20L.%20JImenez%20Pagan\My%20Documents\Banco%20Central\Martin%20Fernandez%20-%20Calles\Presup.%20dise&#241;o%20original%20(30-mar-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sers\jaderrruiz\Documents\Moll\HORMICONDO\JJTORRES\Mis%20documentos\Documents%20and%20Settings\LUZ%20MARY\Configuraci&#243;n%20local\Temp\hgg\0bra%20552\PPTO%20ADMINISTRATIVO%20137.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fic\presupuesto\Documents%20and%20Settings\Giovanna\Local%20Settings\Temporary%20Internet%20Files\OLK6D\Presupuesto%20Adicional%20No.6%20%20Liceo%20Pedro%20Henrriquez%20Ure&#241;a%20San%20Juan%20de%20la%20Magua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inapa-fs02\costo%205ta\DOCUME~1\FARNAU~1.INA\CONFIG~1\Temp\DOCUMENTOS%20ALMONTE\Analisis%20de%20Precios,%207ma%20Edicion,%202010,%20enero\2010%2011%20Ene%20tx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Gleinier\e\Documents%20and%20Settings\Ing.%20Tony%20Hernandez\Escritorio\Comedor%20Juegos%20Regionales%20Bayaguan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ob-02\D\MIS%20DOCUMENTOS\PROYECTOS%20COBAUSA\SAN_FRANCISCO\SAN%20FCO_2007\PRESUPUESTO_REMITIDO_04Oct07_.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LICITACION%20VILLAS%20TIPO%20PRESIDENCIAL%20BISONO\Villa%20%20Presidencial4,5,6%20BISONO-ultimo%20DEFINITIVO.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ps-fs-05\docs_compartidos$\Users\Pedro%20Gil\Desktop\NASKA%20Ingenieria%20y%20Construcciones\Proyecto%20San%20Cristobal\Control%20Diario%20de%20Actividades\Noviembre\REPORTE%20REGISTROS%20INAPA%20SAN%20CRISTOBAL%2018122020.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Investigador\amell%20(d)\DONALD%20EXELL\D'%20DONALD\D'%20RaSol\presupuesto\presupuesto\Pres.%20Cubierta%20Alta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fic\presupuesto\CARPETAS%20DEPTO.%20PRESUPUESTOS\FERNANDEZ\ANALISIS\Copia%20de%20UCLAS-COMENC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Bahia%20Principe%20Rio%20San%20Juan\Remodelacion%20piscina%2010junio0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Presupuesto%20Colina%20ben\ACACIA%20ben.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MIS%20DOCUMENTOS\PROYECTO%20TERMINACION%20SOFTBALL%20COJPD\PRESUPUESTO%20MODIFICADO\PRESUPUESTO_FEDOSA_14NOV200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PS-FS-05\Docs_Compartidos$\Users\Maria%20Isabel%20Morales\Desktop\doc.%20memoria%20feb%2011\higuero%20nuevo\HANGAR%20AILI\pres.%20ampliacion%20y%20construc.%20plataforma%20tanque.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Plastbau-ii\C\WINDOWS\DESKTOP\Hotel%20Laurel.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g-6068a73cbf6\Mis%20documentos\Documents%20and%20Settings\GLEINIER\Escritorio\Documentos%20Compartidos%20(Donald-Geovanny)\Presupuestos%20TRANSPARENTADOS\Omar%20CD%20System\Presupuesto%20Nave%20Omar%20CD%20VER.%20TECHO.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Cubicaciones\Cubicacion%20No.%203\Cubicacion%20Villa%20BPB%2024%20Hab2%20Villa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ps-fs-05\docs_compartidos$\Documents%20and%20Settings\Eva%20L.%20JImenez%20Pagan\My%20Documents\Banco%20Central\Martin%20Fernandez%20-%20Calles\Presup.%20dise&#241;o%20original%20(30-mar-0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My%20Documents\PRESUPUbahia%20principe%20modificado2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
      <sheetName val="PRES__BOCA_NUEVA"/>
      <sheetName val="CONTRARO_SEÑALIZACIONES"/>
      <sheetName val="ANALISIS_STO_DGO1"/>
      <sheetName val="PRES__BOCA_NUEVA1"/>
      <sheetName val="CONTRARO_SEÑALIZACIONES1"/>
      <sheetName val="Presup"/>
      <sheetName val="EDIFICIO COUNTERS"/>
      <sheetName val="Presup."/>
      <sheetName val="LISTADO INSUMOS DEL 2000"/>
      <sheetName val="Resumen Precio Equipos"/>
      <sheetName val="O.M. y Salarios"/>
      <sheetName val="Materiales"/>
      <sheetName val="PRESUP. HOSPIT. VERON"/>
      <sheetName val="Insumos"/>
      <sheetName val="Análisis de Precios"/>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 val="TC-C27"/>
      <sheetName val="EX-V28"/>
      <sheetName val="RV-C13"/>
      <sheetName val="RV-C28"/>
      <sheetName val="EXC. QMC"/>
      <sheetName val="RV-H27"/>
      <sheetName val="EX-C36"/>
      <sheetName val="CF-C12"/>
      <sheetName val="EX-C37"/>
      <sheetName val="EX-C20"/>
      <sheetName val="EX-C24"/>
      <sheetName val="TRACT.MINA"/>
      <sheetName val="EX-C38"/>
      <sheetName val="EX-C27"/>
      <sheetName val="EX-C42"/>
      <sheetName val="% Ralenti CF-C12."/>
      <sheetName val="% Ralenti EXC."/>
      <sheetName val="% Ralenti EXC. (2)"/>
      <sheetName val="REND."/>
      <sheetName val="Produccion"/>
      <sheetName val="trac"/>
      <sheetName val="T. HORA"/>
      <sheetName val="Base de Dato"/>
      <sheetName val="Precio"/>
      <sheetName val="ANALISIS_STO_DGO2"/>
      <sheetName val="PRES__BOCA_NUEVA2"/>
      <sheetName val="CONTRARO_SEÑALIZACIONES2"/>
      <sheetName val="EDIFICIO_COUNTERS"/>
      <sheetName val="LISTADO_INSUMOS_DEL_2000"/>
      <sheetName val="Presup_"/>
      <sheetName val="Análisis_de_Precios"/>
      <sheetName val="Resumen_Precio_Equipos"/>
      <sheetName val="O_M__y_Salarios"/>
      <sheetName val="ANALISIS_STO_DGO3"/>
      <sheetName val="PRES__BOCA_NUEVA3"/>
      <sheetName val="CONTRARO_SEÑALIZACIONES3"/>
      <sheetName val="EDIFICIO_COUNTERS1"/>
      <sheetName val="LISTADO_INSUMOS_DEL_20001"/>
      <sheetName val="Presup_1"/>
      <sheetName val="Analisis de precios SURFACE"/>
      <sheetName val="Sheet1"/>
      <sheetName val="Sheet2"/>
      <sheetName val="Sheet3"/>
      <sheetName val="Los Ángeles (Fase II)"/>
      <sheetName val="MANO DE OBRA"/>
      <sheetName val="EyH"/>
      <sheetName val="MO"/>
      <sheetName val="ANALISIS_STO_DGO4"/>
      <sheetName val="PRES__BOCA_NUEVA4"/>
      <sheetName val="CONTRARO_SEÑALIZACIONES4"/>
      <sheetName val="EDIFICIO_COUNTERS2"/>
      <sheetName val="Presup_2"/>
      <sheetName val="LISTADO_INSUMOS_DEL_20002"/>
      <sheetName val="Análisis_de_Precios1"/>
      <sheetName val="Resumen_Precio_Equipos1"/>
      <sheetName val="O_M__y_Salarios1"/>
      <sheetName val="PRESUP__HOSPIT__VERON"/>
      <sheetName val="Planilla_&lt;ENM#5&gt;"/>
      <sheetName val="Resumen_Reducciones"/>
      <sheetName val="Planilla___"/>
      <sheetName val="Estudios_y_Diseños"/>
      <sheetName val="&lt;T-0&gt;Sop_Estudios_y_Diseños"/>
      <sheetName val="Otros_Indirectos"/>
      <sheetName val="(1)-Trab_Gen"/>
      <sheetName val="1_01"/>
      <sheetName val="1_02"/>
      <sheetName val="1_03"/>
      <sheetName val="1_04"/>
      <sheetName val="1_05"/>
      <sheetName val="(2)-Mov_Tierra"/>
      <sheetName val="2_01"/>
      <sheetName val="2_02"/>
      <sheetName val="2_03"/>
      <sheetName val="&lt;T-1&gt;Sop_Alambradas"/>
      <sheetName val="100_01"/>
      <sheetName val="2_06"/>
      <sheetName val="2_07"/>
      <sheetName val="2_09"/>
      <sheetName val="&lt;T-3&gt;Sop_Exc_Inservible_&amp;_NClas"/>
      <sheetName val="2_10"/>
      <sheetName val="2_11"/>
      <sheetName val="2_12@2_14-116_03"/>
      <sheetName val="Rutas_Acarreo"/>
      <sheetName val="2_15"/>
      <sheetName val="2_16"/>
      <sheetName val="2_17"/>
      <sheetName val="2_18"/>
      <sheetName val="&lt;T-4&gt;Sop_Relleno-(Previo)"/>
      <sheetName val="&lt;T-4&gt;Sop_Relleno-(Acumulado)"/>
      <sheetName val="ajustes_de_reporte_relleno"/>
      <sheetName val="&lt;T-4&gt;Sop_Relleno-(Periodo)"/>
      <sheetName val="&lt;T-5&gt;Sop_Pedraplén"/>
      <sheetName val="2_19"/>
      <sheetName val="2_22"/>
      <sheetName val="PN-2_04"/>
      <sheetName val="&lt;T-7&gt;Sop_Perfilado&amp;Grama"/>
      <sheetName val="2_24"/>
      <sheetName val="2_36"/>
      <sheetName val="Mejoramiento_Fundación"/>
      <sheetName val="116_01"/>
      <sheetName val="116_02"/>
      <sheetName val="&lt;T-14&gt;Estabilización_Cal"/>
      <sheetName val="&lt;T-15&gt;Estabilización_Cemento"/>
      <sheetName val="PN-2_06"/>
      <sheetName val="128_01"/>
      <sheetName val="&lt;Presup&gt;Tubería_Yuca"/>
      <sheetName val="139_01"/>
      <sheetName val="&lt;Presup&gt;Tub_Haras_Nacionales"/>
      <sheetName val="184_01"/>
      <sheetName val="&lt;Presup&gt;Tubería_Mata_Gorda"/>
      <sheetName val="184_02"/>
      <sheetName val="&lt;Presup&gt;Tubería_El_Aguacate"/>
      <sheetName val="184_03"/>
      <sheetName val="&lt;Presup&gt;Tubería_La_Victoria"/>
      <sheetName val="139_02"/>
      <sheetName val="&lt;Presup&gt;Tubería_Juan_Tomás"/>
      <sheetName val="161_01"/>
      <sheetName val="&lt;Presup&gt;Tubería_Mal_Nombre"/>
      <sheetName val="PN-2_01"/>
      <sheetName val="&lt;Presup&gt;Tubería_Varios_Trabajos"/>
      <sheetName val="3_1_02"/>
      <sheetName val="3_1_03"/>
      <sheetName val="150_01"/>
      <sheetName val="150_02"/>
      <sheetName val="162_01"/>
      <sheetName val="Drenaje_Subterraneo"/>
      <sheetName val="3_3_01"/>
      <sheetName val="3_3_02"/>
      <sheetName val="Alc_Cajón"/>
      <sheetName val="100_02"/>
      <sheetName val="3_4_1_01"/>
      <sheetName val="3_4_1_02"/>
      <sheetName val="3_4_1_03"/>
      <sheetName val="3_4_1_04"/>
      <sheetName val="3_4_1_05"/>
      <sheetName val="3_4_1_06"/>
      <sheetName val="3_4_1_07"/>
      <sheetName val="3_4_1_08"/>
      <sheetName val="3_4_1_09"/>
      <sheetName val="3_4_1_10"/>
      <sheetName val="3_4_1_11"/>
      <sheetName val="3_4_1_12"/>
      <sheetName val="101_01"/>
      <sheetName val="3_4_1_16"/>
      <sheetName val="3_4_1_17"/>
      <sheetName val="Alc_Tubular"/>
      <sheetName val="3_4_2_01"/>
      <sheetName val="3_4_2_03"/>
      <sheetName val="3_4_2_04"/>
      <sheetName val="3_4_2_06"/>
      <sheetName val="3_4_2_07"/>
      <sheetName val="3_4_2_08"/>
      <sheetName val="3_4_2_09"/>
      <sheetName val="3_4_2_10"/>
      <sheetName val="3_4_2_11"/>
      <sheetName val="3_4_2_12"/>
      <sheetName val="&lt;T-6&gt;Sop_Exc_Rell_Estr_Alcant_"/>
      <sheetName val="119_01"/>
      <sheetName val="119_02"/>
      <sheetName val="119_03"/>
      <sheetName val="119_04"/>
      <sheetName val="119_05"/>
      <sheetName val="119_06"/>
      <sheetName val="119_07"/>
      <sheetName val="119_08"/>
      <sheetName val="119_09"/>
      <sheetName val="129_01"/>
      <sheetName val="&lt;T-8&gt;Sop_Acero_Alcantarillas"/>
      <sheetName val="(Puente)-Mal_Nombre"/>
      <sheetName val="4_1_1_01"/>
      <sheetName val="4_1_1_04"/>
      <sheetName val="4_1_1_06"/>
      <sheetName val="4_1_1_08"/>
      <sheetName val="104_01"/>
      <sheetName val="104_02"/>
      <sheetName val="4_1_1_9"/>
      <sheetName val="4_1_1_10"/>
      <sheetName val="4_1_1_11"/>
      <sheetName val="4_1_1_12"/>
      <sheetName val="4_1_1_14"/>
      <sheetName val="4_1_1_15"/>
      <sheetName val="4_1_1_16"/>
      <sheetName val="4_1_1_18"/>
      <sheetName val="4_1_1_21"/>
      <sheetName val="130_01"/>
      <sheetName val="4_1_1_22"/>
      <sheetName val="4_1_1_25"/>
      <sheetName val="4_1_1_26"/>
      <sheetName val="120_01"/>
      <sheetName val="104_03"/>
      <sheetName val="4_1_4_04"/>
      <sheetName val="102_01"/>
      <sheetName val="102_02"/>
      <sheetName val="102_03"/>
      <sheetName val="102_04"/>
      <sheetName val="102_05"/>
      <sheetName val="4_1_4_06"/>
      <sheetName val="4_1_4_08"/>
      <sheetName val="4_1_4_09"/>
      <sheetName val="4_1_4_11"/>
      <sheetName val="4_1_4_18"/>
      <sheetName val="4_1_4_25"/>
      <sheetName val="106_02"/>
      <sheetName val="113_01"/>
      <sheetName val="113_02"/>
      <sheetName val="113_03"/>
      <sheetName val="106_01"/>
      <sheetName val="121_01"/>
      <sheetName val="121_02"/>
      <sheetName val="131_01"/>
      <sheetName val="131_02"/>
      <sheetName val="140_01"/>
      <sheetName val="140_02"/>
      <sheetName val="145_01"/>
      <sheetName val="145_02"/>
      <sheetName val="145_03"/>
      <sheetName val="145_04"/>
      <sheetName val="145_05"/>
      <sheetName val="163_01"/>
      <sheetName val="(Puente)-Haras_Nacionales"/>
      <sheetName val="PN-4_2_2_02"/>
      <sheetName val="151_01"/>
      <sheetName val="4_2_2_02"/>
      <sheetName val="4_2_2_03"/>
      <sheetName val="4_2_2_04"/>
      <sheetName val="4_2_2_10"/>
      <sheetName val="151_02"/>
      <sheetName val="4_2_2_11"/>
      <sheetName val="4_2_2_12"/>
      <sheetName val="4_2_2_13"/>
      <sheetName val="103_01"/>
      <sheetName val="103_02"/>
      <sheetName val="103_03"/>
      <sheetName val="103_04"/>
      <sheetName val="105_01"/>
      <sheetName val="105_02"/>
      <sheetName val="105_03"/>
      <sheetName val="4_2_2_15_"/>
      <sheetName val="4_2_2_16"/>
      <sheetName val="4_2_2_17"/>
      <sheetName val="108_01"/>
      <sheetName val="108_02"/>
      <sheetName val="108_03"/>
      <sheetName val="111_01"/>
      <sheetName val="111_02"/>
      <sheetName val="111_03"/>
      <sheetName val="111_04"/>
      <sheetName val="114_01"/>
      <sheetName val="122_01"/>
      <sheetName val="141_01"/>
      <sheetName val="141_02"/>
      <sheetName val="141_03"/>
      <sheetName val="132_01"/>
      <sheetName val="132_02"/>
      <sheetName val="zapata_bordillo-haras"/>
      <sheetName val="4_1_3_04"/>
      <sheetName val="4_1_3_06"/>
      <sheetName val="4_1_3_07"/>
      <sheetName val="4_1_3_08"/>
      <sheetName val="4_1_3_09"/>
      <sheetName val="112_01"/>
      <sheetName val="112_02"/>
      <sheetName val="112_03"/>
      <sheetName val="112_04"/>
      <sheetName val="112_05"/>
      <sheetName val="112_06"/>
      <sheetName val="112_07"/>
      <sheetName val="4_1_3_01"/>
      <sheetName val="4_1_3_18"/>
      <sheetName val="4_1_3_25"/>
      <sheetName val="123_01"/>
      <sheetName val="123_02"/>
      <sheetName val="123_03"/>
      <sheetName val="133_01"/>
      <sheetName val="142_01"/>
      <sheetName val="142_02"/>
      <sheetName val="146_01"/>
      <sheetName val="146_02"/>
      <sheetName val="146_03"/>
      <sheetName val="146_04"/>
      <sheetName val="152_01"/>
      <sheetName val="152_02"/>
      <sheetName val="164_01"/>
      <sheetName val="zapata_bordillo_losa_Yuca"/>
      <sheetName val="172_01"/>
      <sheetName val="172_02"/>
      <sheetName val="172_03"/>
      <sheetName val="PN-4_1_3_01"/>
      <sheetName val="PN-4_1_3_02"/>
      <sheetName val="PN-4_1_3_03"/>
      <sheetName val="PN-4_1_3_04"/>
      <sheetName val="4_1_2_06"/>
      <sheetName val="4_1_2_07"/>
      <sheetName val="4_1_2_11"/>
      <sheetName val="4_1_2_18"/>
      <sheetName val="4_1_2_20"/>
      <sheetName val="4_1_2_08"/>
      <sheetName val="4_1_2_25"/>
      <sheetName val="134_01"/>
      <sheetName val="134_02"/>
      <sheetName val="134_03"/>
      <sheetName val="143_01"/>
      <sheetName val="147_01"/>
      <sheetName val="153_01"/>
      <sheetName val="165_01"/>
      <sheetName val="165_02"/>
      <sheetName val="165_03"/>
      <sheetName val="173_01"/>
      <sheetName val="173_02"/>
      <sheetName val="PN-4_1_2_01"/>
      <sheetName val="PN-4_1_2_03"/>
      <sheetName val="PN-4_1_2_04"/>
      <sheetName val="PN-4_1_2_05"/>
      <sheetName val="153_02"/>
      <sheetName val="153_03"/>
      <sheetName val="4_1_5_04"/>
      <sheetName val="4_1_5_06"/>
      <sheetName val="4_1_5_07"/>
      <sheetName val="4_1_5_08"/>
      <sheetName val="4_1_5_09"/>
      <sheetName val="4_1_5_11"/>
      <sheetName val="154_01"/>
      <sheetName val="154_02"/>
      <sheetName val="135_01"/>
      <sheetName val="135_02"/>
      <sheetName val="135_03"/>
      <sheetName val="135_04"/>
      <sheetName val="135_05"/>
      <sheetName val="166_01"/>
      <sheetName val="174_01"/>
      <sheetName val="174_02"/>
      <sheetName val="174_03"/>
      <sheetName val="PN-4_1_5_03"/>
      <sheetName val="PN-4_1_5_05"/>
      <sheetName val="PN-4_1_5_06"/>
      <sheetName val="PN-4_1_5_07"/>
      <sheetName val="PN-4_1_5_08"/>
      <sheetName val="PN-4_1_5_09"/>
      <sheetName val="PN-4_1_5_11"/>
      <sheetName val="PN-4_1_5_12"/>
      <sheetName val="174_04"/>
      <sheetName val="174_05"/>
      <sheetName val="174_06"/>
      <sheetName val="174_07"/>
      <sheetName val="PN-4_1_5_13"/>
      <sheetName val="4_1_6_02"/>
      <sheetName val="4_1_6_05"/>
      <sheetName val="4_1_6_07"/>
      <sheetName val="4_1_6_09"/>
      <sheetName val="4_1_6_10"/>
      <sheetName val="&lt;P_U_&gt;Estructura_Puente"/>
      <sheetName val="4_1_6_13"/>
      <sheetName val="4_1_6_17"/>
      <sheetName val="175_01"/>
      <sheetName val="175_02"/>
      <sheetName val="175_03"/>
      <sheetName val="175_04"/>
      <sheetName val="PN-4_1_6_03"/>
      <sheetName val="175_05"/>
      <sheetName val="144_01"/>
      <sheetName val="144_02"/>
      <sheetName val="144_03"/>
      <sheetName val="155_01"/>
      <sheetName val="155_02"/>
      <sheetName val="155_03"/>
      <sheetName val="PN-4_1_6_06"/>
      <sheetName val="PN-4_1_6_09@PN-4_1_6_11"/>
      <sheetName val="PN-4_1_6_14"/>
      <sheetName val="(Puente)-Juan_Tomas"/>
      <sheetName val="156_01"/>
      <sheetName val="156_02"/>
      <sheetName val="167_01"/>
      <sheetName val="176_01"/>
      <sheetName val="176_02"/>
      <sheetName val="176_03"/>
      <sheetName val="176_04"/>
      <sheetName val="176_05"/>
      <sheetName val="176_06"/>
      <sheetName val="176_07"/>
      <sheetName val="176_08"/>
      <sheetName val="176_09"/>
      <sheetName val="176_10"/>
      <sheetName val="176_11"/>
      <sheetName val="176_12"/>
      <sheetName val="PN-4_1_7_04"/>
      <sheetName val="PN-4_1_7_05"/>
      <sheetName val="PN-4_1_7_06"/>
      <sheetName val="PN-4_1_7_09"/>
      <sheetName val="PN-4_1_7_10"/>
      <sheetName val="PN-4_1_7_11"/>
      <sheetName val="PN-4_1_7_12"/>
      <sheetName val="PN-4_1_7_14"/>
      <sheetName val="PN-4_1_7_20"/>
      <sheetName val="PN-4_1_7_29"/>
      <sheetName val="4_2_1_05"/>
      <sheetName val="4_2_1_17"/>
      <sheetName val="4_2_1_10_"/>
      <sheetName val="4_2_1_11"/>
      <sheetName val="4_2_1_13"/>
      <sheetName val="115_01"/>
      <sheetName val="115_02"/>
      <sheetName val="115_03"/>
      <sheetName val="115_04"/>
      <sheetName val="115_05"/>
      <sheetName val="115_06"/>
      <sheetName val="115_07"/>
      <sheetName val="115_08"/>
      <sheetName val="124_01"/>
      <sheetName val="124_02"/>
      <sheetName val="124_03"/>
      <sheetName val="124_04"/>
      <sheetName val="124_05"/>
      <sheetName val="148_01"/>
      <sheetName val="148_02"/>
      <sheetName val="157_01"/>
      <sheetName val="157_02"/>
      <sheetName val="PN-4_2_1_03"/>
      <sheetName val="PN-4_2_1_05"/>
      <sheetName val="PN-4_2_1_08"/>
      <sheetName val="4_2_1_16"/>
      <sheetName val="4_2_1_21"/>
      <sheetName val="4_2_1_29"/>
      <sheetName val="4_2_1_30"/>
      <sheetName val="registros_punta"/>
      <sheetName val="(Distribuidor)-La_Victoria"/>
      <sheetName val="4_2_4_10"/>
      <sheetName val="4_2_4_04"/>
      <sheetName val="4_2_4_11"/>
      <sheetName val="4_2_4_15"/>
      <sheetName val="4_2_4_16"/>
      <sheetName val="4_2_4_13"/>
      <sheetName val="125_01"/>
      <sheetName val="125_02"/>
      <sheetName val="177_01"/>
      <sheetName val="177_02"/>
      <sheetName val="177_03"/>
      <sheetName val="177_04"/>
      <sheetName val="177_05"/>
      <sheetName val="177_06"/>
      <sheetName val="177_07"/>
      <sheetName val="158_01"/>
      <sheetName val="158_02"/>
      <sheetName val="158_03"/>
      <sheetName val="158_04"/>
      <sheetName val="158_05"/>
      <sheetName val="(Distribuidor)-Carre_Samaná"/>
      <sheetName val="4_2_5_01"/>
      <sheetName val="4_2_5_03"/>
      <sheetName val="4_2_5_11"/>
      <sheetName val="4_2_5_12"/>
      <sheetName val="4_2_5_13"/>
      <sheetName val="4_2_5_14"/>
      <sheetName val="178_01"/>
      <sheetName val="178_02"/>
      <sheetName val="178_03"/>
      <sheetName val="178_04"/>
      <sheetName val="178_05"/>
      <sheetName val="PN-4_2_5_04"/>
      <sheetName val="PN-4_2_5_08"/>
      <sheetName val="PN-4_2_5_12"/>
      <sheetName val="PN-4_2_5_15"/>
      <sheetName val="(Paso_Inferior)-La_Victoria"/>
      <sheetName val="4_3_2_10"/>
      <sheetName val="4_3_2_11"/>
      <sheetName val="4_3_2_12"/>
      <sheetName val="4_3_2_14"/>
      <sheetName val="4_3_2_15"/>
      <sheetName val="4_3_2_18"/>
      <sheetName val="4_3_2_21"/>
      <sheetName val="4_3_2_22"/>
      <sheetName val="(Paso_Inferior)-Mata_Mamón"/>
      <sheetName val="4_3_3_10"/>
      <sheetName val="4_3_3_11"/>
      <sheetName val="4_3_3_12"/>
      <sheetName val="4_3_3_14"/>
      <sheetName val="4_3_3_18"/>
      <sheetName val="4_3_3_21"/>
      <sheetName val="4_3_3_22"/>
      <sheetName val="(Paso_Inferior)-Yabacao"/>
      <sheetName val="136_01"/>
      <sheetName val="136_02"/>
      <sheetName val="136_03"/>
      <sheetName val="136_04"/>
      <sheetName val="149_01"/>
      <sheetName val="136_05"/>
      <sheetName val="(Puente)-Provisional_Ozama_"/>
      <sheetName val="117_01"/>
      <sheetName val="117_02"/>
      <sheetName val="117_03"/>
      <sheetName val="117_04"/>
      <sheetName val="(Paso_Inferior)_El_Aguacate"/>
      <sheetName val="(Paso_Inferior)-Los_Rojas"/>
      <sheetName val="159_01"/>
      <sheetName val="159_02"/>
      <sheetName val="159_03"/>
      <sheetName val="159_04"/>
      <sheetName val="168_01"/>
      <sheetName val="168_02"/>
      <sheetName val="168_03"/>
      <sheetName val="179_01"/>
      <sheetName val="PN-4_3_6_06"/>
      <sheetName val="(Paso_Inferior)-El_Aguacate"/>
      <sheetName val="169_01"/>
      <sheetName val="169_02"/>
      <sheetName val="Aguacate-_01"/>
      <sheetName val="169_03"/>
      <sheetName val="169_04"/>
      <sheetName val="180_01"/>
      <sheetName val="170_01"/>
      <sheetName val="170_02"/>
      <sheetName val="PN-4_3_5_03"/>
      <sheetName val="PN-4_3_5_04"/>
      <sheetName val="PN-4_3_5_05"/>
      <sheetName val="(Paso_Inferior)-Mal_Nombre"/>
      <sheetName val="170_03"/>
      <sheetName val="170_04"/>
      <sheetName val="181_01"/>
      <sheetName val="181_02"/>
      <sheetName val="117_05"/>
      <sheetName val="117_06"/>
      <sheetName val="126_01"/>
      <sheetName val="126_02"/>
      <sheetName val="137_01"/>
      <sheetName val="&lt;T-12&gt;Sop_Pedrap_Puente_Prov_"/>
      <sheetName val="PN-4_3_1_03"/>
      <sheetName val="PN-4_3_1_05"/>
      <sheetName val="PN-4_3_1_07"/>
      <sheetName val="&lt;T-9&gt;Sop_Pilotes"/>
      <sheetName val="&lt;T-10&gt;Sop_Acero_Puentes"/>
      <sheetName val="Misceláneos-Estr_"/>
      <sheetName val="182_01"/>
      <sheetName val="&lt;P_U_&gt;Acero_Refuerzo"/>
      <sheetName val="&lt;P_U_&gt;Pretensado_Cable_Acero"/>
      <sheetName val="Wick_Drains-Geopier"/>
      <sheetName val="109_01"/>
      <sheetName val="118_01"/>
      <sheetName val="118_02"/>
      <sheetName val="127_01"/>
      <sheetName val="171_01@171_03"/>
      <sheetName val="127_02"/>
      <sheetName val="127_03"/>
      <sheetName val="138_01"/>
      <sheetName val="&lt;T-13&gt;Drenes_Verticales"/>
      <sheetName val="&lt;T-16&gt;Pre-Perforación_Drenes"/>
      <sheetName val="&lt;T-17&gt;Columna_de_Grava"/>
      <sheetName val="&lt;T-18&gt;Columna_Grava_Terravanza"/>
      <sheetName val="4_4_02"/>
      <sheetName val="PN-4_4_01"/>
      <sheetName val="PN-4_4_02"/>
      <sheetName val="(5)-Estructura_de_Pavimento"/>
      <sheetName val="5_01"/>
      <sheetName val="5_02"/>
      <sheetName val="5_03@5_06"/>
      <sheetName val="5_07@5_10"/>
      <sheetName val="5_11"/>
      <sheetName val="5_12"/>
      <sheetName val="5_13"/>
      <sheetName val="5_14"/>
      <sheetName val="5_15"/>
      <sheetName val="&lt;T-2&gt;Acopio_Base_Planta_Indio"/>
      <sheetName val="&lt;P_U_&gt;Base_Estabilizada"/>
      <sheetName val="5_16@5_19"/>
      <sheetName val="160_01"/>
      <sheetName val="160_02"/>
      <sheetName val="183_01"/>
      <sheetName val="183_02"/>
      <sheetName val="PN-5_01"/>
      <sheetName val="PN-5_03"/>
      <sheetName val="PN-5_04"/>
      <sheetName val="PN-5_05"/>
      <sheetName val="&lt;T-19&gt;Sop_SubBase"/>
      <sheetName val="&lt;T-20&gt;Sop_Base"/>
      <sheetName val="&lt;T-21&gt;Sop_Asfalto"/>
      <sheetName val="6_2_01"/>
      <sheetName val="6_3_01"/>
      <sheetName val="6_3_02"/>
      <sheetName val="6_3_03"/>
      <sheetName val="6_3_04"/>
      <sheetName val="6_3_05"/>
      <sheetName val="6_3_19"/>
      <sheetName val="6_3_20"/>
      <sheetName val="6_3_21"/>
      <sheetName val="6_1_01_Contenes"/>
      <sheetName val="6_1_02_Bordillos"/>
      <sheetName val="6_1_03_Aceras_Hormigon_"/>
      <sheetName val="6_1_04Relleno_Acera"/>
      <sheetName val="Iluminacion_Vial"/>
      <sheetName val="(7)-Electrificación_e_ilum_"/>
      <sheetName val="7_01"/>
      <sheetName val="7_02"/>
      <sheetName val="107_01"/>
      <sheetName val="185_01"/>
      <sheetName val="&lt;T-11&gt;Sop_Militares"/>
      <sheetName val="(Reembolsables)-Interf_Electric"/>
      <sheetName val="186_01"/>
      <sheetName val="Pres__Interferencia_Electrica"/>
      <sheetName val="(110)-Puente_Provisional"/>
      <sheetName val="110_01"/>
      <sheetName val="x1-relleno_prueba"/>
      <sheetName val="&lt;x1&gt;Relleno_Prueba_Avenida"/>
      <sheetName val="&lt;Estatus_Proyecto&gt;"/>
      <sheetName val="EXC__QMC"/>
      <sheetName val="TRACT_MINA"/>
      <sheetName val="%_Ralenti_CF-C12_"/>
      <sheetName val="%_Ralenti_EXC_"/>
      <sheetName val="%_Ralenti_EXC__(2)"/>
      <sheetName val="REND_"/>
      <sheetName val="T__HORA"/>
      <sheetName val="Base_de_Dato"/>
      <sheetName val="Analisis_de_precios_SURFACE"/>
      <sheetName val="BOQ desglose "/>
      <sheetName val="Análisis"/>
      <sheetName val="Ana"/>
      <sheetName val="insumo"/>
      <sheetName val="Mezcla"/>
      <sheetName val="exteriores"/>
      <sheetName val="Salarios"/>
      <sheetName val="MANT.TRANSITO"/>
      <sheetName val="Analisis de Costos"/>
      <sheetName val="Pu-Sanit."/>
      <sheetName val="Mat"/>
      <sheetName val="Trabajos Generales"/>
      <sheetName val="PU-B-GS"/>
      <sheetName val="analisis"/>
      <sheetName val="INS"/>
      <sheetName val="PRE"/>
      <sheetName val="Rendimientos OM"/>
      <sheetName val="Cubicación"/>
      <sheetName val="Capilla"/>
      <sheetName val="Incremento Precios"/>
      <sheetName val="PARTIDAS NUEVAS"/>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refreshError="1"/>
      <sheetData sheetId="625" refreshError="1"/>
      <sheetData sheetId="626" refreshError="1"/>
      <sheetData sheetId="627" refreshError="1"/>
      <sheetData sheetId="628" refreshError="1"/>
      <sheetData sheetId="629" refreshError="1"/>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sheetName val="insumo"/>
      <sheetName val="Mezcla"/>
      <sheetName val="ana.h.a"/>
      <sheetName val="analisis"/>
      <sheetName val="Resumen"/>
      <sheetName val="exteriores"/>
      <sheetName val="block .A"/>
      <sheetName val="block C"/>
      <sheetName val="v. exterior"/>
      <sheetName val="m.t C"/>
      <sheetName val="m y h.a. C"/>
      <sheetName val="term.C"/>
      <sheetName val="resum.ac "/>
      <sheetName val="Analisis Areas Ext."/>
      <sheetName val="edificio de 4 niveles"/>
      <sheetName val="m.tIERRA"/>
      <sheetName val="H.A Y MUROS"/>
      <sheetName val="TERMINACIONES"/>
    </sheetNames>
    <sheetDataSet>
      <sheetData sheetId="0" refreshError="1"/>
      <sheetData sheetId="1" refreshError="1"/>
      <sheetData sheetId="2" refreshError="1"/>
      <sheetData sheetId="3" refreshError="1"/>
      <sheetData sheetId="4" refreshError="1">
        <row r="4">
          <cell r="D4">
            <v>2002</v>
          </cell>
        </row>
        <row r="5">
          <cell r="D5">
            <v>30</v>
          </cell>
        </row>
        <row r="6">
          <cell r="D6">
            <v>800</v>
          </cell>
        </row>
        <row r="7">
          <cell r="D7">
            <v>600</v>
          </cell>
        </row>
        <row r="8">
          <cell r="D8">
            <v>31.099599999999995</v>
          </cell>
        </row>
        <row r="9">
          <cell r="D9">
            <v>32.630799999999994</v>
          </cell>
        </row>
        <row r="10">
          <cell r="D10">
            <v>39.567599999999999</v>
          </cell>
        </row>
        <row r="11">
          <cell r="D11">
            <v>95</v>
          </cell>
        </row>
        <row r="12">
          <cell r="D12">
            <v>300</v>
          </cell>
        </row>
        <row r="13">
          <cell r="D13">
            <v>210</v>
          </cell>
        </row>
        <row r="14">
          <cell r="D14">
            <v>315</v>
          </cell>
        </row>
        <row r="15">
          <cell r="D15">
            <v>290</v>
          </cell>
        </row>
        <row r="16">
          <cell r="D16">
            <v>300</v>
          </cell>
        </row>
        <row r="17">
          <cell r="D17">
            <v>280</v>
          </cell>
        </row>
        <row r="18">
          <cell r="D18">
            <v>38</v>
          </cell>
        </row>
        <row r="19">
          <cell r="D19">
            <v>30</v>
          </cell>
        </row>
        <row r="20">
          <cell r="D20">
            <v>800</v>
          </cell>
        </row>
        <row r="21">
          <cell r="D21">
            <v>2030</v>
          </cell>
        </row>
        <row r="22">
          <cell r="D22">
            <v>670</v>
          </cell>
        </row>
        <row r="28">
          <cell r="D28">
            <v>37</v>
          </cell>
        </row>
        <row r="33">
          <cell r="D33">
            <v>4553</v>
          </cell>
        </row>
        <row r="36">
          <cell r="D36">
            <v>5208.3999999999996</v>
          </cell>
        </row>
      </sheetData>
      <sheetData sheetId="5" refreshError="1">
        <row r="10">
          <cell r="G10">
            <v>3351.62</v>
          </cell>
        </row>
        <row r="17">
          <cell r="G17">
            <v>2883.18</v>
          </cell>
        </row>
        <row r="29">
          <cell r="G29">
            <v>8588.86</v>
          </cell>
        </row>
        <row r="37">
          <cell r="G37">
            <v>3634.7700000000004</v>
          </cell>
        </row>
        <row r="45">
          <cell r="G45">
            <v>4097.26</v>
          </cell>
        </row>
        <row r="158">
          <cell r="G158">
            <v>6.9640000000000004</v>
          </cell>
        </row>
      </sheetData>
      <sheetData sheetId="6" refreshError="1"/>
      <sheetData sheetId="7" refreshError="1"/>
      <sheetData sheetId="8" refreshError="1"/>
      <sheetData sheetId="9" refreshError="1">
        <row r="66">
          <cell r="D66">
            <v>2</v>
          </cell>
        </row>
      </sheetData>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ANALISIS_STO_DGO"/>
      <sheetName val="PRES__BOCA_NUEVA"/>
      <sheetName val="CONTRARO_SEÑALIZACIONES"/>
      <sheetName val="Senalizacion"/>
      <sheetName val="A"/>
      <sheetName val="ANALISIS_STO_DGO1"/>
      <sheetName val="PRES__BOCA_NUEVA1"/>
      <sheetName val="CONTRARO_SEÑALIZACIONES1"/>
      <sheetName val="Presup"/>
      <sheetName val="EDIFICIO COUNTERS"/>
      <sheetName val="Presup."/>
      <sheetName val="LISTADO INSUMOS DEL 2000"/>
      <sheetName val="Resumen Precio Equipos"/>
      <sheetName val="O.M. y Salarios"/>
      <sheetName val="Materiales"/>
      <sheetName val="PRESUP. HOSPIT. VERON"/>
      <sheetName val="Insumos"/>
      <sheetName val="Análisis de Precios"/>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 val="TC-C27"/>
      <sheetName val="EX-V28"/>
      <sheetName val="RV-C13"/>
      <sheetName val="RV-C28"/>
      <sheetName val="EXC. QMC"/>
      <sheetName val="RV-H27"/>
      <sheetName val="EX-C36"/>
      <sheetName val="CF-C12"/>
      <sheetName val="EX-C37"/>
      <sheetName val="EX-C20"/>
      <sheetName val="EX-C24"/>
      <sheetName val="TRACT.MINA"/>
      <sheetName val="EX-C38"/>
      <sheetName val="EX-C27"/>
      <sheetName val="EX-C42"/>
      <sheetName val="% Ralenti CF-C12."/>
      <sheetName val="% Ralenti EXC."/>
      <sheetName val="% Ralenti EXC. (2)"/>
      <sheetName val="REND."/>
      <sheetName val="Produccion"/>
      <sheetName val="trac"/>
      <sheetName val="T. HORA"/>
      <sheetName val="Base de Dato"/>
      <sheetName val="Precio"/>
      <sheetName val="ANALISIS_STO_DGO2"/>
      <sheetName val="PRES__BOCA_NUEVA2"/>
      <sheetName val="CONTRARO_SEÑALIZACIONES2"/>
      <sheetName val="EDIFICIO_COUNTERS"/>
      <sheetName val="LISTADO_INSUMOS_DEL_2000"/>
      <sheetName val="Presup_"/>
      <sheetName val="Análisis_de_Precios"/>
      <sheetName val="Resumen_Precio_Equipos"/>
      <sheetName val="O_M__y_Salarios"/>
      <sheetName val="ANALISIS_STO_DGO3"/>
      <sheetName val="PRES__BOCA_NUEVA3"/>
      <sheetName val="CONTRARO_SEÑALIZACIONES3"/>
      <sheetName val="EDIFICIO_COUNTERS1"/>
      <sheetName val="LISTADO_INSUMOS_DEL_20001"/>
      <sheetName val="Presup_1"/>
      <sheetName val="PRESUP__HOSPIT__VERON"/>
      <sheetName val="Planilla_&lt;ENM#5&gt;"/>
      <sheetName val="Resumen_Reducciones"/>
      <sheetName val="Planilla___"/>
      <sheetName val="Estudios_y_Diseños"/>
      <sheetName val="&lt;T-0&gt;Sop_Estudios_y_Diseños"/>
      <sheetName val="Otros_Indirectos"/>
      <sheetName val="(1)-Trab_Gen"/>
      <sheetName val="1_01"/>
      <sheetName val="1_02"/>
      <sheetName val="1_03"/>
      <sheetName val="1_04"/>
      <sheetName val="1_05"/>
      <sheetName val="(2)-Mov_Tierra"/>
      <sheetName val="2_01"/>
      <sheetName val="2_02"/>
      <sheetName val="2_03"/>
      <sheetName val="&lt;T-1&gt;Sop_Alambradas"/>
      <sheetName val="100_01"/>
      <sheetName val="2_06"/>
      <sheetName val="2_07"/>
      <sheetName val="2_09"/>
      <sheetName val="&lt;T-3&gt;Sop_Exc_Inservible_&amp;_NClas"/>
      <sheetName val="2_10"/>
      <sheetName val="2_11"/>
      <sheetName val="2_12@2_14-116_03"/>
      <sheetName val="Rutas_Acarreo"/>
      <sheetName val="2_15"/>
      <sheetName val="2_16"/>
      <sheetName val="2_17"/>
      <sheetName val="2_18"/>
      <sheetName val="&lt;T-4&gt;Sop_Relleno-(Previo)"/>
      <sheetName val="&lt;T-4&gt;Sop_Relleno-(Acumulado)"/>
      <sheetName val="ajustes_de_reporte_relleno"/>
      <sheetName val="&lt;T-4&gt;Sop_Relleno-(Periodo)"/>
      <sheetName val="&lt;T-5&gt;Sop_Pedraplén"/>
      <sheetName val="2_19"/>
      <sheetName val="2_22"/>
      <sheetName val="PN-2_04"/>
      <sheetName val="&lt;T-7&gt;Sop_Perfilado&amp;Grama"/>
      <sheetName val="2_24"/>
      <sheetName val="2_36"/>
      <sheetName val="Mejoramiento_Fundación"/>
      <sheetName val="116_01"/>
      <sheetName val="116_02"/>
      <sheetName val="&lt;T-14&gt;Estabilización_Cal"/>
      <sheetName val="&lt;T-15&gt;Estabilización_Cemento"/>
      <sheetName val="PN-2_06"/>
      <sheetName val="128_01"/>
      <sheetName val="&lt;Presup&gt;Tubería_Yuca"/>
      <sheetName val="139_01"/>
      <sheetName val="&lt;Presup&gt;Tub_Haras_Nacionales"/>
      <sheetName val="184_01"/>
      <sheetName val="&lt;Presup&gt;Tubería_Mata_Gorda"/>
      <sheetName val="184_02"/>
      <sheetName val="&lt;Presup&gt;Tubería_El_Aguacate"/>
      <sheetName val="184_03"/>
      <sheetName val="&lt;Presup&gt;Tubería_La_Victoria"/>
      <sheetName val="139_02"/>
      <sheetName val="&lt;Presup&gt;Tubería_Juan_Tomás"/>
      <sheetName val="161_01"/>
      <sheetName val="&lt;Presup&gt;Tubería_Mal_Nombre"/>
      <sheetName val="PN-2_01"/>
      <sheetName val="&lt;Presup&gt;Tubería_Varios_Trabajos"/>
      <sheetName val="3_1_02"/>
      <sheetName val="3_1_03"/>
      <sheetName val="150_01"/>
      <sheetName val="150_02"/>
      <sheetName val="162_01"/>
      <sheetName val="Drenaje_Subterraneo"/>
      <sheetName val="3_3_01"/>
      <sheetName val="3_3_02"/>
      <sheetName val="Alc_Cajón"/>
      <sheetName val="100_02"/>
      <sheetName val="3_4_1_01"/>
      <sheetName val="3_4_1_02"/>
      <sheetName val="3_4_1_03"/>
      <sheetName val="3_4_1_04"/>
      <sheetName val="3_4_1_05"/>
      <sheetName val="3_4_1_06"/>
      <sheetName val="3_4_1_07"/>
      <sheetName val="3_4_1_08"/>
      <sheetName val="3_4_1_09"/>
      <sheetName val="3_4_1_10"/>
      <sheetName val="3_4_1_11"/>
      <sheetName val="3_4_1_12"/>
      <sheetName val="101_01"/>
      <sheetName val="3_4_1_16"/>
      <sheetName val="3_4_1_17"/>
      <sheetName val="Alc_Tubular"/>
      <sheetName val="3_4_2_01"/>
      <sheetName val="3_4_2_03"/>
      <sheetName val="3_4_2_04"/>
      <sheetName val="3_4_2_06"/>
      <sheetName val="3_4_2_07"/>
      <sheetName val="3_4_2_08"/>
      <sheetName val="3_4_2_09"/>
      <sheetName val="3_4_2_10"/>
      <sheetName val="3_4_2_11"/>
      <sheetName val="3_4_2_12"/>
      <sheetName val="&lt;T-6&gt;Sop_Exc_Rell_Estr_Alcant_"/>
      <sheetName val="119_01"/>
      <sheetName val="119_02"/>
      <sheetName val="119_03"/>
      <sheetName val="119_04"/>
      <sheetName val="119_05"/>
      <sheetName val="119_06"/>
      <sheetName val="119_07"/>
      <sheetName val="119_08"/>
      <sheetName val="119_09"/>
      <sheetName val="129_01"/>
      <sheetName val="&lt;T-8&gt;Sop_Acero_Alcantarillas"/>
      <sheetName val="(Puente)-Mal_Nombre"/>
      <sheetName val="4_1_1_01"/>
      <sheetName val="4_1_1_04"/>
      <sheetName val="4_1_1_06"/>
      <sheetName val="4_1_1_08"/>
      <sheetName val="104_01"/>
      <sheetName val="104_02"/>
      <sheetName val="4_1_1_9"/>
      <sheetName val="4_1_1_10"/>
      <sheetName val="4_1_1_11"/>
      <sheetName val="4_1_1_12"/>
      <sheetName val="4_1_1_14"/>
      <sheetName val="4_1_1_15"/>
      <sheetName val="4_1_1_16"/>
      <sheetName val="4_1_1_18"/>
      <sheetName val="4_1_1_21"/>
      <sheetName val="130_01"/>
      <sheetName val="4_1_1_22"/>
      <sheetName val="4_1_1_25"/>
      <sheetName val="4_1_1_26"/>
      <sheetName val="120_01"/>
      <sheetName val="104_03"/>
      <sheetName val="4_1_4_04"/>
      <sheetName val="102_01"/>
      <sheetName val="102_02"/>
      <sheetName val="102_03"/>
      <sheetName val="102_04"/>
      <sheetName val="102_05"/>
      <sheetName val="4_1_4_06"/>
      <sheetName val="4_1_4_08"/>
      <sheetName val="4_1_4_09"/>
      <sheetName val="4_1_4_11"/>
      <sheetName val="4_1_4_18"/>
      <sheetName val="4_1_4_25"/>
      <sheetName val="106_02"/>
      <sheetName val="113_01"/>
      <sheetName val="113_02"/>
      <sheetName val="113_03"/>
      <sheetName val="106_01"/>
      <sheetName val="121_01"/>
      <sheetName val="121_02"/>
      <sheetName val="131_01"/>
      <sheetName val="131_02"/>
      <sheetName val="140_01"/>
      <sheetName val="140_02"/>
      <sheetName val="145_01"/>
      <sheetName val="145_02"/>
      <sheetName val="145_03"/>
      <sheetName val="145_04"/>
      <sheetName val="145_05"/>
      <sheetName val="163_01"/>
      <sheetName val="(Puente)-Haras_Nacionales"/>
      <sheetName val="PN-4_2_2_02"/>
      <sheetName val="151_01"/>
      <sheetName val="4_2_2_02"/>
      <sheetName val="4_2_2_03"/>
      <sheetName val="4_2_2_04"/>
      <sheetName val="4_2_2_10"/>
      <sheetName val="151_02"/>
      <sheetName val="4_2_2_11"/>
      <sheetName val="4_2_2_12"/>
      <sheetName val="4_2_2_13"/>
      <sheetName val="103_01"/>
      <sheetName val="103_02"/>
      <sheetName val="103_03"/>
      <sheetName val="103_04"/>
      <sheetName val="105_01"/>
      <sheetName val="105_02"/>
      <sheetName val="105_03"/>
      <sheetName val="4_2_2_15_"/>
      <sheetName val="4_2_2_16"/>
      <sheetName val="4_2_2_17"/>
      <sheetName val="108_01"/>
      <sheetName val="108_02"/>
      <sheetName val="108_03"/>
      <sheetName val="111_01"/>
      <sheetName val="111_02"/>
      <sheetName val="111_03"/>
      <sheetName val="111_04"/>
      <sheetName val="114_01"/>
      <sheetName val="122_01"/>
      <sheetName val="141_01"/>
      <sheetName val="141_02"/>
      <sheetName val="141_03"/>
      <sheetName val="132_01"/>
      <sheetName val="132_02"/>
      <sheetName val="zapata_bordillo-haras"/>
      <sheetName val="4_1_3_04"/>
      <sheetName val="4_1_3_06"/>
      <sheetName val="4_1_3_07"/>
      <sheetName val="4_1_3_08"/>
      <sheetName val="4_1_3_09"/>
      <sheetName val="112_01"/>
      <sheetName val="112_02"/>
      <sheetName val="112_03"/>
      <sheetName val="112_04"/>
      <sheetName val="112_05"/>
      <sheetName val="112_06"/>
      <sheetName val="112_07"/>
      <sheetName val="4_1_3_01"/>
      <sheetName val="4_1_3_18"/>
      <sheetName val="4_1_3_25"/>
      <sheetName val="123_01"/>
      <sheetName val="123_02"/>
      <sheetName val="123_03"/>
      <sheetName val="133_01"/>
      <sheetName val="142_01"/>
      <sheetName val="142_02"/>
      <sheetName val="146_01"/>
      <sheetName val="146_02"/>
      <sheetName val="146_03"/>
      <sheetName val="146_04"/>
      <sheetName val="152_01"/>
      <sheetName val="152_02"/>
      <sheetName val="164_01"/>
      <sheetName val="zapata_bordillo_losa_Yuca"/>
      <sheetName val="172_01"/>
      <sheetName val="172_02"/>
      <sheetName val="172_03"/>
      <sheetName val="PN-4_1_3_01"/>
      <sheetName val="PN-4_1_3_02"/>
      <sheetName val="PN-4_1_3_03"/>
      <sheetName val="PN-4_1_3_04"/>
      <sheetName val="4_1_2_06"/>
      <sheetName val="4_1_2_07"/>
      <sheetName val="4_1_2_11"/>
      <sheetName val="4_1_2_18"/>
      <sheetName val="4_1_2_20"/>
      <sheetName val="4_1_2_08"/>
      <sheetName val="4_1_2_25"/>
      <sheetName val="134_01"/>
      <sheetName val="134_02"/>
      <sheetName val="134_03"/>
      <sheetName val="143_01"/>
      <sheetName val="147_01"/>
      <sheetName val="153_01"/>
      <sheetName val="165_01"/>
      <sheetName val="165_02"/>
      <sheetName val="165_03"/>
      <sheetName val="173_01"/>
      <sheetName val="173_02"/>
      <sheetName val="PN-4_1_2_01"/>
      <sheetName val="PN-4_1_2_03"/>
      <sheetName val="PN-4_1_2_04"/>
      <sheetName val="PN-4_1_2_05"/>
      <sheetName val="153_02"/>
      <sheetName val="153_03"/>
      <sheetName val="4_1_5_04"/>
      <sheetName val="4_1_5_06"/>
      <sheetName val="4_1_5_07"/>
      <sheetName val="4_1_5_08"/>
      <sheetName val="4_1_5_09"/>
      <sheetName val="4_1_5_11"/>
      <sheetName val="154_01"/>
      <sheetName val="154_02"/>
      <sheetName val="135_01"/>
      <sheetName val="135_02"/>
      <sheetName val="135_03"/>
      <sheetName val="135_04"/>
      <sheetName val="135_05"/>
      <sheetName val="166_01"/>
      <sheetName val="174_01"/>
      <sheetName val="174_02"/>
      <sheetName val="174_03"/>
      <sheetName val="PN-4_1_5_03"/>
      <sheetName val="PN-4_1_5_05"/>
      <sheetName val="PN-4_1_5_06"/>
      <sheetName val="PN-4_1_5_07"/>
      <sheetName val="PN-4_1_5_08"/>
      <sheetName val="PN-4_1_5_09"/>
      <sheetName val="PN-4_1_5_11"/>
      <sheetName val="PN-4_1_5_12"/>
      <sheetName val="174_04"/>
      <sheetName val="174_05"/>
      <sheetName val="174_06"/>
      <sheetName val="174_07"/>
      <sheetName val="PN-4_1_5_13"/>
      <sheetName val="4_1_6_02"/>
      <sheetName val="4_1_6_05"/>
      <sheetName val="4_1_6_07"/>
      <sheetName val="4_1_6_09"/>
      <sheetName val="4_1_6_10"/>
      <sheetName val="&lt;P_U_&gt;Estructura_Puente"/>
      <sheetName val="4_1_6_13"/>
      <sheetName val="4_1_6_17"/>
      <sheetName val="175_01"/>
      <sheetName val="175_02"/>
      <sheetName val="175_03"/>
      <sheetName val="175_04"/>
      <sheetName val="PN-4_1_6_03"/>
      <sheetName val="175_05"/>
      <sheetName val="144_01"/>
      <sheetName val="144_02"/>
      <sheetName val="144_03"/>
      <sheetName val="155_01"/>
      <sheetName val="155_02"/>
      <sheetName val="155_03"/>
      <sheetName val="PN-4_1_6_06"/>
      <sheetName val="PN-4_1_6_09@PN-4_1_6_11"/>
      <sheetName val="PN-4_1_6_14"/>
      <sheetName val="(Puente)-Juan_Tomas"/>
      <sheetName val="156_01"/>
      <sheetName val="156_02"/>
      <sheetName val="167_01"/>
      <sheetName val="176_01"/>
      <sheetName val="176_02"/>
      <sheetName val="176_03"/>
      <sheetName val="176_04"/>
      <sheetName val="176_05"/>
      <sheetName val="176_06"/>
      <sheetName val="176_07"/>
      <sheetName val="176_08"/>
      <sheetName val="176_09"/>
      <sheetName val="176_10"/>
      <sheetName val="176_11"/>
      <sheetName val="176_12"/>
      <sheetName val="PN-4_1_7_04"/>
      <sheetName val="PN-4_1_7_05"/>
      <sheetName val="PN-4_1_7_06"/>
      <sheetName val="PN-4_1_7_09"/>
      <sheetName val="PN-4_1_7_10"/>
      <sheetName val="PN-4_1_7_11"/>
      <sheetName val="PN-4_1_7_12"/>
      <sheetName val="PN-4_1_7_14"/>
      <sheetName val="PN-4_1_7_20"/>
      <sheetName val="PN-4_1_7_29"/>
      <sheetName val="4_2_1_05"/>
      <sheetName val="4_2_1_17"/>
      <sheetName val="4_2_1_10_"/>
      <sheetName val="4_2_1_11"/>
      <sheetName val="4_2_1_13"/>
      <sheetName val="115_01"/>
      <sheetName val="115_02"/>
      <sheetName val="115_03"/>
      <sheetName val="115_04"/>
      <sheetName val="115_05"/>
      <sheetName val="115_06"/>
      <sheetName val="115_07"/>
      <sheetName val="115_08"/>
      <sheetName val="124_01"/>
      <sheetName val="124_02"/>
      <sheetName val="124_03"/>
      <sheetName val="124_04"/>
      <sheetName val="124_05"/>
      <sheetName val="148_01"/>
      <sheetName val="148_02"/>
      <sheetName val="157_01"/>
      <sheetName val="157_02"/>
      <sheetName val="PN-4_2_1_03"/>
      <sheetName val="PN-4_2_1_05"/>
      <sheetName val="PN-4_2_1_08"/>
      <sheetName val="4_2_1_16"/>
      <sheetName val="4_2_1_21"/>
      <sheetName val="4_2_1_29"/>
      <sheetName val="4_2_1_30"/>
      <sheetName val="registros_punta"/>
      <sheetName val="(Distribuidor)-La_Victoria"/>
      <sheetName val="4_2_4_10"/>
      <sheetName val="4_2_4_04"/>
      <sheetName val="4_2_4_11"/>
      <sheetName val="4_2_4_15"/>
      <sheetName val="4_2_4_16"/>
      <sheetName val="4_2_4_13"/>
      <sheetName val="125_01"/>
      <sheetName val="125_02"/>
      <sheetName val="177_01"/>
      <sheetName val="177_02"/>
      <sheetName val="177_03"/>
      <sheetName val="177_04"/>
      <sheetName val="177_05"/>
      <sheetName val="177_06"/>
      <sheetName val="177_07"/>
      <sheetName val="158_01"/>
      <sheetName val="158_02"/>
      <sheetName val="158_03"/>
      <sheetName val="158_04"/>
      <sheetName val="158_05"/>
      <sheetName val="(Distribuidor)-Carre_Samaná"/>
      <sheetName val="4_2_5_01"/>
      <sheetName val="4_2_5_03"/>
      <sheetName val="4_2_5_11"/>
      <sheetName val="4_2_5_12"/>
      <sheetName val="4_2_5_13"/>
      <sheetName val="4_2_5_14"/>
      <sheetName val="178_01"/>
      <sheetName val="178_02"/>
      <sheetName val="178_03"/>
      <sheetName val="178_04"/>
      <sheetName val="178_05"/>
      <sheetName val="PN-4_2_5_04"/>
      <sheetName val="PN-4_2_5_08"/>
      <sheetName val="PN-4_2_5_12"/>
      <sheetName val="PN-4_2_5_15"/>
      <sheetName val="(Paso_Inferior)-La_Victoria"/>
      <sheetName val="4_3_2_10"/>
      <sheetName val="4_3_2_11"/>
      <sheetName val="4_3_2_12"/>
      <sheetName val="4_3_2_14"/>
      <sheetName val="4_3_2_15"/>
      <sheetName val="4_3_2_18"/>
      <sheetName val="4_3_2_21"/>
      <sheetName val="4_3_2_22"/>
      <sheetName val="(Paso_Inferior)-Mata_Mamón"/>
      <sheetName val="4_3_3_10"/>
      <sheetName val="4_3_3_11"/>
      <sheetName val="4_3_3_12"/>
      <sheetName val="4_3_3_14"/>
      <sheetName val="4_3_3_18"/>
      <sheetName val="4_3_3_21"/>
      <sheetName val="4_3_3_22"/>
      <sheetName val="(Paso_Inferior)-Yabacao"/>
      <sheetName val="136_01"/>
      <sheetName val="136_02"/>
      <sheetName val="136_03"/>
      <sheetName val="136_04"/>
      <sheetName val="149_01"/>
      <sheetName val="136_05"/>
      <sheetName val="(Puente)-Provisional_Ozama_"/>
      <sheetName val="117_01"/>
      <sheetName val="117_02"/>
      <sheetName val="117_03"/>
      <sheetName val="117_04"/>
      <sheetName val="(Paso_Inferior)_El_Aguacate"/>
      <sheetName val="(Paso_Inferior)-Los_Rojas"/>
      <sheetName val="159_01"/>
      <sheetName val="159_02"/>
      <sheetName val="159_03"/>
      <sheetName val="159_04"/>
      <sheetName val="168_01"/>
      <sheetName val="168_02"/>
      <sheetName val="168_03"/>
      <sheetName val="179_01"/>
      <sheetName val="PN-4_3_6_06"/>
      <sheetName val="(Paso_Inferior)-El_Aguacate"/>
      <sheetName val="169_01"/>
      <sheetName val="169_02"/>
      <sheetName val="Aguacate-_01"/>
      <sheetName val="169_03"/>
      <sheetName val="169_04"/>
      <sheetName val="180_01"/>
      <sheetName val="170_01"/>
      <sheetName val="170_02"/>
      <sheetName val="PN-4_3_5_03"/>
      <sheetName val="PN-4_3_5_04"/>
      <sheetName val="PN-4_3_5_05"/>
      <sheetName val="(Paso_Inferior)-Mal_Nombre"/>
      <sheetName val="170_03"/>
      <sheetName val="170_04"/>
      <sheetName val="181_01"/>
      <sheetName val="181_02"/>
      <sheetName val="117_05"/>
      <sheetName val="117_06"/>
      <sheetName val="126_01"/>
      <sheetName val="126_02"/>
      <sheetName val="137_01"/>
      <sheetName val="&lt;T-12&gt;Sop_Pedrap_Puente_Prov_"/>
      <sheetName val="PN-4_3_1_03"/>
      <sheetName val="PN-4_3_1_05"/>
      <sheetName val="PN-4_3_1_07"/>
      <sheetName val="&lt;T-9&gt;Sop_Pilotes"/>
      <sheetName val="&lt;T-10&gt;Sop_Acero_Puentes"/>
      <sheetName val="Misceláneos-Estr_"/>
      <sheetName val="182_01"/>
      <sheetName val="&lt;P_U_&gt;Acero_Refuerzo"/>
      <sheetName val="&lt;P_U_&gt;Pretensado_Cable_Acero"/>
      <sheetName val="Wick_Drains-Geopier"/>
      <sheetName val="109_01"/>
      <sheetName val="118_01"/>
      <sheetName val="118_02"/>
      <sheetName val="127_01"/>
      <sheetName val="171_01@171_03"/>
      <sheetName val="127_02"/>
      <sheetName val="127_03"/>
      <sheetName val="138_01"/>
      <sheetName val="&lt;T-13&gt;Drenes_Verticales"/>
      <sheetName val="&lt;T-16&gt;Pre-Perforación_Drenes"/>
      <sheetName val="&lt;T-17&gt;Columna_de_Grava"/>
      <sheetName val="&lt;T-18&gt;Columna_Grava_Terravanza"/>
      <sheetName val="4_4_02"/>
      <sheetName val="PN-4_4_01"/>
      <sheetName val="PN-4_4_02"/>
      <sheetName val="(5)-Estructura_de_Pavimento"/>
      <sheetName val="5_01"/>
      <sheetName val="5_02"/>
      <sheetName val="5_03@5_06"/>
      <sheetName val="5_07@5_10"/>
      <sheetName val="5_11"/>
      <sheetName val="5_12"/>
      <sheetName val="5_13"/>
      <sheetName val="5_14"/>
      <sheetName val="5_15"/>
      <sheetName val="&lt;T-2&gt;Acopio_Base_Planta_Indio"/>
      <sheetName val="&lt;P_U_&gt;Base_Estabilizada"/>
      <sheetName val="5_16@5_19"/>
      <sheetName val="160_01"/>
      <sheetName val="160_02"/>
      <sheetName val="183_01"/>
      <sheetName val="183_02"/>
      <sheetName val="PN-5_01"/>
      <sheetName val="PN-5_03"/>
      <sheetName val="PN-5_04"/>
      <sheetName val="PN-5_05"/>
      <sheetName val="&lt;T-19&gt;Sop_SubBase"/>
      <sheetName val="&lt;T-20&gt;Sop_Base"/>
      <sheetName val="&lt;T-21&gt;Sop_Asfalto"/>
      <sheetName val="6_2_01"/>
      <sheetName val="6_3_01"/>
      <sheetName val="6_3_02"/>
      <sheetName val="6_3_03"/>
      <sheetName val="6_3_04"/>
      <sheetName val="6_3_05"/>
      <sheetName val="6_3_19"/>
      <sheetName val="6_3_20"/>
      <sheetName val="6_3_21"/>
      <sheetName val="6_1_01_Contenes"/>
      <sheetName val="6_1_02_Bordillos"/>
      <sheetName val="6_1_03_Aceras_Hormigon_"/>
      <sheetName val="6_1_04Relleno_Acera"/>
      <sheetName val="Iluminacion_Vial"/>
      <sheetName val="(7)-Electrificación_e_ilum_"/>
      <sheetName val="7_01"/>
      <sheetName val="7_02"/>
      <sheetName val="107_01"/>
      <sheetName val="185_01"/>
      <sheetName val="&lt;T-11&gt;Sop_Militares"/>
      <sheetName val="(Reembolsables)-Interf_Electric"/>
      <sheetName val="186_01"/>
      <sheetName val="Pres__Interferencia_Electrica"/>
      <sheetName val="(110)-Puente_Provisional"/>
      <sheetName val="110_01"/>
      <sheetName val="x1-relleno_prueba"/>
      <sheetName val="&lt;x1&gt;Relleno_Prueba_Avenida"/>
      <sheetName val="&lt;Estatus_Proyecto&gt;"/>
      <sheetName val="EXC__QMC"/>
      <sheetName val="TRACT_MINA"/>
      <sheetName val="%_Ralenti_CF-C12_"/>
      <sheetName val="%_Ralenti_EXC_"/>
      <sheetName val="%_Ralenti_EXC__(2)"/>
      <sheetName val="REND_"/>
      <sheetName val="T__HORA"/>
      <sheetName val="Base_de_Dato"/>
    </sheetNames>
    <sheetDataSet>
      <sheetData sheetId="0" refreshError="1"/>
      <sheetData sheetId="1" refreshError="1"/>
      <sheetData sheetId="2" refreshError="1"/>
      <sheetData sheetId="3"/>
      <sheetData sheetId="4"/>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Ejecutivo"/>
      <sheetName val="Resumen_Real"/>
      <sheetName val="TablasDinamicas"/>
      <sheetName val="HorasDetalladas"/>
      <sheetName val="46W9"/>
      <sheetName val="46W9_Hoja1"/>
      <sheetName val="46W9_Cuadro de costos"/>
      <sheetName val="46W9_Bases"/>
      <sheetName val="46W9_ASPECTOS ELECTRICOS"/>
      <sheetName val="46W9_OBRAS CIVILES"/>
      <sheetName val="46W9_Costo directos"/>
      <sheetName val="46W9_Resumen Costos"/>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ANALISIS_STO_DGO"/>
      <sheetName val="PRES__BOCA_NUEVA"/>
      <sheetName val="CONTRARO SEÑALIZACIONES"/>
      <sheetName val="Senalizacion"/>
      <sheetName val="A"/>
      <sheetName val="CONTRARO_SEÑALIZACIONES"/>
      <sheetName val="ANALISIS_STO_DGO1"/>
      <sheetName val="PRES__BOCA_NUEVA1"/>
      <sheetName val="CONTRARO_SEÑALIZACIONES1"/>
      <sheetName val="Presup"/>
      <sheetName val="EDIFICIO COUNTERS"/>
      <sheetName val="Presup."/>
      <sheetName val="LISTADO INSUMOS DEL 2000"/>
    </sheetNames>
    <sheetDataSet>
      <sheetData sheetId="0"/>
      <sheetData sheetId="1"/>
      <sheetData sheetId="2"/>
      <sheetData sheetId="3"/>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Basic"/>
      <sheetName val="Ana MO Aparatos Sanit"/>
      <sheetName val="Ana"/>
      <sheetName val="Ana-Inter"/>
      <sheetName val="Res Analisis"/>
      <sheetName val="Datos Tecnicos"/>
      <sheetName val="DOBLEZ"/>
      <sheetName val="Indice"/>
    </sheetNames>
    <sheetDataSet>
      <sheetData sheetId="0"/>
      <sheetData sheetId="1">
        <row r="337">
          <cell r="E337">
            <v>271.02</v>
          </cell>
        </row>
        <row r="909">
          <cell r="E909">
            <v>36.1</v>
          </cell>
        </row>
        <row r="917">
          <cell r="E917">
            <v>57.83</v>
          </cell>
        </row>
      </sheetData>
      <sheetData sheetId="2">
        <row r="24">
          <cell r="E24">
            <v>106.29</v>
          </cell>
        </row>
      </sheetData>
      <sheetData sheetId="3"/>
      <sheetData sheetId="4"/>
      <sheetData sheetId="5">
        <row r="31">
          <cell r="D31">
            <v>1977.14</v>
          </cell>
        </row>
        <row r="51">
          <cell r="D51">
            <v>1255.3699999999999</v>
          </cell>
        </row>
        <row r="63">
          <cell r="D63">
            <v>720.78</v>
          </cell>
        </row>
      </sheetData>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 val="ANALISIS STO DGO"/>
      <sheetName val="Mat"/>
      <sheetName val="anal term"/>
      <sheetName val="Jornal"/>
      <sheetName val="Anal. horm."/>
      <sheetName val="PU-Elect."/>
      <sheetName val="Ana-Sanit."/>
      <sheetName val="Pu-Sanit."/>
      <sheetName val="Precio_de_Vigas"/>
      <sheetName val="Hss_10&quot;_x_3&quot;_x__125&quot;"/>
      <sheetName val="C_5&quot;_x_10&quot;_x_2_mm"/>
      <sheetName val="C_2&quot;_x_10&quot;_x_2mm"/>
      <sheetName val="Precio_de_Vigas1"/>
      <sheetName val="Hss_10&quot;_x_3&quot;_x__125&quot;1"/>
      <sheetName val="C_5&quot;_x_10&quot;_x_2_mm1"/>
      <sheetName val="C_2&quot;_x_10&quot;_x_2mm1"/>
      <sheetName val="COSTO INDIRECTO"/>
      <sheetName val="OPERADORES EQUIPOS"/>
      <sheetName val="análisis"/>
      <sheetName val="MOJornal"/>
      <sheetName val="ANALISIS_STO_DGO"/>
      <sheetName val="ANALISIS_STO_DGO1"/>
      <sheetName val="Precio_de_Vigas2"/>
      <sheetName val="Hss_10&quot;_x_3&quot;_x__125&quot;2"/>
      <sheetName val="C_5&quot;_x_10&quot;_x_2_mm2"/>
      <sheetName val="C_2&quot;_x_10&quot;_x_2mm2"/>
      <sheetName val="ANALISIS_STO_DGO2"/>
      <sheetName val="Precio_de_Vigas3"/>
      <sheetName val="Hss_10&quot;_x_3&quot;_x__125&quot;3"/>
      <sheetName val="C_5&quot;_x_10&quot;_x_2_mm3"/>
      <sheetName val="C_2&quot;_x_10&quot;_x_2mm3"/>
      <sheetName val="ANALISIS_STO_DGO3"/>
      <sheetName val="Precio_de_Vigas4"/>
      <sheetName val="Hss_10&quot;_x_3&quot;_x__125&quot;4"/>
      <sheetName val="C_5&quot;_x_10&quot;_x_2_mm4"/>
      <sheetName val="C_2&quot;_x_10&quot;_x_2mm4"/>
      <sheetName val="ANALISIS_STO_DGO4"/>
      <sheetName val="Precio_de_Vigas5"/>
      <sheetName val="Hss_10&quot;_x_3&quot;_x__125&quot;5"/>
      <sheetName val="C_5&quot;_x_10&quot;_x_2_mm5"/>
      <sheetName val="C_2&quot;_x_10&quot;_x_2mm5"/>
      <sheetName val="ANALISIS_STO_DGO5"/>
      <sheetName val="a"/>
      <sheetName val="Sheet4"/>
      <sheetName val="Sheet5"/>
      <sheetName val="EQUIPOS"/>
      <sheetName val="Precio"/>
      <sheetName val="CUBICACION "/>
      <sheetName val="Insumos materiales"/>
      <sheetName val="Costos Mano de Obra"/>
      <sheetName val="Volumenes"/>
      <sheetName val="Analisis de Costos"/>
      <sheetName val="addenda"/>
      <sheetName val="Ana"/>
      <sheetName val="Pres "/>
      <sheetName val="Cubicación"/>
      <sheetName val="MATERIALES LISTADO"/>
      <sheetName val="Precio_de_Vigas6"/>
      <sheetName val="Hss_10&quot;_x_3&quot;_x__125&quot;6"/>
      <sheetName val="C_5&quot;_x_10&quot;_x_2_mm6"/>
      <sheetName val="C_2&quot;_x_10&quot;_x_2mm6"/>
      <sheetName val="ANALISIS_STO_DGO6"/>
      <sheetName val="anal_term"/>
      <sheetName val="Anal__horm_"/>
      <sheetName val="PU-Elect_"/>
      <sheetName val="Ana-Sanit_"/>
      <sheetName val="Pu-Sanit_"/>
      <sheetName val="COSTO_INDIRECTO"/>
      <sheetName val="OPERADORES_EQUIPOS"/>
      <sheetName val="Precio_de_Vigas7"/>
      <sheetName val="Hss_10&quot;_x_3&quot;_x__125&quot;7"/>
      <sheetName val="C_5&quot;_x_10&quot;_x_2_mm7"/>
      <sheetName val="C_2&quot;_x_10&quot;_x_2mm7"/>
      <sheetName val="ANALISIS_STO_DGO7"/>
      <sheetName val="anal_term1"/>
      <sheetName val="Anal__horm_1"/>
      <sheetName val="PU-Elect_1"/>
      <sheetName val="Ana-Sanit_1"/>
      <sheetName val="Pu-Sanit_1"/>
      <sheetName val="COSTO_INDIRECTO1"/>
      <sheetName val="OPERADORES_EQUIPOS1"/>
      <sheetName val="Precio_de_Vigas8"/>
      <sheetName val="Hss_10&quot;_x_3&quot;_x__125&quot;8"/>
      <sheetName val="C_5&quot;_x_10&quot;_x_2_mm8"/>
      <sheetName val="C_2&quot;_x_10&quot;_x_2mm8"/>
      <sheetName val="ANALISIS_STO_DGO8"/>
      <sheetName val="anal_term2"/>
      <sheetName val="Anal__horm_2"/>
      <sheetName val="PU-Elect_2"/>
      <sheetName val="Ana-Sanit_2"/>
      <sheetName val="Pu-Sanit_2"/>
      <sheetName val="COSTO_INDIRECTO2"/>
      <sheetName val="OPERADORES_EQUIPOS2"/>
      <sheetName val="Precio_de_Vigas9"/>
      <sheetName val="Hss_10&quot;_x_3&quot;_x__125&quot;9"/>
      <sheetName val="C_5&quot;_x_10&quot;_x_2_mm9"/>
      <sheetName val="C_2&quot;_x_10&quot;_x_2mm9"/>
      <sheetName val="ANALISIS_STO_DGO9"/>
      <sheetName val="anal_term3"/>
      <sheetName val="Anal__horm_3"/>
      <sheetName val="PU-Elect_3"/>
      <sheetName val="Ana-Sanit_3"/>
      <sheetName val="Pu-Sanit_3"/>
      <sheetName val="COSTO_INDIRECTO3"/>
      <sheetName val="OPERADORES_EQUIPOS3"/>
      <sheetName val="Precio_de_Vigas10"/>
      <sheetName val="Hss_10&quot;_x_3&quot;_x__125&quot;10"/>
      <sheetName val="C_5&quot;_x_10&quot;_x_2_mm10"/>
      <sheetName val="C_2&quot;_x_10&quot;_x_2mm10"/>
      <sheetName val="ANALISIS_STO_DGO10"/>
      <sheetName val="anal_term4"/>
      <sheetName val="Anal__horm_4"/>
      <sheetName val="PU-Elect_4"/>
      <sheetName val="Ana-Sanit_4"/>
      <sheetName val="Pu-Sanit_4"/>
      <sheetName val="COSTO_INDIRECTO4"/>
      <sheetName val="OPERADORES_EQUIPOS4"/>
      <sheetName val="Precio_de_Vigas11"/>
      <sheetName val="Hss_10&quot;_x_3&quot;_x__125&quot;11"/>
      <sheetName val="C_5&quot;_x_10&quot;_x_2_mm11"/>
      <sheetName val="C_2&quot;_x_10&quot;_x_2mm11"/>
      <sheetName val="ANALISIS_STO_DGO11"/>
      <sheetName val="anal_term5"/>
      <sheetName val="Anal__horm_5"/>
      <sheetName val="PU-Elect_5"/>
      <sheetName val="Ana-Sanit_5"/>
      <sheetName val="Pu-Sanit_5"/>
      <sheetName val="COSTO_INDIRECTO5"/>
      <sheetName val="OPERADORES_EQUIPOS5"/>
    </sheetNames>
    <sheetDataSet>
      <sheetData sheetId="0">
        <row r="4">
          <cell r="F4">
            <v>35.75</v>
          </cell>
        </row>
      </sheetData>
      <sheetData sheetId="1" refreshError="1"/>
      <sheetData sheetId="2" refreshError="1"/>
      <sheetData sheetId="3" refreshError="1"/>
      <sheetData sheetId="4">
        <row r="4">
          <cell r="F4">
            <v>35.75</v>
          </cell>
        </row>
        <row r="1453">
          <cell r="G1453">
            <v>1.18</v>
          </cell>
        </row>
        <row r="1637">
          <cell r="G1637">
            <v>1.1100000000000001</v>
          </cell>
        </row>
        <row r="1814">
          <cell r="G1814">
            <v>1.0990083501452665</v>
          </cell>
        </row>
        <row r="1872">
          <cell r="G1872">
            <v>1.04</v>
          </cell>
        </row>
        <row r="1977">
          <cell r="G1977">
            <v>1.01</v>
          </cell>
        </row>
        <row r="2313">
          <cell r="G2313">
            <v>1.5546306759858588</v>
          </cell>
        </row>
        <row r="2322">
          <cell r="G2322">
            <v>1.1959693269503306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REC. 2"/>
      <sheetName val="analisis rec.2"/>
      <sheetName val="MEMO (2)"/>
      <sheetName val="Módulo1"/>
    </sheetNames>
    <sheetDataSet>
      <sheetData sheetId="0"/>
      <sheetData sheetId="1">
        <row r="1710">
          <cell r="F1710">
            <v>41829857.560000002</v>
          </cell>
        </row>
      </sheetData>
      <sheetData sheetId="2"/>
      <sheetData sheetId="3"/>
      <sheetData sheetId="4">
        <row r="1757">
          <cell r="F1757">
            <v>44557056.409999996</v>
          </cell>
        </row>
      </sheetData>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Ins"/>
      <sheetName val="caseta_de_planta_(2)1"/>
      <sheetName val="cisterna_1"/>
      <sheetName val="caseta_de_planta1"/>
      <sheetName val="Relacion_de_proyecto1"/>
      <sheetName val="Análisis_de_Precios1"/>
      <sheetName val="analisis"/>
      <sheetName val="MO"/>
      <sheetName val="MATERIALES_LISTADO"/>
      <sheetName val="M_O_"/>
      <sheetName val="M_O_1"/>
      <sheetName val="caseta_de_planta_(2)2"/>
      <sheetName val="cisterna_2"/>
      <sheetName val="caseta_de_planta2"/>
      <sheetName val="Relacion_de_proyecto2"/>
      <sheetName val="Análisis_de_Precios2"/>
      <sheetName val="M_O_2"/>
      <sheetName val="caseta_de_planta_(2)3"/>
      <sheetName val="cisterna_3"/>
      <sheetName val="caseta_de_planta3"/>
      <sheetName val="Relacion_de_proyecto3"/>
      <sheetName val="Análisis_de_Precios3"/>
      <sheetName val="M_O_3"/>
      <sheetName val="analisis detallado"/>
      <sheetName val="PRECIOS"/>
      <sheetName val="MATERIALES"/>
      <sheetName val="OBRAMANO"/>
      <sheetName val="EQUIPOS"/>
      <sheetName val="caseta_de_planta_(2)4"/>
      <sheetName val="cisterna_4"/>
      <sheetName val="caseta_de_planta4"/>
      <sheetName val="Relacion_de_proyecto4"/>
      <sheetName val="Análisis_de_Precios4"/>
      <sheetName val="M_O_4"/>
      <sheetName val="caseta_de_planta_(2)5"/>
      <sheetName val="cisterna_5"/>
      <sheetName val="caseta_de_planta5"/>
      <sheetName val="Relacion_de_proyecto5"/>
      <sheetName val="Análisis_de_Precios5"/>
      <sheetName val="M_O_5"/>
      <sheetName val="analisis_detallado"/>
      <sheetName val="analisis_detallado1"/>
      <sheetName val="analisis_detallado2"/>
      <sheetName val="analisis_detallado3"/>
      <sheetName val="analisis_detallado4"/>
      <sheetName val="analisis_detallado5"/>
      <sheetName val="analisis trabajos generales"/>
      <sheetName val="V.Tierras A"/>
      <sheetName val="listado equipos a utilizar"/>
      <sheetName val="M.O y Rendimientos"/>
      <sheetName val="Col.Amarre"/>
      <sheetName val="Escalera"/>
      <sheetName val="Muros"/>
      <sheetName val="presup"/>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analisis sto dgo"/>
      <sheetName val="INSU"/>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2">
          <cell r="C2">
            <v>0</v>
          </cell>
        </row>
      </sheetData>
      <sheetData sheetId="6">
        <row r="8">
          <cell r="C8" t="str">
            <v>Cant.</v>
          </cell>
        </row>
      </sheetData>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sheetData sheetId="28" refreshError="1"/>
      <sheetData sheetId="29" refreshError="1"/>
      <sheetData sheetId="30">
        <row r="7">
          <cell r="C7" t="str">
            <v>Cant.</v>
          </cell>
        </row>
      </sheetData>
      <sheetData sheetId="31">
        <row r="7">
          <cell r="C7" t="str">
            <v>Cant.</v>
          </cell>
        </row>
      </sheetData>
      <sheetData sheetId="32">
        <row r="7">
          <cell r="C7" t="str">
            <v>Cant.</v>
          </cell>
        </row>
      </sheetData>
      <sheetData sheetId="33">
        <row r="7">
          <cell r="C7" t="str">
            <v>Cant.</v>
          </cell>
        </row>
      </sheetData>
      <sheetData sheetId="34">
        <row r="7">
          <cell r="C7" t="str">
            <v>Cant.</v>
          </cell>
        </row>
      </sheetData>
      <sheetData sheetId="35">
        <row r="7">
          <cell r="C7" t="str">
            <v>Cant.</v>
          </cell>
        </row>
      </sheetData>
      <sheetData sheetId="36">
        <row r="7">
          <cell r="C7" t="str">
            <v>Cant.</v>
          </cell>
        </row>
      </sheetData>
      <sheetData sheetId="37">
        <row r="7">
          <cell r="C7" t="str">
            <v>Cant.</v>
          </cell>
        </row>
      </sheetData>
      <sheetData sheetId="38">
        <row r="7">
          <cell r="C7" t="str">
            <v>Cant.</v>
          </cell>
        </row>
      </sheetData>
      <sheetData sheetId="39">
        <row r="7">
          <cell r="C7" t="str">
            <v>Cant.</v>
          </cell>
        </row>
      </sheetData>
      <sheetData sheetId="40">
        <row r="7">
          <cell r="C7" t="str">
            <v>Cant.</v>
          </cell>
        </row>
      </sheetData>
      <sheetData sheetId="41">
        <row r="7">
          <cell r="C7" t="str">
            <v>Cant.</v>
          </cell>
        </row>
      </sheetData>
      <sheetData sheetId="42">
        <row r="7">
          <cell r="C7" t="str">
            <v>Cant.</v>
          </cell>
        </row>
      </sheetData>
      <sheetData sheetId="43">
        <row r="7">
          <cell r="C7" t="str">
            <v>Cant.</v>
          </cell>
        </row>
      </sheetData>
      <sheetData sheetId="44" refreshError="1"/>
      <sheetData sheetId="45" refreshError="1"/>
      <sheetData sheetId="46" refreshError="1"/>
      <sheetData sheetId="47" refreshError="1"/>
      <sheetData sheetId="48" refreshError="1"/>
      <sheetData sheetId="49">
        <row r="4">
          <cell r="C4">
            <v>0</v>
          </cell>
        </row>
      </sheetData>
      <sheetData sheetId="50">
        <row r="6">
          <cell r="C6" t="str">
            <v>CANT.</v>
          </cell>
        </row>
      </sheetData>
      <sheetData sheetId="51">
        <row r="4">
          <cell r="C4">
            <v>0</v>
          </cell>
        </row>
      </sheetData>
      <sheetData sheetId="52">
        <row r="4">
          <cell r="C4">
            <v>0</v>
          </cell>
        </row>
      </sheetData>
      <sheetData sheetId="53">
        <row r="6">
          <cell r="C6" t="str">
            <v>CANT.</v>
          </cell>
        </row>
      </sheetData>
      <sheetData sheetId="54">
        <row r="4">
          <cell r="C4">
            <v>0</v>
          </cell>
        </row>
      </sheetData>
      <sheetData sheetId="55">
        <row r="7">
          <cell r="C7" t="str">
            <v>Cant.</v>
          </cell>
        </row>
      </sheetData>
      <sheetData sheetId="56">
        <row r="7">
          <cell r="C7" t="str">
            <v>Cant.</v>
          </cell>
        </row>
      </sheetData>
      <sheetData sheetId="57">
        <row r="6">
          <cell r="C6" t="str">
            <v>CANT.</v>
          </cell>
        </row>
      </sheetData>
      <sheetData sheetId="58">
        <row r="6">
          <cell r="C6" t="str">
            <v>CANT.</v>
          </cell>
        </row>
      </sheetData>
      <sheetData sheetId="59">
        <row r="4">
          <cell r="C4">
            <v>0</v>
          </cell>
        </row>
      </sheetData>
      <sheetData sheetId="60">
        <row r="6">
          <cell r="C6" t="str">
            <v>CANT.</v>
          </cell>
        </row>
      </sheetData>
      <sheetData sheetId="61">
        <row r="7">
          <cell r="C7" t="str">
            <v>Cant.</v>
          </cell>
        </row>
      </sheetData>
      <sheetData sheetId="62">
        <row r="7">
          <cell r="C7" t="str">
            <v>Cant.</v>
          </cell>
        </row>
      </sheetData>
      <sheetData sheetId="63">
        <row r="7">
          <cell r="C7" t="str">
            <v>Cant.</v>
          </cell>
        </row>
      </sheetData>
      <sheetData sheetId="64">
        <row r="7">
          <cell r="C7" t="str">
            <v>Cant.</v>
          </cell>
        </row>
      </sheetData>
      <sheetData sheetId="65">
        <row r="4">
          <cell r="C4">
            <v>0</v>
          </cell>
        </row>
      </sheetData>
      <sheetData sheetId="66">
        <row r="6">
          <cell r="C6" t="str">
            <v>CANT.</v>
          </cell>
        </row>
      </sheetData>
      <sheetData sheetId="67">
        <row r="7">
          <cell r="C7" t="str">
            <v>Cant.</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1">
          <cell r="E1">
            <v>0</v>
          </cell>
        </row>
      </sheetData>
      <sheetData sheetId="80">
        <row r="6">
          <cell r="C6" t="str">
            <v>CANT.</v>
          </cell>
        </row>
      </sheetData>
      <sheetData sheetId="81">
        <row r="4">
          <cell r="C4">
            <v>0</v>
          </cell>
        </row>
      </sheetData>
      <sheetData sheetId="82">
        <row r="6">
          <cell r="E6" t="str">
            <v>P.U. RD$</v>
          </cell>
        </row>
      </sheetData>
      <sheetData sheetId="83"/>
      <sheetData sheetId="84"/>
      <sheetData sheetId="85" refreshError="1"/>
      <sheetData sheetId="86" refreshError="1"/>
      <sheetData sheetId="87" refreshError="1"/>
      <sheetData sheetId="8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sheetName val="Hoja1"/>
      <sheetName val="Factura"/>
      <sheetName val="Factura (593)"/>
      <sheetName val="Hoja2"/>
      <sheetName val="Factura (594)"/>
      <sheetName val="Factura (595)"/>
      <sheetName val="Factura (596)"/>
      <sheetName val="Macros"/>
      <sheetName val="ATW"/>
      <sheetName val="Lock"/>
      <sheetName val="TemplateInformation"/>
      <sheetName val="COTIZA~2"/>
      <sheetName val="EQUIPOS"/>
      <sheetName val="insumos"/>
      <sheetName val="análisis"/>
    </sheetNames>
    <sheetDataSet>
      <sheetData sheetId="0" refreshError="1"/>
      <sheetData sheetId="1">
        <row r="22">
          <cell r="G22" t="str">
            <v>Tarjeta 1</v>
          </cell>
        </row>
        <row r="23">
          <cell r="G23" t="str">
            <v>Tarjeta 2</v>
          </cell>
        </row>
        <row r="24">
          <cell r="G24" t="str">
            <v>Tarjeta 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 val="Sheet4"/>
      <sheetName val="Sheet5"/>
      <sheetName val="presup."/>
      <sheetName val="Ana"/>
      <sheetName val="Ins"/>
      <sheetName val="Ins 2"/>
      <sheetName val="med.mov.de tierras"/>
      <sheetName val="Analisis"/>
      <sheetName val="presup_"/>
      <sheetName val="presup_1"/>
      <sheetName val="presup_2"/>
      <sheetName val="presup_3"/>
      <sheetName val="Analisis Detallado"/>
      <sheetName val="Copia de Analisis"/>
      <sheetName val="presup_4"/>
      <sheetName val="presup_5"/>
      <sheetName val="anal term"/>
      <sheetName val="Mat"/>
      <sheetName val="Jornal"/>
      <sheetName val="M.O."/>
      <sheetName val="Mano Obra"/>
      <sheetName val="R07"/>
      <sheetName val="R08"/>
      <sheetName val="R09"/>
      <sheetName val="presupuesto"/>
      <sheetName val="Copia_de_Analisis"/>
      <sheetName val="gonzalo"/>
      <sheetName val="PRE Desvio Alcant.  Potable"/>
      <sheetName val="listado equipos a utilizar"/>
      <sheetName val="Insumos materiales"/>
      <sheetName val="Costos Mano de Obra"/>
      <sheetName val="Mano de Obra"/>
    </sheetNames>
    <sheetDataSet>
      <sheetData sheetId="0">
        <row r="9">
          <cell r="F9">
            <v>280</v>
          </cell>
        </row>
        <row r="11">
          <cell r="F11">
            <v>1796.9451931716083</v>
          </cell>
        </row>
        <row r="15">
          <cell r="F15">
            <v>45</v>
          </cell>
        </row>
        <row r="20">
          <cell r="F20">
            <v>1100</v>
          </cell>
        </row>
        <row r="21">
          <cell r="F21">
            <v>1100</v>
          </cell>
        </row>
        <row r="31">
          <cell r="F31">
            <v>500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sheetData sheetId="28" refreshError="1"/>
      <sheetData sheetId="29" refreshError="1"/>
      <sheetData sheetId="30"/>
      <sheetData sheetId="31"/>
      <sheetData sheetId="32"/>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C"/>
      <sheetName val="POLIETILENO"/>
      <sheetName val="Analisis formato"/>
      <sheetName val="REGISTROS DE LADRILLOS Y H.A. "/>
      <sheetName val="ANCLAJES DE H.A."/>
      <sheetName val=" MOVIMIENTO DE TIERRA EQUIPO"/>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3)"/>
      <sheetName val="Hoja Presentacion (2)"/>
      <sheetName val="Hoja Presentacion Plastbau"/>
      <sheetName val="Hoja Presentacion Convencional"/>
      <sheetName val="Hoja Presentacion"/>
      <sheetName val="Analisis Plastbau "/>
      <sheetName val="Plafond Sheetrock "/>
      <sheetName val="Plafond Sheetrock2"/>
      <sheetName val="Plafond Sheetrock suspendido"/>
      <sheetName val="Plafond Sheetrock susp. Antihum"/>
      <sheetName val="VILLA BPB FUNDACION B.N.P."/>
      <sheetName val="Resumen"/>
      <sheetName val="VILLA BPB 2 NIV. SIN MOD. 1 Y 2"/>
      <sheetName val="VILLA BPB 2 NIV. 5,3,y 19"/>
      <sheetName val="VILLA BPB 2 NIV. 4,23,22,21Y20"/>
      <sheetName val="VILLA BPB 3 NIV. 6, 27 Y 25"/>
      <sheetName val="VILLA BPB 3 NIV. 7,9,8,24Y26"/>
      <sheetName val="VILLA BPB 3 NIV. 10 A LA 18 Y28"/>
      <sheetName val="Análisis"/>
      <sheetName val="Insumos"/>
      <sheetName val="Hormigones Bavaro"/>
      <sheetName val="VILLA BPB PLASTBAU 3 niv."/>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 val="M_O_"/>
      <sheetName val="Analisis_(2)"/>
    </sheetNames>
    <sheetDataSet>
      <sheetData sheetId="0" refreshError="1"/>
      <sheetData sheetId="1"/>
      <sheetData sheetId="2"/>
      <sheetData sheetId="3"/>
      <sheetData sheetId="4" refreshError="1"/>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dmontas"/>
      <sheetName val="Redcolinahsa"/>
      <sheetName val="redcoquera"/>
      <sheetName val="CUANTIA ELEM. EST."/>
      <sheetName val="LA TOMA- DISEÑO INAPA14-7-21"/>
      <sheetName val="Análisis grales"/>
      <sheetName val="Insumos"/>
      <sheetName val="PRESUP REGISTROS"/>
      <sheetName val="ACOMETIDAS  GENERAL"/>
      <sheetName val="LA TOMA"/>
      <sheetName val="BOMBAS HIDROSISTEMAS"/>
      <sheetName val="ZUMBON"/>
      <sheetName val="LI CAMPO POZOS ITABO Acero"/>
      <sheetName val="Lista cantidad OBRA TOMA VILLA"/>
      <sheetName val="LI CAMPO POZOS ITABO HD"/>
      <sheetName val="Ampl Acued VA Nueva LI Acero"/>
      <sheetName val="Ampl Acued VA Nueva LI HD"/>
      <sheetName val="Colocacion D=16&quot; "/>
      <sheetName val="Colocacion D=20 24&quot;"/>
      <sheetName val="REGISTROS HA Caudalimetros"/>
      <sheetName val="caudalimetro ---------"/>
      <sheetName val="Presupuesto OBRA TOMA VILLA"/>
      <sheetName val="Rvalv Villeg 170x231 inter"/>
      <sheetName val="Camara purga 60x190"/>
      <sheetName val="REGISTROS HA VS RValv y Cpurga"/>
      <sheetName val="platea 20 LECHO"/>
      <sheetName val="platea 90 Bifurcacion"/>
      <sheetName val="MEMORIA Est Entrega"/>
      <sheetName val="CANTIDADES LA TOMA"/>
      <sheetName val="losa"/>
      <sheetName val="platea 40"/>
      <sheetName val="platea 20"/>
      <sheetName val="muros ha 20"/>
      <sheetName val="muros ha 30"/>
      <sheetName val="muros ha 25"/>
      <sheetName val="Columnas 50X50"/>
      <sheetName val="Vigas np"/>
      <sheetName val="Vigas1Y    4Y TECHO"/>
      <sheetName val="Vigas2Y TECHO"/>
      <sheetName val="Vigas3Y  TECHO"/>
      <sheetName val="VigasX  TECHO"/>
      <sheetName val="REGISTROS HORM VAC INSITU EB"/>
      <sheetName val="caudalimetro EB 230X250"/>
      <sheetName val="Camara Derivacion 390X295"/>
      <sheetName val="Columnas 70x70"/>
      <sheetName val="platea 45"/>
      <sheetName val="zC1"/>
      <sheetName val="Proteccion de Tuberias"/>
      <sheetName val="L.I. EL POMIER"/>
      <sheetName val="L.I. HATO DAMAS"/>
      <sheetName val="L.I. A VILLEGAS"/>
      <sheetName val="acero, vol, horm toma"/>
      <sheetName val="MEMO MURO DE CONTENCION ZUMBON"/>
      <sheetName val="RESUMEN CANTIDADES ZUMBON"/>
      <sheetName val="analisis MVSUR"/>
      <sheetName val="REGISTROS HORM VAC INSITU ZUMBO"/>
      <sheetName val="caudalimetro 1.5x1.55 h2.35"/>
      <sheetName val="caja valvula aire 1.7X2.5 h2.31"/>
      <sheetName val="Registro 2.90x2.90 h2.10"/>
      <sheetName val="MEMO BLOQUE DE ANCLAJE"/>
      <sheetName val="ZAPATA M"/>
      <sheetName val="MURO HA"/>
      <sheetName val="MEMO POZO"/>
      <sheetName val="MEMO CAMARA CAUDALIMETRO "/>
      <sheetName val="MEMO CÁMARA DE VÁLVULA"/>
      <sheetName val="Caudalimetros"/>
      <sheetName val="Tapas registros"/>
      <sheetName val="Muro MANCLAJE"/>
      <sheetName val="zM6"/>
      <sheetName val="zC2"/>
      <sheetName val="zC3"/>
      <sheetName val="zM ANCLAJE"/>
      <sheetName val="Factor Salarial"/>
      <sheetName val="precio tubos sainagua"/>
      <sheetName val="Listado de Materiales"/>
      <sheetName val="Mano de Obra"/>
      <sheetName val="Analisis Tuberias"/>
      <sheetName val="Alcantarillas"/>
      <sheetName val="Red carril"/>
      <sheetName val="Presupuesto Acceso Norte"/>
      <sheetName val="REGISTROS PREFABRICADOS"/>
      <sheetName val="REGISTROS HORM VAC INSITU"/>
      <sheetName val="Param.eq pesado"/>
      <sheetName val="Molde Recto Madera"/>
      <sheetName val="Param.acarreo piedras"/>
      <sheetName val="analisis Andamios"/>
      <sheetName val="Sacarreo 100m"/>
      <sheetName val="caudalim Vill 125x135x195"/>
      <sheetName val="RENDIMIENTOS DE MO Y EQU PROM"/>
      <sheetName val="RetroExc H=185"/>
      <sheetName val="RetroExc H=150"/>
    </sheetNames>
    <sheetDataSet>
      <sheetData sheetId="0" refreshError="1"/>
      <sheetData sheetId="1" refreshError="1"/>
      <sheetData sheetId="2" refreshError="1"/>
      <sheetData sheetId="3">
        <row r="9">
          <cell r="J9">
            <v>7.021396037829768</v>
          </cell>
        </row>
        <row r="20">
          <cell r="J20">
            <v>2.576992407407408</v>
          </cell>
        </row>
        <row r="32">
          <cell r="J32">
            <v>3.3155340952380965</v>
          </cell>
        </row>
        <row r="43">
          <cell r="J43">
            <v>2.3162492753623192</v>
          </cell>
        </row>
        <row r="55">
          <cell r="J55">
            <v>3.8433730612244905</v>
          </cell>
        </row>
        <row r="67">
          <cell r="J67">
            <v>2.192397304353106</v>
          </cell>
        </row>
        <row r="86">
          <cell r="J86">
            <v>1.8398305860000004</v>
          </cell>
        </row>
        <row r="99">
          <cell r="J99">
            <v>2.354948906386702</v>
          </cell>
        </row>
      </sheetData>
      <sheetData sheetId="4" refreshError="1"/>
      <sheetData sheetId="5">
        <row r="13">
          <cell r="F13">
            <v>1867.205761316872</v>
          </cell>
        </row>
        <row r="20">
          <cell r="F20">
            <v>5.61</v>
          </cell>
        </row>
        <row r="21">
          <cell r="G21">
            <v>168</v>
          </cell>
        </row>
        <row r="32">
          <cell r="F32">
            <v>1083.98</v>
          </cell>
        </row>
        <row r="38">
          <cell r="F38">
            <v>1552.53</v>
          </cell>
        </row>
        <row r="48">
          <cell r="F48">
            <v>2095.46</v>
          </cell>
        </row>
        <row r="58">
          <cell r="F58">
            <v>12.11</v>
          </cell>
        </row>
        <row r="68">
          <cell r="F68">
            <v>419.6</v>
          </cell>
        </row>
        <row r="84">
          <cell r="F84">
            <v>124.93</v>
          </cell>
        </row>
        <row r="93">
          <cell r="F93">
            <v>77.930000000000007</v>
          </cell>
        </row>
        <row r="98">
          <cell r="F98">
            <v>35.92</v>
          </cell>
        </row>
        <row r="105">
          <cell r="F105">
            <v>379.39150000000001</v>
          </cell>
        </row>
        <row r="112">
          <cell r="F112">
            <v>476.37169999999998</v>
          </cell>
        </row>
        <row r="119">
          <cell r="F119">
            <v>54.8018</v>
          </cell>
        </row>
        <row r="126">
          <cell r="F126">
            <v>316.15949999999998</v>
          </cell>
        </row>
        <row r="133">
          <cell r="F133">
            <v>109.6678</v>
          </cell>
        </row>
        <row r="140">
          <cell r="F140">
            <v>1372.83</v>
          </cell>
        </row>
        <row r="146">
          <cell r="F146">
            <v>261.40570000000002</v>
          </cell>
        </row>
        <row r="160">
          <cell r="F160">
            <v>63.2333</v>
          </cell>
        </row>
        <row r="185">
          <cell r="F185">
            <v>1392.45</v>
          </cell>
        </row>
        <row r="194">
          <cell r="F194">
            <v>1149.31</v>
          </cell>
        </row>
        <row r="209">
          <cell r="F209">
            <v>12.59</v>
          </cell>
        </row>
        <row r="223">
          <cell r="F223">
            <v>16.45</v>
          </cell>
        </row>
        <row r="253">
          <cell r="F253">
            <v>1526.58</v>
          </cell>
        </row>
        <row r="258">
          <cell r="F258">
            <v>802.67</v>
          </cell>
        </row>
        <row r="270">
          <cell r="F270">
            <v>36.92</v>
          </cell>
        </row>
        <row r="277">
          <cell r="F277">
            <v>33.229999999999997</v>
          </cell>
        </row>
        <row r="284">
          <cell r="F284">
            <v>39.869999999999997</v>
          </cell>
        </row>
        <row r="291">
          <cell r="F291">
            <v>118.67</v>
          </cell>
        </row>
        <row r="299">
          <cell r="F299">
            <v>261.56</v>
          </cell>
        </row>
        <row r="307">
          <cell r="F307">
            <v>488.24</v>
          </cell>
        </row>
        <row r="315">
          <cell r="F315">
            <v>286.02</v>
          </cell>
        </row>
        <row r="323">
          <cell r="F323">
            <v>115.2501</v>
          </cell>
        </row>
        <row r="329">
          <cell r="F329">
            <v>265.95999999999998</v>
          </cell>
        </row>
        <row r="336">
          <cell r="F336">
            <v>80.849999999999994</v>
          </cell>
        </row>
        <row r="342">
          <cell r="F342">
            <v>121.27</v>
          </cell>
        </row>
        <row r="348">
          <cell r="F348">
            <v>227.39</v>
          </cell>
        </row>
        <row r="355">
          <cell r="F355">
            <v>283.69</v>
          </cell>
        </row>
        <row r="363">
          <cell r="F363">
            <v>346.7278</v>
          </cell>
        </row>
        <row r="373">
          <cell r="F373">
            <v>256.11</v>
          </cell>
        </row>
        <row r="380">
          <cell r="F380">
            <v>432.19</v>
          </cell>
        </row>
        <row r="387">
          <cell r="F387">
            <v>1015</v>
          </cell>
        </row>
        <row r="393">
          <cell r="F393">
            <v>962.46</v>
          </cell>
        </row>
        <row r="400">
          <cell r="F400">
            <v>339.66</v>
          </cell>
        </row>
        <row r="409">
          <cell r="F409">
            <v>2676.53</v>
          </cell>
        </row>
        <row r="418">
          <cell r="F418">
            <v>4182.08</v>
          </cell>
        </row>
        <row r="427">
          <cell r="F427">
            <v>1366.33</v>
          </cell>
        </row>
        <row r="435">
          <cell r="F435">
            <v>1706.88</v>
          </cell>
        </row>
        <row r="442">
          <cell r="F442">
            <v>1706.88</v>
          </cell>
        </row>
        <row r="449">
          <cell r="F449">
            <v>2135.94</v>
          </cell>
        </row>
        <row r="455">
          <cell r="F455">
            <v>86.55</v>
          </cell>
        </row>
        <row r="467">
          <cell r="F467">
            <v>2561.83</v>
          </cell>
        </row>
        <row r="472">
          <cell r="F472">
            <v>1526.58</v>
          </cell>
        </row>
        <row r="477">
          <cell r="F477">
            <v>628.13</v>
          </cell>
        </row>
        <row r="484">
          <cell r="F484">
            <v>983.67</v>
          </cell>
        </row>
        <row r="492">
          <cell r="F492">
            <v>314.25</v>
          </cell>
        </row>
        <row r="499">
          <cell r="F499">
            <v>59.68</v>
          </cell>
        </row>
        <row r="529">
          <cell r="F529">
            <v>1345.91</v>
          </cell>
        </row>
        <row r="536">
          <cell r="F536">
            <v>2111.59</v>
          </cell>
        </row>
        <row r="549">
          <cell r="F549">
            <v>218.18</v>
          </cell>
        </row>
        <row r="558">
          <cell r="F558">
            <v>38.9</v>
          </cell>
        </row>
        <row r="566">
          <cell r="F566">
            <v>2207.29</v>
          </cell>
        </row>
        <row r="571">
          <cell r="F571">
            <v>2044.21</v>
          </cell>
        </row>
        <row r="577">
          <cell r="F577">
            <v>1250.05</v>
          </cell>
        </row>
        <row r="594">
          <cell r="F594">
            <v>2.21</v>
          </cell>
        </row>
        <row r="600">
          <cell r="F600">
            <v>2.94</v>
          </cell>
        </row>
        <row r="606">
          <cell r="F606">
            <v>2.94</v>
          </cell>
        </row>
        <row r="620">
          <cell r="F620">
            <v>6.29</v>
          </cell>
        </row>
        <row r="627">
          <cell r="F627">
            <v>10.98</v>
          </cell>
        </row>
        <row r="633">
          <cell r="F633">
            <v>55.39</v>
          </cell>
        </row>
        <row r="639">
          <cell r="F639">
            <v>51.93</v>
          </cell>
        </row>
        <row r="646">
          <cell r="F646">
            <v>1118.81</v>
          </cell>
        </row>
        <row r="657">
          <cell r="F657">
            <v>1799.1</v>
          </cell>
        </row>
        <row r="670">
          <cell r="F670">
            <v>1526.58</v>
          </cell>
        </row>
        <row r="675">
          <cell r="F675">
            <v>1889.35</v>
          </cell>
        </row>
        <row r="680">
          <cell r="F680">
            <v>16.309999999999999</v>
          </cell>
        </row>
        <row r="687">
          <cell r="F687">
            <v>85.7</v>
          </cell>
        </row>
        <row r="694">
          <cell r="F694">
            <v>63.98</v>
          </cell>
        </row>
        <row r="701">
          <cell r="F701">
            <v>150.77969999999999</v>
          </cell>
        </row>
        <row r="708">
          <cell r="F708">
            <v>26.03</v>
          </cell>
        </row>
        <row r="716">
          <cell r="F716">
            <v>1717.9639999999999</v>
          </cell>
        </row>
        <row r="728">
          <cell r="F728">
            <v>4533.49</v>
          </cell>
        </row>
        <row r="738">
          <cell r="F738">
            <v>1.47</v>
          </cell>
        </row>
        <row r="745">
          <cell r="F745">
            <v>118.7076</v>
          </cell>
        </row>
        <row r="750">
          <cell r="F750">
            <v>982.34</v>
          </cell>
        </row>
        <row r="758">
          <cell r="F758">
            <v>1493.11</v>
          </cell>
        </row>
        <row r="766">
          <cell r="F766">
            <v>232.57</v>
          </cell>
        </row>
        <row r="775">
          <cell r="F775">
            <v>2028.63</v>
          </cell>
        </row>
        <row r="791">
          <cell r="F791">
            <v>2799.5</v>
          </cell>
        </row>
        <row r="796">
          <cell r="F796">
            <v>3769.3</v>
          </cell>
        </row>
        <row r="803">
          <cell r="F803">
            <v>3420.09</v>
          </cell>
        </row>
        <row r="810">
          <cell r="F810">
            <v>2964.46</v>
          </cell>
        </row>
        <row r="817">
          <cell r="F817">
            <v>3727.21</v>
          </cell>
        </row>
        <row r="824">
          <cell r="F824">
            <v>3268.06</v>
          </cell>
        </row>
        <row r="831">
          <cell r="F831">
            <v>105.56</v>
          </cell>
        </row>
        <row r="836">
          <cell r="F836">
            <v>6026.41</v>
          </cell>
        </row>
        <row r="843">
          <cell r="F843">
            <v>2342.33</v>
          </cell>
        </row>
        <row r="850">
          <cell r="F850">
            <v>1005.07</v>
          </cell>
        </row>
        <row r="860">
          <cell r="F860">
            <v>102.45</v>
          </cell>
        </row>
        <row r="866">
          <cell r="F866">
            <v>125.24</v>
          </cell>
        </row>
        <row r="874">
          <cell r="F874">
            <v>269.84399999999999</v>
          </cell>
        </row>
        <row r="880">
          <cell r="F880">
            <v>67.540000000000006</v>
          </cell>
        </row>
        <row r="887">
          <cell r="F887">
            <v>59.718699999999998</v>
          </cell>
        </row>
        <row r="894">
          <cell r="F894">
            <v>56.165799999999997</v>
          </cell>
        </row>
        <row r="900">
          <cell r="F900">
            <v>40.933599999999998</v>
          </cell>
        </row>
        <row r="907">
          <cell r="F907">
            <v>24.081800000000001</v>
          </cell>
        </row>
        <row r="914">
          <cell r="F914">
            <v>77.635800000000003</v>
          </cell>
        </row>
        <row r="923">
          <cell r="F923">
            <v>11.132099999999999</v>
          </cell>
        </row>
        <row r="930">
          <cell r="F930">
            <v>74.544200000000004</v>
          </cell>
        </row>
        <row r="936">
          <cell r="F936">
            <v>109.75</v>
          </cell>
        </row>
        <row r="951">
          <cell r="F951">
            <v>19.523599999999998</v>
          </cell>
        </row>
        <row r="957">
          <cell r="F957">
            <v>16.463699999999999</v>
          </cell>
        </row>
        <row r="964">
          <cell r="F964">
            <v>183.15129999999999</v>
          </cell>
        </row>
        <row r="985">
          <cell r="F985">
            <v>123.01</v>
          </cell>
        </row>
        <row r="992">
          <cell r="F992">
            <v>1889.35</v>
          </cell>
        </row>
        <row r="1002">
          <cell r="F1002">
            <v>28119.85</v>
          </cell>
        </row>
        <row r="1011">
          <cell r="F1011">
            <v>18.716699999999999</v>
          </cell>
        </row>
        <row r="1016">
          <cell r="F1016">
            <v>22.35</v>
          </cell>
        </row>
        <row r="1025">
          <cell r="F1025">
            <v>10041.76</v>
          </cell>
        </row>
        <row r="1034">
          <cell r="F1034">
            <v>464.59</v>
          </cell>
        </row>
        <row r="1042">
          <cell r="F1042">
            <v>1531.05</v>
          </cell>
        </row>
        <row r="1051">
          <cell r="F1051">
            <v>6242.6</v>
          </cell>
        </row>
        <row r="1060">
          <cell r="F1060">
            <v>2273.5100000000002</v>
          </cell>
        </row>
        <row r="1066">
          <cell r="F1066">
            <v>569.65</v>
          </cell>
        </row>
        <row r="1074">
          <cell r="F1074">
            <v>6530.15</v>
          </cell>
        </row>
        <row r="1084">
          <cell r="F1084">
            <v>5993.25</v>
          </cell>
        </row>
        <row r="1101">
          <cell r="F1101">
            <v>7607.03</v>
          </cell>
        </row>
        <row r="1108">
          <cell r="F1108">
            <v>4622.49</v>
          </cell>
        </row>
        <row r="1116">
          <cell r="F1116">
            <v>4965.3</v>
          </cell>
        </row>
        <row r="1124">
          <cell r="F1124">
            <v>5872.54</v>
          </cell>
        </row>
        <row r="1134">
          <cell r="F1134">
            <v>5363.07</v>
          </cell>
        </row>
        <row r="1142">
          <cell r="F1142">
            <v>11383.33</v>
          </cell>
        </row>
        <row r="1151">
          <cell r="F1151">
            <v>21669.85</v>
          </cell>
        </row>
        <row r="1161">
          <cell r="F1161">
            <v>1677.72</v>
          </cell>
        </row>
        <row r="1196">
          <cell r="F1196">
            <v>2474.2600000000002</v>
          </cell>
        </row>
        <row r="1210">
          <cell r="F1210">
            <v>2008.77</v>
          </cell>
        </row>
        <row r="1233">
          <cell r="F1233">
            <v>582.53</v>
          </cell>
        </row>
        <row r="1246">
          <cell r="F1246">
            <v>508.58</v>
          </cell>
        </row>
        <row r="1255">
          <cell r="F1255">
            <v>326</v>
          </cell>
        </row>
        <row r="1263">
          <cell r="F1263">
            <v>355.94</v>
          </cell>
        </row>
        <row r="1280">
          <cell r="F1280">
            <v>133.59</v>
          </cell>
        </row>
        <row r="1328">
          <cell r="F1328">
            <v>836.43</v>
          </cell>
        </row>
        <row r="1358">
          <cell r="F1358">
            <v>14273.27</v>
          </cell>
        </row>
        <row r="1428">
          <cell r="F1428">
            <v>183802.79</v>
          </cell>
        </row>
        <row r="1481">
          <cell r="F1481">
            <v>1486.2141999999999</v>
          </cell>
        </row>
        <row r="1508">
          <cell r="F1508">
            <v>1799.3</v>
          </cell>
        </row>
        <row r="1549">
          <cell r="F1549">
            <v>2192.84</v>
          </cell>
        </row>
        <row r="1575">
          <cell r="F1575">
            <v>2009.3</v>
          </cell>
        </row>
        <row r="1582">
          <cell r="F1582">
            <v>10734.88</v>
          </cell>
        </row>
        <row r="1592">
          <cell r="F1592">
            <v>20444.45</v>
          </cell>
        </row>
        <row r="1612">
          <cell r="F1612">
            <v>605.32000000000005</v>
          </cell>
        </row>
        <row r="1621">
          <cell r="F1621">
            <v>890.2</v>
          </cell>
        </row>
        <row r="1644">
          <cell r="F1644">
            <v>1600.84</v>
          </cell>
        </row>
        <row r="1665">
          <cell r="F1665">
            <v>2304.42</v>
          </cell>
        </row>
        <row r="1674">
          <cell r="F1674">
            <v>50486.98</v>
          </cell>
        </row>
        <row r="1695">
          <cell r="F1695">
            <v>13738.2</v>
          </cell>
        </row>
        <row r="1754">
          <cell r="F1754">
            <v>1580.7283498333336</v>
          </cell>
        </row>
        <row r="1788">
          <cell r="F1788">
            <v>1013.52</v>
          </cell>
        </row>
        <row r="1800">
          <cell r="F1800">
            <v>5116.7</v>
          </cell>
        </row>
        <row r="1807">
          <cell r="F1807">
            <v>5942.6975999999995</v>
          </cell>
        </row>
        <row r="1815">
          <cell r="F1815">
            <v>594.26975999999991</v>
          </cell>
        </row>
        <row r="1821">
          <cell r="F1821">
            <v>124.79756097560976</v>
          </cell>
        </row>
        <row r="1828">
          <cell r="F1828">
            <v>150.49117647058824</v>
          </cell>
        </row>
        <row r="1834">
          <cell r="F1834">
            <v>594.26975999999991</v>
          </cell>
        </row>
        <row r="1868">
          <cell r="F1868">
            <v>514.29211367999994</v>
          </cell>
        </row>
        <row r="1908">
          <cell r="F1908">
            <v>86.97</v>
          </cell>
        </row>
        <row r="1949">
          <cell r="F1949">
            <v>56.81</v>
          </cell>
        </row>
        <row r="1954">
          <cell r="F1954">
            <v>77.635837261965577</v>
          </cell>
        </row>
        <row r="1959">
          <cell r="F1959">
            <v>98.25</v>
          </cell>
        </row>
        <row r="1964">
          <cell r="F1964">
            <v>117.65470000000001</v>
          </cell>
        </row>
        <row r="1978">
          <cell r="F1978">
            <v>2103.4899999999998</v>
          </cell>
        </row>
        <row r="1990">
          <cell r="F1990">
            <v>7383.07</v>
          </cell>
        </row>
        <row r="2049">
          <cell r="F2049">
            <v>1848.14</v>
          </cell>
        </row>
        <row r="2079">
          <cell r="F2079">
            <v>59.24</v>
          </cell>
        </row>
        <row r="2085">
          <cell r="F2085">
            <v>177.25</v>
          </cell>
        </row>
        <row r="2138">
          <cell r="F2138">
            <v>43.870899999999999</v>
          </cell>
        </row>
        <row r="2145">
          <cell r="F2145">
            <v>6870.43</v>
          </cell>
        </row>
        <row r="2152">
          <cell r="F2152">
            <v>674.59</v>
          </cell>
        </row>
        <row r="2160">
          <cell r="F2160">
            <v>79755.360000000001</v>
          </cell>
        </row>
        <row r="2169">
          <cell r="F2169">
            <v>59.772799999999997</v>
          </cell>
        </row>
        <row r="2175">
          <cell r="F2175">
            <v>306.71289999999999</v>
          </cell>
        </row>
        <row r="2184">
          <cell r="F2184">
            <v>2.1295999999999999</v>
          </cell>
        </row>
        <row r="2190">
          <cell r="F2190">
            <v>328.35</v>
          </cell>
        </row>
        <row r="2211">
          <cell r="F2211">
            <v>802.24</v>
          </cell>
        </row>
        <row r="2221">
          <cell r="F2221">
            <v>25.35</v>
          </cell>
        </row>
        <row r="2227">
          <cell r="F2227">
            <v>16692.63</v>
          </cell>
        </row>
        <row r="2232">
          <cell r="F2232">
            <v>2549.42</v>
          </cell>
        </row>
        <row r="2261">
          <cell r="F2261">
            <v>41431.94</v>
          </cell>
        </row>
        <row r="2306">
          <cell r="F2306">
            <v>760.81000000000006</v>
          </cell>
        </row>
        <row r="2323">
          <cell r="F2323">
            <v>7093.27</v>
          </cell>
        </row>
        <row r="2330">
          <cell r="F2330">
            <v>2509.0666666666671</v>
          </cell>
        </row>
        <row r="2336">
          <cell r="F2336">
            <v>1.8120000000000001</v>
          </cell>
        </row>
        <row r="2341">
          <cell r="F2341">
            <v>39645.990000000005</v>
          </cell>
        </row>
        <row r="2352">
          <cell r="F2352">
            <v>42888.259999999995</v>
          </cell>
        </row>
        <row r="2401">
          <cell r="F2401">
            <v>18656.027699999999</v>
          </cell>
        </row>
        <row r="2410">
          <cell r="F2410">
            <v>1113.0774999999999</v>
          </cell>
        </row>
        <row r="2421">
          <cell r="F2421">
            <v>1109.0812000000001</v>
          </cell>
        </row>
        <row r="2430">
          <cell r="F2430">
            <v>1055.3113000000001</v>
          </cell>
        </row>
        <row r="2457">
          <cell r="F2457">
            <v>201.38</v>
          </cell>
        </row>
        <row r="2466">
          <cell r="F2466">
            <v>2926.82</v>
          </cell>
        </row>
        <row r="2497">
          <cell r="F2497">
            <v>78.144451332920028</v>
          </cell>
        </row>
        <row r="2505">
          <cell r="F2505">
            <v>920.21</v>
          </cell>
        </row>
        <row r="2527">
          <cell r="G2527">
            <v>911.52</v>
          </cell>
        </row>
        <row r="2554">
          <cell r="F2554">
            <v>1876.27</v>
          </cell>
        </row>
        <row r="2573">
          <cell r="F2573">
            <v>71.089357142857139</v>
          </cell>
        </row>
        <row r="2587">
          <cell r="F2587">
            <v>1966.77</v>
          </cell>
        </row>
        <row r="2594">
          <cell r="F2594">
            <v>85.511739130434776</v>
          </cell>
        </row>
        <row r="2600">
          <cell r="F2600">
            <v>172.41000000000003</v>
          </cell>
        </row>
        <row r="2609">
          <cell r="F2609">
            <v>18.185700000000001</v>
          </cell>
        </row>
        <row r="2614">
          <cell r="F2614">
            <v>159.89687499999999</v>
          </cell>
        </row>
        <row r="2643">
          <cell r="F2643">
            <v>23.04</v>
          </cell>
        </row>
        <row r="2648">
          <cell r="F2648">
            <v>18.489999999999998</v>
          </cell>
        </row>
        <row r="2655">
          <cell r="F2655">
            <v>4.4000000000000004</v>
          </cell>
        </row>
        <row r="2661">
          <cell r="F2661">
            <v>100.4</v>
          </cell>
        </row>
        <row r="2669">
          <cell r="F2669">
            <v>77.930000000000007</v>
          </cell>
        </row>
        <row r="2677">
          <cell r="F2677">
            <v>25.74</v>
          </cell>
        </row>
        <row r="2684">
          <cell r="F2684">
            <v>15.04</v>
          </cell>
        </row>
        <row r="2693">
          <cell r="F2693">
            <v>14.11</v>
          </cell>
        </row>
        <row r="2702">
          <cell r="F2702">
            <v>9.89</v>
          </cell>
        </row>
        <row r="2711">
          <cell r="F2711">
            <v>1311.8</v>
          </cell>
        </row>
        <row r="2748">
          <cell r="F2748">
            <v>5424.2700000000013</v>
          </cell>
        </row>
        <row r="2758">
          <cell r="F2758">
            <v>5228.920000000001</v>
          </cell>
        </row>
        <row r="2769">
          <cell r="F2769">
            <v>103.15</v>
          </cell>
        </row>
        <row r="2794">
          <cell r="F2794">
            <v>43.009681540541791</v>
          </cell>
        </row>
        <row r="2811">
          <cell r="F2811">
            <v>1189.9000000000001</v>
          </cell>
        </row>
        <row r="2859">
          <cell r="F2859">
            <v>168.00835396558961</v>
          </cell>
        </row>
        <row r="2861">
          <cell r="F2861">
            <v>135</v>
          </cell>
        </row>
        <row r="2868">
          <cell r="F2868">
            <v>6539.14</v>
          </cell>
        </row>
        <row r="2882">
          <cell r="F2882">
            <v>202.86</v>
          </cell>
        </row>
        <row r="2904">
          <cell r="F2904">
            <v>2810.4569019607843</v>
          </cell>
        </row>
        <row r="2951">
          <cell r="F2951">
            <v>2901.22</v>
          </cell>
        </row>
        <row r="2959">
          <cell r="F2959">
            <v>360.57</v>
          </cell>
        </row>
        <row r="2968">
          <cell r="F2968">
            <v>218.69</v>
          </cell>
        </row>
        <row r="2993">
          <cell r="F2993">
            <v>2027.65</v>
          </cell>
        </row>
        <row r="3010">
          <cell r="F3010">
            <v>13799.810000000001</v>
          </cell>
        </row>
        <row r="3019">
          <cell r="F3019">
            <v>56.6297</v>
          </cell>
        </row>
        <row r="3040">
          <cell r="F3040">
            <v>1706.31</v>
          </cell>
        </row>
        <row r="3054">
          <cell r="F3054">
            <v>7671.4899999999989</v>
          </cell>
        </row>
        <row r="3068">
          <cell r="F3068">
            <v>7243.3</v>
          </cell>
        </row>
        <row r="3076">
          <cell r="F3076">
            <v>79979.179999999993</v>
          </cell>
        </row>
        <row r="3092">
          <cell r="F3092">
            <v>4655.41</v>
          </cell>
        </row>
        <row r="3210">
          <cell r="F3210">
            <v>8152.32</v>
          </cell>
        </row>
        <row r="3217">
          <cell r="F3217">
            <v>8918.0400000000009</v>
          </cell>
        </row>
        <row r="3225">
          <cell r="F3225">
            <v>14854.81</v>
          </cell>
        </row>
        <row r="3276">
          <cell r="F3276">
            <v>12985.97</v>
          </cell>
        </row>
        <row r="3303">
          <cell r="F3303">
            <v>322.12970000000001</v>
          </cell>
        </row>
        <row r="3336">
          <cell r="F3336">
            <v>3665.67</v>
          </cell>
        </row>
        <row r="3391">
          <cell r="F3391">
            <v>246.41</v>
          </cell>
        </row>
        <row r="3406">
          <cell r="F3406">
            <v>162.4</v>
          </cell>
        </row>
        <row r="3413">
          <cell r="F3413">
            <v>208.74</v>
          </cell>
        </row>
        <row r="3418">
          <cell r="F3418">
            <v>334.92230000000001</v>
          </cell>
        </row>
        <row r="3427">
          <cell r="F3427">
            <v>18.141200000000001</v>
          </cell>
        </row>
        <row r="3436">
          <cell r="F3436">
            <v>57253.54</v>
          </cell>
        </row>
        <row r="3479">
          <cell r="F3479">
            <v>2330.71</v>
          </cell>
        </row>
        <row r="3501">
          <cell r="F3501">
            <v>802.43</v>
          </cell>
        </row>
        <row r="3515">
          <cell r="F3515">
            <v>594.9</v>
          </cell>
        </row>
        <row r="3542">
          <cell r="F3542">
            <v>3116.2</v>
          </cell>
        </row>
        <row r="3583">
          <cell r="F3583">
            <v>4437.3599999999997</v>
          </cell>
        </row>
        <row r="3662">
          <cell r="F3662">
            <v>451680.34</v>
          </cell>
        </row>
        <row r="3728">
          <cell r="F3728">
            <v>2083.3000000000002</v>
          </cell>
        </row>
        <row r="3764">
          <cell r="F3764">
            <v>77.365899999999996</v>
          </cell>
        </row>
        <row r="3778">
          <cell r="F3778">
            <v>199.02</v>
          </cell>
        </row>
        <row r="3792">
          <cell r="F3792">
            <v>2327.92</v>
          </cell>
        </row>
        <row r="3831">
          <cell r="F3831">
            <v>136251.03</v>
          </cell>
        </row>
        <row r="3955">
          <cell r="F3955">
            <v>202.95</v>
          </cell>
        </row>
        <row r="3981">
          <cell r="F3981">
            <v>42117.3</v>
          </cell>
        </row>
        <row r="4032">
          <cell r="F4032">
            <v>39110.019999999997</v>
          </cell>
        </row>
        <row r="4042">
          <cell r="F4042">
            <v>2829.36</v>
          </cell>
        </row>
        <row r="4060">
          <cell r="F4060">
            <v>232.6799</v>
          </cell>
        </row>
        <row r="4067">
          <cell r="F4067">
            <v>686.58</v>
          </cell>
        </row>
        <row r="4096">
          <cell r="F4096">
            <v>262540.26140000002</v>
          </cell>
        </row>
        <row r="4174">
          <cell r="F4174">
            <v>720.43</v>
          </cell>
        </row>
        <row r="4183">
          <cell r="F4183">
            <v>1971.51</v>
          </cell>
        </row>
        <row r="4221">
          <cell r="F4221">
            <v>1264.6400000000001</v>
          </cell>
        </row>
        <row r="4227">
          <cell r="F4227">
            <v>126.46</v>
          </cell>
        </row>
        <row r="4235">
          <cell r="F4235">
            <v>572.59</v>
          </cell>
        </row>
        <row r="4246">
          <cell r="F4246">
            <v>4572.95</v>
          </cell>
        </row>
        <row r="4339">
          <cell r="F4339">
            <v>976.11</v>
          </cell>
        </row>
        <row r="4356">
          <cell r="F4356">
            <v>95.171899999999994</v>
          </cell>
        </row>
        <row r="4366">
          <cell r="F4366">
            <v>563.83270000000005</v>
          </cell>
        </row>
        <row r="4375">
          <cell r="F4375">
            <v>1031.2530969999998</v>
          </cell>
        </row>
        <row r="4383">
          <cell r="F4383">
            <v>790.66049999999996</v>
          </cell>
        </row>
        <row r="4412">
          <cell r="F4412">
            <v>153.0789</v>
          </cell>
        </row>
        <row r="4425">
          <cell r="F4425">
            <v>969.23</v>
          </cell>
        </row>
        <row r="4434">
          <cell r="F4434">
            <v>1485.35</v>
          </cell>
        </row>
        <row r="4446">
          <cell r="F4446">
            <v>102961.07</v>
          </cell>
        </row>
        <row r="4454">
          <cell r="F4454">
            <v>216.56</v>
          </cell>
        </row>
        <row r="4467">
          <cell r="F4467">
            <v>974.3</v>
          </cell>
        </row>
        <row r="4474">
          <cell r="F4474">
            <v>20707.84</v>
          </cell>
        </row>
        <row r="4534">
          <cell r="F4534">
            <v>20707.84</v>
          </cell>
        </row>
        <row r="4597">
          <cell r="F4597">
            <v>32.701133333333331</v>
          </cell>
        </row>
        <row r="4605">
          <cell r="F4605">
            <v>1046.7942600000001</v>
          </cell>
        </row>
        <row r="4616">
          <cell r="F4616">
            <v>7621.4653999999991</v>
          </cell>
        </row>
        <row r="4626">
          <cell r="F4626">
            <v>13687.852800000001</v>
          </cell>
        </row>
        <row r="4637">
          <cell r="F4637">
            <v>11905.72</v>
          </cell>
        </row>
        <row r="4654">
          <cell r="F4654">
            <v>1761.8627048000003</v>
          </cell>
        </row>
        <row r="4665">
          <cell r="F4665">
            <v>202.86</v>
          </cell>
        </row>
        <row r="4671">
          <cell r="F4671">
            <v>468.89</v>
          </cell>
        </row>
        <row r="4680">
          <cell r="F4680">
            <v>76979.53439999999</v>
          </cell>
        </row>
        <row r="4728">
          <cell r="G4728">
            <v>1423.984543</v>
          </cell>
        </row>
        <row r="4731">
          <cell r="F4731">
            <v>239.24</v>
          </cell>
        </row>
        <row r="4739">
          <cell r="F4739">
            <v>1523.87</v>
          </cell>
        </row>
        <row r="4762">
          <cell r="G4762">
            <v>25729.334318291956</v>
          </cell>
        </row>
        <row r="4765">
          <cell r="F4765">
            <v>3285.1920512820511</v>
          </cell>
        </row>
        <row r="4777">
          <cell r="F4777">
            <v>864.35</v>
          </cell>
        </row>
        <row r="4784">
          <cell r="F4784">
            <v>5845.5048079754615</v>
          </cell>
        </row>
        <row r="4795">
          <cell r="F4795">
            <v>159.57</v>
          </cell>
        </row>
        <row r="4803">
          <cell r="F4803">
            <v>65489.26</v>
          </cell>
        </row>
        <row r="4814">
          <cell r="F4814">
            <v>10659.508789616446</v>
          </cell>
        </row>
        <row r="4829">
          <cell r="F4829">
            <v>1477.3865999999998</v>
          </cell>
        </row>
        <row r="4837">
          <cell r="F4837">
            <v>960.92849999999999</v>
          </cell>
        </row>
        <row r="4844">
          <cell r="F4844">
            <v>23718.27</v>
          </cell>
        </row>
        <row r="4858">
          <cell r="F4858">
            <v>26304.04</v>
          </cell>
        </row>
        <row r="4872">
          <cell r="F4872">
            <v>43299.57</v>
          </cell>
        </row>
        <row r="4886">
          <cell r="F4886">
            <v>43628.89</v>
          </cell>
        </row>
        <row r="4900">
          <cell r="F4900">
            <v>63974.080000000002</v>
          </cell>
        </row>
        <row r="4913">
          <cell r="F4913">
            <v>73394.570000000007</v>
          </cell>
        </row>
        <row r="4926">
          <cell r="F4926">
            <v>28172.83</v>
          </cell>
        </row>
        <row r="4938">
          <cell r="F4938">
            <v>31772.79</v>
          </cell>
        </row>
        <row r="4950">
          <cell r="F4950">
            <v>51543.93</v>
          </cell>
        </row>
        <row r="4963">
          <cell r="F4963">
            <v>43486.7</v>
          </cell>
        </row>
        <row r="4976">
          <cell r="F4976">
            <v>50741.05</v>
          </cell>
        </row>
        <row r="4989">
          <cell r="F4989">
            <v>41962.69</v>
          </cell>
        </row>
        <row r="5002">
          <cell r="F5002">
            <v>53826.23</v>
          </cell>
        </row>
        <row r="5029">
          <cell r="F5029">
            <v>47335.58</v>
          </cell>
        </row>
        <row r="5042">
          <cell r="F5042">
            <v>49749.53</v>
          </cell>
        </row>
        <row r="5055">
          <cell r="F5055">
            <v>45295.69</v>
          </cell>
        </row>
        <row r="5069">
          <cell r="F5069">
            <v>21950.830087499999</v>
          </cell>
        </row>
        <row r="5082">
          <cell r="F5082">
            <v>34003.228193563089</v>
          </cell>
        </row>
        <row r="5095">
          <cell r="F5095">
            <v>1484.54</v>
          </cell>
        </row>
        <row r="5108">
          <cell r="F5108">
            <v>5983.24</v>
          </cell>
        </row>
        <row r="5117">
          <cell r="F5117">
            <v>395652.14</v>
          </cell>
        </row>
        <row r="5127">
          <cell r="F5127">
            <v>42967.67</v>
          </cell>
        </row>
        <row r="5137">
          <cell r="F5137">
            <v>35652.74</v>
          </cell>
        </row>
        <row r="5151">
          <cell r="F5151">
            <v>47960.43</v>
          </cell>
        </row>
        <row r="5166">
          <cell r="F5166">
            <v>39223.339999999997</v>
          </cell>
        </row>
        <row r="5194">
          <cell r="F5194">
            <v>79439.899999999994</v>
          </cell>
        </row>
        <row r="5204">
          <cell r="F5204">
            <v>100528.88</v>
          </cell>
        </row>
        <row r="5221">
          <cell r="G5221">
            <v>32975.540836608088</v>
          </cell>
        </row>
        <row r="5225">
          <cell r="F5225">
            <v>1429.5712277330026</v>
          </cell>
        </row>
        <row r="5239">
          <cell r="G5239">
            <v>143.36053648293964</v>
          </cell>
        </row>
        <row r="5260">
          <cell r="G5260">
            <v>23172.629273633236</v>
          </cell>
        </row>
        <row r="5263">
          <cell r="F5263">
            <v>42967.67</v>
          </cell>
        </row>
        <row r="5273">
          <cell r="F5273">
            <v>33705.65</v>
          </cell>
        </row>
        <row r="5281">
          <cell r="F5281">
            <v>33736.49</v>
          </cell>
        </row>
        <row r="5294">
          <cell r="F5294">
            <v>37.69</v>
          </cell>
        </row>
        <row r="5304">
          <cell r="F5304">
            <v>49.715699999999998</v>
          </cell>
        </row>
        <row r="5309">
          <cell r="F5309">
            <v>214.49</v>
          </cell>
        </row>
        <row r="5316">
          <cell r="F5316">
            <v>725.63</v>
          </cell>
        </row>
        <row r="5322">
          <cell r="F5322">
            <v>213.34</v>
          </cell>
        </row>
        <row r="5333">
          <cell r="F5333">
            <v>258.36</v>
          </cell>
        </row>
        <row r="5341">
          <cell r="F5341">
            <v>1504.3172727272724</v>
          </cell>
        </row>
        <row r="5355">
          <cell r="G5355">
            <v>26285.846818291957</v>
          </cell>
        </row>
        <row r="5359">
          <cell r="F5359">
            <v>14327.31</v>
          </cell>
        </row>
        <row r="5377">
          <cell r="F5377">
            <v>1684.79</v>
          </cell>
        </row>
        <row r="5387">
          <cell r="F5387">
            <v>1925.4828</v>
          </cell>
        </row>
        <row r="5404">
          <cell r="F5404">
            <v>2883.616</v>
          </cell>
        </row>
        <row r="5418">
          <cell r="F5418">
            <v>6530.5219999999999</v>
          </cell>
        </row>
        <row r="5432">
          <cell r="F5432">
            <v>24677.76678333334</v>
          </cell>
        </row>
        <row r="5445">
          <cell r="F5445">
            <v>1188.2583555555555</v>
          </cell>
        </row>
      </sheetData>
      <sheetData sheetId="6">
        <row r="1">
          <cell r="B1">
            <v>1</v>
          </cell>
        </row>
        <row r="7">
          <cell r="G7">
            <v>57.02</v>
          </cell>
        </row>
        <row r="9">
          <cell r="G9">
            <v>1220.4000000000001</v>
          </cell>
        </row>
        <row r="10">
          <cell r="G10">
            <v>1306.71</v>
          </cell>
        </row>
        <row r="11">
          <cell r="G11">
            <v>1482.12</v>
          </cell>
        </row>
        <row r="12">
          <cell r="G12">
            <v>1834.32</v>
          </cell>
        </row>
        <row r="13">
          <cell r="G13">
            <v>2050.09</v>
          </cell>
        </row>
        <row r="14">
          <cell r="G14">
            <v>2487.21</v>
          </cell>
        </row>
        <row r="15">
          <cell r="G15">
            <v>3055.19</v>
          </cell>
        </row>
        <row r="31">
          <cell r="G31">
            <v>754.24</v>
          </cell>
        </row>
        <row r="35">
          <cell r="G35">
            <v>4876</v>
          </cell>
        </row>
        <row r="37">
          <cell r="G37">
            <v>261</v>
          </cell>
        </row>
        <row r="39">
          <cell r="G39">
            <v>14.255000000000001</v>
          </cell>
        </row>
        <row r="40">
          <cell r="G40">
            <v>75000</v>
          </cell>
        </row>
        <row r="42">
          <cell r="G42">
            <v>42.765000000000001</v>
          </cell>
        </row>
        <row r="43">
          <cell r="G43">
            <v>300</v>
          </cell>
        </row>
        <row r="45">
          <cell r="G45">
            <v>1354</v>
          </cell>
        </row>
        <row r="47">
          <cell r="G47">
            <v>350</v>
          </cell>
        </row>
        <row r="49">
          <cell r="G49">
            <v>68.849999999999994</v>
          </cell>
        </row>
        <row r="52">
          <cell r="G52">
            <v>150.13999999999999</v>
          </cell>
        </row>
        <row r="54">
          <cell r="G54">
            <v>98.6</v>
          </cell>
        </row>
        <row r="63">
          <cell r="G63">
            <v>1345</v>
          </cell>
        </row>
        <row r="66">
          <cell r="G66">
            <v>52.11</v>
          </cell>
        </row>
        <row r="68">
          <cell r="G68">
            <v>18</v>
          </cell>
        </row>
        <row r="69">
          <cell r="G69">
            <v>51.92</v>
          </cell>
        </row>
        <row r="83">
          <cell r="G83">
            <v>7375</v>
          </cell>
        </row>
        <row r="84">
          <cell r="G84">
            <v>14750</v>
          </cell>
        </row>
        <row r="86">
          <cell r="G86">
            <v>2360</v>
          </cell>
        </row>
        <row r="87">
          <cell r="G87">
            <v>312.58278145695368</v>
          </cell>
        </row>
        <row r="89">
          <cell r="G89">
            <v>550</v>
          </cell>
        </row>
        <row r="91">
          <cell r="G91">
            <v>206.5</v>
          </cell>
        </row>
        <row r="93">
          <cell r="G93">
            <v>571.13</v>
          </cell>
        </row>
        <row r="94">
          <cell r="G94">
            <v>91.29</v>
          </cell>
        </row>
        <row r="107">
          <cell r="G107">
            <v>175</v>
          </cell>
        </row>
        <row r="108">
          <cell r="G108">
            <v>250</v>
          </cell>
        </row>
        <row r="111">
          <cell r="G111">
            <v>35</v>
          </cell>
        </row>
        <row r="112">
          <cell r="G112">
            <v>8.5</v>
          </cell>
        </row>
        <row r="121">
          <cell r="G121">
            <v>9000</v>
          </cell>
        </row>
        <row r="122">
          <cell r="G122">
            <v>897</v>
          </cell>
        </row>
        <row r="125">
          <cell r="G125">
            <v>1975.0013999999999</v>
          </cell>
        </row>
        <row r="135">
          <cell r="G135">
            <v>15000</v>
          </cell>
        </row>
        <row r="136">
          <cell r="G136">
            <v>150000</v>
          </cell>
        </row>
        <row r="137">
          <cell r="G137">
            <v>20000</v>
          </cell>
        </row>
        <row r="138">
          <cell r="G138">
            <v>12544400</v>
          </cell>
        </row>
        <row r="139">
          <cell r="G139">
            <v>1200000</v>
          </cell>
        </row>
        <row r="140">
          <cell r="G140">
            <v>210000</v>
          </cell>
        </row>
        <row r="143">
          <cell r="G143">
            <v>6000</v>
          </cell>
        </row>
        <row r="144">
          <cell r="G144">
            <v>14305</v>
          </cell>
        </row>
        <row r="145">
          <cell r="G145">
            <v>1800</v>
          </cell>
        </row>
        <row r="146">
          <cell r="G146">
            <v>3200</v>
          </cell>
        </row>
        <row r="147">
          <cell r="G147">
            <v>700</v>
          </cell>
        </row>
        <row r="148">
          <cell r="G148">
            <v>750</v>
          </cell>
        </row>
        <row r="149">
          <cell r="G149">
            <v>885</v>
          </cell>
        </row>
        <row r="151">
          <cell r="G151">
            <v>510.1848</v>
          </cell>
        </row>
        <row r="152">
          <cell r="G152">
            <v>56</v>
          </cell>
        </row>
        <row r="153">
          <cell r="G153">
            <v>95</v>
          </cell>
        </row>
        <row r="154">
          <cell r="G154">
            <v>109</v>
          </cell>
        </row>
        <row r="155">
          <cell r="G155">
            <v>94</v>
          </cell>
        </row>
        <row r="156">
          <cell r="G156">
            <v>75.010000000000005</v>
          </cell>
        </row>
        <row r="159">
          <cell r="G159">
            <v>217.42933333333332</v>
          </cell>
        </row>
        <row r="160">
          <cell r="G160">
            <v>410</v>
          </cell>
        </row>
        <row r="162">
          <cell r="G162">
            <v>1504.5</v>
          </cell>
        </row>
        <row r="163">
          <cell r="G163">
            <v>135.69999999999999</v>
          </cell>
        </row>
        <row r="164">
          <cell r="G164">
            <v>413</v>
          </cell>
        </row>
        <row r="165">
          <cell r="G165">
            <v>4218.5</v>
          </cell>
        </row>
        <row r="166">
          <cell r="G166">
            <v>2354.1</v>
          </cell>
        </row>
        <row r="167">
          <cell r="G167">
            <v>53.099999999999994</v>
          </cell>
        </row>
        <row r="170">
          <cell r="G170">
            <v>154.16666666666666</v>
          </cell>
        </row>
        <row r="171">
          <cell r="G171">
            <v>93.686666666666667</v>
          </cell>
        </row>
        <row r="172">
          <cell r="G172">
            <v>45</v>
          </cell>
        </row>
        <row r="177">
          <cell r="G177">
            <v>44887.199999999997</v>
          </cell>
        </row>
        <row r="178">
          <cell r="G178">
            <v>42900</v>
          </cell>
        </row>
        <row r="179">
          <cell r="G179">
            <v>21476</v>
          </cell>
        </row>
        <row r="181">
          <cell r="G181">
            <v>19</v>
          </cell>
        </row>
        <row r="182">
          <cell r="G182">
            <v>15030</v>
          </cell>
        </row>
        <row r="185">
          <cell r="G185">
            <v>1817.1499999999999</v>
          </cell>
        </row>
        <row r="188">
          <cell r="G188">
            <v>6568.7039999999997</v>
          </cell>
        </row>
        <row r="196">
          <cell r="G196">
            <v>60</v>
          </cell>
        </row>
        <row r="197">
          <cell r="G197">
            <v>1919.98</v>
          </cell>
        </row>
        <row r="198">
          <cell r="G198">
            <v>26.41</v>
          </cell>
        </row>
        <row r="199">
          <cell r="G199">
            <v>28.88</v>
          </cell>
        </row>
        <row r="200">
          <cell r="G200">
            <v>9728.92</v>
          </cell>
        </row>
        <row r="201">
          <cell r="G201">
            <v>705</v>
          </cell>
        </row>
        <row r="203">
          <cell r="G203">
            <v>720</v>
          </cell>
        </row>
        <row r="215">
          <cell r="G215">
            <v>9953.2999999999993</v>
          </cell>
        </row>
        <row r="217">
          <cell r="G217">
            <v>24972.16</v>
          </cell>
        </row>
        <row r="223">
          <cell r="G223">
            <v>3.75</v>
          </cell>
        </row>
        <row r="224">
          <cell r="G224">
            <v>16.579999999999998</v>
          </cell>
        </row>
        <row r="225">
          <cell r="G225">
            <v>6.51</v>
          </cell>
        </row>
        <row r="226">
          <cell r="G226">
            <v>50.96</v>
          </cell>
        </row>
        <row r="228">
          <cell r="G228">
            <v>5.23</v>
          </cell>
        </row>
        <row r="230">
          <cell r="G230">
            <v>360</v>
          </cell>
        </row>
        <row r="237">
          <cell r="G237">
            <v>250</v>
          </cell>
        </row>
        <row r="240">
          <cell r="G240">
            <v>200</v>
          </cell>
        </row>
        <row r="243">
          <cell r="G243">
            <v>1103.5</v>
          </cell>
        </row>
        <row r="244">
          <cell r="G244">
            <v>3501.58</v>
          </cell>
        </row>
        <row r="246">
          <cell r="G246">
            <v>3200</v>
          </cell>
        </row>
        <row r="247">
          <cell r="G247">
            <v>8900</v>
          </cell>
        </row>
        <row r="248">
          <cell r="G248">
            <v>5500</v>
          </cell>
        </row>
        <row r="249">
          <cell r="G249">
            <v>9944.1</v>
          </cell>
        </row>
        <row r="268">
          <cell r="G268">
            <v>654.99</v>
          </cell>
        </row>
        <row r="269">
          <cell r="G269">
            <v>270.39999999999998</v>
          </cell>
        </row>
        <row r="270">
          <cell r="G270">
            <v>6000</v>
          </cell>
        </row>
        <row r="271">
          <cell r="G271">
            <v>40.417826086956524</v>
          </cell>
        </row>
        <row r="283">
          <cell r="G283">
            <v>5000</v>
          </cell>
        </row>
        <row r="284">
          <cell r="G284">
            <v>410</v>
          </cell>
        </row>
        <row r="286">
          <cell r="G286">
            <v>750</v>
          </cell>
        </row>
        <row r="287">
          <cell r="G287">
            <v>1450</v>
          </cell>
        </row>
        <row r="288">
          <cell r="G288">
            <v>113</v>
          </cell>
        </row>
        <row r="289">
          <cell r="G289">
            <v>113</v>
          </cell>
        </row>
        <row r="292">
          <cell r="G292">
            <v>1249.99</v>
          </cell>
        </row>
        <row r="293">
          <cell r="G293">
            <v>1770</v>
          </cell>
        </row>
        <row r="294">
          <cell r="G294">
            <v>1100</v>
          </cell>
        </row>
        <row r="295">
          <cell r="G295">
            <v>1500</v>
          </cell>
        </row>
        <row r="296">
          <cell r="G296">
            <v>1500</v>
          </cell>
        </row>
        <row r="297">
          <cell r="G297">
            <v>600</v>
          </cell>
        </row>
        <row r="301">
          <cell r="G301">
            <v>3800</v>
          </cell>
        </row>
        <row r="302">
          <cell r="G302">
            <v>3800</v>
          </cell>
        </row>
        <row r="304">
          <cell r="G304">
            <v>3800</v>
          </cell>
        </row>
        <row r="305">
          <cell r="G305">
            <v>3800</v>
          </cell>
        </row>
        <row r="306">
          <cell r="G306">
            <v>3800</v>
          </cell>
        </row>
        <row r="307">
          <cell r="G307">
            <v>120</v>
          </cell>
        </row>
        <row r="308">
          <cell r="G308">
            <v>48</v>
          </cell>
        </row>
        <row r="309">
          <cell r="G309">
            <v>41.84</v>
          </cell>
        </row>
        <row r="310">
          <cell r="G310">
            <v>33</v>
          </cell>
        </row>
        <row r="312">
          <cell r="G312">
            <v>5759.3451800000003</v>
          </cell>
        </row>
        <row r="313">
          <cell r="G313">
            <v>6001.21</v>
          </cell>
        </row>
        <row r="314">
          <cell r="G314">
            <v>10822.76</v>
          </cell>
        </row>
        <row r="315">
          <cell r="G315">
            <v>11322.76</v>
          </cell>
        </row>
        <row r="316">
          <cell r="G316">
            <v>11822.76</v>
          </cell>
        </row>
        <row r="321">
          <cell r="G321">
            <v>121</v>
          </cell>
        </row>
        <row r="322">
          <cell r="G322">
            <v>121</v>
          </cell>
        </row>
        <row r="325">
          <cell r="G325">
            <v>340</v>
          </cell>
        </row>
        <row r="326">
          <cell r="G326">
            <v>120.06</v>
          </cell>
        </row>
        <row r="330">
          <cell r="G330">
            <v>200</v>
          </cell>
        </row>
        <row r="331">
          <cell r="G331">
            <v>70</v>
          </cell>
        </row>
        <row r="332">
          <cell r="G332">
            <v>70</v>
          </cell>
        </row>
        <row r="333">
          <cell r="G333">
            <v>80</v>
          </cell>
        </row>
        <row r="334">
          <cell r="G334">
            <v>495</v>
          </cell>
        </row>
        <row r="335">
          <cell r="G335">
            <v>664.19</v>
          </cell>
        </row>
        <row r="337">
          <cell r="G337">
            <v>495</v>
          </cell>
        </row>
        <row r="338">
          <cell r="G338">
            <v>735.44</v>
          </cell>
        </row>
        <row r="340">
          <cell r="G340">
            <v>70</v>
          </cell>
        </row>
        <row r="341">
          <cell r="G341">
            <v>4500</v>
          </cell>
        </row>
        <row r="343">
          <cell r="G343">
            <v>4500</v>
          </cell>
        </row>
        <row r="347">
          <cell r="G347">
            <v>1000.64</v>
          </cell>
        </row>
        <row r="352">
          <cell r="G352">
            <v>1345.0347999999999</v>
          </cell>
        </row>
        <row r="354">
          <cell r="G354">
            <v>2889</v>
          </cell>
        </row>
        <row r="355">
          <cell r="G355">
            <v>800</v>
          </cell>
        </row>
        <row r="356">
          <cell r="G356">
            <v>6790</v>
          </cell>
        </row>
        <row r="357">
          <cell r="G357">
            <v>2000</v>
          </cell>
        </row>
        <row r="359">
          <cell r="G359">
            <v>1266.33</v>
          </cell>
        </row>
        <row r="360">
          <cell r="G360">
            <v>47.56</v>
          </cell>
        </row>
        <row r="361">
          <cell r="G361">
            <v>62.68</v>
          </cell>
        </row>
        <row r="365">
          <cell r="G365">
            <v>27.82</v>
          </cell>
        </row>
        <row r="369">
          <cell r="G369">
            <v>290.27999999999997</v>
          </cell>
        </row>
        <row r="370">
          <cell r="G370">
            <v>152.38999999999999</v>
          </cell>
        </row>
        <row r="371">
          <cell r="G371">
            <v>51.92</v>
          </cell>
        </row>
        <row r="372">
          <cell r="G372">
            <v>475.6</v>
          </cell>
        </row>
        <row r="373">
          <cell r="G373">
            <v>28</v>
          </cell>
        </row>
        <row r="374">
          <cell r="G374">
            <v>105.68</v>
          </cell>
        </row>
        <row r="375">
          <cell r="G375">
            <v>3</v>
          </cell>
        </row>
        <row r="376">
          <cell r="G376">
            <v>15</v>
          </cell>
        </row>
        <row r="380">
          <cell r="G380">
            <v>45.7</v>
          </cell>
        </row>
        <row r="381">
          <cell r="G381">
            <v>162</v>
          </cell>
        </row>
        <row r="382">
          <cell r="G382">
            <v>97.47</v>
          </cell>
        </row>
        <row r="384">
          <cell r="G384">
            <v>78.13</v>
          </cell>
        </row>
        <row r="386">
          <cell r="G386">
            <v>2600</v>
          </cell>
        </row>
        <row r="388">
          <cell r="G388">
            <v>17.7</v>
          </cell>
        </row>
        <row r="392">
          <cell r="G392">
            <v>225</v>
          </cell>
        </row>
        <row r="393">
          <cell r="G393">
            <v>423.4</v>
          </cell>
        </row>
        <row r="396">
          <cell r="G396">
            <v>300.89999999999998</v>
          </cell>
        </row>
        <row r="397">
          <cell r="G397">
            <v>395</v>
          </cell>
        </row>
        <row r="398">
          <cell r="G398">
            <v>780</v>
          </cell>
        </row>
        <row r="399">
          <cell r="G399">
            <v>90</v>
          </cell>
        </row>
        <row r="400">
          <cell r="G400">
            <v>25</v>
          </cell>
        </row>
        <row r="402">
          <cell r="G402">
            <v>2</v>
          </cell>
        </row>
        <row r="403">
          <cell r="G403">
            <v>225</v>
          </cell>
        </row>
        <row r="408">
          <cell r="G408">
            <v>900</v>
          </cell>
        </row>
        <row r="409">
          <cell r="G409">
            <v>195</v>
          </cell>
        </row>
        <row r="412">
          <cell r="G412">
            <v>250</v>
          </cell>
        </row>
        <row r="413">
          <cell r="G413">
            <v>385</v>
          </cell>
        </row>
        <row r="414">
          <cell r="G414">
            <v>1115.8</v>
          </cell>
        </row>
        <row r="415">
          <cell r="G415">
            <v>44809.0461</v>
          </cell>
        </row>
        <row r="416">
          <cell r="G416">
            <v>45746.207999999999</v>
          </cell>
        </row>
        <row r="417">
          <cell r="G417">
            <v>48430.620900000002</v>
          </cell>
        </row>
        <row r="418">
          <cell r="G418">
            <v>51210.338400000001</v>
          </cell>
        </row>
        <row r="419">
          <cell r="G419">
            <v>63409.3272</v>
          </cell>
        </row>
        <row r="420">
          <cell r="G420">
            <v>118209.4722</v>
          </cell>
        </row>
        <row r="421">
          <cell r="G421">
            <v>168228.5031</v>
          </cell>
        </row>
        <row r="422">
          <cell r="G422">
            <v>209114.1765</v>
          </cell>
        </row>
        <row r="423">
          <cell r="G423">
            <v>114100.785</v>
          </cell>
        </row>
        <row r="424">
          <cell r="G424">
            <v>8799.7914000000001</v>
          </cell>
        </row>
        <row r="425">
          <cell r="G425">
            <v>37063</v>
          </cell>
        </row>
        <row r="426">
          <cell r="G426">
            <v>14602.5</v>
          </cell>
        </row>
        <row r="427">
          <cell r="G427">
            <v>19204.5</v>
          </cell>
        </row>
        <row r="428">
          <cell r="G428">
            <v>2514.1934999999999</v>
          </cell>
        </row>
        <row r="429">
          <cell r="G429">
            <v>3016.4152200000003</v>
          </cell>
        </row>
        <row r="430">
          <cell r="G430">
            <v>4351.559940000001</v>
          </cell>
        </row>
        <row r="431">
          <cell r="G431">
            <v>4000</v>
          </cell>
        </row>
        <row r="432">
          <cell r="G432">
            <v>6886.7307600000004</v>
          </cell>
        </row>
        <row r="433">
          <cell r="G433">
            <v>10518.892019999999</v>
          </cell>
        </row>
        <row r="434">
          <cell r="G434">
            <v>18884.523840000002</v>
          </cell>
        </row>
        <row r="435">
          <cell r="G435">
            <v>41835.562859999998</v>
          </cell>
        </row>
        <row r="436">
          <cell r="G436">
            <v>750</v>
          </cell>
        </row>
        <row r="437">
          <cell r="G437">
            <v>70</v>
          </cell>
        </row>
        <row r="440">
          <cell r="G440">
            <v>8000</v>
          </cell>
        </row>
        <row r="441">
          <cell r="G441">
            <v>1200</v>
          </cell>
        </row>
        <row r="442">
          <cell r="G442">
            <v>4173</v>
          </cell>
        </row>
        <row r="444">
          <cell r="G444">
            <v>133.13</v>
          </cell>
        </row>
        <row r="450">
          <cell r="G450">
            <v>4</v>
          </cell>
        </row>
        <row r="453">
          <cell r="G453">
            <v>45.8</v>
          </cell>
        </row>
        <row r="454">
          <cell r="G454">
            <v>158.92599999999999</v>
          </cell>
        </row>
        <row r="455">
          <cell r="G455">
            <v>87.731247058823513</v>
          </cell>
        </row>
        <row r="456">
          <cell r="G456">
            <v>41.532517647058818</v>
          </cell>
        </row>
        <row r="457">
          <cell r="G457">
            <v>6.8538352941176477</v>
          </cell>
        </row>
        <row r="458">
          <cell r="G458">
            <v>4.3105882352941176</v>
          </cell>
        </row>
        <row r="460">
          <cell r="G460">
            <v>70</v>
          </cell>
        </row>
        <row r="461">
          <cell r="G461">
            <v>2080</v>
          </cell>
        </row>
        <row r="462">
          <cell r="G462">
            <v>453.75</v>
          </cell>
        </row>
        <row r="463">
          <cell r="G463">
            <v>600</v>
          </cell>
        </row>
        <row r="464">
          <cell r="G464">
            <v>33</v>
          </cell>
        </row>
        <row r="467">
          <cell r="G467">
            <v>104.21052631578948</v>
          </cell>
        </row>
        <row r="468">
          <cell r="G468">
            <v>8.9499999999999993</v>
          </cell>
        </row>
        <row r="470">
          <cell r="G470">
            <v>1600</v>
          </cell>
        </row>
        <row r="471">
          <cell r="G471">
            <v>700</v>
          </cell>
        </row>
        <row r="472">
          <cell r="G472">
            <v>145</v>
          </cell>
        </row>
        <row r="473">
          <cell r="G473">
            <v>75</v>
          </cell>
        </row>
        <row r="474">
          <cell r="G474">
            <v>84</v>
          </cell>
        </row>
        <row r="475">
          <cell r="G475">
            <v>4456.958333333333</v>
          </cell>
        </row>
        <row r="476">
          <cell r="G476">
            <v>160</v>
          </cell>
        </row>
        <row r="478">
          <cell r="G478">
            <v>275</v>
          </cell>
        </row>
        <row r="479">
          <cell r="G479">
            <v>75</v>
          </cell>
        </row>
        <row r="480">
          <cell r="G480">
            <v>4209.87</v>
          </cell>
        </row>
        <row r="481">
          <cell r="G481">
            <v>5938.39</v>
          </cell>
        </row>
        <row r="482">
          <cell r="G482">
            <v>60</v>
          </cell>
        </row>
        <row r="483">
          <cell r="G483">
            <v>10202.34</v>
          </cell>
        </row>
        <row r="484">
          <cell r="G484">
            <v>9210.6200000000008</v>
          </cell>
        </row>
        <row r="485">
          <cell r="G485">
            <v>12405.7</v>
          </cell>
        </row>
        <row r="486">
          <cell r="G486">
            <v>24989.200000000001</v>
          </cell>
        </row>
        <row r="492">
          <cell r="G492">
            <v>30700.400000000001</v>
          </cell>
        </row>
        <row r="493">
          <cell r="G493">
            <v>500</v>
          </cell>
        </row>
        <row r="499">
          <cell r="G499">
            <v>300</v>
          </cell>
        </row>
        <row r="500">
          <cell r="G500">
            <v>630.26813186813195</v>
          </cell>
        </row>
        <row r="501">
          <cell r="G501">
            <v>2280.0100000000002</v>
          </cell>
        </row>
        <row r="505">
          <cell r="G505">
            <v>950</v>
          </cell>
        </row>
        <row r="507">
          <cell r="G507">
            <v>3500</v>
          </cell>
        </row>
        <row r="509">
          <cell r="G509">
            <v>1197.42</v>
          </cell>
        </row>
        <row r="510">
          <cell r="G510">
            <v>590</v>
          </cell>
        </row>
        <row r="511">
          <cell r="G511">
            <v>8200</v>
          </cell>
        </row>
        <row r="512">
          <cell r="G512">
            <v>2006</v>
          </cell>
        </row>
        <row r="513">
          <cell r="G513">
            <v>196.60495999999998</v>
          </cell>
        </row>
        <row r="514">
          <cell r="G514">
            <v>2124</v>
          </cell>
        </row>
        <row r="515">
          <cell r="G515">
            <v>375</v>
          </cell>
        </row>
        <row r="516">
          <cell r="G516">
            <v>3000</v>
          </cell>
        </row>
        <row r="517">
          <cell r="G517">
            <v>25</v>
          </cell>
        </row>
        <row r="518">
          <cell r="G518">
            <v>2000</v>
          </cell>
        </row>
        <row r="519">
          <cell r="G519">
            <v>75</v>
          </cell>
        </row>
        <row r="521">
          <cell r="G521">
            <v>29.650400000000001</v>
          </cell>
        </row>
        <row r="523">
          <cell r="G523">
            <v>1312.5</v>
          </cell>
        </row>
        <row r="524">
          <cell r="G524">
            <v>2000</v>
          </cell>
        </row>
        <row r="526">
          <cell r="G526">
            <v>1500</v>
          </cell>
        </row>
        <row r="527">
          <cell r="G527">
            <v>1745.73</v>
          </cell>
        </row>
        <row r="528">
          <cell r="G528">
            <v>1483.1</v>
          </cell>
        </row>
        <row r="529">
          <cell r="G529">
            <v>1483.1</v>
          </cell>
        </row>
        <row r="530">
          <cell r="G530">
            <v>3100</v>
          </cell>
        </row>
        <row r="531">
          <cell r="G531">
            <v>400</v>
          </cell>
        </row>
        <row r="532">
          <cell r="G532">
            <v>250</v>
          </cell>
        </row>
        <row r="534">
          <cell r="G534">
            <v>3392</v>
          </cell>
        </row>
        <row r="535">
          <cell r="G535">
            <v>750</v>
          </cell>
        </row>
        <row r="536">
          <cell r="G536">
            <v>700</v>
          </cell>
        </row>
        <row r="537">
          <cell r="G537">
            <v>1900</v>
          </cell>
        </row>
        <row r="538">
          <cell r="G538">
            <v>3336.98</v>
          </cell>
        </row>
        <row r="543">
          <cell r="G543">
            <v>847</v>
          </cell>
        </row>
        <row r="544">
          <cell r="G544">
            <v>475</v>
          </cell>
        </row>
        <row r="545">
          <cell r="G545">
            <v>875</v>
          </cell>
        </row>
        <row r="546">
          <cell r="G546">
            <v>8000</v>
          </cell>
        </row>
        <row r="547">
          <cell r="G547">
            <v>15080</v>
          </cell>
        </row>
        <row r="548">
          <cell r="G548">
            <v>3352.43</v>
          </cell>
        </row>
        <row r="549">
          <cell r="G549">
            <v>1079.375</v>
          </cell>
        </row>
        <row r="550">
          <cell r="G550">
            <v>100</v>
          </cell>
        </row>
        <row r="551">
          <cell r="G551">
            <v>439.99</v>
          </cell>
        </row>
        <row r="552">
          <cell r="G552">
            <v>176.3</v>
          </cell>
        </row>
        <row r="553">
          <cell r="G553">
            <v>9080</v>
          </cell>
        </row>
        <row r="554">
          <cell r="G554">
            <v>165</v>
          </cell>
        </row>
        <row r="555">
          <cell r="G555">
            <v>100</v>
          </cell>
        </row>
        <row r="557">
          <cell r="G557">
            <v>200</v>
          </cell>
        </row>
        <row r="558">
          <cell r="G558">
            <v>450</v>
          </cell>
        </row>
        <row r="559">
          <cell r="G559">
            <v>220</v>
          </cell>
        </row>
        <row r="560">
          <cell r="G560">
            <v>2342.5</v>
          </cell>
        </row>
        <row r="562">
          <cell r="G562">
            <v>4000</v>
          </cell>
        </row>
        <row r="564">
          <cell r="G564">
            <v>525</v>
          </cell>
        </row>
        <row r="565">
          <cell r="G565">
            <v>441.46</v>
          </cell>
        </row>
        <row r="566">
          <cell r="G566">
            <v>900</v>
          </cell>
        </row>
        <row r="567">
          <cell r="G567">
            <v>25</v>
          </cell>
        </row>
        <row r="568">
          <cell r="G568">
            <v>1980</v>
          </cell>
        </row>
        <row r="569">
          <cell r="G569">
            <v>31</v>
          </cell>
        </row>
        <row r="571">
          <cell r="G571">
            <v>4987.21</v>
          </cell>
        </row>
        <row r="572">
          <cell r="G572">
            <v>455.8472727272727</v>
          </cell>
        </row>
        <row r="577">
          <cell r="G577">
            <v>31528.35</v>
          </cell>
        </row>
        <row r="581">
          <cell r="G581">
            <v>4000</v>
          </cell>
        </row>
        <row r="582">
          <cell r="G582">
            <v>708</v>
          </cell>
        </row>
        <row r="583">
          <cell r="G583">
            <v>70.8</v>
          </cell>
        </row>
        <row r="584">
          <cell r="G584">
            <v>70.8</v>
          </cell>
        </row>
        <row r="585">
          <cell r="G585">
            <v>70.8</v>
          </cell>
        </row>
        <row r="586">
          <cell r="G586">
            <v>354</v>
          </cell>
        </row>
        <row r="587">
          <cell r="G587">
            <v>259.59999999999997</v>
          </cell>
        </row>
        <row r="588">
          <cell r="G588">
            <v>10620</v>
          </cell>
        </row>
        <row r="589">
          <cell r="G589">
            <v>12980</v>
          </cell>
        </row>
        <row r="590">
          <cell r="G590">
            <v>10620</v>
          </cell>
        </row>
        <row r="591">
          <cell r="G591">
            <v>12980</v>
          </cell>
        </row>
        <row r="592">
          <cell r="G592">
            <v>826</v>
          </cell>
        </row>
        <row r="593">
          <cell r="G593">
            <v>1770</v>
          </cell>
        </row>
        <row r="594">
          <cell r="G594">
            <v>413</v>
          </cell>
        </row>
        <row r="595">
          <cell r="G595">
            <v>321.26</v>
          </cell>
        </row>
        <row r="596">
          <cell r="G596">
            <v>3200</v>
          </cell>
        </row>
        <row r="597">
          <cell r="G597">
            <v>250</v>
          </cell>
        </row>
        <row r="598">
          <cell r="G598">
            <v>2088.6</v>
          </cell>
        </row>
        <row r="599">
          <cell r="G599">
            <v>3481</v>
          </cell>
        </row>
        <row r="601">
          <cell r="G601">
            <v>513.5</v>
          </cell>
        </row>
        <row r="603">
          <cell r="G603">
            <v>413</v>
          </cell>
        </row>
        <row r="604">
          <cell r="G604">
            <v>687.16120000000001</v>
          </cell>
        </row>
        <row r="605">
          <cell r="G605">
            <v>141.6</v>
          </cell>
        </row>
        <row r="606">
          <cell r="G606">
            <v>66.138999999999996</v>
          </cell>
        </row>
        <row r="607">
          <cell r="G607">
            <v>183.84399999999999</v>
          </cell>
        </row>
        <row r="608">
          <cell r="G608">
            <v>533.596</v>
          </cell>
        </row>
        <row r="609">
          <cell r="G609">
            <v>2950.0118000000002</v>
          </cell>
        </row>
        <row r="610">
          <cell r="G610">
            <v>1849.65</v>
          </cell>
        </row>
        <row r="611">
          <cell r="G611">
            <v>1031.3907999999999</v>
          </cell>
        </row>
        <row r="612">
          <cell r="G612">
            <v>3493.0360000000001</v>
          </cell>
        </row>
        <row r="613">
          <cell r="G613">
            <v>1237.5840000000001</v>
          </cell>
        </row>
        <row r="614">
          <cell r="G614">
            <v>2331.6799999999998</v>
          </cell>
        </row>
        <row r="615">
          <cell r="G615">
            <v>702.86699999999996</v>
          </cell>
        </row>
        <row r="616">
          <cell r="G616">
            <v>2542.4279999999999</v>
          </cell>
        </row>
        <row r="617">
          <cell r="G617">
            <v>2178.9879999999998</v>
          </cell>
        </row>
        <row r="618">
          <cell r="G618">
            <v>1305.9649999999999</v>
          </cell>
        </row>
        <row r="619">
          <cell r="G619">
            <v>15476.526</v>
          </cell>
        </row>
        <row r="620">
          <cell r="G620">
            <v>15612.58</v>
          </cell>
        </row>
        <row r="621">
          <cell r="G621">
            <v>3705.2</v>
          </cell>
        </row>
        <row r="622">
          <cell r="G622">
            <v>141.6</v>
          </cell>
        </row>
        <row r="623">
          <cell r="G623">
            <v>292.64</v>
          </cell>
        </row>
        <row r="624">
          <cell r="G624">
            <v>421.26</v>
          </cell>
        </row>
        <row r="625">
          <cell r="G625">
            <v>2666.8</v>
          </cell>
        </row>
        <row r="626">
          <cell r="G626">
            <v>955.8</v>
          </cell>
        </row>
        <row r="627">
          <cell r="G627">
            <v>221.9462</v>
          </cell>
        </row>
        <row r="628">
          <cell r="G628">
            <v>205.32</v>
          </cell>
        </row>
        <row r="630">
          <cell r="G630">
            <v>80000</v>
          </cell>
        </row>
        <row r="631">
          <cell r="G631">
            <v>35000</v>
          </cell>
        </row>
        <row r="632">
          <cell r="G632">
            <v>3000</v>
          </cell>
        </row>
        <row r="633">
          <cell r="G633">
            <v>50000</v>
          </cell>
        </row>
        <row r="634">
          <cell r="G634">
            <v>125000</v>
          </cell>
        </row>
        <row r="636">
          <cell r="G636">
            <v>6000</v>
          </cell>
        </row>
        <row r="637">
          <cell r="G637">
            <v>65</v>
          </cell>
        </row>
        <row r="638">
          <cell r="G638">
            <v>100</v>
          </cell>
        </row>
        <row r="639">
          <cell r="G639">
            <v>65</v>
          </cell>
        </row>
        <row r="640">
          <cell r="G640">
            <v>4500</v>
          </cell>
        </row>
        <row r="641">
          <cell r="G641">
            <v>18531.5</v>
          </cell>
        </row>
        <row r="642">
          <cell r="G642">
            <v>1197.9902000000002</v>
          </cell>
        </row>
        <row r="643">
          <cell r="G643">
            <v>175</v>
          </cell>
        </row>
        <row r="644">
          <cell r="G644">
            <v>50000</v>
          </cell>
        </row>
        <row r="645">
          <cell r="G645">
            <v>265.5</v>
          </cell>
        </row>
        <row r="646">
          <cell r="G646">
            <v>55.59</v>
          </cell>
        </row>
        <row r="647">
          <cell r="G647">
            <v>104.74</v>
          </cell>
        </row>
        <row r="648">
          <cell r="G648">
            <v>209.48</v>
          </cell>
        </row>
        <row r="649">
          <cell r="G649">
            <v>171</v>
          </cell>
        </row>
        <row r="650">
          <cell r="G650">
            <v>175.8</v>
          </cell>
        </row>
        <row r="665">
          <cell r="G665">
            <v>150</v>
          </cell>
        </row>
        <row r="675">
          <cell r="G675">
            <v>3</v>
          </cell>
        </row>
        <row r="676">
          <cell r="G676">
            <v>3000</v>
          </cell>
        </row>
        <row r="677">
          <cell r="G677">
            <v>6000</v>
          </cell>
        </row>
        <row r="678">
          <cell r="G678">
            <v>8900</v>
          </cell>
        </row>
        <row r="679">
          <cell r="G679">
            <v>40250</v>
          </cell>
        </row>
        <row r="696">
          <cell r="G696">
            <v>1517.85</v>
          </cell>
        </row>
        <row r="698">
          <cell r="G698">
            <v>900</v>
          </cell>
        </row>
        <row r="702">
          <cell r="G702">
            <v>46.24</v>
          </cell>
        </row>
        <row r="709">
          <cell r="G709">
            <v>1.25</v>
          </cell>
        </row>
        <row r="710">
          <cell r="G710">
            <v>28.32</v>
          </cell>
        </row>
        <row r="711">
          <cell r="G711">
            <v>28.23</v>
          </cell>
        </row>
        <row r="712">
          <cell r="G712">
            <v>1149.3103294573643</v>
          </cell>
        </row>
        <row r="714">
          <cell r="H714">
            <v>43.009681540541791</v>
          </cell>
        </row>
        <row r="717">
          <cell r="G717">
            <v>50000</v>
          </cell>
        </row>
        <row r="718">
          <cell r="G718">
            <v>50</v>
          </cell>
        </row>
        <row r="719">
          <cell r="G719">
            <v>310</v>
          </cell>
        </row>
        <row r="721">
          <cell r="G721">
            <v>175</v>
          </cell>
        </row>
        <row r="722">
          <cell r="G722">
            <v>149.69633333333334</v>
          </cell>
        </row>
        <row r="723">
          <cell r="G723">
            <v>586</v>
          </cell>
        </row>
        <row r="726">
          <cell r="G726">
            <v>4400</v>
          </cell>
        </row>
        <row r="727">
          <cell r="G727">
            <v>4730</v>
          </cell>
        </row>
        <row r="728">
          <cell r="G728">
            <v>15</v>
          </cell>
        </row>
        <row r="729">
          <cell r="G729">
            <v>5000</v>
          </cell>
        </row>
        <row r="730">
          <cell r="G730">
            <v>269.13440000000003</v>
          </cell>
        </row>
        <row r="731">
          <cell r="G731">
            <v>88110.377378000005</v>
          </cell>
        </row>
        <row r="732">
          <cell r="G732">
            <v>10263.6</v>
          </cell>
        </row>
        <row r="733">
          <cell r="G733">
            <v>6293.5982339955945</v>
          </cell>
        </row>
        <row r="734">
          <cell r="G734">
            <v>38520</v>
          </cell>
        </row>
        <row r="736">
          <cell r="G736">
            <v>692295.80573951534</v>
          </cell>
        </row>
        <row r="737">
          <cell r="G737">
            <v>9062.7814569536549</v>
          </cell>
        </row>
        <row r="738">
          <cell r="G738">
            <v>20139.514348785902</v>
          </cell>
        </row>
        <row r="739">
          <cell r="G739">
            <v>8811.0375275938313</v>
          </cell>
        </row>
        <row r="740">
          <cell r="G740">
            <v>4657.2626931567338</v>
          </cell>
        </row>
        <row r="741">
          <cell r="G741">
            <v>4405.5187637969102</v>
          </cell>
        </row>
        <row r="742">
          <cell r="G742">
            <v>15104.635761589427</v>
          </cell>
        </row>
        <row r="743">
          <cell r="G743">
            <v>8811.0375275938313</v>
          </cell>
        </row>
        <row r="744">
          <cell r="G744">
            <v>221.25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44">
          <cell r="F44">
            <v>2471.5346312863012</v>
          </cell>
        </row>
      </sheetData>
      <sheetData sheetId="18">
        <row r="44">
          <cell r="H44">
            <v>2910.2731552362234</v>
          </cell>
        </row>
      </sheetData>
      <sheetData sheetId="19">
        <row r="46">
          <cell r="O46">
            <v>195063.16296315446</v>
          </cell>
        </row>
      </sheetData>
      <sheetData sheetId="20" refreshError="1"/>
      <sheetData sheetId="21" refreshError="1"/>
      <sheetData sheetId="22" refreshError="1"/>
      <sheetData sheetId="23" refreshError="1"/>
      <sheetData sheetId="24">
        <row r="29">
          <cell r="O29">
            <v>439303.90572611406</v>
          </cell>
        </row>
        <row r="47">
          <cell r="O47">
            <v>114705.47777866195</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25">
          <cell r="O25">
            <v>317342.81891500007</v>
          </cell>
        </row>
        <row r="44">
          <cell r="O44">
            <v>542158.89091499988</v>
          </cell>
        </row>
      </sheetData>
      <sheetData sheetId="42" refreshError="1"/>
      <sheetData sheetId="43" refreshError="1"/>
      <sheetData sheetId="44" refreshError="1"/>
      <sheetData sheetId="45" refreshError="1"/>
      <sheetData sheetId="46" refreshError="1"/>
      <sheetData sheetId="47">
        <row r="7">
          <cell r="F7">
            <v>19258.43</v>
          </cell>
        </row>
      </sheetData>
      <sheetData sheetId="48" refreshError="1"/>
      <sheetData sheetId="49" refreshError="1"/>
      <sheetData sheetId="50" refreshError="1"/>
      <sheetData sheetId="51" refreshError="1"/>
      <sheetData sheetId="52" refreshError="1"/>
      <sheetData sheetId="53" refreshError="1"/>
      <sheetData sheetId="54">
        <row r="18">
          <cell r="G18">
            <v>114.83</v>
          </cell>
        </row>
        <row r="67">
          <cell r="G67">
            <v>87.29</v>
          </cell>
        </row>
        <row r="75">
          <cell r="G75">
            <v>4487.1355899999999</v>
          </cell>
        </row>
        <row r="214">
          <cell r="G214">
            <v>549.34</v>
          </cell>
        </row>
        <row r="222">
          <cell r="G222">
            <v>343.67</v>
          </cell>
        </row>
        <row r="241">
          <cell r="G241">
            <v>723.56</v>
          </cell>
        </row>
        <row r="249">
          <cell r="G249">
            <v>154.22999999999999</v>
          </cell>
        </row>
        <row r="274">
          <cell r="G274">
            <v>212.72</v>
          </cell>
        </row>
        <row r="283">
          <cell r="G283">
            <v>315.92</v>
          </cell>
        </row>
        <row r="354">
          <cell r="G354">
            <v>75753.039999999994</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3">
          <cell r="F3">
            <v>279.31616842105262</v>
          </cell>
        </row>
        <row r="12">
          <cell r="F12">
            <v>454.15570526315787</v>
          </cell>
        </row>
        <row r="22">
          <cell r="F22">
            <v>686.94723157894737</v>
          </cell>
        </row>
      </sheetData>
      <sheetData sheetId="77" refreshError="1"/>
      <sheetData sheetId="78" refreshError="1"/>
      <sheetData sheetId="79" refreshError="1"/>
      <sheetData sheetId="80">
        <row r="26">
          <cell r="O26">
            <v>209039.31809200256</v>
          </cell>
        </row>
        <row r="48">
          <cell r="O48">
            <v>216794.53166200253</v>
          </cell>
        </row>
        <row r="69">
          <cell r="O69">
            <v>221590.04490400254</v>
          </cell>
        </row>
        <row r="90">
          <cell r="O90">
            <v>233942.74142600255</v>
          </cell>
        </row>
      </sheetData>
      <sheetData sheetId="81">
        <row r="48">
          <cell r="O48">
            <v>563279.84864865779</v>
          </cell>
        </row>
        <row r="85">
          <cell r="O85">
            <v>643963.64534141344</v>
          </cell>
        </row>
        <row r="123">
          <cell r="O123">
            <v>730739.03864865773</v>
          </cell>
        </row>
        <row r="161">
          <cell r="O161">
            <v>941895.80696389335</v>
          </cell>
        </row>
        <row r="198">
          <cell r="O198">
            <v>709605.92696389335</v>
          </cell>
        </row>
      </sheetData>
      <sheetData sheetId="82">
        <row r="419">
          <cell r="D419">
            <v>88.495599999999996</v>
          </cell>
        </row>
        <row r="969">
          <cell r="F969">
            <v>21.1797</v>
          </cell>
        </row>
      </sheetData>
      <sheetData sheetId="83">
        <row r="61">
          <cell r="H61">
            <v>2170.5185870051309</v>
          </cell>
        </row>
      </sheetData>
      <sheetData sheetId="84" refreshError="1"/>
      <sheetData sheetId="85"/>
      <sheetData sheetId="86" refreshError="1"/>
      <sheetData sheetId="87" refreshError="1"/>
      <sheetData sheetId="88" refreshError="1"/>
      <sheetData sheetId="89" refreshError="1"/>
      <sheetData sheetId="9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 val="TERMINACION_DE_SUPERFICIE"/>
      <sheetName val="Pisos_marmol_y_Ceram_laticrete"/>
      <sheetName val="ANALISIS_DE_COSTOS"/>
      <sheetName val="PISO_VIBRAZO_GRIS"/>
      <sheetName val="LISTADO_INSUMOS_DEL_2000"/>
      <sheetName val="HORMIGON_ARMADO,_ZAPATA"/>
      <sheetName val="Presupuesto_@_1-10-02"/>
      <sheetName val="Mediciones_@_10-9-02"/>
      <sheetName val="M_O__Plomería_(2)"/>
      <sheetName val="Piezas_Plomería_(2)"/>
      <sheetName val="Análisis_Complementarios"/>
      <sheetName val="Pisos_&amp;_Revestimientos"/>
      <sheetName val="Cuantía_Acero"/>
      <sheetName val="Cotización_Acero"/>
      <sheetName val="Cotizaciones_Diversas"/>
      <sheetName val="M_O__Plomería"/>
      <sheetName val="Piezas_Plomería"/>
      <sheetName val="M_O_"/>
      <sheetName val="Hoja_Resumen"/>
      <sheetName val="Apto__#1202"/>
      <sheetName val="Apto__#1203"/>
      <sheetName val="Pisos_Terraza_Penthouse"/>
      <sheetName val="Ana"/>
      <sheetName val="Ins"/>
      <sheetName val="MO"/>
      <sheetName val="Ana. blocks y termin."/>
      <sheetName val="Costos Mano de Obra"/>
      <sheetName val="Insumos materiales"/>
      <sheetName val="Ana. Horm mexc mort"/>
      <sheetName val="ANALISIS STO DGO"/>
      <sheetName val="Dat"/>
      <sheetName val="DOBLEZ"/>
      <sheetName val="TERMINACION_DE_SUPERFICIE1"/>
      <sheetName val="Pisos_marmol_y_Ceram_laticrete1"/>
      <sheetName val="ANALISIS_DE_COSTOS1"/>
      <sheetName val="PISO_VIBRAZO_GRIS1"/>
      <sheetName val="LISTADO_INSUMOS_DEL_20001"/>
      <sheetName val="HORMIGON_ARMADO,_ZAPATA1"/>
      <sheetName val="Presupuesto_@_1-10-021"/>
      <sheetName val="Mediciones_@_10-9-021"/>
      <sheetName val="M_O__Plomería_(2)1"/>
      <sheetName val="Piezas_Plomería_(2)1"/>
      <sheetName val="Análisis_Complementarios1"/>
      <sheetName val="Pisos_&amp;_Revestimientos1"/>
      <sheetName val="Cuantía_Acero1"/>
      <sheetName val="Cotización_Acero1"/>
      <sheetName val="Cotizaciones_Diversas1"/>
      <sheetName val="M_O__Plomería1"/>
      <sheetName val="Piezas_Plomería1"/>
      <sheetName val="M_O_1"/>
      <sheetName val="Hoja_Resumen1"/>
      <sheetName val="Apto__#12021"/>
      <sheetName val="Apto__#12031"/>
      <sheetName val="Pisos_Terraza_Penthouse1"/>
      <sheetName val="Unified_Pagos-_factura_rep_txt"/>
      <sheetName val="Ana__blocks_y_termin_"/>
      <sheetName val="Costos_Mano_de_Obra"/>
      <sheetName val="Insumos_materiales"/>
      <sheetName val="Ana__Horm_mexc_mort"/>
      <sheetName val="ANALISIS_STO_DGO"/>
      <sheetName val="TERMINACION_DE_SUPERFICIE2"/>
      <sheetName val="Pisos_marmol_y_Ceram_laticrete2"/>
      <sheetName val="ANALISIS_DE_COSTOS2"/>
      <sheetName val="PISO_VIBRAZO_GRIS2"/>
      <sheetName val="LISTADO_INSUMOS_DEL_20002"/>
      <sheetName val="HORMIGON_ARMADO,_ZAPATA2"/>
      <sheetName val="Presupuesto_@_1-10-022"/>
      <sheetName val="Mediciones_@_10-9-022"/>
      <sheetName val="M_O__Plomería_(2)2"/>
      <sheetName val="Piezas_Plomería_(2)2"/>
      <sheetName val="Análisis_Complementarios2"/>
      <sheetName val="Pisos_&amp;_Revestimientos2"/>
      <sheetName val="Cuantía_Acero2"/>
      <sheetName val="Cotización_Acero2"/>
      <sheetName val="Cotizaciones_Diversas2"/>
      <sheetName val="M_O__Plomería2"/>
      <sheetName val="Piezas_Plomería2"/>
      <sheetName val="M_O_2"/>
      <sheetName val="Hoja_Resumen2"/>
      <sheetName val="Apto__#12022"/>
      <sheetName val="Apto__#12032"/>
      <sheetName val="Pisos_Terraza_Penthouse2"/>
      <sheetName val="Unified_Pagos-_factura_rep_txt1"/>
      <sheetName val="Ana__blocks_y_termin_1"/>
      <sheetName val="Costos_Mano_de_Obra1"/>
      <sheetName val="Insumos_materiales1"/>
      <sheetName val="Ana__Horm_mexc_mort1"/>
      <sheetName val="ANALISIS_STO_DGO1"/>
      <sheetName val="TERMINACION_DE_SUPERFICIE3"/>
      <sheetName val="Pisos_marmol_y_Ceram_laticrete3"/>
      <sheetName val="ANALISIS_DE_COSTOS3"/>
      <sheetName val="PISO_VIBRAZO_GRIS3"/>
      <sheetName val="LISTADO_INSUMOS_DEL_20003"/>
      <sheetName val="HORMIGON_ARMADO,_ZAPATA3"/>
      <sheetName val="Presupuesto_@_1-10-023"/>
      <sheetName val="Mediciones_@_10-9-023"/>
      <sheetName val="M_O__Plomería_(2)3"/>
      <sheetName val="Piezas_Plomería_(2)3"/>
      <sheetName val="Análisis_Complementarios3"/>
      <sheetName val="Pisos_&amp;_Revestimientos3"/>
      <sheetName val="Cuantía_Acero3"/>
      <sheetName val="Cotización_Acero3"/>
      <sheetName val="Cotizaciones_Diversas3"/>
      <sheetName val="M_O__Plomería3"/>
      <sheetName val="Piezas_Plomería3"/>
      <sheetName val="M_O_3"/>
      <sheetName val="Hoja_Resumen3"/>
      <sheetName val="Apto__#12023"/>
      <sheetName val="Apto__#12033"/>
      <sheetName val="Pisos_Terraza_Penthouse3"/>
      <sheetName val="Unified_Pagos-_factura_rep_txt2"/>
      <sheetName val="Ana__blocks_y_termin_2"/>
      <sheetName val="Costos_Mano_de_Obra2"/>
      <sheetName val="Insumos_materiales2"/>
      <sheetName val="Ana__Horm_mexc_mort2"/>
      <sheetName val="ANALISIS_STO_DGO2"/>
      <sheetName val="INSUMO"/>
      <sheetName val="MANO DE OBRA"/>
      <sheetName val="Mov. Tierra"/>
      <sheetName val="Terminacion pared"/>
      <sheetName val="Piso y Pared"/>
      <sheetName val="Hormigon"/>
      <sheetName val="Demolicion"/>
      <sheetName val="Terminacion techo"/>
      <sheetName val="Mortero"/>
      <sheetName val="Muros"/>
      <sheetName val="Equipos"/>
      <sheetName val="Albañileria"/>
      <sheetName val="Subir materi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row r="29">
          <cell r="I29">
            <v>277.11900900900901</v>
          </cell>
        </row>
      </sheetData>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ow r="29">
          <cell r="I29">
            <v>277.11900900900901</v>
          </cell>
        </row>
      </sheetData>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sheetName val="Detalle Acero"/>
      <sheetName val="Villas (Platea)"/>
      <sheetName val="Villa Zona 1"/>
      <sheetName val="Villa Zona 2"/>
      <sheetName val="Cocina "/>
      <sheetName val="Lavandería"/>
      <sheetName val="Comedor"/>
      <sheetName val="Area Noble"/>
      <sheetName val="Administración"/>
      <sheetName val="Espectáculos"/>
      <sheetName val="Exterior A. N."/>
      <sheetName val="Exteriores Gral."/>
      <sheetName val="Prelim.Fase I"/>
      <sheetName val="Prelim.A.N."/>
      <sheetName val="Resumen"/>
      <sheetName val="Sheet5"/>
      <sheetName val="caseta de planta"/>
    </sheetNames>
    <sheetDataSet>
      <sheetData sheetId="0">
        <row r="16">
          <cell r="E16">
            <v>320</v>
          </cell>
        </row>
      </sheetData>
      <sheetData sheetId="1" refreshError="1"/>
      <sheetData sheetId="2">
        <row r="26">
          <cell r="D26">
            <v>177.75200000000001</v>
          </cell>
          <cell r="F26">
            <v>28.836999999999996</v>
          </cell>
          <cell r="H26">
            <v>0.55119999999999991</v>
          </cell>
          <cell r="L26">
            <v>1.5490799999999998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Detalle Acero"/>
      <sheetName val="O.M. y Salarios"/>
      <sheetName val="Materiales"/>
      <sheetName val="Trabajos Generales"/>
      <sheetName val="COSTO INDIRECTO"/>
      <sheetName val="OPERADORES EQUIPOS"/>
      <sheetName val="HORM. Y MORTEROS."/>
      <sheetName val="SALARIOS"/>
      <sheetName val="INS"/>
      <sheetName val="V.Tierras A"/>
      <sheetName val="materiales (2)"/>
      <sheetName val="Datos"/>
      <sheetName val="anal term"/>
      <sheetName val="Ana-Sanit."/>
      <sheetName val="UASD"/>
      <sheetName val="Mat"/>
      <sheetName val="Pu-Sanit."/>
      <sheetName val="Los Ángeles (Fase II)"/>
      <sheetName val="ANALISIS STO DGO"/>
      <sheetName val="Análisis_de_Precios"/>
      <sheetName val="Presupuesto_Nave_1"/>
      <sheetName val="Presupuesto_Nave_2"/>
      <sheetName val="Cantidades_Nave_1"/>
      <sheetName val="Cantidades_Nave_2"/>
      <sheetName val="Mano_de_Obra"/>
      <sheetName val="Anal__horm_"/>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INSU"/>
      <sheetName val="MO"/>
      <sheetName val="Cotz."/>
      <sheetName val="Detalle_Acero"/>
      <sheetName val="O_M__y_Salarios"/>
      <sheetName val="Trabajos_Generales"/>
      <sheetName val="COSTO_INDIRECTO"/>
      <sheetName val="OPERADORES_EQUIPOS"/>
      <sheetName val="HORM__Y_MORTEROS_"/>
      <sheetName val="Detalle_Acero1"/>
      <sheetName val="O_M__y_Salarios1"/>
      <sheetName val="Trabajos_Generales1"/>
      <sheetName val="COSTO_INDIRECTO1"/>
      <sheetName val="OPERADORES_EQUIPOS1"/>
      <sheetName val="HORM__Y_MORTEROS_1"/>
      <sheetName val="Análisis_de_Precios2"/>
      <sheetName val="Presupuesto_Nave_12"/>
      <sheetName val="Presupuesto_Nave_22"/>
      <sheetName val="Cantidades_Nave_12"/>
      <sheetName val="Cantidades_Nave_22"/>
      <sheetName val="Mano_de_Obra2"/>
      <sheetName val="Anal__horm_2"/>
      <sheetName val="Detalle_Acero2"/>
      <sheetName val="O_M__y_Salarios2"/>
      <sheetName val="Trabajos_Generales2"/>
      <sheetName val="COSTO_INDIRECTO2"/>
      <sheetName val="OPERADORES_EQUIPOS2"/>
      <sheetName val="HORM__Y_MORTEROS_2"/>
      <sheetName val="Análisis_de_Precios3"/>
      <sheetName val="Presupuesto_Nave_13"/>
      <sheetName val="Presupuesto_Nave_23"/>
      <sheetName val="Cantidades_Nave_13"/>
      <sheetName val="Cantidades_Nave_23"/>
      <sheetName val="Mano_de_Obra3"/>
      <sheetName val="Anal__horm_3"/>
      <sheetName val="Detalle_Acero3"/>
      <sheetName val="O_M__y_Salarios3"/>
      <sheetName val="Trabajos_Generales3"/>
      <sheetName val="COSTO_INDIRECTO3"/>
      <sheetName val="OPERADORES_EQUIPOS3"/>
      <sheetName val="HORM__Y_MORTEROS_3"/>
      <sheetName val="Análisis_de_Precios4"/>
      <sheetName val="Presupuesto_Nave_14"/>
      <sheetName val="Presupuesto_Nave_24"/>
      <sheetName val="Cantidades_Nave_14"/>
      <sheetName val="Cantidades_Nave_24"/>
      <sheetName val="Mano_de_Obra4"/>
      <sheetName val="Anal__horm_4"/>
      <sheetName val="Detalle_Acero4"/>
      <sheetName val="O_M__y_Salarios4"/>
      <sheetName val="Trabajos_Generales4"/>
      <sheetName val="COSTO_INDIRECTO4"/>
      <sheetName val="OPERADORES_EQUIPOS4"/>
      <sheetName val="HORM__Y_MORTEROS_4"/>
      <sheetName val="Análisis_de_Precios5"/>
      <sheetName val="Presupuesto_Nave_15"/>
      <sheetName val="Presupuesto_Nave_25"/>
      <sheetName val="Cantidades_Nave_15"/>
      <sheetName val="Cantidades_Nave_25"/>
      <sheetName val="Mano_de_Obra5"/>
      <sheetName val="Anal__horm_5"/>
      <sheetName val="Detalle_Acero5"/>
      <sheetName val="O_M__y_Salarios5"/>
      <sheetName val="Trabajos_Generales5"/>
      <sheetName val="COSTO_INDIRECTO5"/>
      <sheetName val="OPERADORES_EQUIPOS5"/>
      <sheetName val="HORM__Y_MORTEROS_5"/>
      <sheetName val="caseta de planta"/>
      <sheetName val="materiales_(2)1"/>
      <sheetName val="V_Tierras_A2"/>
      <sheetName val="materiales_(2)2"/>
      <sheetName val="V_Tierras_A3"/>
      <sheetName val="materiales_(2)3"/>
      <sheetName val="insumo"/>
      <sheetName val="mezcla"/>
      <sheetName val="V_Tierras_A4"/>
      <sheetName val="materiales_(2)4"/>
      <sheetName val="V_Tierras_A5"/>
      <sheetName val="materiales_(2)5"/>
      <sheetName val="Desembolso de Caja"/>
      <sheetName val="qqVgas"/>
      <sheetName val="anal_term"/>
      <sheetName val="Ana-Sanit_"/>
      <sheetName val="Pu-Sanit_"/>
      <sheetName val="Los_Ángeles_(Fase_II)"/>
      <sheetName val="ANALISIS_STO_DGO"/>
      <sheetName val="OBRAMANO"/>
      <sheetName val="EQUIPOS"/>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 val="Cubicacion"/>
      <sheetName val="Precio"/>
      <sheetName val="Ana"/>
      <sheetName val="LISTA DE PRECIO"/>
      <sheetName val="Hato Mayor Dic.2010"/>
      <sheetName val="Ana-elect."/>
      <sheetName val="Jornal"/>
      <sheetName val="cub-10181-3(rescision)"/>
      <sheetName val="Análisis_de_Precios7"/>
      <sheetName val="Presupuesto_Nave_17"/>
      <sheetName val="Presupuesto_Nave_27"/>
      <sheetName val="Cantidades_Nave_17"/>
      <sheetName val="Cantidades_Nave_27"/>
      <sheetName val="Mano_de_Obra7"/>
      <sheetName val="Anal__horm_7"/>
      <sheetName val="Detalle_Acero7"/>
      <sheetName val="O_M__y_Salarios7"/>
      <sheetName val="Trabajos_Generales7"/>
      <sheetName val="COSTO_INDIRECTO7"/>
      <sheetName val="OPERADORES_EQUIPOS7"/>
      <sheetName val="HORM__Y_MORTEROS_7"/>
      <sheetName val="V_Tierras_A7"/>
      <sheetName val="materiales_(2)7"/>
      <sheetName val="ANALISIS_STO_DGO1"/>
      <sheetName val="anal_term1"/>
      <sheetName val="Ana-Sanit_1"/>
      <sheetName val="Pu-Sanit_1"/>
      <sheetName val="Los_Ángeles_(Fase_II)1"/>
      <sheetName val="Cotz_1"/>
      <sheetName val="caseta_de_planta1"/>
      <sheetName val="Desembolso_de_Caja1"/>
      <sheetName val="Análisis_de_Precios6"/>
      <sheetName val="Presupuesto_Nave_16"/>
      <sheetName val="Presupuesto_Nave_26"/>
      <sheetName val="Cantidades_Nave_16"/>
      <sheetName val="Cantidades_Nave_26"/>
      <sheetName val="Mano_de_Obra6"/>
      <sheetName val="Anal__horm_6"/>
      <sheetName val="Detalle_Acero6"/>
      <sheetName val="O_M__y_Salarios6"/>
      <sheetName val="Trabajos_Generales6"/>
      <sheetName val="COSTO_INDIRECTO6"/>
      <sheetName val="OPERADORES_EQUIPOS6"/>
      <sheetName val="HORM__Y_MORTEROS_6"/>
      <sheetName val="V_Tierras_A6"/>
      <sheetName val="materiales_(2)6"/>
      <sheetName val="Cotz_"/>
      <sheetName val="caseta_de_planta"/>
      <sheetName val="Desembolso_de_Caja"/>
      <sheetName val="Análisis_de_Precios9"/>
      <sheetName val="Presupuesto_Nave_19"/>
      <sheetName val="Presupuesto_Nave_29"/>
      <sheetName val="Cantidades_Nave_19"/>
      <sheetName val="Cantidades_Nave_29"/>
      <sheetName val="Mano_de_Obra9"/>
      <sheetName val="Anal__horm_9"/>
      <sheetName val="Detalle_Acero9"/>
      <sheetName val="O_M__y_Salarios9"/>
      <sheetName val="Trabajos_Generales9"/>
      <sheetName val="COSTO_INDIRECTO9"/>
      <sheetName val="OPERADORES_EQUIPOS9"/>
      <sheetName val="HORM__Y_MORTEROS_9"/>
      <sheetName val="V_Tierras_A9"/>
      <sheetName val="materiales_(2)9"/>
      <sheetName val="ANALISIS_STO_DGO3"/>
      <sheetName val="anal_term3"/>
      <sheetName val="Ana-Sanit_3"/>
      <sheetName val="Pu-Sanit_3"/>
      <sheetName val="Los_Ángeles_(Fase_II)3"/>
      <sheetName val="Cotz_3"/>
      <sheetName val="caseta_de_planta3"/>
      <sheetName val="Desembolso_de_Caja3"/>
      <sheetName val="Análisis_de_Precios8"/>
      <sheetName val="Presupuesto_Nave_18"/>
      <sheetName val="Presupuesto_Nave_28"/>
      <sheetName val="Cantidades_Nave_18"/>
      <sheetName val="Cantidades_Nave_28"/>
      <sheetName val="Mano_de_Obra8"/>
      <sheetName val="Anal__horm_8"/>
      <sheetName val="Detalle_Acero8"/>
      <sheetName val="O_M__y_Salarios8"/>
      <sheetName val="Trabajos_Generales8"/>
      <sheetName val="COSTO_INDIRECTO8"/>
      <sheetName val="OPERADORES_EQUIPOS8"/>
      <sheetName val="HORM__Y_MORTEROS_8"/>
      <sheetName val="V_Tierras_A8"/>
      <sheetName val="materiales_(2)8"/>
      <sheetName val="ANALISIS_STO_DGO2"/>
      <sheetName val="anal_term2"/>
      <sheetName val="Ana-Sanit_2"/>
      <sheetName val="Pu-Sanit_2"/>
      <sheetName val="Los_Ángeles_(Fase_II)2"/>
      <sheetName val="Cotz_2"/>
      <sheetName val="caseta_de_planta2"/>
      <sheetName val="Desembolso_de_Caja2"/>
      <sheetName val="Análisis_de_Precios10"/>
      <sheetName val="Presupuesto_Nave_110"/>
      <sheetName val="Presupuesto_Nave_210"/>
      <sheetName val="Cantidades_Nave_110"/>
      <sheetName val="Cantidades_Nave_210"/>
      <sheetName val="Mano_de_Obra10"/>
      <sheetName val="Anal__horm_10"/>
      <sheetName val="Detalle_Acero10"/>
      <sheetName val="O_M__y_Salarios10"/>
      <sheetName val="Trabajos_Generales10"/>
      <sheetName val="COSTO_INDIRECTO10"/>
      <sheetName val="OPERADORES_EQUIPOS10"/>
      <sheetName val="HORM__Y_MORTEROS_10"/>
      <sheetName val="V_Tierras_A10"/>
      <sheetName val="materiales_(2)10"/>
      <sheetName val="ANALISIS_STO_DGO4"/>
      <sheetName val="anal_term4"/>
      <sheetName val="Ana-Sanit_4"/>
      <sheetName val="Pu-Sanit_4"/>
      <sheetName val="Los_Ángeles_(Fase_II)4"/>
      <sheetName val="Cotz_4"/>
      <sheetName val="caseta_de_planta4"/>
      <sheetName val="Desembolso_de_Caja4"/>
      <sheetName val="Resumen_Precio_Equipos"/>
      <sheetName val="ANALISIS_ENTREGABLE"/>
      <sheetName val="Muros_Interiores_h=2_8_m_"/>
      <sheetName val="Análisis_de_partidas"/>
      <sheetName val="Listado_de_Precios"/>
      <sheetName val="LISTA_DE_PRECIO"/>
      <sheetName val="Hato_Mayor_Dic_2010"/>
      <sheetName val="Ana-elect_"/>
      <sheetName val="Análisis_de_Precios11"/>
      <sheetName val="Presupuesto_Nave_111"/>
      <sheetName val="Presupuesto_Nave_211"/>
      <sheetName val="Cantidades_Nave_111"/>
      <sheetName val="Cantidades_Nave_211"/>
      <sheetName val="Mano_de_Obra11"/>
      <sheetName val="Anal__horm_11"/>
      <sheetName val="Detalle_Acero11"/>
      <sheetName val="O_M__y_Salarios11"/>
      <sheetName val="Trabajos_Generales11"/>
      <sheetName val="COSTO_INDIRECTO11"/>
      <sheetName val="OPERADORES_EQUIPOS11"/>
      <sheetName val="HORM__Y_MORTEROS_11"/>
      <sheetName val="V_Tierras_A11"/>
      <sheetName val="materiales_(2)11"/>
      <sheetName val="ANALISIS_STO_DGO5"/>
      <sheetName val="anal_term5"/>
      <sheetName val="Ana-Sanit_5"/>
      <sheetName val="Pu-Sanit_5"/>
      <sheetName val="Los_Ángeles_(Fase_II)5"/>
      <sheetName val="Cotz_5"/>
      <sheetName val="caseta_de_planta5"/>
      <sheetName val="Desembolso_de_Caja5"/>
      <sheetName val="Resumen_Precio_Equipos1"/>
      <sheetName val="ANALISIS_ENTREGABLE1"/>
      <sheetName val="Muros_Interiores_h=2_8_m_1"/>
      <sheetName val="Análisis_de_partidas1"/>
      <sheetName val="Listado_de_Precios1"/>
      <sheetName val="LISTA_DE_PRECIO1"/>
      <sheetName val="Hato_Mayor_Dic_20101"/>
      <sheetName val="Ana-elect_1"/>
      <sheetName val="Análisis_de_Precios13"/>
      <sheetName val="Presupuesto_Nave_113"/>
      <sheetName val="Presupuesto_Nave_213"/>
      <sheetName val="Cantidades_Nave_113"/>
      <sheetName val="Cantidades_Nave_213"/>
      <sheetName val="Mano_de_Obra13"/>
      <sheetName val="Anal__horm_13"/>
      <sheetName val="Detalle_Acero13"/>
      <sheetName val="O_M__y_Salarios13"/>
      <sheetName val="Trabajos_Generales13"/>
      <sheetName val="COSTO_INDIRECTO13"/>
      <sheetName val="OPERADORES_EQUIPOS13"/>
      <sheetName val="HORM__Y_MORTEROS_13"/>
      <sheetName val="V_Tierras_A13"/>
      <sheetName val="materiales_(2)13"/>
      <sheetName val="ANALISIS_STO_DGO7"/>
      <sheetName val="anal_term7"/>
      <sheetName val="Ana-Sanit_7"/>
      <sheetName val="Pu-Sanit_7"/>
      <sheetName val="Los_Ángeles_(Fase_II)7"/>
      <sheetName val="Cotz_7"/>
      <sheetName val="caseta_de_planta7"/>
      <sheetName val="Desembolso_de_Caja7"/>
      <sheetName val="Resumen_Precio_Equipos3"/>
      <sheetName val="ANALISIS_ENTREGABLE3"/>
      <sheetName val="Muros_Interiores_h=2_8_m_3"/>
      <sheetName val="Análisis_de_partidas3"/>
      <sheetName val="Listado_de_Precios3"/>
      <sheetName val="LISTA_DE_PRECIO3"/>
      <sheetName val="Hato_Mayor_Dic_20103"/>
      <sheetName val="Ana-elect_3"/>
      <sheetName val="Análisis_de_Precios12"/>
      <sheetName val="Presupuesto_Nave_112"/>
      <sheetName val="Presupuesto_Nave_212"/>
      <sheetName val="Cantidades_Nave_112"/>
      <sheetName val="Cantidades_Nave_212"/>
      <sheetName val="Mano_de_Obra12"/>
      <sheetName val="Anal__horm_12"/>
      <sheetName val="Detalle_Acero12"/>
      <sheetName val="O_M__y_Salarios12"/>
      <sheetName val="Trabajos_Generales12"/>
      <sheetName val="COSTO_INDIRECTO12"/>
      <sheetName val="OPERADORES_EQUIPOS12"/>
      <sheetName val="HORM__Y_MORTEROS_12"/>
      <sheetName val="V_Tierras_A12"/>
      <sheetName val="materiales_(2)12"/>
      <sheetName val="ANALISIS_STO_DGO6"/>
      <sheetName val="anal_term6"/>
      <sheetName val="Ana-Sanit_6"/>
      <sheetName val="Pu-Sanit_6"/>
      <sheetName val="Los_Ángeles_(Fase_II)6"/>
      <sheetName val="Cotz_6"/>
      <sheetName val="caseta_de_planta6"/>
      <sheetName val="Desembolso_de_Caja6"/>
      <sheetName val="Resumen_Precio_Equipos2"/>
      <sheetName val="ANALISIS_ENTREGABLE2"/>
      <sheetName val="Muros_Interiores_h=2_8_m_2"/>
      <sheetName val="Análisis_de_partidas2"/>
      <sheetName val="Listado_de_Precios2"/>
      <sheetName val="LISTA_DE_PRECIO2"/>
      <sheetName val="Hato_Mayor_Dic_20102"/>
      <sheetName val="Ana-elect_2"/>
      <sheetName val="Col.Amarre"/>
      <sheetName val="Escalera"/>
      <sheetName val="Muros"/>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6">
          <cell r="B16" t="str">
            <v>Arena Gruesa Lavada</v>
          </cell>
          <cell r="C16" t="str">
            <v>M3</v>
          </cell>
          <cell r="D16">
            <v>250</v>
          </cell>
        </row>
        <row r="20">
          <cell r="B20" t="str">
            <v>Alambre No. 18</v>
          </cell>
          <cell r="C20" t="str">
            <v>LBS</v>
          </cell>
          <cell r="D20">
            <v>8</v>
          </cell>
        </row>
        <row r="22">
          <cell r="B22" t="str">
            <v>Bloques de 6"</v>
          </cell>
          <cell r="C22" t="str">
            <v>UD</v>
          </cell>
          <cell r="D22">
            <v>9.52</v>
          </cell>
        </row>
        <row r="23">
          <cell r="B23" t="str">
            <v xml:space="preserve">Bloques de 8" </v>
          </cell>
          <cell r="C23" t="str">
            <v>UD</v>
          </cell>
          <cell r="D23">
            <v>12.48</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3">
          <cell r="B83" t="str">
            <v>M/O Fino de Techo Inclinado</v>
          </cell>
          <cell r="C83" t="str">
            <v>M2</v>
          </cell>
          <cell r="D83">
            <v>35</v>
          </cell>
        </row>
        <row r="84">
          <cell r="B84" t="str">
            <v>M/O Fino de Techo Plano</v>
          </cell>
          <cell r="C84" t="str">
            <v>M2</v>
          </cell>
          <cell r="D84">
            <v>30</v>
          </cell>
        </row>
        <row r="86">
          <cell r="B86" t="str">
            <v>M/O Llenado de huecos</v>
          </cell>
          <cell r="C86" t="str">
            <v>UD</v>
          </cell>
          <cell r="D86">
            <v>0.33</v>
          </cell>
        </row>
        <row r="87">
          <cell r="B87" t="str">
            <v>M/O Maestro</v>
          </cell>
          <cell r="C87" t="str">
            <v>DIA</v>
          </cell>
          <cell r="D87">
            <v>500</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1">
          <cell r="B121" t="str">
            <v xml:space="preserve">M/O Elaboración Trampa de Grasa  </v>
          </cell>
          <cell r="C121" t="str">
            <v>UD</v>
          </cell>
          <cell r="D121">
            <v>650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6">
          <cell r="B136" t="str">
            <v xml:space="preserve">Ligado y Vaciado a Mano  </v>
          </cell>
          <cell r="C136" t="str">
            <v>M3</v>
          </cell>
          <cell r="D136">
            <v>188.27</v>
          </cell>
        </row>
        <row r="149">
          <cell r="B149" t="str">
            <v>M/O Técnico Calificado</v>
          </cell>
          <cell r="C149" t="str">
            <v>DIA</v>
          </cell>
          <cell r="D149">
            <v>175</v>
          </cell>
        </row>
      </sheetData>
      <sheetData sheetId="1" refreshError="1">
        <row r="201">
          <cell r="F201">
            <v>7792.2050656250012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01">
          <cell r="F201">
            <v>7792.2050656250012</v>
          </cell>
        </row>
      </sheetData>
      <sheetData sheetId="38">
        <row r="201">
          <cell r="F201">
            <v>7792.2050656250012</v>
          </cell>
        </row>
      </sheetData>
      <sheetData sheetId="39" refreshError="1"/>
      <sheetData sheetId="40" refreshError="1"/>
      <sheetData sheetId="41" refreshError="1"/>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row r="201">
          <cell r="F201">
            <v>7792.2050656250012</v>
          </cell>
        </row>
      </sheetData>
      <sheetData sheetId="48">
        <row r="201">
          <cell r="F201">
            <v>7792.2050656250012</v>
          </cell>
        </row>
      </sheetData>
      <sheetData sheetId="49">
        <row r="201">
          <cell r="F201">
            <v>7792.2050656250012</v>
          </cell>
        </row>
      </sheetData>
      <sheetData sheetId="50">
        <row r="201">
          <cell r="F201">
            <v>7792.2050656250012</v>
          </cell>
        </row>
      </sheetData>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7792.2050656250003</v>
          </cell>
        </row>
      </sheetData>
      <sheetData sheetId="59">
        <row r="201">
          <cell r="F201">
            <v>7792.2050656250012</v>
          </cell>
        </row>
      </sheetData>
      <sheetData sheetId="60">
        <row r="201">
          <cell r="F201">
            <v>7792.2050656250012</v>
          </cell>
        </row>
      </sheetData>
      <sheetData sheetId="61">
        <row r="201">
          <cell r="F201">
            <v>7792.2050656250003</v>
          </cell>
        </row>
      </sheetData>
      <sheetData sheetId="62">
        <row r="201">
          <cell r="F201">
            <v>7792.2050656250012</v>
          </cell>
        </row>
      </sheetData>
      <sheetData sheetId="63">
        <row r="201">
          <cell r="F201">
            <v>7792.2050656250012</v>
          </cell>
        </row>
      </sheetData>
      <sheetData sheetId="64">
        <row r="201">
          <cell r="F201">
            <v>7792.2050656250012</v>
          </cell>
        </row>
      </sheetData>
      <sheetData sheetId="65">
        <row r="201">
          <cell r="F201">
            <v>7792.2050656250012</v>
          </cell>
        </row>
      </sheetData>
      <sheetData sheetId="66">
        <row r="201">
          <cell r="F201">
            <v>7792.2050656250003</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row r="201">
          <cell r="F201">
            <v>7792.2050656250012</v>
          </cell>
        </row>
      </sheetData>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row r="201">
          <cell r="F201">
            <v>7792.2050656250012</v>
          </cell>
        </row>
      </sheetData>
      <sheetData sheetId="88">
        <row r="201">
          <cell r="F201">
            <v>7792.2050656250012</v>
          </cell>
        </row>
      </sheetData>
      <sheetData sheetId="89">
        <row r="201">
          <cell r="F201">
            <v>7792.2050656250012</v>
          </cell>
        </row>
      </sheetData>
      <sheetData sheetId="90">
        <row r="201">
          <cell r="F201">
            <v>7792.2050656250003</v>
          </cell>
        </row>
      </sheetData>
      <sheetData sheetId="91">
        <row r="201">
          <cell r="F201">
            <v>7792.2050656250012</v>
          </cell>
        </row>
      </sheetData>
      <sheetData sheetId="92">
        <row r="201">
          <cell r="F201">
            <v>7792.2050656250012</v>
          </cell>
        </row>
      </sheetData>
      <sheetData sheetId="93">
        <row r="201">
          <cell r="F201">
            <v>7792.2050656250012</v>
          </cell>
        </row>
      </sheetData>
      <sheetData sheetId="94">
        <row r="201">
          <cell r="F201">
            <v>7792.2050656250012</v>
          </cell>
        </row>
      </sheetData>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row r="201">
          <cell r="F201">
            <v>7792.2050656250012</v>
          </cell>
        </row>
      </sheetData>
      <sheetData sheetId="101">
        <row r="201">
          <cell r="F201">
            <v>7792.2050656250012</v>
          </cell>
        </row>
      </sheetData>
      <sheetData sheetId="102">
        <row r="201">
          <cell r="F201">
            <v>7792.2050656250012</v>
          </cell>
        </row>
      </sheetData>
      <sheetData sheetId="103">
        <row r="201">
          <cell r="F201">
            <v>7792.2050656250012</v>
          </cell>
        </row>
      </sheetData>
      <sheetData sheetId="104">
        <row r="201">
          <cell r="F201">
            <v>7792.2050656250012</v>
          </cell>
        </row>
      </sheetData>
      <sheetData sheetId="105">
        <row r="201">
          <cell r="F201">
            <v>7792.2050656250012</v>
          </cell>
        </row>
      </sheetData>
      <sheetData sheetId="106">
        <row r="201">
          <cell r="F201">
            <v>7792.2050656250012</v>
          </cell>
        </row>
      </sheetData>
      <sheetData sheetId="107">
        <row r="201">
          <cell r="F201">
            <v>7792.2050656250012</v>
          </cell>
        </row>
      </sheetData>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row r="201">
          <cell r="F201">
            <v>7792.2050656250012</v>
          </cell>
        </row>
      </sheetData>
      <sheetData sheetId="114">
        <row r="201">
          <cell r="F201">
            <v>7792.2050656250012</v>
          </cell>
        </row>
      </sheetData>
      <sheetData sheetId="115">
        <row r="201">
          <cell r="F201">
            <v>7792.2050656250012</v>
          </cell>
        </row>
      </sheetData>
      <sheetData sheetId="116"/>
      <sheetData sheetId="117">
        <row r="201">
          <cell r="F201">
            <v>7792.2050656250012</v>
          </cell>
        </row>
      </sheetData>
      <sheetData sheetId="118">
        <row r="201">
          <cell r="F201">
            <v>7792.2050656250012</v>
          </cell>
        </row>
      </sheetData>
      <sheetData sheetId="119">
        <row r="201">
          <cell r="F201">
            <v>7792.2050656250012</v>
          </cell>
        </row>
      </sheetData>
      <sheetData sheetId="120">
        <row r="201">
          <cell r="F201">
            <v>7792.2050656250012</v>
          </cell>
        </row>
      </sheetData>
      <sheetData sheetId="121" refreshError="1"/>
      <sheetData sheetId="122">
        <row r="201">
          <cell r="F201">
            <v>7792.2050656250012</v>
          </cell>
        </row>
      </sheetData>
      <sheetData sheetId="123">
        <row r="201">
          <cell r="F201">
            <v>7792.2050656250012</v>
          </cell>
        </row>
      </sheetData>
      <sheetData sheetId="124">
        <row r="201">
          <cell r="F201">
            <v>7792.2050656250012</v>
          </cell>
        </row>
      </sheetData>
      <sheetData sheetId="125" refreshError="1"/>
      <sheetData sheetId="126" refreshError="1"/>
      <sheetData sheetId="127" refreshError="1"/>
      <sheetData sheetId="128" refreshError="1"/>
      <sheetData sheetId="129">
        <row r="201">
          <cell r="F201">
            <v>7792.2050656250012</v>
          </cell>
        </row>
      </sheetData>
      <sheetData sheetId="130">
        <row r="201">
          <cell r="F201">
            <v>7792.2050656250012</v>
          </cell>
        </row>
      </sheetData>
      <sheetData sheetId="131">
        <row r="201">
          <cell r="F201">
            <v>7792.2050656250012</v>
          </cell>
        </row>
      </sheetData>
      <sheetData sheetId="132">
        <row r="201">
          <cell r="F201">
            <v>7792.2050656250012</v>
          </cell>
        </row>
      </sheetData>
      <sheetData sheetId="133" refreshError="1"/>
      <sheetData sheetId="134" refreshError="1"/>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refreshError="1"/>
      <sheetData sheetId="372" refreshError="1"/>
      <sheetData sheetId="37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V.Tierras A"/>
      <sheetName val="V H.A y Muros A"/>
      <sheetName val="Term A"/>
      <sheetName val="ANALISIS STO DGO"/>
      <sheetName val="anal term"/>
      <sheetName val="#REF"/>
      <sheetName val="Ac_Z"/>
      <sheetName val="Ac_C"/>
      <sheetName val="Ac_V"/>
      <sheetName val="resum_ac_"/>
      <sheetName val="LOSA_(2)"/>
      <sheetName val="ana_h_a"/>
      <sheetName val="Analisis_Areas_Ext_"/>
      <sheetName val="v__exterior"/>
      <sheetName val="bLOQUE_A"/>
      <sheetName val="V_Tierras_A"/>
      <sheetName val="V_H_A_y_Muros_A"/>
      <sheetName val="Term_A"/>
      <sheetName val="ANALISIS_STO_DGO"/>
      <sheetName val="Ac_Z1"/>
      <sheetName val="Ac_C1"/>
      <sheetName val="Ac_V1"/>
      <sheetName val="resum_ac_1"/>
      <sheetName val="LOSA_(2)1"/>
      <sheetName val="ana_h_a1"/>
      <sheetName val="Analisis_Areas_Ext_1"/>
      <sheetName val="v__exterior1"/>
      <sheetName val="bLOQUE_A1"/>
      <sheetName val="V_Tierras_A1"/>
      <sheetName val="V_H_A_y_Muros_A1"/>
      <sheetName val="Term_A1"/>
      <sheetName val="ANALISIS_STO_DGO1"/>
      <sheetName val="anal_term"/>
      <sheetName val="HORM. Y MORTEROS."/>
      <sheetName val="SALARIOS"/>
      <sheetName val="m.o."/>
      <sheetName val="Ana. blocks y termin."/>
      <sheetName val="Costos Mano de Obra"/>
      <sheetName val="Insumos materiales"/>
      <sheetName val="Ana. Horm mexc mort"/>
      <sheetName val="m_o_"/>
      <sheetName val="m_o_1"/>
      <sheetName val="Ac_Z2"/>
      <sheetName val="Ac_C2"/>
      <sheetName val="Ac_V2"/>
      <sheetName val="resum_ac_2"/>
      <sheetName val="LOSA_(2)2"/>
      <sheetName val="ana_h_a2"/>
      <sheetName val="Analisis_Areas_Ext_2"/>
      <sheetName val="v__exterior2"/>
      <sheetName val="bLOQUE_A2"/>
      <sheetName val="V_Tierras_A2"/>
      <sheetName val="V_H_A_y_Muros_A2"/>
      <sheetName val="Term_A2"/>
      <sheetName val="ANALISIS_STO_DGO2"/>
      <sheetName val="m_o_2"/>
      <sheetName val="Ac_Z3"/>
      <sheetName val="Ac_C3"/>
      <sheetName val="Ac_V3"/>
      <sheetName val="resum_ac_3"/>
      <sheetName val="LOSA_(2)3"/>
      <sheetName val="ana_h_a3"/>
      <sheetName val="Analisis_Areas_Ext_3"/>
      <sheetName val="v__exterior3"/>
      <sheetName val="bLOQUE_A3"/>
      <sheetName val="V_Tierras_A3"/>
      <sheetName val="V_H_A_y_Muros_A3"/>
      <sheetName val="Term_A3"/>
      <sheetName val="ANALISIS_STO_DGO3"/>
      <sheetName val="m_o_3"/>
      <sheetName val="Ac_Z4"/>
      <sheetName val="Ac_C4"/>
      <sheetName val="Ac_V4"/>
      <sheetName val="resum_ac_4"/>
      <sheetName val="LOSA_(2)4"/>
      <sheetName val="ana_h_a4"/>
      <sheetName val="Analisis_Areas_Ext_4"/>
      <sheetName val="v__exterior4"/>
      <sheetName val="bLOQUE_A4"/>
      <sheetName val="V_Tierras_A4"/>
      <sheetName val="V_H_A_y_Muros_A4"/>
      <sheetName val="Term_A4"/>
      <sheetName val="ANALISIS_STO_DGO4"/>
      <sheetName val="m_o_4"/>
      <sheetName val="Ac_Z5"/>
      <sheetName val="Ac_C5"/>
      <sheetName val="Ac_V5"/>
      <sheetName val="resum_ac_5"/>
      <sheetName val="LOSA_(2)5"/>
      <sheetName val="ana_h_a5"/>
      <sheetName val="Analisis_Areas_Ext_5"/>
      <sheetName val="v__exterior5"/>
      <sheetName val="bLOQUE_A5"/>
      <sheetName val="V_Tierras_A5"/>
      <sheetName val="V_H_A_y_Muros_A5"/>
      <sheetName val="Term_A5"/>
      <sheetName val="ANALISIS_STO_DGO5"/>
      <sheetName val="m_o_5"/>
      <sheetName val="HORM__Y_MORTEROS_"/>
      <sheetName val="anal_term1"/>
      <sheetName val="HORM__Y_MORTEROS_1"/>
      <sheetName val="anal_term2"/>
      <sheetName val="HORM__Y_MORTEROS_2"/>
      <sheetName val="anal_term3"/>
      <sheetName val="HORM__Y_MORTEROS_3"/>
      <sheetName val="anal_term4"/>
      <sheetName val="HORM__Y_MORTEROS_4"/>
      <sheetName val="anal_term5"/>
      <sheetName val="HORM__Y_MORTEROS_5"/>
      <sheetName val="Osiades Est."/>
      <sheetName val="Analisis RELLENO"/>
      <sheetName val="Precios"/>
      <sheetName val="presup"/>
      <sheetName val="INSUMOS"/>
      <sheetName val="ana-sanit."/>
      <sheetName val="Ana"/>
      <sheetName val="analisis h-a "/>
      <sheetName val="Pu-Sanit."/>
      <sheetName val="Jornal"/>
      <sheetName val="listado equipos a utilizar"/>
      <sheetName val="electrico"/>
      <sheetName val="Anal. horm."/>
      <sheetName val="Mat"/>
      <sheetName val="Mano de Obra"/>
      <sheetName val="Volumenes"/>
      <sheetName val="Lista de precios"/>
      <sheetName val="hato mayor dic.2010"/>
      <sheetName val="qqVgas"/>
      <sheetName val="CUBICACION 11"/>
      <sheetName val="MO"/>
      <sheetName val="CUBICACION_11"/>
      <sheetName val="Ana__blocks_y_termin_"/>
      <sheetName val="Costos_Mano_de_Obra"/>
      <sheetName val="Insumos_materiales"/>
      <sheetName val="Ana__Horm_mexc_mort"/>
      <sheetName val="ana-sanit_"/>
      <sheetName val="analisis_h-a_"/>
      <sheetName val="Pu-Sanit_"/>
      <sheetName val="listado_equipos_a_utilizar"/>
      <sheetName val="Anal__horm_"/>
      <sheetName val="Mano_de_Obra"/>
      <sheetName val="ana-sanit_1"/>
      <sheetName val="analisis_h-a_1"/>
      <sheetName val="listado_equipos_a_utilizar1"/>
      <sheetName val="Ana__blocks_y_termin_1"/>
      <sheetName val="Costos_Mano_de_Obra1"/>
      <sheetName val="Insumos_materiales1"/>
      <sheetName val="Ana__Horm_mexc_mort1"/>
      <sheetName val="Anal__horm_1"/>
      <sheetName val="Mano_de_Obra1"/>
      <sheetName val="CUBICACION_111"/>
      <sheetName val="Pu-Sanit_1"/>
      <sheetName val="ana-sanit_2"/>
      <sheetName val="analisis_h-a_2"/>
      <sheetName val="listado_equipos_a_utilizar2"/>
      <sheetName val="Ana__blocks_y_termin_2"/>
      <sheetName val="Costos_Mano_de_Obra2"/>
      <sheetName val="Insumos_materiales2"/>
      <sheetName val="Ana__Horm_mexc_mort2"/>
      <sheetName val="Anal__horm_2"/>
      <sheetName val="Mano_de_Obra2"/>
      <sheetName val="CUBICACION_112"/>
      <sheetName val="Ana__blocks_y_termin_3"/>
      <sheetName val="Costos_Mano_de_Obra3"/>
      <sheetName val="Insumos_materiales3"/>
      <sheetName val="Ana__Horm_mexc_mort3"/>
      <sheetName val="ana-sanit_3"/>
      <sheetName val="analisis_h-a_3"/>
      <sheetName val="Pu-Sanit_2"/>
      <sheetName val="listado_equipos_a_utilizar3"/>
      <sheetName val="Anal__horm_3"/>
      <sheetName val="Mano_de_Obra3"/>
      <sheetName val="cus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F10">
            <v>4838.6400000000003</v>
          </cell>
        </row>
        <row r="37">
          <cell r="F37">
            <v>4299.8692000000001</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PRECIO"/>
      <sheetName val="Insumo plastbau"/>
      <sheetName val="Plastbau 22"/>
      <sheetName val="Resumen Plastbau 22"/>
      <sheetName val="Insumos"/>
      <sheetName val="Análisis de Precios"/>
      <sheetName val="Analisis"/>
      <sheetName val="mezcla"/>
      <sheetName val="insumo"/>
      <sheetName val="Ins"/>
      <sheetName val="Herram"/>
      <sheetName val="MOJornal"/>
    </sheetNames>
    <sheetDataSet>
      <sheetData sheetId="0" refreshError="1">
        <row r="16">
          <cell r="C16" t="str">
            <v>13/7 -</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DAS VIEJAS"/>
      <sheetName val="ACUEDUCTO"/>
      <sheetName val="quimicos"/>
      <sheetName val="LPU"/>
      <sheetName val="MOV. TIERRA ALC."/>
      <sheetName val="Especificaciones Técnicas"/>
      <sheetName val="Pre Villar Pando Limpio (2)"/>
      <sheetName val="Pre Villar Pando Limpio (3)"/>
      <sheetName val="Pre Villar Pando Limpio"/>
      <sheetName val="Pre Villar Pando"/>
      <sheetName val="ANALISIS PLANTA"/>
      <sheetName val="Volumetría"/>
      <sheetName val="BbQuantityLink"/>
      <sheetName val="Hoja10"/>
      <sheetName val="Hoja8"/>
      <sheetName val="ANALISIS PTAP-Elec"/>
      <sheetName val="Cal. VERJA"/>
      <sheetName val="ANALISIS PTAP VP"/>
      <sheetName val="Analic. Alim.VP"/>
      <sheetName val="Analic. Estruc.VP"/>
      <sheetName val="MT TUBERIAS"/>
      <sheetName val="Analisis Definitivo"/>
      <sheetName val="ANALISIS PTAP"/>
      <sheetName val="ANALISIS General"/>
      <sheetName val="Hoja4"/>
      <sheetName val="Analic. Estruc."/>
      <sheetName val="Analic. Alim."/>
      <sheetName val="CASA QUIMICO"/>
      <sheetName val="MT-A"/>
      <sheetName val="MT-H"/>
      <sheetName val="MT-C"/>
      <sheetName val="MT-G"/>
      <sheetName val="MT-F"/>
      <sheetName val="Hoja7"/>
      <sheetName val="Hoja5"/>
      <sheetName val="SDAN"/>
      <sheetName val="CASETA CLORACION"/>
      <sheetName val="Hoja6"/>
      <sheetName val="VOLUMENES Y AREAS"/>
      <sheetName val="Partes Planta"/>
      <sheetName val="Hoja3"/>
      <sheetName val="Hoja2"/>
      <sheetName val="ANALISIS DEPOSITO"/>
      <sheetName val="Hoja1"/>
      <sheetName val="Carcamo de Bombeo 30m3"/>
      <sheetName val="ANALISIS "/>
      <sheetName val="Hoja11"/>
      <sheetName val="Hoja9"/>
      <sheetName val="PARA PREGUNTAR"/>
    </sheetNames>
    <sheetDataSet>
      <sheetData sheetId="0"/>
      <sheetData sheetId="1"/>
      <sheetData sheetId="2"/>
      <sheetData sheetId="3"/>
      <sheetData sheetId="4"/>
      <sheetData sheetId="5"/>
      <sheetData sheetId="6"/>
      <sheetData sheetId="7"/>
      <sheetData sheetId="8"/>
      <sheetData sheetId="9"/>
      <sheetData sheetId="10">
        <row r="13">
          <cell r="F13">
            <v>3</v>
          </cell>
        </row>
        <row r="14">
          <cell r="F14">
            <v>390</v>
          </cell>
        </row>
        <row r="32">
          <cell r="F32">
            <v>183.4</v>
          </cell>
        </row>
        <row r="92">
          <cell r="G92">
            <v>1296.78</v>
          </cell>
        </row>
        <row r="111">
          <cell r="G111">
            <v>6711.23</v>
          </cell>
        </row>
        <row r="275">
          <cell r="G275">
            <v>3057.63</v>
          </cell>
        </row>
        <row r="772">
          <cell r="F772">
            <v>1229.5999999999999</v>
          </cell>
        </row>
        <row r="835">
          <cell r="F835">
            <v>2200</v>
          </cell>
        </row>
        <row r="1484">
          <cell r="G1484">
            <v>8284.66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 val="HORM. Y MORTEROS."/>
      <sheetName val="SALARIOS"/>
      <sheetName val="Resumen Precio Equipos"/>
      <sheetName val="O.M. y Salarios"/>
      <sheetName val="MANO DE OBRA (2)"/>
      <sheetName val="Mano de Obra"/>
      <sheetName val="MOVIMIENTO DE TIERRA"/>
      <sheetName val="M_O_"/>
      <sheetName val="RECLAMACION_3"/>
      <sheetName val="Ins_2"/>
      <sheetName val="sanitaria"/>
      <sheetName val="Sheet1"/>
      <sheetName val="Analisis Unitarios"/>
      <sheetName val="Análisis"/>
      <sheetName val="M_O_1"/>
      <sheetName val="RECLAMACION_31"/>
      <sheetName val="Ins_21"/>
      <sheetName val="Col_Amarre"/>
      <sheetName val="HORM__Y_MORTEROS_"/>
      <sheetName val="Resumen_Precio_Equipos"/>
      <sheetName val="O_M__y_Salarios"/>
      <sheetName val="MANO_DE_OBRA_(2)"/>
      <sheetName val="Mano_de_Obra"/>
      <sheetName val="MOVIMIENTO_DE_TIERRA"/>
      <sheetName val="Analisis_Unitarios"/>
      <sheetName val="Cotz."/>
      <sheetName val="I.HORMIGON"/>
      <sheetName val="OBRAMANO"/>
      <sheetName val="EQUIPOS"/>
      <sheetName val="Analisis BC"/>
      <sheetName val="Mat"/>
      <sheetName val="anal term"/>
      <sheetName val="Analisis"/>
      <sheetName val="Alambres"/>
      <sheetName val="Varios"/>
      <sheetName val="Precios Unitarios"/>
      <sheetName val="Tuberias"/>
      <sheetName val="listado equipos a utilizar"/>
      <sheetName val="A-BASICOS"/>
      <sheetName val="Col_Amarre1"/>
      <sheetName val="Resumen_Precio_Equipos1"/>
      <sheetName val="O_M__y_Salarios1"/>
      <sheetName val="HORM__Y_MORTEROS_1"/>
      <sheetName val="M_O_3"/>
      <sheetName val="RECLAMACION_33"/>
      <sheetName val="Ins_23"/>
      <sheetName val="Col_Amarre3"/>
      <sheetName val="Resumen_Precio_Equipos3"/>
      <sheetName val="O_M__y_Salarios3"/>
      <sheetName val="HORM__Y_MORTEROS_3"/>
      <sheetName val="M_O_2"/>
      <sheetName val="RECLAMACION_32"/>
      <sheetName val="Ins_22"/>
      <sheetName val="Col_Amarre2"/>
      <sheetName val="Resumen_Precio_Equipos2"/>
      <sheetName val="O_M__y_Salarios2"/>
      <sheetName val="HORM__Y_MORTEROS_2"/>
      <sheetName val="M_O_4"/>
      <sheetName val="RECLAMACION_34"/>
      <sheetName val="Ins_24"/>
      <sheetName val="Col_Amarre4"/>
      <sheetName val="Resumen_Precio_Equipos4"/>
      <sheetName val="O_M__y_Salarios4"/>
      <sheetName val="HORM__Y_MORTEROS_4"/>
      <sheetName val="M_O_5"/>
      <sheetName val="RECLAMACION_35"/>
      <sheetName val="Ins_25"/>
      <sheetName val="Col_Amarre5"/>
      <sheetName val="Resumen_Precio_Equipos5"/>
      <sheetName val="O_M__y_Salarios5"/>
      <sheetName val="HORM__Y_MORTEROS_5"/>
      <sheetName val="MANO_DE_OBRA_(2)1"/>
      <sheetName val="Mano_de_Obra1"/>
      <sheetName val="MOVIMIENTO_DE_TIERRA1"/>
      <sheetName val="Analisis_Unitarios1"/>
      <sheetName val="M_O_7"/>
      <sheetName val="RECLAMACION_37"/>
      <sheetName val="Ins_27"/>
      <sheetName val="Col_Amarre7"/>
      <sheetName val="Resumen_Precio_Equipos7"/>
      <sheetName val="O_M__y_Salarios7"/>
      <sheetName val="HORM__Y_MORTEROS_7"/>
      <sheetName val="MANO_DE_OBRA_(2)3"/>
      <sheetName val="Mano_de_Obra3"/>
      <sheetName val="MOVIMIENTO_DE_TIERRA3"/>
      <sheetName val="Analisis_Unitarios3"/>
      <sheetName val="M_O_6"/>
      <sheetName val="RECLAMACION_36"/>
      <sheetName val="Ins_26"/>
      <sheetName val="Col_Amarre6"/>
      <sheetName val="Resumen_Precio_Equipos6"/>
      <sheetName val="O_M__y_Salarios6"/>
      <sheetName val="HORM__Y_MORTEROS_6"/>
      <sheetName val="MANO_DE_OBRA_(2)2"/>
      <sheetName val="Mano_de_Obra2"/>
      <sheetName val="MOVIMIENTO_DE_TIERRA2"/>
      <sheetName val="Analisis_Unitarios2"/>
      <sheetName val="Precios"/>
      <sheetName val="M_O_8"/>
      <sheetName val="RECLAMACION_38"/>
      <sheetName val="Ins_28"/>
      <sheetName val="Col_Amarre8"/>
      <sheetName val="Resumen_Precio_Equipos8"/>
      <sheetName val="O_M__y_Salarios8"/>
      <sheetName val="HORM__Y_MORTEROS_8"/>
      <sheetName val="MANO_DE_OBRA_(2)4"/>
      <sheetName val="Mano_de_Obra4"/>
      <sheetName val="MOVIMIENTO_DE_TIERRA4"/>
      <sheetName val="Analisis_Unitarios4"/>
      <sheetName val="listado_equipos_a_utilizar"/>
      <sheetName val="Cotz_"/>
      <sheetName val="I_HORMIGON"/>
      <sheetName val="Analisis_BC"/>
      <sheetName val="anal_term"/>
      <sheetName val="Precios_Unitarios"/>
      <sheetName val="MOJornal"/>
      <sheetName val="PRES no"/>
      <sheetName val="M_O_9"/>
      <sheetName val="RECLAMACION_39"/>
      <sheetName val="Ins_29"/>
      <sheetName val="Col_Amarre9"/>
      <sheetName val="Resumen_Precio_Equipos9"/>
      <sheetName val="O_M__y_Salarios9"/>
      <sheetName val="HORM__Y_MORTEROS_9"/>
      <sheetName val="MANO_DE_OBRA_(2)5"/>
      <sheetName val="Mano_de_Obra5"/>
      <sheetName val="MOVIMIENTO_DE_TIERRA5"/>
      <sheetName val="Analisis_Unitarios5"/>
      <sheetName val="Cotz_1"/>
      <sheetName val="listado_equipos_a_utilizar1"/>
      <sheetName val="Precios_Unitarios1"/>
      <sheetName val="I_HORMIGON1"/>
      <sheetName val="Analisis_BC1"/>
      <sheetName val="anal_term1"/>
      <sheetName val="PRES_no"/>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568">
          <cell r="D568" t="str">
            <v>m3</v>
          </cell>
        </row>
      </sheetData>
      <sheetData sheetId="79"/>
      <sheetData sheetId="80">
        <row r="568">
          <cell r="D568" t="str">
            <v>m3</v>
          </cell>
        </row>
      </sheetData>
      <sheetData sheetId="81"/>
      <sheetData sheetId="82"/>
      <sheetData sheetId="83"/>
      <sheetData sheetId="84"/>
      <sheetData sheetId="85">
        <row r="568">
          <cell r="D568" t="str">
            <v>m3</v>
          </cell>
        </row>
      </sheetData>
      <sheetData sheetId="86"/>
      <sheetData sheetId="87">
        <row r="568">
          <cell r="D568" t="str">
            <v>m3</v>
          </cell>
        </row>
      </sheetData>
      <sheetData sheetId="88"/>
      <sheetData sheetId="89"/>
      <sheetData sheetId="90"/>
      <sheetData sheetId="91"/>
      <sheetData sheetId="92"/>
      <sheetData sheetId="93"/>
      <sheetData sheetId="94"/>
      <sheetData sheetId="95"/>
      <sheetData sheetId="96">
        <row r="568">
          <cell r="D568" t="str">
            <v>m3</v>
          </cell>
        </row>
      </sheetData>
      <sheetData sheetId="97"/>
      <sheetData sheetId="98">
        <row r="568">
          <cell r="D568" t="str">
            <v>m3</v>
          </cell>
        </row>
      </sheetData>
      <sheetData sheetId="99"/>
      <sheetData sheetId="100"/>
      <sheetData sheetId="101"/>
      <sheetData sheetId="102"/>
      <sheetData sheetId="103"/>
      <sheetData sheetId="104"/>
      <sheetData sheetId="105"/>
      <sheetData sheetId="106"/>
      <sheetData sheetId="107">
        <row r="568">
          <cell r="D568" t="str">
            <v>m3</v>
          </cell>
        </row>
      </sheetData>
      <sheetData sheetId="108"/>
      <sheetData sheetId="109">
        <row r="568">
          <cell r="D568" t="str">
            <v>m3</v>
          </cell>
        </row>
      </sheetData>
      <sheetData sheetId="110"/>
      <sheetData sheetId="111"/>
      <sheetData sheetId="112"/>
      <sheetData sheetId="113"/>
      <sheetData sheetId="114"/>
      <sheetData sheetId="115"/>
      <sheetData sheetId="116"/>
      <sheetData sheetId="117" refreshError="1"/>
      <sheetData sheetId="118"/>
      <sheetData sheetId="119">
        <row r="568">
          <cell r="D568" t="str">
            <v>m3</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row r="568">
          <cell r="D568" t="str">
            <v>m3</v>
          </cell>
        </row>
      </sheetData>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 val="CUB-10181-3(Rescision)_(2)"/>
      <sheetName val="CUB-10181-3(Rescision)_(3)"/>
      <sheetName val="ANALISIS_2009"/>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sumen"/>
      <sheetName val="Flujo Cabañas"/>
      <sheetName val="Cronograma Cabañas"/>
      <sheetName val="Cabañas simple Tipo I"/>
      <sheetName val="Cabañas simple Tipo 2"/>
      <sheetName val="Cabañas simple Tipo 3"/>
      <sheetName val="Cabañas Presidenciales "/>
      <sheetName val="Cabañas Vice Presidenciales"/>
      <sheetName val="Calles, aceras y contenes"/>
      <sheetName val="Edificio de Entrada"/>
      <sheetName val="Análisis"/>
      <sheetName val="Insumos"/>
      <sheetName val="Hoja de presupuesto"/>
      <sheetName val="Edificio Administracion"/>
      <sheetName val="Cabañas Ejecutivas"/>
      <sheetName val="Caseta de planta"/>
      <sheetName val="Lomo"/>
      <sheetName val="Hoja Presentacion (3)"/>
      <sheetName val="Hoja Presentacion (2)"/>
      <sheetName val="Hoja Presentacion Plastbau"/>
      <sheetName val="Hoja Presentacion Convencional"/>
      <sheetName val="Hoja Presentacion"/>
      <sheetName val="Analisis Plastbau "/>
      <sheetName val="HOTEL SUNSCAPE EDF. I"/>
      <sheetName val="HOTEL SUNSCAPE EDF. I I Y V"/>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HOTEL SUNSCAPE EDF. VIII"/>
      <sheetName val="Resumen Hotel Sunscape II"/>
      <sheetName val="Muros Interiores h=2.8 m "/>
      <sheetName val="HOTEL SUNSCAPE EDF. III"/>
      <sheetName val="HOTEL SUNSCAPE EDF. II"/>
      <sheetName val="HOTEL SUNSCAPE EDF. IX"/>
      <sheetName val="HOTEL SUNSCAPE EDF. V"/>
      <sheetName val="HOTEL SUNSCAPE EDF. IV"/>
      <sheetName val="Resumen Hotel Sunscape copia."/>
      <sheetName val="Presentacion Hotel Sunscape "/>
      <sheetName val="Hoja Presentacion "/>
      <sheetName val="Cubicación"/>
      <sheetName val="Materiales"/>
      <sheetName val="ANALISIS HORMIGON ARMADO"/>
      <sheetName val="LISTA DE MATERIALES"/>
      <sheetName val="Ana"/>
      <sheetName val="Ana. blocks y termin."/>
      <sheetName val="Costos Mano de Obra"/>
      <sheetName val="Insumos materiales"/>
      <sheetName val="Ana. Horm mexc mort"/>
      <sheetName val="Cargas Sociales"/>
      <sheetName val="Precio"/>
      <sheetName val="factura"/>
    </sheetNames>
    <sheetDataSet>
      <sheetData sheetId="0" refreshError="1"/>
      <sheetData sheetId="1" refreshError="1">
        <row r="21">
          <cell r="D21">
            <v>1314906.1857016287</v>
          </cell>
        </row>
        <row r="23">
          <cell r="D23">
            <v>2990883.649645336</v>
          </cell>
        </row>
        <row r="24">
          <cell r="D24">
            <v>1806093.8399999999</v>
          </cell>
        </row>
        <row r="25">
          <cell r="D25">
            <v>287006.09240701469</v>
          </cell>
        </row>
        <row r="26">
          <cell r="D26">
            <v>600000</v>
          </cell>
        </row>
        <row r="32">
          <cell r="F32">
            <v>59613800.43383681</v>
          </cell>
        </row>
      </sheetData>
      <sheetData sheetId="2" refreshError="1"/>
      <sheetData sheetId="3" refreshError="1"/>
      <sheetData sheetId="4" refreshError="1">
        <row r="106">
          <cell r="G106">
            <v>1452664.2717140752</v>
          </cell>
        </row>
      </sheetData>
      <sheetData sheetId="5" refreshError="1">
        <row r="106">
          <cell r="G106">
            <v>1421956.8064897507</v>
          </cell>
        </row>
      </sheetData>
      <sheetData sheetId="6" refreshError="1">
        <row r="21">
          <cell r="E21">
            <v>30</v>
          </cell>
        </row>
        <row r="107">
          <cell r="G107">
            <v>1409090.7024497506</v>
          </cell>
        </row>
      </sheetData>
      <sheetData sheetId="7" refreshError="1">
        <row r="49">
          <cell r="D49">
            <v>150</v>
          </cell>
        </row>
        <row r="161">
          <cell r="G161">
            <v>3341748.5683191428</v>
          </cell>
        </row>
      </sheetData>
      <sheetData sheetId="8" refreshError="1">
        <row r="157">
          <cell r="G157">
            <v>2629812.3714032574</v>
          </cell>
        </row>
      </sheetData>
      <sheetData sheetId="9" refreshError="1">
        <row r="77">
          <cell r="G77">
            <v>8359323.2016874002</v>
          </cell>
        </row>
      </sheetData>
      <sheetData sheetId="10" refreshError="1">
        <row r="77">
          <cell r="G77">
            <v>621140.25180400361</v>
          </cell>
        </row>
      </sheetData>
      <sheetData sheetId="11" refreshError="1">
        <row r="49">
          <cell r="D49">
            <v>150</v>
          </cell>
        </row>
        <row r="105">
          <cell r="D105">
            <v>2649.6400000000003</v>
          </cell>
        </row>
        <row r="120">
          <cell r="D120">
            <v>3084.55</v>
          </cell>
        </row>
        <row r="138">
          <cell r="D138">
            <v>3746.4657613846157</v>
          </cell>
        </row>
        <row r="148">
          <cell r="D148">
            <v>8759.6139999999996</v>
          </cell>
        </row>
        <row r="156">
          <cell r="D156">
            <v>7227.72</v>
          </cell>
        </row>
        <row r="164">
          <cell r="D164">
            <v>7365.95</v>
          </cell>
        </row>
        <row r="173">
          <cell r="D173">
            <v>5765.4363104433687</v>
          </cell>
        </row>
        <row r="182">
          <cell r="D182">
            <v>9313.451155384615</v>
          </cell>
        </row>
        <row r="200">
          <cell r="D200">
            <v>6693.3966666666665</v>
          </cell>
        </row>
        <row r="209">
          <cell r="D209">
            <v>5176.5506666666661</v>
          </cell>
        </row>
        <row r="218">
          <cell r="D218">
            <v>4991.54</v>
          </cell>
        </row>
        <row r="230">
          <cell r="D230">
            <v>4386.2560994538471</v>
          </cell>
        </row>
        <row r="241">
          <cell r="D241">
            <v>3070.48</v>
          </cell>
        </row>
        <row r="256">
          <cell r="D256">
            <v>4206.2299999999996</v>
          </cell>
        </row>
        <row r="274">
          <cell r="D274">
            <v>1777.8110323846156</v>
          </cell>
        </row>
        <row r="286">
          <cell r="D286">
            <v>4816.92</v>
          </cell>
        </row>
        <row r="306">
          <cell r="D306">
            <v>377.70847206000002</v>
          </cell>
        </row>
        <row r="365">
          <cell r="D365">
            <v>284.03647999999998</v>
          </cell>
        </row>
        <row r="415">
          <cell r="D415">
            <v>595.61825599999997</v>
          </cell>
        </row>
        <row r="427">
          <cell r="D427">
            <v>639.838256</v>
          </cell>
        </row>
        <row r="438">
          <cell r="D438">
            <v>693.07825600000001</v>
          </cell>
        </row>
        <row r="449">
          <cell r="D449">
            <v>563.11809600000004</v>
          </cell>
        </row>
        <row r="460">
          <cell r="D460">
            <v>493.52857599999993</v>
          </cell>
        </row>
        <row r="471">
          <cell r="D471">
            <v>1369.4382560000001</v>
          </cell>
        </row>
        <row r="491">
          <cell r="D491">
            <v>1053.4291840000001</v>
          </cell>
        </row>
        <row r="501">
          <cell r="D501">
            <v>156.43090943999999</v>
          </cell>
        </row>
        <row r="512">
          <cell r="D512">
            <v>1446.1291840000001</v>
          </cell>
        </row>
        <row r="522">
          <cell r="D522">
            <v>810.20918399999994</v>
          </cell>
        </row>
        <row r="532">
          <cell r="D532">
            <v>121.89090944</v>
          </cell>
        </row>
        <row r="541">
          <cell r="D541">
            <v>705.20918399999994</v>
          </cell>
        </row>
        <row r="551">
          <cell r="D551">
            <v>106.89090944</v>
          </cell>
        </row>
        <row r="560">
          <cell r="D560">
            <v>600.20918399999994</v>
          </cell>
        </row>
        <row r="570">
          <cell r="D570">
            <v>91.890909440000001</v>
          </cell>
        </row>
        <row r="580">
          <cell r="D580">
            <v>383.12918399999995</v>
          </cell>
        </row>
        <row r="591">
          <cell r="D591">
            <v>1075.2</v>
          </cell>
        </row>
        <row r="601">
          <cell r="D601">
            <v>402.22159319999997</v>
          </cell>
        </row>
        <row r="610">
          <cell r="D610">
            <v>1470.2215932000001</v>
          </cell>
        </row>
        <row r="620">
          <cell r="D620">
            <v>339.22159319999997</v>
          </cell>
        </row>
        <row r="629">
          <cell r="D629">
            <v>416.86012399999998</v>
          </cell>
        </row>
        <row r="638">
          <cell r="D638">
            <v>1204.0245920000002</v>
          </cell>
        </row>
        <row r="645">
          <cell r="D645">
            <v>506.42459200000008</v>
          </cell>
        </row>
        <row r="658">
          <cell r="D658">
            <v>19014.945350968199</v>
          </cell>
        </row>
        <row r="755">
          <cell r="D755">
            <v>7451.79</v>
          </cell>
        </row>
        <row r="765">
          <cell r="D765">
            <v>5604.04</v>
          </cell>
        </row>
        <row r="775">
          <cell r="D775">
            <v>7150.7099999999991</v>
          </cell>
        </row>
        <row r="785">
          <cell r="D785">
            <v>9347.5483000000004</v>
          </cell>
        </row>
        <row r="915">
          <cell r="D915">
            <v>320.57281386599999</v>
          </cell>
        </row>
        <row r="933">
          <cell r="D933">
            <v>5411.1733461538461</v>
          </cell>
        </row>
        <row r="1004">
          <cell r="D1004">
            <v>6508.3639569669222</v>
          </cell>
        </row>
        <row r="1018">
          <cell r="D1018">
            <v>5615.9402461538457</v>
          </cell>
        </row>
        <row r="1112">
          <cell r="D1112">
            <v>743.03258760000006</v>
          </cell>
        </row>
        <row r="1202">
          <cell r="D1202">
            <v>185.83776800000001</v>
          </cell>
        </row>
        <row r="1212">
          <cell r="D1212">
            <v>374.06856796207995</v>
          </cell>
        </row>
        <row r="1816">
          <cell r="F1816">
            <v>101540.4</v>
          </cell>
        </row>
        <row r="1956">
          <cell r="F1956">
            <v>75726.179999999993</v>
          </cell>
        </row>
      </sheetData>
      <sheetData sheetId="12" refreshError="1">
        <row r="21">
          <cell r="E21">
            <v>30</v>
          </cell>
        </row>
        <row r="25">
          <cell r="E25">
            <v>220</v>
          </cell>
        </row>
        <row r="35">
          <cell r="E35">
            <v>1960</v>
          </cell>
        </row>
        <row r="37">
          <cell r="E37">
            <v>2066</v>
          </cell>
        </row>
        <row r="39">
          <cell r="E39">
            <v>2156</v>
          </cell>
        </row>
        <row r="42">
          <cell r="E42">
            <v>28600</v>
          </cell>
        </row>
        <row r="48">
          <cell r="E48">
            <v>130</v>
          </cell>
        </row>
        <row r="60">
          <cell r="E60">
            <v>280</v>
          </cell>
        </row>
        <row r="61">
          <cell r="E61">
            <v>280</v>
          </cell>
        </row>
        <row r="62">
          <cell r="E62">
            <v>280</v>
          </cell>
        </row>
        <row r="63">
          <cell r="E63">
            <v>280</v>
          </cell>
        </row>
        <row r="64">
          <cell r="E64">
            <v>280</v>
          </cell>
        </row>
        <row r="66">
          <cell r="E66">
            <v>125</v>
          </cell>
        </row>
        <row r="69">
          <cell r="E69">
            <v>43.2</v>
          </cell>
        </row>
        <row r="70">
          <cell r="E70">
            <v>190</v>
          </cell>
        </row>
        <row r="71">
          <cell r="E71">
            <v>312</v>
          </cell>
        </row>
        <row r="84">
          <cell r="E84">
            <v>5</v>
          </cell>
        </row>
        <row r="91">
          <cell r="E91">
            <v>70</v>
          </cell>
        </row>
        <row r="108">
          <cell r="E108">
            <v>40</v>
          </cell>
        </row>
        <row r="112">
          <cell r="E112">
            <v>4.5</v>
          </cell>
        </row>
        <row r="136">
          <cell r="E136">
            <v>15</v>
          </cell>
        </row>
        <row r="137">
          <cell r="E137">
            <v>36.880000000000003</v>
          </cell>
        </row>
        <row r="142">
          <cell r="E142">
            <v>350</v>
          </cell>
        </row>
        <row r="155">
          <cell r="E155">
            <v>20</v>
          </cell>
        </row>
        <row r="162">
          <cell r="E162">
            <v>289.55</v>
          </cell>
        </row>
        <row r="164">
          <cell r="E164">
            <v>35</v>
          </cell>
        </row>
        <row r="167">
          <cell r="E167">
            <v>150</v>
          </cell>
        </row>
        <row r="168">
          <cell r="E168">
            <v>30</v>
          </cell>
        </row>
        <row r="170">
          <cell r="E170">
            <v>110</v>
          </cell>
        </row>
        <row r="171">
          <cell r="E171">
            <v>120</v>
          </cell>
        </row>
        <row r="172">
          <cell r="E172">
            <v>110</v>
          </cell>
        </row>
        <row r="173">
          <cell r="E173">
            <v>55</v>
          </cell>
        </row>
        <row r="174">
          <cell r="E174">
            <v>140</v>
          </cell>
        </row>
        <row r="175">
          <cell r="E175">
            <v>140</v>
          </cell>
        </row>
        <row r="176">
          <cell r="E176">
            <v>190</v>
          </cell>
        </row>
        <row r="177">
          <cell r="E177">
            <v>250</v>
          </cell>
        </row>
        <row r="178">
          <cell r="E178">
            <v>200</v>
          </cell>
        </row>
        <row r="179">
          <cell r="E179">
            <v>230</v>
          </cell>
        </row>
        <row r="180">
          <cell r="E180">
            <v>250</v>
          </cell>
        </row>
      </sheetData>
      <sheetData sheetId="13" refreshError="1">
        <row r="173">
          <cell r="G173">
            <v>0</v>
          </cell>
        </row>
      </sheetData>
      <sheetData sheetId="14" refreshError="1">
        <row r="112">
          <cell r="G112">
            <v>2990883.649645336</v>
          </cell>
        </row>
      </sheetData>
      <sheetData sheetId="15" refreshError="1">
        <row r="109">
          <cell r="G109">
            <v>1777509.2737094555</v>
          </cell>
        </row>
      </sheetData>
      <sheetData sheetId="16" refreshError="1">
        <row r="71">
          <cell r="H71">
            <v>287006.09240701469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 val="MATERIALES"/>
      <sheetName val="OBRAMANO"/>
      <sheetName val="EQUIPOS"/>
      <sheetName val="M_O_4"/>
      <sheetName val="Analisis_(2)4"/>
      <sheetName val="analisis_basicos4"/>
      <sheetName val="ANALISIS_4"/>
      <sheetName val="COLOCACION_DE_TUBERIA4"/>
      <sheetName val="C_D_C_,_C_Op__y_C_G_4"/>
      <sheetName val="Malla_Ciclónica_y_Muros_Blo_4"/>
      <sheetName val="RECLAMACION_34"/>
      <sheetName val="MATERIALES_LISTADO4"/>
      <sheetName val="M_O_5"/>
      <sheetName val="Analisis_(2)5"/>
      <sheetName val="analisis_basicos5"/>
      <sheetName val="ANALISIS_5"/>
      <sheetName val="COLOCACION_DE_TUBERIA5"/>
      <sheetName val="C_D_C_,_C_Op__y_C_G_5"/>
      <sheetName val="Malla_Ciclónica_y_Muros_Blo_5"/>
      <sheetName val="RECLAMACION_35"/>
      <sheetName val="MATERIALES_LISTADO5"/>
      <sheetName val="INSU"/>
      <sheetName val="MO"/>
      <sheetName val="Mat"/>
      <sheetName val="anal term"/>
      <sheetName val="Jornal"/>
      <sheetName val="Sheet4"/>
      <sheetName val="Sheet5"/>
      <sheetName val="caseta de planta"/>
      <sheetName val="Analisis BC"/>
      <sheetName val="M_O_6"/>
      <sheetName val="Analisis_(2)6"/>
      <sheetName val="analisis_basicos6"/>
      <sheetName val="ANALISIS_6"/>
      <sheetName val="COLOCACION_DE_TUBERIA6"/>
      <sheetName val="C_D_C_,_C_Op__y_C_G_6"/>
      <sheetName val="Malla_Ciclónica_y_Muros_Blo_6"/>
      <sheetName val="RECLAMACION_36"/>
      <sheetName val="MATERIALES_LISTADO6"/>
      <sheetName val="anal_term"/>
      <sheetName val="caseta_de_planta"/>
      <sheetName val="Analisis_BC"/>
      <sheetName val="hato mayor dic.2010"/>
      <sheetName val="PRE"/>
      <sheetName val="Analisis"/>
      <sheetName val="HORM_MOR"/>
      <sheetName val="Cargas Sociales"/>
      <sheetName val="Analisis Unit. "/>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Edificio Administracion"/>
      <sheetName val="Edificio de Entrada"/>
      <sheetName val="Hoja de presupuesto"/>
      <sheetName val="analisis1"/>
      <sheetName val="COSTO INDIRECTO"/>
      <sheetName val="OPERADORES EQUIPOS"/>
      <sheetName val="M_O_7"/>
      <sheetName val="Analisis_(2)7"/>
      <sheetName val="analisis_basicos7"/>
      <sheetName val="ANALISIS_7"/>
      <sheetName val="COLOCACION_DE_TUBERIA7"/>
      <sheetName val="C_D_C_,_C_Op__y_C_G_7"/>
      <sheetName val="Malla_Ciclónica_y_Muros_Blo_7"/>
      <sheetName val="RECLAMACION_37"/>
      <sheetName val="MATERIALES_LISTADO7"/>
      <sheetName val="anal_term1"/>
      <sheetName val="caseta_de_planta1"/>
      <sheetName val="M_O_9"/>
      <sheetName val="Analisis_(2)9"/>
      <sheetName val="analisis_basicos9"/>
      <sheetName val="ANALISIS_9"/>
      <sheetName val="COLOCACION_DE_TUBERIA9"/>
      <sheetName val="C_D_C_,_C_Op__y_C_G_9"/>
      <sheetName val="Malla_Ciclónica_y_Muros_Blo_9"/>
      <sheetName val="RECLAMACION_39"/>
      <sheetName val="MATERIALES_LISTADO9"/>
      <sheetName val="anal_term3"/>
      <sheetName val="caseta_de_planta3"/>
      <sheetName val="M_O_8"/>
      <sheetName val="Analisis_(2)8"/>
      <sheetName val="analisis_basicos8"/>
      <sheetName val="ANALISIS_8"/>
      <sheetName val="COLOCACION_DE_TUBERIA8"/>
      <sheetName val="C_D_C_,_C_Op__y_C_G_8"/>
      <sheetName val="Malla_Ciclónica_y_Muros_Blo_8"/>
      <sheetName val="RECLAMACION_38"/>
      <sheetName val="MATERIALES_LISTADO8"/>
      <sheetName val="anal_term2"/>
      <sheetName val="caseta_de_planta2"/>
      <sheetName val="M_O_10"/>
      <sheetName val="Analisis_(2)10"/>
      <sheetName val="analisis_basicos10"/>
      <sheetName val="ANALISIS_10"/>
      <sheetName val="COLOCACION_DE_TUBERIA10"/>
      <sheetName val="C_D_C_,_C_Op__y_C_G_10"/>
      <sheetName val="Malla_Ciclónica_y_Muros_Blo_10"/>
      <sheetName val="RECLAMACION_310"/>
      <sheetName val="MATERIALES_LISTADO10"/>
      <sheetName val="anal_term4"/>
      <sheetName val="caseta_de_planta4"/>
      <sheetName val="M_O_11"/>
      <sheetName val="Analisis_(2)11"/>
      <sheetName val="analisis_basicos11"/>
      <sheetName val="ANALISIS_11"/>
      <sheetName val="COLOCACION_DE_TUBERIA11"/>
      <sheetName val="C_D_C_,_C_Op__y_C_G_11"/>
      <sheetName val="Malla_Ciclónica_y_Muros_Blo_11"/>
      <sheetName val="RECLAMACION_311"/>
      <sheetName val="MATERIALES_LISTADO11"/>
      <sheetName val="anal_term5"/>
      <sheetName val="caseta_de_planta5"/>
      <sheetName val="Analisis_BC1"/>
      <sheetName val="M_O_13"/>
      <sheetName val="Analisis_(2)13"/>
      <sheetName val="analisis_basicos13"/>
      <sheetName val="ANALISIS_13"/>
      <sheetName val="COLOCACION_DE_TUBERIA13"/>
      <sheetName val="C_D_C_,_C_Op__y_C_G_13"/>
      <sheetName val="Malla_Ciclónica_y_Muros_Blo_13"/>
      <sheetName val="RECLAMACION_313"/>
      <sheetName val="MATERIALES_LISTADO13"/>
      <sheetName val="anal_term7"/>
      <sheetName val="caseta_de_planta7"/>
      <sheetName val="Analisis_BC3"/>
      <sheetName val="M_O_12"/>
      <sheetName val="Analisis_(2)12"/>
      <sheetName val="analisis_basicos12"/>
      <sheetName val="ANALISIS_12"/>
      <sheetName val="COLOCACION_DE_TUBERIA12"/>
      <sheetName val="C_D_C_,_C_Op__y_C_G_12"/>
      <sheetName val="Malla_Ciclónica_y_Muros_Blo_12"/>
      <sheetName val="RECLAMACION_312"/>
      <sheetName val="MATERIALES_LISTADO12"/>
      <sheetName val="anal_term6"/>
      <sheetName val="caseta_de_planta6"/>
      <sheetName val="Analisis_BC2"/>
      <sheetName val="LISTADO DE PARTIDAS ENMENDADO"/>
      <sheetName val="ANALISIS DE COSTO"/>
      <sheetName val="INSUMO"/>
      <sheetName val="ANALISIS DE COSTOS ELEC"/>
      <sheetName val="Mano de Obra"/>
      <sheetName val="M_O_14"/>
      <sheetName val="Analisis_(2)14"/>
      <sheetName val="analisis_basicos14"/>
      <sheetName val="ANALISIS_14"/>
      <sheetName val="COLOCACION_DE_TUBERIA14"/>
      <sheetName val="C_D_C_,_C_Op__y_C_G_14"/>
      <sheetName val="Malla_Ciclónica_y_Muros_Blo_14"/>
      <sheetName val="RECLAMACION_314"/>
      <sheetName val="MATERIALES_LISTADO14"/>
      <sheetName val="anal_term8"/>
      <sheetName val="caseta_de_planta8"/>
      <sheetName val="Analisis_BC4"/>
      <sheetName val="hato_mayor_dic_2010"/>
      <sheetName val="COSTO_INDIRECTO"/>
      <sheetName val="OPERADORES_EQUIPOS"/>
      <sheetName val="Cabañas_Ejecutivas"/>
      <sheetName val="Cabañas_Presidenciales_"/>
      <sheetName val="Cabañas_simple_Tipo_I"/>
      <sheetName val="Cabañas_simple_Tipo_2"/>
      <sheetName val="Cabañas_simple_Tipo_3"/>
      <sheetName val="Cabañas_Vice_Presidenciales"/>
      <sheetName val="Calles,_aceras_y_contenes"/>
      <sheetName val="Edificio_Administracion"/>
      <sheetName val="Edificio_de_Entrada"/>
      <sheetName val="Hoja_de_presupuesto"/>
      <sheetName val="LISTADO_DE_PARTIDAS_ENMENDADO"/>
      <sheetName val="ANALISIS_DE_COSTO"/>
      <sheetName val="ANALISIS_DE_COSTOS_ELEC"/>
      <sheetName val="MO_JORNAL"/>
      <sheetName val="MO JORNAL"/>
      <sheetName val="M_O_15"/>
      <sheetName val="Analisis_(2)15"/>
      <sheetName val="analisis_basicos15"/>
      <sheetName val="ANALISIS_15"/>
      <sheetName val="COLOCACION_DE_TUBERIA15"/>
      <sheetName val="C_D_C_,_C_Op__y_C_G_15"/>
      <sheetName val="Malla_Ciclónica_y_Muros_Blo_15"/>
      <sheetName val="RECLAMACION_315"/>
      <sheetName val="MATERIALES_LISTADO15"/>
      <sheetName val="anal_term9"/>
      <sheetName val="caseta_de_planta9"/>
      <sheetName val="Analisis_BC5"/>
      <sheetName val="hato_mayor_dic_20101"/>
      <sheetName val="COSTO_INDIRECTO1"/>
      <sheetName val="OPERADORES_EQUIPOS1"/>
      <sheetName val="Cabañas_Ejecutivas1"/>
      <sheetName val="Cabañas_Presidenciales_1"/>
      <sheetName val="Cabañas_simple_Tipo_I1"/>
      <sheetName val="Cabañas_simple_Tipo_21"/>
      <sheetName val="Cabañas_simple_Tipo_31"/>
      <sheetName val="Cabañas_Vice_Presidenciales1"/>
      <sheetName val="Calles,_aceras_y_contenes1"/>
      <sheetName val="Edificio_Administracion1"/>
      <sheetName val="Edificio_de_Entrada1"/>
      <sheetName val="Hoja_de_presupuesto1"/>
      <sheetName val="LISTADO_DE_PARTIDAS_ENMENDADO1"/>
      <sheetName val="ANALISIS_DE_COSTO1"/>
      <sheetName val="ANALISIS_DE_COSTOS_ELEC1"/>
      <sheetName val="MO_JORNAL1"/>
      <sheetName val="M_O_16"/>
      <sheetName val="Analisis_(2)16"/>
      <sheetName val="analisis_basicos16"/>
      <sheetName val="ANALISIS_16"/>
      <sheetName val="COLOCACION_DE_TUBERIA16"/>
      <sheetName val="C_D_C_,_C_Op__y_C_G_16"/>
      <sheetName val="Malla_Ciclónica_y_Muros_Blo_16"/>
      <sheetName val="RECLAMACION_316"/>
      <sheetName val="MATERIALES_LISTADO16"/>
      <sheetName val="anal_term10"/>
      <sheetName val="caseta_de_planta10"/>
      <sheetName val="Analisis_BC6"/>
      <sheetName val="hato_mayor_dic_20102"/>
      <sheetName val="COSTO_INDIRECTO2"/>
      <sheetName val="OPERADORES_EQUIPOS2"/>
      <sheetName val="Cabañas_Ejecutivas2"/>
      <sheetName val="Cabañas_Presidenciales_2"/>
      <sheetName val="Cabañas_simple_Tipo_I2"/>
      <sheetName val="Cabañas_simple_Tipo_22"/>
      <sheetName val="Cabañas_simple_Tipo_32"/>
      <sheetName val="Cabañas_Vice_Presidenciales2"/>
      <sheetName val="Calles,_aceras_y_contenes2"/>
      <sheetName val="Edificio_Administracion2"/>
      <sheetName val="Edificio_de_Entrada2"/>
      <sheetName val="Hoja_de_presupuesto2"/>
      <sheetName val="LISTADO_DE_PARTIDAS_ENMENDADO2"/>
      <sheetName val="ANALISIS_DE_COSTO2"/>
      <sheetName val="ANALISIS_DE_COSTOS_ELEC2"/>
      <sheetName val="MO_JORNAL2"/>
      <sheetName val="M_O_17"/>
      <sheetName val="Analisis_(2)17"/>
      <sheetName val="analisis_basicos17"/>
      <sheetName val="ANALISIS_17"/>
      <sheetName val="COLOCACION_DE_TUBERIA17"/>
      <sheetName val="C_D_C_,_C_Op__y_C_G_17"/>
      <sheetName val="Malla_Ciclónica_y_Muros_Blo_17"/>
      <sheetName val="RECLAMACION_317"/>
      <sheetName val="MATERIALES_LISTADO17"/>
      <sheetName val="anal_term11"/>
      <sheetName val="caseta_de_planta11"/>
      <sheetName val="Analisis_BC7"/>
      <sheetName val="hato_mayor_dic_20103"/>
      <sheetName val="COSTO_INDIRECTO3"/>
      <sheetName val="OPERADORES_EQUIPOS3"/>
      <sheetName val="Cabañas_Ejecutivas3"/>
      <sheetName val="Cabañas_Presidenciales_3"/>
      <sheetName val="Cabañas_simple_Tipo_I3"/>
      <sheetName val="Cabañas_simple_Tipo_23"/>
      <sheetName val="Cabañas_simple_Tipo_33"/>
      <sheetName val="Cabañas_Vice_Presidenciales3"/>
      <sheetName val="Calles,_aceras_y_contenes3"/>
      <sheetName val="Edificio_Administracion3"/>
      <sheetName val="Edificio_de_Entrada3"/>
      <sheetName val="Hoja_de_presupuesto3"/>
      <sheetName val="LISTADO_DE_PARTIDAS_ENMENDADO3"/>
      <sheetName val="ANALISIS_DE_COSTO3"/>
      <sheetName val="ANALISIS_DE_COSTOS_ELEC3"/>
      <sheetName val="MO_JORNAL3"/>
      <sheetName val="M_O_26"/>
      <sheetName val="Analisis_(2)26"/>
      <sheetName val="analisis_basicos26"/>
      <sheetName val="ANALISIS_26"/>
      <sheetName val="COLOCACION_DE_TUBERIA26"/>
      <sheetName val="C_D_C_,_C_Op__y_C_G_26"/>
      <sheetName val="Malla_Ciclónica_y_Muros_Blo_26"/>
      <sheetName val="RECLAMACION_326"/>
      <sheetName val="MATERIALES_LISTADO26"/>
      <sheetName val="anal_term20"/>
      <sheetName val="caseta_de_planta20"/>
      <sheetName val="Analisis_BC19"/>
      <sheetName val="Cabañas_Ejecutivas4"/>
      <sheetName val="Cabañas_Presidenciales_4"/>
      <sheetName val="Cabañas_simple_Tipo_I4"/>
      <sheetName val="Cabañas_simple_Tipo_24"/>
      <sheetName val="Cabañas_simple_Tipo_34"/>
      <sheetName val="Cabañas_Vice_Presidenciales4"/>
      <sheetName val="Calles,_aceras_y_contenes4"/>
      <sheetName val="Edificio_Administracion4"/>
      <sheetName val="Edificio_de_Entrada4"/>
      <sheetName val="Hoja_de_presupuesto4"/>
      <sheetName val="M_O_25"/>
      <sheetName val="Analisis_(2)25"/>
      <sheetName val="analisis_basicos25"/>
      <sheetName val="ANALISIS_25"/>
      <sheetName val="COLOCACION_DE_TUBERIA25"/>
      <sheetName val="C_D_C_,_C_Op__y_C_G_25"/>
      <sheetName val="Malla_Ciclónica_y_Muros_Blo_25"/>
      <sheetName val="RECLAMACION_325"/>
      <sheetName val="MATERIALES_LISTADO25"/>
      <sheetName val="anal_term19"/>
      <sheetName val="caseta_de_planta19"/>
      <sheetName val="M_O_24"/>
      <sheetName val="Analisis_(2)24"/>
      <sheetName val="analisis_basicos24"/>
      <sheetName val="ANALISIS_24"/>
      <sheetName val="COLOCACION_DE_TUBERIA24"/>
      <sheetName val="C_D_C_,_C_Op__y_C_G_24"/>
      <sheetName val="Malla_Ciclónica_y_Muros_Blo_24"/>
      <sheetName val="RECLAMACION_324"/>
      <sheetName val="MATERIALES_LISTADO24"/>
      <sheetName val="anal_term18"/>
      <sheetName val="caseta_de_planta18"/>
      <sheetName val="Analisis_BC18"/>
      <sheetName val="M_O_18"/>
      <sheetName val="Analisis_(2)18"/>
      <sheetName val="analisis_basicos18"/>
      <sheetName val="ANALISIS_18"/>
      <sheetName val="COLOCACION_DE_TUBERIA18"/>
      <sheetName val="C_D_C_,_C_Op__y_C_G_18"/>
      <sheetName val="Malla_Ciclónica_y_Muros_Blo_18"/>
      <sheetName val="RECLAMACION_318"/>
      <sheetName val="MATERIALES_LISTADO18"/>
      <sheetName val="anal_term12"/>
      <sheetName val="caseta_de_planta12"/>
      <sheetName val="Analisis_BC12"/>
      <sheetName val="Analisis_BC8"/>
      <sheetName val="Analisis_BC9"/>
      <sheetName val="Analisis_BC11"/>
      <sheetName val="Analisis_BC10"/>
      <sheetName val="M_O_19"/>
      <sheetName val="Analisis_(2)19"/>
      <sheetName val="analisis_basicos19"/>
      <sheetName val="ANALISIS_19"/>
      <sheetName val="COLOCACION_DE_TUBERIA19"/>
      <sheetName val="C_D_C_,_C_Op__y_C_G_19"/>
      <sheetName val="Malla_Ciclónica_y_Muros_Blo_19"/>
      <sheetName val="RECLAMACION_319"/>
      <sheetName val="MATERIALES_LISTADO19"/>
      <sheetName val="anal_term13"/>
      <sheetName val="caseta_de_planta13"/>
      <sheetName val="Analisis_BC13"/>
      <sheetName val="M_O_20"/>
      <sheetName val="Analisis_(2)20"/>
      <sheetName val="analisis_basicos20"/>
      <sheetName val="ANALISIS_20"/>
      <sheetName val="COLOCACION_DE_TUBERIA20"/>
      <sheetName val="C_D_C_,_C_Op__y_C_G_20"/>
      <sheetName val="Malla_Ciclónica_y_Muros_Blo_20"/>
      <sheetName val="RECLAMACION_320"/>
      <sheetName val="MATERIALES_LISTADO20"/>
      <sheetName val="anal_term14"/>
      <sheetName val="caseta_de_planta14"/>
      <sheetName val="Analisis_BC14"/>
      <sheetName val="M_O_21"/>
      <sheetName val="Analisis_(2)21"/>
      <sheetName val="analisis_basicos21"/>
      <sheetName val="ANALISIS_21"/>
      <sheetName val="COLOCACION_DE_TUBERIA21"/>
      <sheetName val="C_D_C_,_C_Op__y_C_G_21"/>
      <sheetName val="Malla_Ciclónica_y_Muros_Blo_21"/>
      <sheetName val="RECLAMACION_321"/>
      <sheetName val="MATERIALES_LISTADO21"/>
      <sheetName val="anal_term15"/>
      <sheetName val="caseta_de_planta15"/>
      <sheetName val="Analisis_BC15"/>
      <sheetName val="M_O_22"/>
      <sheetName val="Analisis_(2)22"/>
      <sheetName val="analisis_basicos22"/>
      <sheetName val="ANALISIS_22"/>
      <sheetName val="COLOCACION_DE_TUBERIA22"/>
      <sheetName val="C_D_C_,_C_Op__y_C_G_22"/>
      <sheetName val="Malla_Ciclónica_y_Muros_Blo_22"/>
      <sheetName val="RECLAMACION_322"/>
      <sheetName val="MATERIALES_LISTADO22"/>
      <sheetName val="anal_term16"/>
      <sheetName val="caseta_de_planta16"/>
      <sheetName val="Analisis_BC16"/>
      <sheetName val="M_O_23"/>
      <sheetName val="Analisis_(2)23"/>
      <sheetName val="analisis_basicos23"/>
      <sheetName val="ANALISIS_23"/>
      <sheetName val="COLOCACION_DE_TUBERIA23"/>
      <sheetName val="C_D_C_,_C_Op__y_C_G_23"/>
      <sheetName val="Malla_Ciclónica_y_Muros_Blo_23"/>
      <sheetName val="RECLAMACION_323"/>
      <sheetName val="MATERIALES_LISTADO23"/>
      <sheetName val="anal_term17"/>
      <sheetName val="caseta_de_planta17"/>
      <sheetName val="Analisis_BC17"/>
      <sheetName val="hato_mayor_dic_20104"/>
      <sheetName val="COSTO_INDIRECTO4"/>
      <sheetName val="OPERADORES_EQUIPOS4"/>
      <sheetName val="LISTADO_DE_PARTIDAS_ENMENDADO4"/>
      <sheetName val="ANALISIS_DE_COSTO4"/>
      <sheetName val="ANALISIS_DE_COSTOS_ELEC4"/>
      <sheetName val="MO_JORNAL4"/>
      <sheetName val="M_O_27"/>
      <sheetName val="Analisis_(2)27"/>
      <sheetName val="analisis_basicos27"/>
      <sheetName val="ANALISIS_27"/>
      <sheetName val="COLOCACION_DE_TUBERIA27"/>
      <sheetName val="C_D_C_,_C_Op__y_C_G_27"/>
      <sheetName val="Malla_Ciclónica_y_Muros_Blo_27"/>
      <sheetName val="RECLAMACION_327"/>
      <sheetName val="MATERIALES_LISTADO27"/>
      <sheetName val="anal_term21"/>
      <sheetName val="caseta_de_planta21"/>
      <sheetName val="Analisis_BC20"/>
      <sheetName val="Cabañas_Ejecutivas5"/>
      <sheetName val="Cabañas_Presidenciales_5"/>
      <sheetName val="Cabañas_simple_Tipo_I5"/>
      <sheetName val="Cabañas_simple_Tipo_25"/>
      <sheetName val="Cabañas_simple_Tipo_35"/>
      <sheetName val="Cabañas_Vice_Presidenciales5"/>
      <sheetName val="Calles,_aceras_y_contenes5"/>
      <sheetName val="Edificio_Administracion5"/>
      <sheetName val="Edificio_de_Entrada5"/>
      <sheetName val="Hoja_de_presupuesto5"/>
      <sheetName val="Cargas_Sociales"/>
      <sheetName val="Analisis_Unit__"/>
      <sheetName val="A-civil"/>
      <sheetName val="MOV"/>
    </sheetNames>
    <sheetDataSet>
      <sheetData sheetId="0" refreshError="1">
        <row r="9">
          <cell r="C9">
            <v>1525</v>
          </cell>
        </row>
        <row r="10">
          <cell r="C10">
            <v>578</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ow r="9">
          <cell r="C9">
            <v>1525</v>
          </cell>
        </row>
      </sheetData>
      <sheetData sheetId="21">
        <row r="9">
          <cell r="C9">
            <v>1525</v>
          </cell>
        </row>
      </sheetData>
      <sheetData sheetId="22">
        <row r="9">
          <cell r="C9">
            <v>1525</v>
          </cell>
        </row>
      </sheetData>
      <sheetData sheetId="23">
        <row r="9">
          <cell r="C9">
            <v>1525</v>
          </cell>
        </row>
      </sheetData>
      <sheetData sheetId="24">
        <row r="9">
          <cell r="C9">
            <v>1525</v>
          </cell>
        </row>
      </sheetData>
      <sheetData sheetId="25">
        <row r="9">
          <cell r="C9">
            <v>1525</v>
          </cell>
        </row>
      </sheetData>
      <sheetData sheetId="26">
        <row r="9">
          <cell r="C9">
            <v>1525</v>
          </cell>
        </row>
      </sheetData>
      <sheetData sheetId="27">
        <row r="9">
          <cell r="C9">
            <v>1525</v>
          </cell>
        </row>
      </sheetData>
      <sheetData sheetId="28">
        <row r="9">
          <cell r="C9">
            <v>1525</v>
          </cell>
        </row>
      </sheetData>
      <sheetData sheetId="29">
        <row r="9">
          <cell r="C9">
            <v>1525</v>
          </cell>
        </row>
      </sheetData>
      <sheetData sheetId="30">
        <row r="9">
          <cell r="C9">
            <v>1525</v>
          </cell>
        </row>
      </sheetData>
      <sheetData sheetId="31">
        <row r="9">
          <cell r="C9">
            <v>1525</v>
          </cell>
        </row>
      </sheetData>
      <sheetData sheetId="32">
        <row r="9">
          <cell r="C9">
            <v>1525</v>
          </cell>
        </row>
      </sheetData>
      <sheetData sheetId="33">
        <row r="9">
          <cell r="C9">
            <v>1525</v>
          </cell>
        </row>
      </sheetData>
      <sheetData sheetId="34">
        <row r="9">
          <cell r="C9">
            <v>1525</v>
          </cell>
        </row>
      </sheetData>
      <sheetData sheetId="35">
        <row r="9">
          <cell r="C9">
            <v>1525</v>
          </cell>
        </row>
      </sheetData>
      <sheetData sheetId="36">
        <row r="9">
          <cell r="C9">
            <v>1525</v>
          </cell>
        </row>
      </sheetData>
      <sheetData sheetId="37">
        <row r="9">
          <cell r="C9">
            <v>1525</v>
          </cell>
        </row>
      </sheetData>
      <sheetData sheetId="38">
        <row r="9">
          <cell r="C9">
            <v>1525</v>
          </cell>
        </row>
      </sheetData>
      <sheetData sheetId="39">
        <row r="9">
          <cell r="C9">
            <v>1525</v>
          </cell>
        </row>
      </sheetData>
      <sheetData sheetId="40">
        <row r="9">
          <cell r="C9">
            <v>1525</v>
          </cell>
        </row>
      </sheetData>
      <sheetData sheetId="41">
        <row r="9">
          <cell r="C9">
            <v>1525</v>
          </cell>
        </row>
      </sheetData>
      <sheetData sheetId="42">
        <row r="9">
          <cell r="C9">
            <v>1525</v>
          </cell>
        </row>
      </sheetData>
      <sheetData sheetId="43">
        <row r="9">
          <cell r="C9">
            <v>1525</v>
          </cell>
        </row>
      </sheetData>
      <sheetData sheetId="44">
        <row r="9">
          <cell r="C9">
            <v>1525</v>
          </cell>
        </row>
      </sheetData>
      <sheetData sheetId="45">
        <row r="9">
          <cell r="C9">
            <v>1525</v>
          </cell>
        </row>
      </sheetData>
      <sheetData sheetId="46">
        <row r="9">
          <cell r="C9">
            <v>1525</v>
          </cell>
        </row>
      </sheetData>
      <sheetData sheetId="47">
        <row r="9">
          <cell r="C9">
            <v>1525</v>
          </cell>
        </row>
      </sheetData>
      <sheetData sheetId="48">
        <row r="9">
          <cell r="C9">
            <v>1525</v>
          </cell>
        </row>
      </sheetData>
      <sheetData sheetId="49">
        <row r="9">
          <cell r="C9">
            <v>1525</v>
          </cell>
        </row>
      </sheetData>
      <sheetData sheetId="50">
        <row r="9">
          <cell r="C9">
            <v>1525</v>
          </cell>
        </row>
      </sheetData>
      <sheetData sheetId="51">
        <row r="9">
          <cell r="C9">
            <v>1525</v>
          </cell>
        </row>
      </sheetData>
      <sheetData sheetId="52">
        <row r="9">
          <cell r="C9">
            <v>1525</v>
          </cell>
        </row>
      </sheetData>
      <sheetData sheetId="53">
        <row r="9">
          <cell r="C9">
            <v>1525</v>
          </cell>
        </row>
      </sheetData>
      <sheetData sheetId="54">
        <row r="9">
          <cell r="C9">
            <v>1525</v>
          </cell>
        </row>
      </sheetData>
      <sheetData sheetId="55">
        <row r="9">
          <cell r="C9">
            <v>1525</v>
          </cell>
        </row>
      </sheetData>
      <sheetData sheetId="56" refreshError="1"/>
      <sheetData sheetId="57" refreshError="1"/>
      <sheetData sheetId="58" refreshError="1"/>
      <sheetData sheetId="59">
        <row r="9">
          <cell r="C9">
            <v>1525</v>
          </cell>
        </row>
      </sheetData>
      <sheetData sheetId="60">
        <row r="9">
          <cell r="C9">
            <v>1525</v>
          </cell>
        </row>
      </sheetData>
      <sheetData sheetId="61">
        <row r="9">
          <cell r="C9">
            <v>1525</v>
          </cell>
        </row>
      </sheetData>
      <sheetData sheetId="62"/>
      <sheetData sheetId="63">
        <row r="9">
          <cell r="C9">
            <v>1525</v>
          </cell>
        </row>
      </sheetData>
      <sheetData sheetId="64">
        <row r="9">
          <cell r="C9">
            <v>1525</v>
          </cell>
        </row>
      </sheetData>
      <sheetData sheetId="65"/>
      <sheetData sheetId="66">
        <row r="9">
          <cell r="C9">
            <v>1525</v>
          </cell>
        </row>
      </sheetData>
      <sheetData sheetId="67"/>
      <sheetData sheetId="68">
        <row r="9">
          <cell r="C9">
            <v>1525</v>
          </cell>
        </row>
      </sheetData>
      <sheetData sheetId="69"/>
      <sheetData sheetId="70"/>
      <sheetData sheetId="71"/>
      <sheetData sheetId="72"/>
      <sheetData sheetId="73">
        <row r="9">
          <cell r="C9">
            <v>1525</v>
          </cell>
        </row>
      </sheetData>
      <sheetData sheetId="74"/>
      <sheetData sheetId="75"/>
      <sheetData sheetId="76"/>
      <sheetData sheetId="77" refreshError="1"/>
      <sheetData sheetId="78">
        <row r="9">
          <cell r="C9">
            <v>1525</v>
          </cell>
        </row>
      </sheetData>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ow r="10">
          <cell r="C10"/>
        </row>
      </sheetData>
      <sheetData sheetId="199"/>
      <sheetData sheetId="200"/>
      <sheetData sheetId="201"/>
      <sheetData sheetId="202" refreshError="1"/>
      <sheetData sheetId="203">
        <row r="9">
          <cell r="C9">
            <v>1525</v>
          </cell>
        </row>
      </sheetData>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row r="9">
          <cell r="C9">
            <v>1525</v>
          </cell>
        </row>
      </sheetData>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row r="9">
          <cell r="C9">
            <v>1525</v>
          </cell>
        </row>
      </sheetData>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ow r="9">
          <cell r="C9">
            <v>1525</v>
          </cell>
        </row>
      </sheetData>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 val="Sheet3"/>
      <sheetName val="CUBICACION"/>
      <sheetName val="CUB. FORMATO AERODOM"/>
    </sheetNames>
    <sheetDataSet>
      <sheetData sheetId="0"/>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 Desembolsos"/>
      <sheetName val="INSUMOS"/>
      <sheetName val="Análisis"/>
      <sheetName val="SPA B.P. Modif. p I.M.B."/>
      <sheetName val="Resumen Cubicación "/>
      <sheetName val="Cubicación SPA R.S.J."/>
      <sheetName val="SPA B.P. Modif. p I.M.B. (2)"/>
      <sheetName val="SPA Bahia Principe "/>
      <sheetName val="SPA1 "/>
      <sheetName val="SPA2"/>
      <sheetName val="Hoja2"/>
      <sheetName val="Ventanas Ansa2"/>
      <sheetName val="Presentación"/>
      <sheetName val="Cronograma de Certificacio"/>
      <sheetName val="ANA"/>
      <sheetName val="ELECTRICO"/>
      <sheetName val="Análisis de Precios"/>
      <sheetName val="Volumenes"/>
      <sheetName val="anal term"/>
      <sheetName val="Ana-Sanit."/>
      <sheetName val="Anal. horm."/>
      <sheetName val="UASD"/>
      <sheetName val="Mat"/>
      <sheetName val="Pu-Sani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 val="Análisis"/>
      <sheetName val="Insumos"/>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Caseta de planta"/>
      <sheetName val="Edificio Administracion"/>
      <sheetName val="Edificio de Entrada"/>
      <sheetName val="Hoja de presupuesto"/>
      <sheetName val="Precio"/>
      <sheetName val="Análisis de Precios"/>
      <sheetName val="ANALISIS STO DGO"/>
      <sheetName val="Analisis"/>
      <sheetName val="MORTEROS_Y_HR"/>
      <sheetName val="GASTOS_INDIR_"/>
      <sheetName val="CANAL_BOHECHIO"/>
      <sheetName val="P_CASAS_1"/>
      <sheetName val="P_CASA_2"/>
      <sheetName val="MATERIALES_LISTADO"/>
      <sheetName val="EQUIPOS_LISTADO"/>
      <sheetName val="MANO_OBRA_LISTADO"/>
      <sheetName val="REMOCION_COMPUERTA"/>
      <sheetName val="BOMBAS_DE_AGUA"/>
      <sheetName val="Análisis_de_Precios"/>
      <sheetName val="MORTEROS_Y_HR1"/>
      <sheetName val="GASTOS_INDIR_1"/>
      <sheetName val="CANAL_BOHECHIO1"/>
      <sheetName val="P_CASAS_11"/>
      <sheetName val="P_CASA_21"/>
      <sheetName val="MATERIALES_LISTADO1"/>
      <sheetName val="EQUIPOS_LISTADO1"/>
      <sheetName val="MANO_OBRA_LISTADO1"/>
      <sheetName val="REMOCION_COMPUERTA1"/>
      <sheetName val="BOMBAS_DE_AGUA1"/>
      <sheetName val="Análisis_de_Precios1"/>
      <sheetName val="Materiales"/>
      <sheetName val="Datos"/>
      <sheetName val="Sheet4"/>
      <sheetName val="Sheet5"/>
      <sheetName val="Cabañas_Ejecutivas"/>
      <sheetName val="Cabañas_Presidenciales_"/>
      <sheetName val="Cabañas_simple_Tipo_I"/>
      <sheetName val="Cabañas_simple_Tipo_2"/>
      <sheetName val="Cabañas_simple_Tipo_3"/>
      <sheetName val="Cabañas_Vice_Presidenciales"/>
      <sheetName val="Calles,_aceras_y_contenes"/>
      <sheetName val="Caseta_de_planta"/>
      <sheetName val="Edificio_Administracion"/>
      <sheetName val="Edificio_de_Entrada"/>
      <sheetName val="Hoja_de_presupuesto"/>
      <sheetName val="Cabañas_Ejecutivas1"/>
      <sheetName val="Cabañas_Presidenciales_1"/>
      <sheetName val="Cabañas_simple_Tipo_I1"/>
      <sheetName val="Cabañas_simple_Tipo_21"/>
      <sheetName val="Cabañas_simple_Tipo_31"/>
      <sheetName val="Cabañas_Vice_Presidenciales1"/>
      <sheetName val="Calles,_aceras_y_contenes1"/>
      <sheetName val="Caseta_de_planta1"/>
      <sheetName val="Edificio_Administracion1"/>
      <sheetName val="Edificio_de_Entrada1"/>
      <sheetName val="Hoja_de_presupuesto1"/>
      <sheetName val="MORTEROS_Y_HR2"/>
      <sheetName val="GASTOS_INDIR_2"/>
      <sheetName val="CANAL_BOHECHIO2"/>
      <sheetName val="P_CASAS_12"/>
      <sheetName val="P_CASA_22"/>
      <sheetName val="MATERIALES_LISTADO2"/>
      <sheetName val="EQUIPOS_LISTADO2"/>
      <sheetName val="MANO_OBRA_LISTADO2"/>
      <sheetName val="REMOCION_COMPUERTA2"/>
      <sheetName val="BOMBAS_DE_AGUA2"/>
      <sheetName val="Cabañas_Ejecutivas2"/>
      <sheetName val="Cabañas_Presidenciales_2"/>
      <sheetName val="Cabañas_simple_Tipo_I2"/>
      <sheetName val="Cabañas_simple_Tipo_22"/>
      <sheetName val="Cabañas_simple_Tipo_32"/>
      <sheetName val="Cabañas_Vice_Presidenciales2"/>
      <sheetName val="Calles,_aceras_y_contenes2"/>
      <sheetName val="Caseta_de_planta2"/>
      <sheetName val="Edificio_Administracion2"/>
      <sheetName val="Edificio_de_Entrada2"/>
      <sheetName val="Hoja_de_presupuesto2"/>
      <sheetName val="análisis_de_precios2"/>
      <sheetName val="MORTEROS_Y_HR3"/>
      <sheetName val="GASTOS_INDIR_3"/>
      <sheetName val="CANAL_BOHECHIO3"/>
      <sheetName val="P_CASAS_13"/>
      <sheetName val="P_CASA_23"/>
      <sheetName val="MATERIALES_LISTADO3"/>
      <sheetName val="EQUIPOS_LISTADO3"/>
      <sheetName val="MANO_OBRA_LISTADO3"/>
      <sheetName val="REMOCION_COMPUERTA3"/>
      <sheetName val="BOMBAS_DE_AGUA3"/>
      <sheetName val="Cabañas_Ejecutivas3"/>
      <sheetName val="Cabañas_Presidenciales_3"/>
      <sheetName val="Cabañas_simple_Tipo_I3"/>
      <sheetName val="Cabañas_simple_Tipo_23"/>
      <sheetName val="Cabañas_simple_Tipo_33"/>
      <sheetName val="Cabañas_Vice_Presidenciales3"/>
      <sheetName val="Calles,_aceras_y_contenes3"/>
      <sheetName val="Caseta_de_planta3"/>
      <sheetName val="Edificio_Administracion3"/>
      <sheetName val="Edificio_de_Entrada3"/>
      <sheetName val="Hoja_de_presupuesto3"/>
      <sheetName val="análisis_de_precios3"/>
      <sheetName val="ANALISIS_STO_DGO"/>
      <sheetName val="ANALISIS_STO_DGO1"/>
      <sheetName val="MORTEROS_Y_HR4"/>
      <sheetName val="GASTOS_INDIR_4"/>
      <sheetName val="CANAL_BOHECHIO4"/>
      <sheetName val="P_CASAS_14"/>
      <sheetName val="P_CASA_24"/>
      <sheetName val="MATERIALES_LISTADO4"/>
      <sheetName val="EQUIPOS_LISTADO4"/>
      <sheetName val="MANO_OBRA_LISTADO4"/>
      <sheetName val="REMOCION_COMPUERTA4"/>
      <sheetName val="BOMBAS_DE_AGUA4"/>
      <sheetName val="Cabañas_Ejecutivas4"/>
      <sheetName val="Cabañas_Presidenciales_4"/>
      <sheetName val="Cabañas_simple_Tipo_I4"/>
      <sheetName val="Cabañas_simple_Tipo_24"/>
      <sheetName val="Cabañas_simple_Tipo_34"/>
      <sheetName val="Cabañas_Vice_Presidenciales4"/>
      <sheetName val="Calles,_aceras_y_contenes4"/>
      <sheetName val="Caseta_de_planta4"/>
      <sheetName val="Edificio_Administracion4"/>
      <sheetName val="Edificio_de_Entrada4"/>
      <sheetName val="Hoja_de_presupuesto4"/>
      <sheetName val="análisis_de_precios4"/>
      <sheetName val="MORTEROS_Y_HR5"/>
      <sheetName val="GASTOS_INDIR_5"/>
      <sheetName val="CANAL_BOHECHIO5"/>
      <sheetName val="P_CASAS_15"/>
      <sheetName val="P_CASA_25"/>
      <sheetName val="MATERIALES_LISTADO5"/>
      <sheetName val="EQUIPOS_LISTADO5"/>
      <sheetName val="MANO_OBRA_LISTADO5"/>
      <sheetName val="REMOCION_COMPUERTA5"/>
      <sheetName val="BOMBAS_DE_AGUA5"/>
      <sheetName val="Cabañas_Ejecutivas5"/>
      <sheetName val="Cabañas_Presidenciales_5"/>
      <sheetName val="Cabañas_simple_Tipo_I5"/>
      <sheetName val="Cabañas_simple_Tipo_25"/>
      <sheetName val="Cabañas_simple_Tipo_35"/>
      <sheetName val="Cabañas_Vice_Presidenciales5"/>
      <sheetName val="Calles,_aceras_y_contenes5"/>
      <sheetName val="Caseta_de_planta5"/>
      <sheetName val="Edificio_Administracion5"/>
      <sheetName val="Edificio_de_Entrada5"/>
      <sheetName val="Hoja_de_presupuesto5"/>
      <sheetName val="análisis_de_precios5"/>
      <sheetName val="Insumos materiales"/>
      <sheetName val="Costos Mano de Obra"/>
      <sheetName val="Insumos_materiales"/>
      <sheetName val="Costos_Mano_de_Obra"/>
      <sheetName val="Insumos_materiales1"/>
      <sheetName val="Costos_Mano_de_Obra1"/>
      <sheetName val="MO"/>
      <sheetName val="Mano de Obra"/>
      <sheetName val="a"/>
      <sheetName val="med.mov.de tierras2"/>
      <sheetName val="analisis1"/>
      <sheetName val="V.Tierras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ow r="8">
          <cell r="D8">
            <v>0.5</v>
          </cell>
        </row>
      </sheetData>
      <sheetData sheetId="34">
        <row r="8">
          <cell r="D8">
            <v>0.5</v>
          </cell>
        </row>
      </sheetData>
      <sheetData sheetId="35">
        <row r="8">
          <cell r="D8">
            <v>0.5</v>
          </cell>
        </row>
      </sheetData>
      <sheetData sheetId="36">
        <row r="8">
          <cell r="D8">
            <v>0.5</v>
          </cell>
        </row>
      </sheetData>
      <sheetData sheetId="37">
        <row r="8">
          <cell r="D8">
            <v>0.5</v>
          </cell>
        </row>
      </sheetData>
      <sheetData sheetId="38"/>
      <sheetData sheetId="39">
        <row r="8">
          <cell r="D8">
            <v>0.5</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refreshError="1"/>
      <sheetData sheetId="175" refreshError="1"/>
      <sheetData sheetId="176" refreshError="1"/>
      <sheetData sheetId="177" refreshError="1"/>
      <sheetData sheetId="178" refreshError="1"/>
      <sheetData sheetId="17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Horm."/>
      <sheetName val="Insumos"/>
      <sheetName val="Análisis"/>
      <sheetName val="Presupuesto"/>
      <sheetName val="Materiales"/>
      <sheetName val="Detalle Acero"/>
      <sheetName val="Presupuesto base"/>
      <sheetName val="resumen"/>
    </sheetNames>
    <sheetDataSet>
      <sheetData sheetId="0" refreshError="1"/>
      <sheetData sheetId="1" refreshError="1">
        <row r="14">
          <cell r="C14">
            <v>250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 val="Prec."/>
      <sheetName val="Ana.term"/>
      <sheetName val="PRESUP."/>
      <sheetName val="Insumos"/>
      <sheetName val="V.Tierras A"/>
      <sheetName val="Volumenes"/>
      <sheetName val="anal term"/>
      <sheetName val="Ana-Sanit."/>
      <sheetName val="Jornal"/>
      <sheetName val="Pu-Sanit."/>
      <sheetName val="PU-Elect."/>
      <sheetName val="Anal. horm."/>
      <sheetName val="M. O. exc."/>
      <sheetName val="Ana-elect."/>
      <sheetName val="Mat"/>
      <sheetName val="puertas"/>
      <sheetName val="m.t C"/>
      <sheetName val="I.HORMIGON"/>
      <sheetName val="A"/>
      <sheetName val="Mano de Obra"/>
      <sheetName val="Subcontratos"/>
      <sheetName val="Analisis "/>
      <sheetName val="Analisis H.A. "/>
      <sheetName val="Mezcla"/>
      <sheetName val="Insumos sanitarios"/>
      <sheetName val="Mano de Obra Sanitaria"/>
      <sheetName val="Analisis Sanitarios"/>
      <sheetName val="insumos ELECT"/>
      <sheetName val="mano de obra ELECT"/>
      <sheetName val="anal.elect."/>
      <sheetName val="tarifa equipo"/>
      <sheetName val="ANAMOVTIE"/>
      <sheetName val="Prec_"/>
      <sheetName val="Ana_term"/>
      <sheetName val="PRESUP_"/>
      <sheetName val="Prec_1"/>
      <sheetName val="Ana_term1"/>
      <sheetName val="PRESUP_1"/>
      <sheetName val="Prec_2"/>
      <sheetName val="Ana_term2"/>
      <sheetName val="PRESUP_2"/>
      <sheetName val="Prec_3"/>
      <sheetName val="Ana_term3"/>
      <sheetName val="PRESUP_3"/>
      <sheetName val="insumo"/>
      <sheetName val="exteriores"/>
      <sheetName val="Obra de Mano"/>
      <sheetName val="mov. tierra"/>
      <sheetName val="Análisis de Precios"/>
      <sheetName val="Sheet4"/>
      <sheetName val="Sheet5"/>
      <sheetName val="caseta de planta"/>
      <sheetName val="Prec_4"/>
      <sheetName val="Ana_term4"/>
      <sheetName val="PRESUP_4"/>
      <sheetName val="Prec_5"/>
      <sheetName val="Ana_term5"/>
      <sheetName val="PRESUP_5"/>
      <sheetName val="V_Tierras_A"/>
      <sheetName val="V_Tierras_A1"/>
      <sheetName val="V_Tierras_A2"/>
      <sheetName val="V_Tierras_A3"/>
      <sheetName val="Análisis"/>
      <sheetName val="Analisis Unitarios"/>
      <sheetName val="Cargas Sociales"/>
      <sheetName val="Datos a Project"/>
      <sheetName val="Tarifas de Alquiler de Equipo"/>
      <sheetName val="V_Tierras_A4"/>
      <sheetName val="V_Tierras_A5"/>
      <sheetName val="partidas opcion#1"/>
      <sheetName val="PRES META"/>
      <sheetName val="PRES DESCUENTO"/>
      <sheetName val="PRES META CON APU LINK"/>
      <sheetName val="MO FELO"/>
      <sheetName val="MO FELO (2)"/>
      <sheetName val="ORIGINAL"/>
      <sheetName val="CANT"/>
      <sheetName val="APU"/>
      <sheetName val="MO"/>
      <sheetName val="mov. de tierra"/>
      <sheetName val="m.o."/>
      <sheetName val="INS"/>
      <sheetName val="Rndmto"/>
      <sheetName val="R.A.U."/>
      <sheetName val="Materiales"/>
      <sheetName val="ANALISIS H-A "/>
      <sheetName val="Mano Obra"/>
      <sheetName val="analisis_unitarios"/>
      <sheetName val="mov__tierra"/>
      <sheetName val="Análisis_de_Precios"/>
      <sheetName val="ANALISIS_H-A_"/>
      <sheetName val="R_A_U_"/>
      <sheetName val="Pu-Sanit_"/>
      <sheetName val="pu-elect_"/>
      <sheetName val="anal_term"/>
      <sheetName val="anal__horm_"/>
      <sheetName val="m__o__exc_"/>
      <sheetName val="Ana-Sanit_"/>
      <sheetName val="ana-elect_"/>
      <sheetName val="m_o_"/>
      <sheetName val="Mano_de_Obra"/>
      <sheetName val="Mano_Obra"/>
      <sheetName val="analisis_unitarios1"/>
      <sheetName val="mov__tierra1"/>
      <sheetName val="R_A_U_1"/>
      <sheetName val="Mano_de_Obra1"/>
      <sheetName val="ANALISIS_H-A_1"/>
      <sheetName val="anal_term1"/>
      <sheetName val="Pu-Sanit_1"/>
      <sheetName val="Análisis_de_Precios1"/>
      <sheetName val="Mano_Obra1"/>
      <sheetName val="m__o__exc_1"/>
      <sheetName val="ana-elect_1"/>
      <sheetName val="analisis_unitarios2"/>
      <sheetName val="mov__tierra2"/>
      <sheetName val="R_A_U_2"/>
      <sheetName val="Mano_de_Obra2"/>
      <sheetName val="ANALISIS_H-A_2"/>
      <sheetName val="anal_term2"/>
      <sheetName val="Pu-Sanit_2"/>
      <sheetName val="Mano_Obra2"/>
      <sheetName val="analisis_unitarios3"/>
      <sheetName val="mov__tierra3"/>
      <sheetName val="Análisis_de_Precios2"/>
      <sheetName val="ANALISIS_H-A_3"/>
      <sheetName val="R_A_U_3"/>
      <sheetName val="Pu-Sanit_3"/>
      <sheetName val="pu-elect_1"/>
      <sheetName val="anal_term3"/>
      <sheetName val="anal__horm_1"/>
      <sheetName val="m__o__exc_2"/>
      <sheetName val="Ana-Sanit_1"/>
      <sheetName val="ana-elect_2"/>
      <sheetName val="m_o_1"/>
      <sheetName val="Mano_de_Obra3"/>
      <sheetName val="ana"/>
    </sheetNames>
    <sheetDataSet>
      <sheetData sheetId="0">
        <row r="63">
          <cell r="D63">
            <v>5342</v>
          </cell>
        </row>
      </sheetData>
      <sheetData sheetId="1" refreshError="1"/>
      <sheetData sheetId="2" refreshError="1"/>
      <sheetData sheetId="3" refreshError="1"/>
      <sheetData sheetId="4">
        <row r="32">
          <cell r="C32">
            <v>157</v>
          </cell>
        </row>
      </sheetData>
      <sheetData sheetId="5">
        <row r="32">
          <cell r="C32">
            <v>157</v>
          </cell>
        </row>
      </sheetData>
      <sheetData sheetId="6">
        <row r="32">
          <cell r="C32">
            <v>157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2">
          <cell r="C32">
            <v>157</v>
          </cell>
        </row>
      </sheetData>
      <sheetData sheetId="24">
        <row r="32">
          <cell r="C32">
            <v>157</v>
          </cell>
        </row>
      </sheetData>
      <sheetData sheetId="25"/>
      <sheetData sheetId="26"/>
      <sheetData sheetId="27"/>
      <sheetData sheetId="28">
        <row r="32">
          <cell r="C32">
            <v>157</v>
          </cell>
        </row>
      </sheetData>
      <sheetData sheetId="29">
        <row r="32">
          <cell r="C32">
            <v>157</v>
          </cell>
        </row>
      </sheetData>
      <sheetData sheetId="30"/>
      <sheetData sheetId="31">
        <row r="32">
          <cell r="C32">
            <v>157</v>
          </cell>
        </row>
      </sheetData>
      <sheetData sheetId="32">
        <row r="32">
          <cell r="C32">
            <v>157</v>
          </cell>
        </row>
      </sheetData>
      <sheetData sheetId="33">
        <row r="32">
          <cell r="C32">
            <v>157</v>
          </cell>
        </row>
      </sheetData>
      <sheetData sheetId="34"/>
      <sheetData sheetId="35">
        <row r="32">
          <cell r="C32">
            <v>157</v>
          </cell>
        </row>
      </sheetData>
      <sheetData sheetId="36">
        <row r="32">
          <cell r="C32">
            <v>157</v>
          </cell>
        </row>
      </sheetData>
      <sheetData sheetId="37"/>
      <sheetData sheetId="38"/>
      <sheetData sheetId="39">
        <row r="32">
          <cell r="C32">
            <v>157</v>
          </cell>
        </row>
      </sheetData>
      <sheetData sheetId="40">
        <row r="32">
          <cell r="C32">
            <v>157</v>
          </cell>
        </row>
      </sheetData>
      <sheetData sheetId="41"/>
      <sheetData sheetId="42">
        <row r="32">
          <cell r="C32">
            <v>157</v>
          </cell>
        </row>
      </sheetData>
      <sheetData sheetId="43">
        <row r="32">
          <cell r="C32">
            <v>157</v>
          </cell>
        </row>
      </sheetData>
      <sheetData sheetId="44"/>
      <sheetData sheetId="45">
        <row r="32">
          <cell r="C32">
            <v>157</v>
          </cell>
        </row>
      </sheetData>
      <sheetData sheetId="46">
        <row r="32">
          <cell r="C32">
            <v>157</v>
          </cell>
        </row>
      </sheetData>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32">
          <cell r="C32">
            <v>157</v>
          </cell>
        </row>
      </sheetData>
      <sheetData sheetId="57">
        <row r="32">
          <cell r="C32">
            <v>157</v>
          </cell>
        </row>
      </sheetData>
      <sheetData sheetId="58">
        <row r="32">
          <cell r="C32">
            <v>157</v>
          </cell>
        </row>
      </sheetData>
      <sheetData sheetId="59">
        <row r="32">
          <cell r="C32">
            <v>157</v>
          </cell>
        </row>
      </sheetData>
      <sheetData sheetId="60">
        <row r="32">
          <cell r="C32">
            <v>157</v>
          </cell>
        </row>
      </sheetData>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refreshError="1"/>
      <sheetData sheetId="74">
        <row r="32">
          <cell r="C32">
            <v>157</v>
          </cell>
        </row>
      </sheetData>
      <sheetData sheetId="75">
        <row r="63">
          <cell r="D63">
            <v>0</v>
          </cell>
        </row>
      </sheetData>
      <sheetData sheetId="76">
        <row r="63">
          <cell r="D63">
            <v>0</v>
          </cell>
        </row>
      </sheetData>
      <sheetData sheetId="77"/>
      <sheetData sheetId="78">
        <row r="32">
          <cell r="C32">
            <v>157</v>
          </cell>
        </row>
      </sheetData>
      <sheetData sheetId="79">
        <row r="32">
          <cell r="C32">
            <v>157</v>
          </cell>
        </row>
      </sheetData>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 val="CADRO_EXPLICATIVO4"/>
      <sheetName val="Cornisa_de_2_62_pie4"/>
      <sheetName val="Cornisa_de_2_pie4"/>
      <sheetName val="Muros_Interiores_h=2_8_m_4"/>
      <sheetName val="MurosInt_h=2_8_m_Plycem_2_lado4"/>
      <sheetName val="MurosInt_h=2_8_m_U_C_con_plyce4"/>
      <sheetName val="Plafond_Sheetrock4"/>
      <sheetName val="Analisis_Unitarios4"/>
      <sheetName val="CADRO_EXPLICATIVO5"/>
      <sheetName val="Cornisa_de_2_62_pie5"/>
      <sheetName val="Cornisa_de_2_pie5"/>
      <sheetName val="Muros_Interiores_h=2_8_m_5"/>
      <sheetName val="MurosInt_h=2_8_m_Plycem_2_lado5"/>
      <sheetName val="MurosInt_h=2_8_m_U_C_con_plyce5"/>
      <sheetName val="Plafond_Sheetrock5"/>
      <sheetName val="Analisis_Unitarios5"/>
      <sheetName val="Desembolso de Caja"/>
      <sheetName val="Análisis"/>
      <sheetName val="CADRO_EXPLICATIVO6"/>
      <sheetName val="Cornisa_de_2_62_pie6"/>
      <sheetName val="Cornisa_de_2_pie6"/>
      <sheetName val="Muros_Interiores_h=2_8_m_6"/>
      <sheetName val="MurosInt_h=2_8_m_Plycem_2_lado6"/>
      <sheetName val="MurosInt_h=2_8_m_U_C_con_plyce6"/>
      <sheetName val="Plafond_Sheetrock6"/>
      <sheetName val="Analisis_Unitarios6"/>
      <sheetName val="Desembolso_de_Caja"/>
      <sheetName val="MATERIALE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lub Ejec."/>
      <sheetName val="Edif. Hab."/>
      <sheetName val="Edif. Hab. (Platea)"/>
      <sheetName val="Lobby"/>
      <sheetName val="Rest. Buf. y Cocina"/>
      <sheetName val="Poblado comercial"/>
      <sheetName val="Anfiteatro"/>
      <sheetName val="Casino"/>
      <sheetName val="Club de Tennis"/>
      <sheetName val="Club de Piscina"/>
      <sheetName val="Piscina"/>
      <sheetName val="Análisis"/>
      <sheetName val="Club de Playa"/>
      <sheetName val="VIAS"/>
      <sheetName val="Resumen"/>
      <sheetName val="Resumen (2)"/>
      <sheetName val="Salón de Conv."/>
      <sheetName val="Discoteca"/>
      <sheetName val="Rest. Especialidades"/>
      <sheetName val="Edificio de Servicios"/>
      <sheetName val="PLOM. EXTERIOR"/>
      <sheetName val="ILUM. EXTERIOR"/>
      <sheetName val="GENERACION"/>
      <sheetName val="A.C."/>
      <sheetName val="adicional elect."/>
      <sheetName val="Presentación"/>
      <sheetName val="Analisis"/>
      <sheetName val="Osiades Est."/>
      <sheetName val="Analisis RELLENO"/>
      <sheetName val="Ins"/>
      <sheetName val="M.O."/>
      <sheetName val="Ins 2"/>
      <sheetName val="EQUIPOS"/>
      <sheetName val="MO"/>
      <sheetName val="Precio"/>
      <sheetName val="Detalle Acero"/>
    </sheetNames>
    <sheetDataSet>
      <sheetData sheetId="0" refreshError="1">
        <row r="4">
          <cell r="F4">
            <v>1</v>
          </cell>
        </row>
        <row r="30">
          <cell r="E30">
            <v>46.96</v>
          </cell>
        </row>
        <row r="31">
          <cell r="E31">
            <v>55.6</v>
          </cell>
        </row>
        <row r="32">
          <cell r="E32">
            <v>88</v>
          </cell>
        </row>
        <row r="78">
          <cell r="E78">
            <v>170</v>
          </cell>
        </row>
        <row r="79">
          <cell r="E79">
            <v>155</v>
          </cell>
        </row>
        <row r="90">
          <cell r="E90">
            <v>335</v>
          </cell>
        </row>
        <row r="91">
          <cell r="E91">
            <v>108</v>
          </cell>
        </row>
        <row r="198">
          <cell r="E198">
            <v>55</v>
          </cell>
        </row>
        <row r="199">
          <cell r="E199">
            <v>100</v>
          </cell>
        </row>
        <row r="200">
          <cell r="E200">
            <v>110</v>
          </cell>
        </row>
        <row r="201">
          <cell r="E201">
            <v>120</v>
          </cell>
        </row>
        <row r="202">
          <cell r="E202">
            <v>130</v>
          </cell>
        </row>
        <row r="203">
          <cell r="E203">
            <v>140</v>
          </cell>
        </row>
        <row r="204">
          <cell r="E204">
            <v>150</v>
          </cell>
        </row>
        <row r="205">
          <cell r="E205">
            <v>155</v>
          </cell>
        </row>
        <row r="206">
          <cell r="E206">
            <v>160</v>
          </cell>
        </row>
        <row r="208">
          <cell r="E208">
            <v>155</v>
          </cell>
        </row>
        <row r="209">
          <cell r="E209">
            <v>165</v>
          </cell>
        </row>
        <row r="211">
          <cell r="E211">
            <v>175</v>
          </cell>
        </row>
        <row r="212">
          <cell r="E212">
            <v>180</v>
          </cell>
        </row>
        <row r="213">
          <cell r="E213">
            <v>200</v>
          </cell>
        </row>
        <row r="215">
          <cell r="E215">
            <v>250</v>
          </cell>
        </row>
        <row r="216">
          <cell r="E216">
            <v>300</v>
          </cell>
        </row>
        <row r="217">
          <cell r="E217">
            <v>325</v>
          </cell>
        </row>
        <row r="218">
          <cell r="E218">
            <v>70</v>
          </cell>
        </row>
        <row r="219">
          <cell r="E219">
            <v>75</v>
          </cell>
        </row>
        <row r="222">
          <cell r="E222">
            <v>95</v>
          </cell>
        </row>
        <row r="223">
          <cell r="E223">
            <v>90</v>
          </cell>
        </row>
        <row r="225">
          <cell r="E225">
            <v>110</v>
          </cell>
        </row>
        <row r="226">
          <cell r="E226">
            <v>120</v>
          </cell>
        </row>
        <row r="227">
          <cell r="E227">
            <v>125</v>
          </cell>
        </row>
        <row r="229">
          <cell r="E229">
            <v>150</v>
          </cell>
        </row>
        <row r="230">
          <cell r="E230">
            <v>150</v>
          </cell>
        </row>
        <row r="231">
          <cell r="E231">
            <v>150</v>
          </cell>
        </row>
        <row r="232">
          <cell r="E232">
            <v>210</v>
          </cell>
        </row>
        <row r="233">
          <cell r="E233">
            <v>230</v>
          </cell>
        </row>
        <row r="235">
          <cell r="E235">
            <v>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 val="Mat"/>
      <sheetName val="Pu-Sanit."/>
      <sheetName val="Partidas def."/>
      <sheetName val="Mem de Calculo"/>
      <sheetName val="ANALISIS  DE PARTIDAS"/>
      <sheetName val="Contratista"/>
      <sheetName val="Contratista 2"/>
      <sheetName val="NUEVAS_PARTIDAS4"/>
      <sheetName val="Ana__blocks_y_termin_4"/>
      <sheetName val="Costos_Mano_de_Obra4"/>
      <sheetName val="Insumos_materiales4"/>
      <sheetName val="Ana__Horm_mexc_mort4"/>
      <sheetName val="Cabañas_simple_Tipo_24"/>
      <sheetName val="Cabañas_simple_Tipo_34"/>
      <sheetName val="Cabañas_Vice_Presidenciales4"/>
      <sheetName val="NUEVAS_PARTIDAS5"/>
      <sheetName val="Ana__blocks_y_termin_5"/>
      <sheetName val="Costos_Mano_de_Obra5"/>
      <sheetName val="Insumos_materiales5"/>
      <sheetName val="Ana__Horm_mexc_mort5"/>
      <sheetName val="Cabañas_simple_Tipo_25"/>
      <sheetName val="Cabañas_simple_Tipo_35"/>
      <sheetName val="Cabañas_Vice_Presidenciales5"/>
      <sheetName val="PRESUPUESTO"/>
      <sheetName val="Sheet4"/>
      <sheetName val="Sheet5"/>
      <sheetName val="análisis de precios"/>
      <sheetName val="caseta de planta"/>
      <sheetName val="analisis de costo"/>
      <sheetName val="Mano Obra"/>
      <sheetName val="anal term"/>
      <sheetName val="a"/>
      <sheetName val="Cotz."/>
      <sheetName val="NUEVAS_PARTIDAS6"/>
      <sheetName val="Ana__blocks_y_termin_6"/>
      <sheetName val="Costos_Mano_de_Obra6"/>
      <sheetName val="Insumos_materiales6"/>
      <sheetName val="Ana__Horm_mexc_mort6"/>
      <sheetName val="Cabañas_simple_Tipo_26"/>
      <sheetName val="Cabañas_simple_Tipo_36"/>
      <sheetName val="Cabañas_Vice_Presidenciales6"/>
      <sheetName val="Analisis_Unit__"/>
      <sheetName val="Cargas_Sociales"/>
      <sheetName val="Partidas_def_"/>
      <sheetName val="Mem_de_Calculo"/>
      <sheetName val="ANALISIS__DE_PARTIDAS"/>
      <sheetName val="Contratista_2"/>
      <sheetName val="Pu-Sanit_"/>
      <sheetName val="análisis_de_precios"/>
      <sheetName val="caseta_de_planta"/>
      <sheetName val="analisis_de_costo"/>
      <sheetName val="Mano_Obra"/>
      <sheetName val="anal_term"/>
      <sheetName val="LISTA DE PRECIO"/>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1">
          <cell r="B11">
            <v>0</v>
          </cell>
        </row>
      </sheetData>
      <sheetData sheetId="60">
        <row r="11">
          <cell r="B11">
            <v>0</v>
          </cell>
        </row>
      </sheetData>
      <sheetData sheetId="61" refreshError="1"/>
      <sheetData sheetId="62"/>
      <sheetData sheetId="63" refreshError="1"/>
      <sheetData sheetId="64">
        <row r="11">
          <cell r="B11">
            <v>0</v>
          </cell>
        </row>
      </sheetData>
      <sheetData sheetId="65">
        <row r="11">
          <cell r="B11">
            <v>0</v>
          </cell>
        </row>
      </sheetData>
      <sheetData sheetId="66">
        <row r="11">
          <cell r="B11">
            <v>0</v>
          </cell>
        </row>
      </sheetData>
      <sheetData sheetId="67">
        <row r="11">
          <cell r="B11">
            <v>0</v>
          </cell>
        </row>
      </sheetData>
      <sheetData sheetId="68"/>
      <sheetData sheetId="69"/>
      <sheetData sheetId="70"/>
      <sheetData sheetId="71">
        <row r="11">
          <cell r="B11">
            <v>0</v>
          </cell>
        </row>
      </sheetData>
      <sheetData sheetId="72"/>
      <sheetData sheetId="73"/>
      <sheetData sheetId="74"/>
      <sheetData sheetId="75"/>
      <sheetData sheetId="76">
        <row r="11">
          <cell r="B11">
            <v>0</v>
          </cell>
        </row>
      </sheetData>
      <sheetData sheetId="77">
        <row r="11">
          <cell r="B11">
            <v>0</v>
          </cell>
        </row>
      </sheetData>
      <sheetData sheetId="78">
        <row r="11">
          <cell r="B11">
            <v>0</v>
          </cell>
        </row>
      </sheetData>
      <sheetData sheetId="79">
        <row r="11">
          <cell r="B11">
            <v>0</v>
          </cell>
        </row>
      </sheetData>
      <sheetData sheetId="80">
        <row r="11">
          <cell r="B11">
            <v>0</v>
          </cell>
        </row>
      </sheetData>
      <sheetData sheetId="81">
        <row r="11">
          <cell r="B11">
            <v>0</v>
          </cell>
        </row>
      </sheetData>
      <sheetData sheetId="82">
        <row r="11">
          <cell r="B11">
            <v>0</v>
          </cell>
        </row>
      </sheetData>
      <sheetData sheetId="83"/>
      <sheetData sheetId="84"/>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Carga"/>
      <sheetName val="Col.Carga (2)"/>
      <sheetName val="Col.Amarre"/>
      <sheetName val="Col.Amarre (2)"/>
      <sheetName val="Vga.Carga"/>
      <sheetName val="Vga.Carga (2)"/>
      <sheetName val="Vga.Amarre"/>
      <sheetName val="Vga.Amarre (2)"/>
      <sheetName val="Losa Entrep."/>
      <sheetName val="Losa Entrep. (2)"/>
      <sheetName val="Escalera"/>
      <sheetName val="Muros"/>
      <sheetName val="Pedido"/>
      <sheetName val="Col_Carga"/>
      <sheetName val="Col_Carga_(2)"/>
      <sheetName val="Col_Amarre"/>
      <sheetName val="Col_Amarre_(2)"/>
      <sheetName val="Vga_Carga"/>
      <sheetName val="Vga_Carga_(2)"/>
      <sheetName val="Vga_Amarre"/>
      <sheetName val="Vga_Amarre_(2)"/>
      <sheetName val="Losa_Entrep_"/>
      <sheetName val="Losa_Entrep__(2)"/>
      <sheetName val="Análisis"/>
      <sheetName val="INS"/>
      <sheetName val="M.O."/>
      <sheetName val="Insumos"/>
      <sheetName val="Ana. blocks y termin."/>
      <sheetName val="Costos Mano de Obra"/>
      <sheetName val="Insumos materiales"/>
      <sheetName val="Ana. Horm mexc mort"/>
      <sheetName val="Análisis de Precios"/>
      <sheetName val="Precios"/>
      <sheetName val="INSU"/>
      <sheetName val="MO"/>
      <sheetName val="Personalizar"/>
      <sheetName val="M_O_"/>
      <sheetName val="Col_Carga1"/>
      <sheetName val="Col_Carga_(2)1"/>
      <sheetName val="Col_Amarre1"/>
      <sheetName val="Col_Amarre_(2)1"/>
      <sheetName val="Vga_Carga1"/>
      <sheetName val="Vga_Carga_(2)1"/>
      <sheetName val="Vga_Amarre1"/>
      <sheetName val="Vga_Amarre_(2)1"/>
      <sheetName val="Losa_Entrep_1"/>
      <sheetName val="Losa_Entrep__(2)1"/>
      <sheetName val="M_O_1"/>
      <sheetName val="Ana__blocks_y_termin_"/>
      <sheetName val="Costos_Mano_de_Obra"/>
      <sheetName val="Insumos_materiales"/>
      <sheetName val="Ana__Horm_mexc_mort"/>
      <sheetName val="Análisis_de_Precios"/>
      <sheetName val="Ana__blocks_y_termin_1"/>
      <sheetName val="Costos_Mano_de_Obra1"/>
      <sheetName val="Insumos_materiales1"/>
      <sheetName val="Ana__Horm_mexc_mort1"/>
      <sheetName val="Análisis_de_Precios1"/>
      <sheetName val="Col_Carga2"/>
      <sheetName val="Col_Carga_(2)2"/>
      <sheetName val="Col_Amarre2"/>
      <sheetName val="Col_Amarre_(2)2"/>
      <sheetName val="Vga_Carga2"/>
      <sheetName val="Vga_Carga_(2)2"/>
      <sheetName val="Vga_Amarre2"/>
      <sheetName val="Vga_Amarre_(2)2"/>
      <sheetName val="Losa_Entrep_2"/>
      <sheetName val="Losa_Entrep__(2)2"/>
      <sheetName val="M_O_2"/>
      <sheetName val="Ana__blocks_y_termin_2"/>
      <sheetName val="Costos_Mano_de_Obra2"/>
      <sheetName val="Insumos_materiales2"/>
      <sheetName val="Ana__Horm_mexc_mort2"/>
      <sheetName val="Análisis_de_Precios2"/>
      <sheetName val="Col_Carga3"/>
      <sheetName val="Col_Carga_(2)3"/>
      <sheetName val="Col_Amarre3"/>
      <sheetName val="Col_Amarre_(2)3"/>
      <sheetName val="Vga_Carga3"/>
      <sheetName val="Vga_Carga_(2)3"/>
      <sheetName val="Vga_Amarre3"/>
      <sheetName val="Vga_Amarre_(2)3"/>
      <sheetName val="Losa_Entrep_3"/>
      <sheetName val="Losa_Entrep__(2)3"/>
      <sheetName val="M_O_3"/>
      <sheetName val="Ana__blocks_y_termin_3"/>
      <sheetName val="Costos_Mano_de_Obra3"/>
      <sheetName val="Insumos_materiales3"/>
      <sheetName val="Ana__Horm_mexc_mort3"/>
      <sheetName val="Análisis_de_Precios3"/>
      <sheetName val="Mov. Tierra"/>
      <sheetName val="Partidas def."/>
      <sheetName val="Mem de Calculo"/>
      <sheetName val="ANALISIS  DE PARTIDAS"/>
      <sheetName val="Contratista"/>
      <sheetName val="Contratista 2"/>
      <sheetName val="a"/>
      <sheetName val="Col_Carga4"/>
      <sheetName val="Col_Carga_(2)4"/>
      <sheetName val="Col_Amarre4"/>
      <sheetName val="Col_Amarre_(2)4"/>
      <sheetName val="Vga_Carga4"/>
      <sheetName val="Vga_Carga_(2)4"/>
      <sheetName val="Vga_Amarre4"/>
      <sheetName val="Vga_Amarre_(2)4"/>
      <sheetName val="Losa_Entrep_4"/>
      <sheetName val="Losa_Entrep__(2)4"/>
      <sheetName val="M_O_4"/>
      <sheetName val="Ana__blocks_y_termin_4"/>
      <sheetName val="Costos_Mano_de_Obra4"/>
      <sheetName val="Insumos_materiales4"/>
      <sheetName val="Ana__Horm_mexc_mort4"/>
      <sheetName val="Análisis_de_Precios4"/>
      <sheetName val="Col_Carga5"/>
      <sheetName val="Col_Carga_(2)5"/>
      <sheetName val="Col_Amarre5"/>
      <sheetName val="Col_Amarre_(2)5"/>
      <sheetName val="Vga_Carga5"/>
      <sheetName val="Vga_Carga_(2)5"/>
      <sheetName val="Vga_Amarre5"/>
      <sheetName val="Vga_Amarre_(2)5"/>
      <sheetName val="Losa_Entrep_5"/>
      <sheetName val="Losa_Entrep__(2)5"/>
      <sheetName val="M_O_5"/>
      <sheetName val="Ana__blocks_y_termin_5"/>
      <sheetName val="Costos_Mano_de_Obra5"/>
      <sheetName val="Insumos_materiales5"/>
      <sheetName val="Ana__Horm_mexc_mort5"/>
      <sheetName val="Análisis_de_Precios5"/>
      <sheetName val="listado equipos a utilizar"/>
      <sheetName val="Analisis Unit. "/>
      <sheetName val="Cargas Sociales"/>
      <sheetName val="Mat"/>
      <sheetName val="MATERIALES"/>
      <sheetName val="OBRAMANO"/>
      <sheetName val="EQUIPOS"/>
      <sheetName val="analisis de costo"/>
      <sheetName val="analisis de pu"/>
      <sheetName val="anal term"/>
      <sheetName val="presup"/>
      <sheetName val="Cotz."/>
      <sheetName val="insumo"/>
      <sheetName val="mezcla"/>
      <sheetName val="MATERIALES LISTADO"/>
      <sheetName val="Cotz_"/>
      <sheetName val="anal_term"/>
      <sheetName val="analisis_de_costo"/>
      <sheetName val="analisis_de_pu"/>
      <sheetName val="mov__tierra"/>
      <sheetName val="MATERIALES_LISTADO"/>
      <sheetName val="anal_term1"/>
      <sheetName val="mov__tierra1"/>
      <sheetName val="Cotz_1"/>
      <sheetName val="analisis_de_costo1"/>
      <sheetName val="MATERIALES_LISTADO1"/>
      <sheetName val="analisis_de_pu1"/>
      <sheetName val="anal_term2"/>
      <sheetName val="mov__tierra2"/>
      <sheetName val="Cotz_2"/>
      <sheetName val="analisis_de_costo2"/>
      <sheetName val="MATERIALES_LISTADO2"/>
      <sheetName val="Cotz_3"/>
      <sheetName val="anal_term3"/>
      <sheetName val="analisis_de_costo3"/>
      <sheetName val="analisis_de_pu2"/>
      <sheetName val="mov__tierra3"/>
      <sheetName val="ANALISIS PLA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I16">
            <v>0</v>
          </cell>
        </row>
      </sheetData>
      <sheetData sheetId="11" refreshError="1"/>
      <sheetData sheetId="12" refreshError="1"/>
      <sheetData sheetId="13"/>
      <sheetData sheetId="14"/>
      <sheetData sheetId="15">
        <row r="9">
          <cell r="J9">
            <v>0</v>
          </cell>
        </row>
      </sheetData>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ow r="9">
          <cell r="J9">
            <v>0</v>
          </cell>
        </row>
      </sheetData>
      <sheetData sheetId="38"/>
      <sheetData sheetId="39">
        <row r="9">
          <cell r="J9">
            <v>0</v>
          </cell>
        </row>
      </sheetData>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ow r="9">
          <cell r="J9">
            <v>0</v>
          </cell>
        </row>
      </sheetData>
      <sheetData sheetId="49"/>
      <sheetData sheetId="50"/>
      <sheetData sheetId="51">
        <row r="9">
          <cell r="J9">
            <v>0</v>
          </cell>
        </row>
      </sheetData>
      <sheetData sheetId="52"/>
      <sheetData sheetId="53"/>
      <sheetData sheetId="54">
        <row r="9">
          <cell r="J9">
            <v>0</v>
          </cell>
        </row>
      </sheetData>
      <sheetData sheetId="55"/>
      <sheetData sheetId="56"/>
      <sheetData sheetId="57"/>
      <sheetData sheetId="58">
        <row r="9">
          <cell r="J9">
            <v>0</v>
          </cell>
        </row>
      </sheetData>
      <sheetData sheetId="59"/>
      <sheetData sheetId="60">
        <row r="9">
          <cell r="J9">
            <v>0</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9">
          <cell r="J9">
            <v>0</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row r="16">
          <cell r="D16" t="str">
            <v>Pie</v>
          </cell>
        </row>
      </sheetData>
      <sheetData sheetId="95">
        <row r="19">
          <cell r="B19" t="str">
            <v>Alimentador THHN #12 Fase</v>
          </cell>
        </row>
      </sheetData>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Grales.Controles de Ob"/>
      <sheetName val="Hoja1"/>
      <sheetName val="Hoja2"/>
      <sheetName val="Hoja3"/>
      <sheetName val="Ins1"/>
      <sheetName val="Ins2"/>
      <sheetName val="InsOfic"/>
      <sheetName val="Cotz."/>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 val="Soportes_Grales_Controles_de_Ob"/>
      <sheetName val="Cotz_"/>
      <sheetName val="Indirectos_(2)"/>
      <sheetName val="Indirectos_Ejec_"/>
      <sheetName val="Pres-Ejec_"/>
      <sheetName val="Pedido_Unit_"/>
      <sheetName val="Pedido_Masivo_"/>
      <sheetName val="Soporte_Pedido_Unit_"/>
      <sheetName val="Soporte_Pedido_Masivo_"/>
      <sheetName val="Partidas_No_Contempladas"/>
      <sheetName val="Col.Amarre"/>
      <sheetName val="Escalera"/>
      <sheetName val="Muros"/>
      <sheetName val="Análisis"/>
      <sheetName val="Precios"/>
      <sheetName val="Col_Amarre"/>
      <sheetName val="Soportes_Grales_Controles_de_O1"/>
      <sheetName val="Cotz_1"/>
      <sheetName val="Indirectos_(2)1"/>
      <sheetName val="Indirectos_Ejec_1"/>
      <sheetName val="Pres-Ejec_1"/>
      <sheetName val="Pedido_Unit_1"/>
      <sheetName val="Pedido_Masivo_1"/>
      <sheetName val="Soporte_Pedido_Unit_1"/>
      <sheetName val="Soporte_Pedido_Masivo_1"/>
      <sheetName val="Partidas_No_Contempladas1"/>
      <sheetName val="Col_Amarre1"/>
      <sheetName val="Soportes_Grales_Controles_de_O2"/>
      <sheetName val="Cotz_2"/>
      <sheetName val="Indirectos_(2)2"/>
      <sheetName val="Indirectos_Ejec_2"/>
      <sheetName val="Pres-Ejec_2"/>
      <sheetName val="Pedido_Unit_2"/>
      <sheetName val="Pedido_Masivo_2"/>
      <sheetName val="Soporte_Pedido_Unit_2"/>
      <sheetName val="Soporte_Pedido_Masivo_2"/>
      <sheetName val="Partidas_No_Contempladas2"/>
      <sheetName val="Col_Amarre2"/>
      <sheetName val="Soportes_Grales_Controles_de_O3"/>
      <sheetName val="Cotz_3"/>
      <sheetName val="Indirectos_(2)3"/>
      <sheetName val="Indirectos_Ejec_3"/>
      <sheetName val="Pres-Ejec_3"/>
      <sheetName val="Pedido_Unit_3"/>
      <sheetName val="Pedido_Masivo_3"/>
      <sheetName val="Soporte_Pedido_Unit_3"/>
      <sheetName val="Soporte_Pedido_Masivo_3"/>
      <sheetName val="Partidas_No_Contempladas3"/>
      <sheetName val="Col_Amarre3"/>
      <sheetName val="Ana"/>
      <sheetName val="materiales"/>
      <sheetName val="Soportes_Grales_Controles_de_O4"/>
      <sheetName val="Cotz_4"/>
      <sheetName val="Indirectos_(2)4"/>
      <sheetName val="Indirectos_Ejec_4"/>
      <sheetName val="Pres-Ejec_4"/>
      <sheetName val="Pedido_Unit_4"/>
      <sheetName val="Pedido_Masivo_4"/>
      <sheetName val="Soporte_Pedido_Unit_4"/>
      <sheetName val="Soporte_Pedido_Masivo_4"/>
      <sheetName val="Partidas_No_Contempladas4"/>
      <sheetName val="Col_Amarre4"/>
      <sheetName val="Soportes_Grales_Controles_de_O5"/>
      <sheetName val="Cotz_5"/>
      <sheetName val="Indirectos_(2)5"/>
      <sheetName val="Indirectos_Ejec_5"/>
      <sheetName val="Pres-Ejec_5"/>
      <sheetName val="Pedido_Unit_5"/>
      <sheetName val="Pedido_Masivo_5"/>
      <sheetName val="Soporte_Pedido_Unit_5"/>
      <sheetName val="Soporte_Pedido_Masivo_5"/>
      <sheetName val="Partidas_No_Contempladas5"/>
      <sheetName val="Col_Amarre5"/>
      <sheetName val="Insumos"/>
      <sheetName val="Análisis de Precios"/>
      <sheetName val="MANT.TRANSITO"/>
      <sheetName val="Cashflow"/>
      <sheetName val="Costo Venta"/>
      <sheetName val="OBRAMANO"/>
      <sheetName val="EQUIPOS"/>
      <sheetName val="Mat"/>
      <sheetName val="Resumen Precio Equipos"/>
      <sheetName val="o.m. y salarios"/>
      <sheetName val="Mezcla"/>
      <sheetName val="insumo"/>
      <sheetName val="CUBICACION "/>
      <sheetName val="qqVgas"/>
      <sheetName val="Analisis Unitarios"/>
      <sheetName val="presupuesto"/>
      <sheetName val="MO"/>
      <sheetName val="a"/>
      <sheetName val="electrico"/>
      <sheetName val="anal term"/>
      <sheetName val="Ana-Sanit."/>
      <sheetName val="Anal. horm."/>
      <sheetName val="CUBICACION_"/>
      <sheetName val="Resumen_Precio_Equipos"/>
      <sheetName val="o_m__y_salarios"/>
      <sheetName val="Analisis_Unitarios"/>
      <sheetName val="anal_term"/>
      <sheetName val="Ana-Sanit_"/>
      <sheetName val="Anal__horm_"/>
      <sheetName val="CUBICACION_1"/>
      <sheetName val="Analisis_Unitarios1"/>
      <sheetName val="anal_term1"/>
      <sheetName val="Ana-Sanit_1"/>
      <sheetName val="Anal__horm_1"/>
      <sheetName val="Resumen_Precio_Equipos1"/>
      <sheetName val="o_m__y_salarios1"/>
      <sheetName val="Soportes_Grales_Controles_de_O6"/>
      <sheetName val="Cotz_6"/>
      <sheetName val="Indirectos_(2)6"/>
      <sheetName val="Indirectos_Ejec_6"/>
      <sheetName val="Pres-Ejec_6"/>
      <sheetName val="Pedido_Unit_6"/>
      <sheetName val="Pedido_Masivo_6"/>
      <sheetName val="Soporte_Pedido_Unit_6"/>
      <sheetName val="Soporte_Pedido_Masivo_6"/>
      <sheetName val="Partidas_No_Contempladas6"/>
      <sheetName val="CUBICACION_2"/>
      <sheetName val="Analisis_Unitarios2"/>
      <sheetName val="Col_Amarre6"/>
      <sheetName val="anal_term2"/>
      <sheetName val="Ana-Sanit_2"/>
      <sheetName val="Anal__horm_2"/>
      <sheetName val="Soportes_Grales_Controles_de_O7"/>
      <sheetName val="Cotz_7"/>
      <sheetName val="Indirectos_(2)7"/>
      <sheetName val="Indirectos_Ejec_7"/>
      <sheetName val="Pres-Ejec_7"/>
      <sheetName val="Pedido_Unit_7"/>
      <sheetName val="Pedido_Masivo_7"/>
      <sheetName val="Soporte_Pedido_Unit_7"/>
      <sheetName val="Soporte_Pedido_Masivo_7"/>
      <sheetName val="Partidas_No_Contempladas7"/>
      <sheetName val="CUBICACION_3"/>
      <sheetName val="Resumen_Precio_Equipos2"/>
      <sheetName val="o_m__y_salarios2"/>
      <sheetName val="Col_Amarre7"/>
      <sheetName val="Analisis_Unitarios3"/>
      <sheetName val="IN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sheetData sheetId="97"/>
      <sheetData sheetId="98" refreshError="1"/>
      <sheetData sheetId="99" refreshError="1"/>
      <sheetData sheetId="100"/>
      <sheetData sheetId="101" refreshError="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resupuesto"/>
      <sheetName val="Analisis albañileria"/>
      <sheetName val="Analisis Electrico"/>
      <sheetName val="qqVgas"/>
      <sheetName val="qqLosa1 "/>
      <sheetName val="qqEscalera"/>
      <sheetName val="Analisis_albañileria"/>
      <sheetName val="Analisis_Electrico"/>
      <sheetName val="qqLosa1_"/>
      <sheetName val="Cotz."/>
      <sheetName val="Col.Amarre"/>
      <sheetName val="Escalera"/>
      <sheetName val="Muros"/>
      <sheetName val="analisis"/>
      <sheetName val="Insumos"/>
      <sheetName val="Análisis de Precios"/>
      <sheetName val="Cotz_"/>
      <sheetName val="Col_Amarre"/>
      <sheetName val="Analisis_albañileria1"/>
      <sheetName val="Analisis_Electrico1"/>
      <sheetName val="qqLosa1_1"/>
      <sheetName val="Cotz_1"/>
      <sheetName val="Col_Amarre1"/>
      <sheetName val="Analisis_albañileria2"/>
      <sheetName val="Analisis_Electrico2"/>
      <sheetName val="qqLosa1_2"/>
      <sheetName val="Cotz_2"/>
      <sheetName val="Col_Amarre2"/>
      <sheetName val="Analisis_albañileria3"/>
      <sheetName val="Analisis_Electrico3"/>
      <sheetName val="qqLosa1_3"/>
      <sheetName val="Cotz_3"/>
      <sheetName val="Col_Amarre3"/>
      <sheetName val="Rendimientos OM"/>
      <sheetName val="Ana. blocks y termin."/>
      <sheetName val="Costos Mano de Obra"/>
      <sheetName val="Insumos materiales"/>
      <sheetName val="Ana. Horm mexc mort"/>
      <sheetName val="Analisis_albañileria4"/>
      <sheetName val="Analisis_Electrico4"/>
      <sheetName val="qqLosa1_4"/>
      <sheetName val="Cotz_4"/>
      <sheetName val="Col_Amarre4"/>
      <sheetName val="Analisis_albañileria5"/>
      <sheetName val="Analisis_Electrico5"/>
      <sheetName val="qqLosa1_5"/>
      <sheetName val="Cotz_5"/>
      <sheetName val="Col_Amarre5"/>
      <sheetName val="Mat"/>
      <sheetName val="anal term"/>
      <sheetName val="analisis sto dgo"/>
      <sheetName val="MATERIALES LISTADO"/>
      <sheetName val="Jornal"/>
      <sheetName val="Anal. horm."/>
      <sheetName val="PU-Elect."/>
      <sheetName val="Ana-Sanit."/>
      <sheetName val="Pu-Sanit."/>
      <sheetName val="V.Tierras A"/>
      <sheetName val="analisis de costo"/>
      <sheetName val="a"/>
      <sheetName val="MANO DE OBRA"/>
      <sheetName val="anal_term"/>
      <sheetName val="analisis_sto_dgo"/>
      <sheetName val="MATERIALES_LISTADO"/>
      <sheetName val="Anal__horm_"/>
      <sheetName val="PU-Elect_"/>
      <sheetName val="Ana-Sanit_"/>
      <sheetName val="Pu-Sanit_"/>
      <sheetName val="Insumos_materiales"/>
      <sheetName val="Costos_Mano_de_Obra"/>
      <sheetName val="V_Tierras_A"/>
      <sheetName val="analisis_de_costo"/>
      <sheetName val="MANO_DE_OBRA"/>
      <sheetName val="Análisis_de_Precios"/>
      <sheetName val="anal_term1"/>
      <sheetName val="analisis_sto_dgo1"/>
      <sheetName val="MATERIALES_LISTADO1"/>
      <sheetName val="Anal__horm_1"/>
      <sheetName val="PU-Elect_1"/>
      <sheetName val="Ana-Sanit_1"/>
      <sheetName val="Pu-Sanit_1"/>
      <sheetName val="Insumos_materiales1"/>
      <sheetName val="Costos_Mano_de_Obra1"/>
      <sheetName val="V_Tierras_A1"/>
      <sheetName val="analisis_de_costo1"/>
      <sheetName val="MANO_DE_OBRA1"/>
      <sheetName val="Análisis_de_Precios1"/>
      <sheetName val="Analisis_albañileria6"/>
      <sheetName val="Analisis_Electrico6"/>
      <sheetName val="qqLosa1_6"/>
      <sheetName val="anal_term2"/>
      <sheetName val="analisis_sto_dgo2"/>
      <sheetName val="MATERIALES_LISTADO2"/>
      <sheetName val="Anal__horm_2"/>
      <sheetName val="PU-Elect_2"/>
      <sheetName val="Ana-Sanit_2"/>
      <sheetName val="Pu-Sanit_2"/>
      <sheetName val="Insumos_materiales2"/>
      <sheetName val="Costos_Mano_de_Obra2"/>
      <sheetName val="V_Tierras_A2"/>
      <sheetName val="Cotz_6"/>
      <sheetName val="Col_Amarre6"/>
      <sheetName val="analisis_de_costo2"/>
      <sheetName val="MANO_DE_OBRA2"/>
      <sheetName val="Analisis_albañileria7"/>
      <sheetName val="Analisis_Electrico7"/>
      <sheetName val="qqLosa1_7"/>
      <sheetName val="anal_term3"/>
      <sheetName val="analisis_sto_dgo3"/>
      <sheetName val="MATERIALES_LISTADO3"/>
      <sheetName val="Anal__horm_3"/>
      <sheetName val="PU-Elect_3"/>
      <sheetName val="Ana-Sanit_3"/>
      <sheetName val="Pu-Sanit_3"/>
      <sheetName val="Cotz_7"/>
      <sheetName val="Col_Amarre7"/>
      <sheetName val="Insumos_materiales3"/>
      <sheetName val="Costos_Mano_de_Obra3"/>
      <sheetName val="V_Tierras_A3"/>
      <sheetName val="analisis_de_costo3"/>
      <sheetName val="MATERIALES"/>
      <sheetName val="OBRAMANO"/>
      <sheetName val="EQUIPOS"/>
    </sheetNames>
    <sheetDataSet>
      <sheetData sheetId="0" refreshError="1"/>
      <sheetData sheetId="1" refreshError="1"/>
      <sheetData sheetId="2" refreshError="1"/>
      <sheetData sheetId="3" refreshError="1"/>
      <sheetData sheetId="4" refreshError="1"/>
      <sheetData sheetId="5"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9">
          <cell r="C9">
            <v>1525</v>
          </cell>
        </row>
      </sheetData>
      <sheetData sheetId="1"/>
      <sheetData sheetId="2"/>
      <sheetData sheetId="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 val="Mov__tierra"/>
      <sheetName val="H_A_"/>
      <sheetName val="Cuantia_de_Acero"/>
      <sheetName val="Muros_y_Term"/>
      <sheetName val="M.O."/>
      <sheetName val="Mov__tierra1"/>
      <sheetName val="H_A_1"/>
      <sheetName val="Cuantia_de_Acero1"/>
      <sheetName val="Muros_y_Term1"/>
      <sheetName val="ANALISIS HORMIGON ARMADO"/>
      <sheetName val="ANALISIS_HORMIGON_ARMADO"/>
      <sheetName val="Mov__tierra2"/>
      <sheetName val="H_A_2"/>
      <sheetName val="Cuantia_de_Acero2"/>
      <sheetName val="Muros_y_Term2"/>
      <sheetName val="ANALISIS_HORMIGON_ARMADO1"/>
      <sheetName val="Mov__tierra3"/>
      <sheetName val="H_A_3"/>
      <sheetName val="Cuantia_de_Acero3"/>
      <sheetName val="Muros_y_Term3"/>
      <sheetName val="ANALISIS_HORMIGON_ARMADO2"/>
      <sheetName val="GONZA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Villa Crhist"/>
      <sheetName val="Villa Kurt"/>
      <sheetName val="Villa fRIDEL"/>
      <sheetName val="Hoja Presentacion (3)"/>
      <sheetName val="Hoja Presentacion (2)"/>
      <sheetName val="Hoja Presentacion Plastbau"/>
      <sheetName val="Hoja Presentacion Convencional"/>
      <sheetName val="Hoja Presentacion"/>
      <sheetName val="Analisis Plastbau "/>
      <sheetName val="Insumos"/>
      <sheetName val="HOTEL SUNSCAPE EDF. I I Y V"/>
      <sheetName val="HOTEL SUNSCAPE EDF. I"/>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EST N. DE OVANDO CENTRAL (MOD. "/>
      <sheetName val="ANALISIS HORMIGON ARMADO"/>
      <sheetName val="LISTA DE MATERIALES"/>
      <sheetName val="M.O."/>
      <sheetName val="Ins"/>
      <sheetName val="Ins 2"/>
      <sheetName val="m.t C"/>
      <sheetName val="Analisis"/>
      <sheetName val="materiales"/>
      <sheetName val="obramano"/>
    </sheetNames>
    <sheetDataSet>
      <sheetData sheetId="0" refreshError="1">
        <row r="439">
          <cell r="N439">
            <v>1730.989519230769</v>
          </cell>
        </row>
        <row r="808">
          <cell r="N808">
            <v>226.92368946153846</v>
          </cell>
        </row>
        <row r="821">
          <cell r="N821">
            <v>251.20814715384614</v>
          </cell>
        </row>
        <row r="845">
          <cell r="N845">
            <v>193.88830623076925</v>
          </cell>
        </row>
        <row r="890">
          <cell r="N890">
            <v>39.338457000000005</v>
          </cell>
        </row>
        <row r="906">
          <cell r="N906">
            <v>81.947692000000004</v>
          </cell>
        </row>
        <row r="957">
          <cell r="N957">
            <v>17.390142000000001</v>
          </cell>
        </row>
        <row r="988">
          <cell r="N988">
            <v>55.629141400000002</v>
          </cell>
        </row>
        <row r="1024">
          <cell r="N1024">
            <v>1337.1420170454546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Analisis"/>
      <sheetName val="analisis detallado"/>
      <sheetName val="caseta_de_planta_(2)1"/>
      <sheetName val="cisterna_1"/>
      <sheetName val="caseta_de_planta1"/>
      <sheetName val="Relacion_de_proyecto1"/>
      <sheetName val="Análisis_de_Precios1"/>
      <sheetName val="Ins"/>
      <sheetName val="PRECIOS"/>
      <sheetName val="MATERIALES_LISTADO"/>
      <sheetName val="M_O_"/>
      <sheetName val="analisis_detallado"/>
      <sheetName val="M_O_1"/>
      <sheetName val="analisis_detallado1"/>
      <sheetName val="caseta_de_planta_(2)2"/>
      <sheetName val="cisterna_2"/>
      <sheetName val="caseta_de_planta2"/>
      <sheetName val="Relacion_de_proyecto2"/>
      <sheetName val="Análisis_de_Precios2"/>
      <sheetName val="M_O_2"/>
      <sheetName val="analisis_detallado2"/>
      <sheetName val="caseta_de_planta_(2)3"/>
      <sheetName val="cisterna_3"/>
      <sheetName val="caseta_de_planta3"/>
      <sheetName val="Relacion_de_proyecto3"/>
      <sheetName val="Análisis_de_Precios3"/>
      <sheetName val="M_O_3"/>
      <sheetName val="analisis_detallado3"/>
      <sheetName val="MO"/>
      <sheetName val="caseta_de_planta_(2)4"/>
      <sheetName val="cisterna_4"/>
      <sheetName val="caseta_de_planta4"/>
      <sheetName val="Relacion_de_proyecto4"/>
      <sheetName val="Análisis_de_Precios4"/>
      <sheetName val="M_O_4"/>
      <sheetName val="analisis_detallado4"/>
      <sheetName val="caseta_de_planta_(2)5"/>
      <sheetName val="cisterna_5"/>
      <sheetName val="caseta_de_planta5"/>
      <sheetName val="Relacion_de_proyecto5"/>
      <sheetName val="Análisis_de_Precios5"/>
      <sheetName val="M_O_5"/>
      <sheetName val="analisis_detallado5"/>
      <sheetName val="MATERIALES"/>
      <sheetName val="OBRAMANO"/>
      <sheetName val="EQUIPOS"/>
      <sheetName val="M.O y Rendimientos"/>
      <sheetName val="Col.Amarre"/>
      <sheetName val="Escalera"/>
      <sheetName val="Muros"/>
      <sheetName val="analisis trabajos generales"/>
      <sheetName val="presup"/>
      <sheetName val="V.Tierras A"/>
      <sheetName val="listado equipos a utilizar"/>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analisis sto dgo"/>
      <sheetName val="INSU"/>
      <sheetName val="Análisis de partidas"/>
      <sheetName val="Listado de Precios"/>
      <sheetName val="CUB02"/>
      <sheetName val="PU-B-GS"/>
      <sheetName val="Hormigones Bavaro"/>
      <sheetName val="M.O Y Rendtos"/>
      <sheetName val="Analisis de Costos"/>
      <sheetName val="ANALISIS NUEVOS"/>
      <sheetName val="PRES no"/>
      <sheetName val="Mano Obra"/>
      <sheetName val="Cotización Metalesa"/>
      <sheetName val="Rendimientos OM"/>
      <sheetName val="Ana"/>
    </sheetNames>
    <sheetDataSet>
      <sheetData sheetId="0" refreshError="1"/>
      <sheetData sheetId="1" refreshError="1"/>
      <sheetData sheetId="2">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row r="65536">
          <cell r="C65536" t="str">
            <v>Cant.</v>
          </cell>
        </row>
      </sheetData>
      <sheetData sheetId="3" refreshError="1"/>
      <sheetData sheetId="4">
        <row r="7">
          <cell r="C7" t="str">
            <v>Cant.</v>
          </cell>
        </row>
      </sheetData>
      <sheetData sheetId="5">
        <row r="2">
          <cell r="C2">
            <v>0</v>
          </cell>
        </row>
      </sheetData>
      <sheetData sheetId="6">
        <row r="8">
          <cell r="C8" t="str">
            <v>Cant.</v>
          </cell>
        </row>
      </sheetData>
      <sheetData sheetId="7">
        <row r="8">
          <cell r="C8" t="str">
            <v>Cant.</v>
          </cell>
        </row>
      </sheetData>
      <sheetData sheetId="8">
        <row r="7">
          <cell r="C7" t="str">
            <v>Cant.</v>
          </cell>
        </row>
        <row r="8">
          <cell r="C8" t="str">
            <v>Cant.</v>
          </cell>
          <cell r="E8" t="str">
            <v>P.U. RD$</v>
          </cell>
        </row>
        <row r="10">
          <cell r="C10">
            <v>1</v>
          </cell>
          <cell r="E10" t="str">
            <v>P.A.</v>
          </cell>
        </row>
        <row r="12">
          <cell r="E12" t="str">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cell>
          <cell r="E131" t="str">
            <v/>
          </cell>
        </row>
        <row r="132">
          <cell r="C132">
            <v>1</v>
          </cell>
          <cell r="E132">
            <v>0</v>
          </cell>
        </row>
        <row r="133">
          <cell r="C133">
            <v>1</v>
          </cell>
          <cell r="E133">
            <v>0</v>
          </cell>
        </row>
        <row r="134">
          <cell r="C134">
            <v>1</v>
          </cell>
          <cell r="E134">
            <v>0</v>
          </cell>
        </row>
        <row r="135">
          <cell r="C135">
            <v>1</v>
          </cell>
          <cell r="E135">
            <v>0</v>
          </cell>
        </row>
        <row r="138">
          <cell r="C138" t="str">
            <v/>
          </cell>
          <cell r="E138" t="str">
            <v/>
          </cell>
        </row>
        <row r="139">
          <cell r="C139">
            <v>1</v>
          </cell>
          <cell r="E139">
            <v>0</v>
          </cell>
        </row>
        <row r="140">
          <cell r="C140">
            <v>1</v>
          </cell>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efreshError="1"/>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row r="7">
          <cell r="C7" t="str">
            <v>Cant.</v>
          </cell>
        </row>
      </sheetData>
      <sheetData sheetId="28" refreshError="1"/>
      <sheetData sheetId="29" refreshError="1"/>
      <sheetData sheetId="30" refreshError="1"/>
      <sheetData sheetId="31">
        <row r="6">
          <cell r="E6" t="str">
            <v>P.U. RD$</v>
          </cell>
        </row>
      </sheetData>
      <sheetData sheetId="32">
        <row r="6">
          <cell r="E6" t="str">
            <v>P.U. RD$</v>
          </cell>
        </row>
      </sheetData>
      <sheetData sheetId="33">
        <row r="6">
          <cell r="E6" t="str">
            <v>P.U. RD$</v>
          </cell>
        </row>
      </sheetData>
      <sheetData sheetId="34">
        <row r="6">
          <cell r="E6" t="str">
            <v>P.U. RD$</v>
          </cell>
        </row>
      </sheetData>
      <sheetData sheetId="35">
        <row r="6">
          <cell r="E6" t="str">
            <v>P.U. RD$</v>
          </cell>
        </row>
      </sheetData>
      <sheetData sheetId="36">
        <row r="6">
          <cell r="E6" t="str">
            <v>P.U. RD$</v>
          </cell>
        </row>
      </sheetData>
      <sheetData sheetId="37">
        <row r="6">
          <cell r="E6" t="str">
            <v>P.U. RD$</v>
          </cell>
        </row>
      </sheetData>
      <sheetData sheetId="38">
        <row r="6">
          <cell r="E6" t="str">
            <v>P.U. RD$</v>
          </cell>
        </row>
      </sheetData>
      <sheetData sheetId="39">
        <row r="6">
          <cell r="E6" t="str">
            <v>P.U. RD$</v>
          </cell>
        </row>
      </sheetData>
      <sheetData sheetId="40">
        <row r="6">
          <cell r="E6" t="str">
            <v>P.U. RD$</v>
          </cell>
        </row>
      </sheetData>
      <sheetData sheetId="41">
        <row r="6">
          <cell r="E6" t="str">
            <v>P.U. RD$</v>
          </cell>
        </row>
      </sheetData>
      <sheetData sheetId="42">
        <row r="4">
          <cell r="C4">
            <v>0</v>
          </cell>
        </row>
      </sheetData>
      <sheetData sheetId="43">
        <row r="6">
          <cell r="E6" t="str">
            <v>P.U. RD$</v>
          </cell>
        </row>
      </sheetData>
      <sheetData sheetId="44">
        <row r="6">
          <cell r="C6" t="str">
            <v>CANT.</v>
          </cell>
        </row>
      </sheetData>
      <sheetData sheetId="45">
        <row r="6">
          <cell r="E6" t="str">
            <v>P.U. RD$</v>
          </cell>
        </row>
      </sheetData>
      <sheetData sheetId="46">
        <row r="7">
          <cell r="C7" t="str">
            <v>Cant.</v>
          </cell>
        </row>
      </sheetData>
      <sheetData sheetId="47">
        <row r="7">
          <cell r="C7" t="str">
            <v>Cant.</v>
          </cell>
        </row>
      </sheetData>
      <sheetData sheetId="48">
        <row r="7">
          <cell r="C7" t="str">
            <v>Cant.</v>
          </cell>
        </row>
      </sheetData>
      <sheetData sheetId="49" refreshError="1"/>
      <sheetData sheetId="50">
        <row r="4">
          <cell r="C4">
            <v>0</v>
          </cell>
        </row>
      </sheetData>
      <sheetData sheetId="51">
        <row r="4">
          <cell r="C4">
            <v>0</v>
          </cell>
        </row>
      </sheetData>
      <sheetData sheetId="52">
        <row r="4">
          <cell r="C4">
            <v>0</v>
          </cell>
        </row>
      </sheetData>
      <sheetData sheetId="53">
        <row r="4">
          <cell r="C4">
            <v>0</v>
          </cell>
        </row>
      </sheetData>
      <sheetData sheetId="54">
        <row r="4">
          <cell r="C4">
            <v>0</v>
          </cell>
        </row>
      </sheetData>
      <sheetData sheetId="55">
        <row r="4">
          <cell r="C4">
            <v>0</v>
          </cell>
        </row>
      </sheetData>
      <sheetData sheetId="56">
        <row r="4">
          <cell r="C4">
            <v>0</v>
          </cell>
        </row>
      </sheetData>
      <sheetData sheetId="57">
        <row r="4">
          <cell r="C4">
            <v>0</v>
          </cell>
        </row>
      </sheetData>
      <sheetData sheetId="58">
        <row r="4">
          <cell r="C4">
            <v>0</v>
          </cell>
        </row>
      </sheetData>
      <sheetData sheetId="59">
        <row r="4">
          <cell r="C4">
            <v>0</v>
          </cell>
        </row>
      </sheetData>
      <sheetData sheetId="60">
        <row r="4">
          <cell r="C4">
            <v>0</v>
          </cell>
        </row>
      </sheetData>
      <sheetData sheetId="61">
        <row r="1">
          <cell r="E1">
            <v>0</v>
          </cell>
        </row>
      </sheetData>
      <sheetData sheetId="62">
        <row r="1">
          <cell r="E1">
            <v>0</v>
          </cell>
        </row>
      </sheetData>
      <sheetData sheetId="63">
        <row r="4">
          <cell r="C4">
            <v>0</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1">
          <cell r="E1">
            <v>0</v>
          </cell>
        </row>
      </sheetData>
      <sheetData sheetId="80">
        <row r="4">
          <cell r="C4">
            <v>0</v>
          </cell>
        </row>
      </sheetData>
      <sheetData sheetId="81">
        <row r="4">
          <cell r="C4">
            <v>0</v>
          </cell>
        </row>
      </sheetData>
      <sheetData sheetId="82">
        <row r="6">
          <cell r="C6" t="str">
            <v>CANT.</v>
          </cell>
        </row>
      </sheetData>
      <sheetData sheetId="83">
        <row r="1">
          <cell r="E1">
            <v>0</v>
          </cell>
        </row>
      </sheetData>
      <sheetData sheetId="84">
        <row r="1">
          <cell r="E1">
            <v>0</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 val="Análisis"/>
      <sheetName val="Insumos materiales"/>
      <sheetName val="Costos Mano de Obra"/>
      <sheetName val="Ana. Horm mexc mort"/>
      <sheetName val="Equipos"/>
      <sheetName val="EST N. DE OVANDO CENTRAL (MOD. "/>
      <sheetName val="O.M. y Salarios"/>
      <sheetName val="Resumen Precio Equipos"/>
      <sheetName val="Materiales"/>
      <sheetName val="qqVgas"/>
      <sheetName val="datos_project"/>
      <sheetName val="PRESUPUESTO_pañetado"/>
      <sheetName val="PRESUPUESTO_violinado"/>
      <sheetName val="Analisis_Unit__"/>
      <sheetName val="Datos_Para_Project"/>
      <sheetName val="Cargas_Sociales"/>
      <sheetName val="Tarifas_de_Alquiler_de_Equipo"/>
      <sheetName val="PRE_Desvio_Alcant___Potable"/>
      <sheetName val="análisis de costo edificios"/>
      <sheetName val="Insumos_materiales"/>
      <sheetName val="Costos_Mano_de_Obra"/>
      <sheetName val="Ana__Horm_mexc_mort"/>
      <sheetName val="EST_N__DE_OVANDO_CENTRAL_(MOD__"/>
      <sheetName val="análisis_de_costo_edificios"/>
      <sheetName val="datos_project1"/>
      <sheetName val="PRESUPUESTO_pañetado1"/>
      <sheetName val="PRESUPUESTO_violinado1"/>
      <sheetName val="Analisis_Unit__1"/>
      <sheetName val="Datos_Para_Project1"/>
      <sheetName val="Cargas_Sociales1"/>
      <sheetName val="Tarifas_de_Alquiler_de_Equipo1"/>
      <sheetName val="PRE_Desvio_Alcant___Potable1"/>
      <sheetName val="Insumos_materiales1"/>
      <sheetName val="Costos_Mano_de_Obra1"/>
      <sheetName val="Ana__Horm_mexc_mort1"/>
      <sheetName val="EST_N__DE_OVANDO_CENTRAL_(MOD_1"/>
      <sheetName val="análisis_de_costo_edificios1"/>
      <sheetName val="datos_project2"/>
      <sheetName val="PRESUPUESTO_pañetado2"/>
      <sheetName val="PRESUPUESTO_violinado2"/>
      <sheetName val="Analisis_Unit__2"/>
      <sheetName val="Datos_Para_Project2"/>
      <sheetName val="Cargas_Sociales2"/>
      <sheetName val="Tarifas_de_Alquiler_de_Equipo2"/>
      <sheetName val="PRE_Desvio_Alcant___Potable2"/>
      <sheetName val="Insumos_materiales2"/>
      <sheetName val="Costos_Mano_de_Obra2"/>
      <sheetName val="Ana__Horm_mexc_mort2"/>
      <sheetName val="EST_N__DE_OVANDO_CENTRAL_(MOD_2"/>
      <sheetName val="análisis_de_costo_edificios2"/>
      <sheetName val="datos_project3"/>
      <sheetName val="PRESUPUESTO_pañetado3"/>
      <sheetName val="PRESUPUESTO_violinado3"/>
      <sheetName val="Analisis_Unit__3"/>
      <sheetName val="Datos_Para_Project3"/>
      <sheetName val="Cargas_Sociales3"/>
      <sheetName val="Tarifas_de_Alquiler_de_Equipo3"/>
      <sheetName val="PRE_Desvio_Alcant___Potable3"/>
      <sheetName val="Insumos_materiales3"/>
      <sheetName val="Costos_Mano_de_Obra3"/>
      <sheetName val="Ana__Horm_mexc_mort3"/>
      <sheetName val="EST_N__DE_OVANDO_CENTRAL_(MOD_3"/>
      <sheetName val="análisis_de_costo_edificios3"/>
      <sheetName val="datos_project4"/>
      <sheetName val="PRESUPUESTO_pañetado4"/>
      <sheetName val="PRESUPUESTO_violinado4"/>
      <sheetName val="Analisis_Unit__4"/>
      <sheetName val="Datos_Para_Project4"/>
      <sheetName val="Cargas_Sociales4"/>
      <sheetName val="Tarifas_de_Alquiler_de_Equipo4"/>
      <sheetName val="PRE_Desvio_Alcant___Potable4"/>
      <sheetName val="Insumos_materiales4"/>
      <sheetName val="Costos_Mano_de_Obra4"/>
      <sheetName val="Ana__Horm_mexc_mort4"/>
      <sheetName val="EST_N__DE_OVANDO_CENTRAL_(MOD_4"/>
      <sheetName val="análisis_de_costo_edificios4"/>
      <sheetName val="datos_project5"/>
      <sheetName val="PRESUPUESTO_pañetado5"/>
      <sheetName val="PRESUPUESTO_violinado5"/>
      <sheetName val="Analisis_Unit__5"/>
      <sheetName val="Datos_Para_Project5"/>
      <sheetName val="Cargas_Sociales5"/>
      <sheetName val="Tarifas_de_Alquiler_de_Equipo5"/>
      <sheetName val="PRE_Desvio_Alcant___Potable5"/>
      <sheetName val="Insumos_materiales5"/>
      <sheetName val="Costos_Mano_de_Obra5"/>
      <sheetName val="Ana__Horm_mexc_mort5"/>
      <sheetName val="EST_N__DE_OVANDO_CENTRAL_(MOD_5"/>
      <sheetName val="análisis_de_costo_edificios5"/>
      <sheetName val="listado equipos a utilizar"/>
      <sheetName val="Ana. blocks y termin."/>
      <sheetName val="ANALISIS PARTIDAS CARRET."/>
      <sheetName val="OFICINA Y LABORATORIO"/>
      <sheetName val="O_M__y_Salarios"/>
      <sheetName val="Resumen_Precio_Equipos"/>
      <sheetName val="Insumos"/>
      <sheetName val="M.O Y Rendtos"/>
      <sheetName val="Analisis de Costos"/>
      <sheetName val="Rendimientos OM"/>
      <sheetName val="Hoja1"/>
      <sheetName val="PRECIOS_ELE"/>
    </sheetNames>
    <sheetDataSet>
      <sheetData sheetId="0">
        <row r="3">
          <cell r="G3">
            <v>212.68726395300044</v>
          </cell>
        </row>
      </sheetData>
      <sheetData sheetId="1">
        <row r="3">
          <cell r="G3">
            <v>212.68726395300044</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41">
          <cell r="F41">
            <v>900</v>
          </cell>
        </row>
        <row r="42">
          <cell r="F42">
            <v>800</v>
          </cell>
        </row>
        <row r="44">
          <cell r="F44">
            <v>1180</v>
          </cell>
        </row>
        <row r="47">
          <cell r="F47">
            <v>320</v>
          </cell>
        </row>
        <row r="49">
          <cell r="F49">
            <v>225</v>
          </cell>
        </row>
        <row r="64">
          <cell r="F64">
            <v>3651.0638888888889</v>
          </cell>
        </row>
        <row r="74">
          <cell r="F74">
            <v>3252.5111111111114</v>
          </cell>
        </row>
        <row r="85">
          <cell r="F85">
            <v>4011.2777777777778</v>
          </cell>
        </row>
      </sheetData>
      <sheetData sheetId="5">
        <row r="3">
          <cell r="G3">
            <v>212.68726395300044</v>
          </cell>
        </row>
      </sheetData>
      <sheetData sheetId="6">
        <row r="3">
          <cell r="G3">
            <v>212.68726395300044</v>
          </cell>
        </row>
        <row r="23">
          <cell r="G23">
            <v>1.3036438662750036</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G3">
            <v>212.68726395300044</v>
          </cell>
        </row>
      </sheetData>
      <sheetData sheetId="20">
        <row r="3">
          <cell r="G3">
            <v>212.68726395300044</v>
          </cell>
        </row>
      </sheetData>
      <sheetData sheetId="21">
        <row r="3">
          <cell r="G3">
            <v>212.68726395300044</v>
          </cell>
        </row>
      </sheetData>
      <sheetData sheetId="22">
        <row r="3">
          <cell r="G3">
            <v>212.68726395300044</v>
          </cell>
        </row>
      </sheetData>
      <sheetData sheetId="23">
        <row r="3">
          <cell r="G3">
            <v>212.68726395300044</v>
          </cell>
        </row>
      </sheetData>
      <sheetData sheetId="24">
        <row r="3">
          <cell r="G3">
            <v>212.68726395300044</v>
          </cell>
        </row>
      </sheetData>
      <sheetData sheetId="25">
        <row r="3">
          <cell r="G3">
            <v>212.68726395300044</v>
          </cell>
        </row>
      </sheetData>
      <sheetData sheetId="26">
        <row r="3">
          <cell r="G3">
            <v>212.68726395300044</v>
          </cell>
        </row>
      </sheetData>
      <sheetData sheetId="27" refreshError="1"/>
      <sheetData sheetId="28">
        <row r="3">
          <cell r="G3">
            <v>212.68726395300044</v>
          </cell>
        </row>
      </sheetData>
      <sheetData sheetId="29">
        <row r="3">
          <cell r="G3">
            <v>212.68726395300044</v>
          </cell>
        </row>
      </sheetData>
      <sheetData sheetId="30">
        <row r="3">
          <cell r="G3">
            <v>212.68726395300044</v>
          </cell>
        </row>
      </sheetData>
      <sheetData sheetId="31">
        <row r="3">
          <cell r="G3">
            <v>212.68726395300044</v>
          </cell>
        </row>
      </sheetData>
      <sheetData sheetId="32">
        <row r="3">
          <cell r="G3">
            <v>212.68726395300044</v>
          </cell>
        </row>
      </sheetData>
      <sheetData sheetId="33">
        <row r="3">
          <cell r="G3">
            <v>212.68726395300044</v>
          </cell>
        </row>
      </sheetData>
      <sheetData sheetId="34">
        <row r="3">
          <cell r="G3">
            <v>212.68726395300044</v>
          </cell>
        </row>
      </sheetData>
      <sheetData sheetId="35">
        <row r="3">
          <cell r="G3">
            <v>212.68726395300044</v>
          </cell>
        </row>
      </sheetData>
      <sheetData sheetId="36">
        <row r="3">
          <cell r="G3">
            <v>212.68726395300044</v>
          </cell>
        </row>
      </sheetData>
      <sheetData sheetId="37">
        <row r="3">
          <cell r="G3">
            <v>212.68726395300044</v>
          </cell>
        </row>
      </sheetData>
      <sheetData sheetId="38">
        <row r="3">
          <cell r="G3">
            <v>212.68726395300044</v>
          </cell>
        </row>
      </sheetData>
      <sheetData sheetId="39">
        <row r="3">
          <cell r="G3">
            <v>212.68726395300044</v>
          </cell>
        </row>
      </sheetData>
      <sheetData sheetId="40"/>
      <sheetData sheetId="41">
        <row r="3">
          <cell r="G3">
            <v>212.68726395300044</v>
          </cell>
        </row>
      </sheetData>
      <sheetData sheetId="42">
        <row r="3">
          <cell r="G3">
            <v>212.68726395300044</v>
          </cell>
        </row>
      </sheetData>
      <sheetData sheetId="43">
        <row r="3">
          <cell r="G3">
            <v>212.68726395300044</v>
          </cell>
        </row>
      </sheetData>
      <sheetData sheetId="44">
        <row r="3">
          <cell r="G3">
            <v>212.68726395300044</v>
          </cell>
        </row>
      </sheetData>
      <sheetData sheetId="45">
        <row r="3">
          <cell r="G3">
            <v>212.68726395300044</v>
          </cell>
        </row>
      </sheetData>
      <sheetData sheetId="46">
        <row r="3">
          <cell r="G3">
            <v>212.68726395300044</v>
          </cell>
        </row>
      </sheetData>
      <sheetData sheetId="47">
        <row r="3">
          <cell r="G3">
            <v>212.68726395300044</v>
          </cell>
        </row>
      </sheetData>
      <sheetData sheetId="48">
        <row r="3">
          <cell r="G3">
            <v>212.68726395300044</v>
          </cell>
        </row>
      </sheetData>
      <sheetData sheetId="49">
        <row r="3">
          <cell r="G3">
            <v>212.68726395300044</v>
          </cell>
        </row>
      </sheetData>
      <sheetData sheetId="50">
        <row r="3">
          <cell r="G3">
            <v>212.68726395300044</v>
          </cell>
        </row>
      </sheetData>
      <sheetData sheetId="51">
        <row r="3">
          <cell r="G3">
            <v>212.68726395300044</v>
          </cell>
        </row>
      </sheetData>
      <sheetData sheetId="52"/>
      <sheetData sheetId="53"/>
      <sheetData sheetId="54">
        <row r="3">
          <cell r="G3">
            <v>212.68726395300044</v>
          </cell>
        </row>
      </sheetData>
      <sheetData sheetId="55">
        <row r="3">
          <cell r="G3">
            <v>212.68726395300044</v>
          </cell>
        </row>
      </sheetData>
      <sheetData sheetId="56">
        <row r="3">
          <cell r="G3">
            <v>212.68726395300044</v>
          </cell>
        </row>
      </sheetData>
      <sheetData sheetId="57">
        <row r="3">
          <cell r="G3">
            <v>212.68726395300044</v>
          </cell>
        </row>
      </sheetData>
      <sheetData sheetId="58">
        <row r="3">
          <cell r="G3">
            <v>212.68726395300044</v>
          </cell>
        </row>
      </sheetData>
      <sheetData sheetId="59">
        <row r="3">
          <cell r="G3">
            <v>212.68726395300044</v>
          </cell>
        </row>
      </sheetData>
      <sheetData sheetId="60">
        <row r="3">
          <cell r="G3">
            <v>212.68726395300044</v>
          </cell>
        </row>
      </sheetData>
      <sheetData sheetId="61">
        <row r="3">
          <cell r="G3">
            <v>212.68726395300044</v>
          </cell>
        </row>
      </sheetData>
      <sheetData sheetId="62">
        <row r="3">
          <cell r="G3">
            <v>212.68726395300044</v>
          </cell>
        </row>
      </sheetData>
      <sheetData sheetId="63">
        <row r="3">
          <cell r="G3">
            <v>212.68726395300044</v>
          </cell>
        </row>
      </sheetData>
      <sheetData sheetId="64">
        <row r="3">
          <cell r="G3">
            <v>212.68726395300044</v>
          </cell>
        </row>
      </sheetData>
      <sheetData sheetId="65"/>
      <sheetData sheetId="66"/>
      <sheetData sheetId="67">
        <row r="3">
          <cell r="G3">
            <v>212.68726395300044</v>
          </cell>
        </row>
      </sheetData>
      <sheetData sheetId="68">
        <row r="3">
          <cell r="G3">
            <v>212.68726395300044</v>
          </cell>
        </row>
      </sheetData>
      <sheetData sheetId="69">
        <row r="3">
          <cell r="G3">
            <v>212.68726395300044</v>
          </cell>
        </row>
      </sheetData>
      <sheetData sheetId="70">
        <row r="3">
          <cell r="G3">
            <v>212.68726395300044</v>
          </cell>
        </row>
      </sheetData>
      <sheetData sheetId="71">
        <row r="3">
          <cell r="G3">
            <v>212.68726395300044</v>
          </cell>
        </row>
      </sheetData>
      <sheetData sheetId="72">
        <row r="3">
          <cell r="G3">
            <v>212.68726395300044</v>
          </cell>
        </row>
      </sheetData>
      <sheetData sheetId="73">
        <row r="3">
          <cell r="G3">
            <v>212.68726395300044</v>
          </cell>
        </row>
      </sheetData>
      <sheetData sheetId="74">
        <row r="3">
          <cell r="G3">
            <v>212.68726395300044</v>
          </cell>
        </row>
      </sheetData>
      <sheetData sheetId="75">
        <row r="3">
          <cell r="G3">
            <v>212.68726395300044</v>
          </cell>
        </row>
      </sheetData>
      <sheetData sheetId="76">
        <row r="3">
          <cell r="G3">
            <v>212.68726395300044</v>
          </cell>
        </row>
      </sheetData>
      <sheetData sheetId="77">
        <row r="3">
          <cell r="G3">
            <v>212.68726395300044</v>
          </cell>
        </row>
      </sheetData>
      <sheetData sheetId="78"/>
      <sheetData sheetId="79"/>
      <sheetData sheetId="80">
        <row r="3">
          <cell r="G3">
            <v>212.68726395300044</v>
          </cell>
        </row>
      </sheetData>
      <sheetData sheetId="81">
        <row r="3">
          <cell r="G3">
            <v>212.68726395300044</v>
          </cell>
        </row>
      </sheetData>
      <sheetData sheetId="82">
        <row r="3">
          <cell r="G3">
            <v>212.68726395300044</v>
          </cell>
        </row>
      </sheetData>
      <sheetData sheetId="83">
        <row r="3">
          <cell r="G3">
            <v>212.68726395300044</v>
          </cell>
        </row>
      </sheetData>
      <sheetData sheetId="84">
        <row r="3">
          <cell r="G3">
            <v>212.68726395300044</v>
          </cell>
        </row>
      </sheetData>
      <sheetData sheetId="85">
        <row r="3">
          <cell r="G3">
            <v>212.68726395300044</v>
          </cell>
        </row>
      </sheetData>
      <sheetData sheetId="86">
        <row r="3">
          <cell r="G3">
            <v>212.68726395300044</v>
          </cell>
        </row>
      </sheetData>
      <sheetData sheetId="87">
        <row r="3">
          <cell r="G3">
            <v>212.68726395300044</v>
          </cell>
        </row>
      </sheetData>
      <sheetData sheetId="88">
        <row r="3">
          <cell r="G3">
            <v>212.68726395300044</v>
          </cell>
        </row>
      </sheetData>
      <sheetData sheetId="89">
        <row r="3">
          <cell r="G3">
            <v>212.68726395300044</v>
          </cell>
        </row>
      </sheetData>
      <sheetData sheetId="90">
        <row r="3">
          <cell r="G3">
            <v>212.68726395300044</v>
          </cell>
        </row>
      </sheetData>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sheetData sheetId="103"/>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Analisis de Costos Aceras"/>
      <sheetName val="CAMPAMENTO2"/>
      <sheetName val="ingenieria"/>
      <sheetName val="MANT.TRANSITO"/>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 val="M.O."/>
      <sheetName val="Ins"/>
      <sheetName val="Ana"/>
      <sheetName val="Análisis de Precios"/>
      <sheetName val="Sheet4"/>
      <sheetName val="Sheet5"/>
      <sheetName val="Mezcla"/>
      <sheetName val="insumo"/>
      <sheetName val="Preferencias"/>
      <sheetName val="Cuantía"/>
      <sheetName val="AISC 13th Ed. Properties Viewer"/>
      <sheetName val="Puertas-Ventanas"/>
      <sheetName val="Finanzas"/>
      <sheetName val="Recursos"/>
      <sheetName val="Rendimiento"/>
      <sheetName val="Personal"/>
      <sheetName val="Presupuesto-Zapata Aislada"/>
      <sheetName val="Tramo_I1"/>
      <sheetName val="Tramo_I_(alt__&quot;B&quot;)1"/>
      <sheetName val="Tramo_II1"/>
      <sheetName val="Tramo_II_(alt_&quot;B&quot;)1"/>
      <sheetName val="Tramo_III1"/>
      <sheetName val="Tramo_III_(Alt__&quot;B&quot;)1"/>
      <sheetName val="Tramo_IV1"/>
      <sheetName val="Tramo_IV_(Alt_&quot;B&quot;)1"/>
      <sheetName val="Tramo_V1"/>
      <sheetName val="Tramo_V_(Alt__&quot;B&quot;)1"/>
      <sheetName val="Tramo_IV_(2)1"/>
      <sheetName val="Listado_Equipos_a_utilizar1"/>
      <sheetName val="Analisis_de_Costos_Aceras"/>
      <sheetName val="MANT_TRANSITO"/>
      <sheetName val="anal_term"/>
      <sheetName val="M_O_"/>
      <sheetName val="Tramo_I2"/>
      <sheetName val="Tramo_I_(alt__&quot;B&quot;)2"/>
      <sheetName val="Tramo_II2"/>
      <sheetName val="Tramo_II_(alt_&quot;B&quot;)2"/>
      <sheetName val="Tramo_III2"/>
      <sheetName val="Tramo_III_(Alt__&quot;B&quot;)2"/>
      <sheetName val="Tramo_IV2"/>
      <sheetName val="Tramo_IV_(Alt_&quot;B&quot;)2"/>
      <sheetName val="Tramo_V2"/>
      <sheetName val="Tramo_V_(Alt__&quot;B&quot;)2"/>
      <sheetName val="Tramo_IV_(2)2"/>
      <sheetName val="Listado_Equipos_a_utilizar2"/>
      <sheetName val="Analisis_de_Costos_Aceras1"/>
      <sheetName val="MANT_TRANSITO1"/>
      <sheetName val="anal_term1"/>
      <sheetName val="M_O_1"/>
      <sheetName val="Tramo_I3"/>
      <sheetName val="Tramo_I_(alt__&quot;B&quot;)3"/>
      <sheetName val="Tramo_II3"/>
      <sheetName val="Tramo_II_(alt_&quot;B&quot;)3"/>
      <sheetName val="Tramo_III3"/>
      <sheetName val="Tramo_III_(Alt__&quot;B&quot;)3"/>
      <sheetName val="Tramo_IV3"/>
      <sheetName val="Tramo_IV_(Alt_&quot;B&quot;)3"/>
      <sheetName val="Tramo_V3"/>
      <sheetName val="Tramo_V_(Alt__&quot;B&quot;)3"/>
      <sheetName val="Tramo_IV_(2)3"/>
      <sheetName val="Listado_Equipos_a_utilizar3"/>
      <sheetName val="Analisis_de_Costos_Aceras2"/>
      <sheetName val="MANT_TRANSITO2"/>
      <sheetName val="anal_term2"/>
      <sheetName val="M_O_2"/>
      <sheetName val="Tramo_I4"/>
      <sheetName val="Tramo_I_(alt__&quot;B&quot;)4"/>
      <sheetName val="Tramo_II4"/>
      <sheetName val="Tramo_II_(alt_&quot;B&quot;)4"/>
      <sheetName val="Tramo_III4"/>
      <sheetName val="Tramo_III_(Alt__&quot;B&quot;)4"/>
      <sheetName val="Tramo_IV4"/>
      <sheetName val="Tramo_IV_(Alt_&quot;B&quot;)4"/>
      <sheetName val="Tramo_V4"/>
      <sheetName val="Tramo_V_(Alt__&quot;B&quot;)4"/>
      <sheetName val="Tramo_IV_(2)4"/>
      <sheetName val="Listado_Equipos_a_utilizar4"/>
      <sheetName val="Analisis_de_Costos_Aceras3"/>
      <sheetName val="MANT_TRANSITO3"/>
      <sheetName val="anal_term3"/>
      <sheetName val="M_O_3"/>
      <sheetName val="Análisis_de_Precios1"/>
      <sheetName val="Análisis_de_Precios"/>
      <sheetName val="Tramo_I5"/>
      <sheetName val="Tramo_I_(alt__&quot;B&quot;)5"/>
      <sheetName val="Tramo_II5"/>
      <sheetName val="Tramo_II_(alt_&quot;B&quot;)5"/>
      <sheetName val="Tramo_III5"/>
      <sheetName val="Tramo_III_(Alt__&quot;B&quot;)5"/>
      <sheetName val="Tramo_IV5"/>
      <sheetName val="Tramo_IV_(Alt_&quot;B&quot;)5"/>
      <sheetName val="Tramo_V5"/>
      <sheetName val="Tramo_V_(Alt__&quot;B&quot;)5"/>
      <sheetName val="Tramo_IV_(2)5"/>
      <sheetName val="Listado_Equipos_a_utilizar5"/>
      <sheetName val="Analisis_de_Costos_Aceras4"/>
      <sheetName val="MANT_TRANSITO4"/>
      <sheetName val="anal_term4"/>
      <sheetName val="M_O_4"/>
      <sheetName val="Tramo_I6"/>
      <sheetName val="Tramo_I_(alt__&quot;B&quot;)6"/>
      <sheetName val="Tramo_II6"/>
      <sheetName val="Tramo_II_(alt_&quot;B&quot;)6"/>
      <sheetName val="Tramo_III6"/>
      <sheetName val="Tramo_III_(Alt__&quot;B&quot;)6"/>
      <sheetName val="Tramo_IV6"/>
      <sheetName val="Tramo_IV_(Alt_&quot;B&quot;)6"/>
      <sheetName val="Tramo_V6"/>
      <sheetName val="Tramo_V_(Alt__&quot;B&quot;)6"/>
      <sheetName val="Tramo_IV_(2)6"/>
      <sheetName val="Listado_Equipos_a_utilizar6"/>
      <sheetName val="Analisis_de_Costos_Aceras5"/>
      <sheetName val="MANT_TRANSITO5"/>
      <sheetName val="anal_term5"/>
      <sheetName val="M_O_5"/>
      <sheetName val="caseta de planta"/>
      <sheetName val="Ana. blocks y termin."/>
      <sheetName val="Costos Mano de Obra"/>
      <sheetName val="Insumos materiales"/>
      <sheetName val="Ana. Horm mexc mort"/>
      <sheetName val="#¡REF"/>
      <sheetName val="V.Tierras A"/>
      <sheetName val="a"/>
      <sheetName val="Pres "/>
      <sheetName val="Ana-Basic"/>
      <sheetName val="MOCuadrillas"/>
      <sheetName val="concreto"/>
      <sheetName val="Analisis Unitarios"/>
      <sheetName val="Cargas Sociales"/>
      <sheetName val="Datos a Project"/>
      <sheetName val="Tarifas de Alquiler de Equipo"/>
      <sheetName val="Obra de Mano"/>
      <sheetName val="Cubicacion"/>
      <sheetName val="#REF"/>
      <sheetName val="analisis de pu"/>
      <sheetName val="Resumen Precio Equipos"/>
      <sheetName val="O.M. y Salarios"/>
      <sheetName val="Villa Hermosa"/>
      <sheetName val="Mano Obra"/>
      <sheetName val="Tramo_I7"/>
      <sheetName val="Tramo_I_(alt__&quot;B&quot;)7"/>
      <sheetName val="Tramo_II7"/>
      <sheetName val="Tramo_II_(alt_&quot;B&quot;)7"/>
      <sheetName val="Tramo_III7"/>
      <sheetName val="Tramo_III_(Alt__&quot;B&quot;)7"/>
      <sheetName val="Tramo_IV7"/>
      <sheetName val="Tramo_IV_(Alt_&quot;B&quot;)7"/>
      <sheetName val="Tramo_V7"/>
      <sheetName val="Tramo_V_(Alt__&quot;B&quot;)7"/>
      <sheetName val="Tramo_IV_(2)7"/>
      <sheetName val="Listado_Equipos_a_utilizar7"/>
      <sheetName val="MANT_TRANSITO6"/>
      <sheetName val="Analisis_de_Costos_Aceras6"/>
      <sheetName val="anal_term6"/>
      <sheetName val="caseta_de_planta"/>
      <sheetName val="Ana__blocks_y_termin_"/>
      <sheetName val="Costos_Mano_de_Obra"/>
      <sheetName val="Insumos_materiales"/>
      <sheetName val="Ana__Horm_mexc_mort"/>
      <sheetName val="M_O_6"/>
      <sheetName val="Análisis_de_Precios2"/>
      <sheetName val="AISC_13th_Ed__Properties_Viewer"/>
      <sheetName val="Presupuesto-Zapata_Aislada"/>
      <sheetName val="V_Tierras_A"/>
      <sheetName val="Pres_"/>
      <sheetName val="Obra_de_Mano"/>
      <sheetName val="Analisis_Unitarios"/>
      <sheetName val="Cargas_Sociales"/>
      <sheetName val="Datos_a_Project"/>
      <sheetName val="Tarifas_de_Alquiler_de_Equipo"/>
      <sheetName val="Resumen_Precio_Equipos"/>
      <sheetName val="O_M__y_Salarios"/>
      <sheetName val="analisis_de_pu"/>
      <sheetName val="Villa_Hermosa"/>
      <sheetName val="Mano_Obra"/>
      <sheetName val="Herram"/>
      <sheetName val="Tramo_I8"/>
      <sheetName val="Tramo_I_(alt__&quot;B&quot;)8"/>
      <sheetName val="Tramo_II8"/>
      <sheetName val="Tramo_II_(alt_&quot;B&quot;)8"/>
      <sheetName val="Tramo_III8"/>
      <sheetName val="Tramo_III_(Alt__&quot;B&quot;)8"/>
      <sheetName val="Tramo_IV8"/>
      <sheetName val="Tramo_IV_(Alt_&quot;B&quot;)8"/>
      <sheetName val="Tramo_V8"/>
      <sheetName val="Tramo_V_(Alt__&quot;B&quot;)8"/>
      <sheetName val="Tramo_IV_(2)8"/>
      <sheetName val="Listado_Equipos_a_utilizar8"/>
      <sheetName val="Analisis_de_Costos_Aceras7"/>
      <sheetName val="MANT_TRANSITO7"/>
      <sheetName val="anal_term7"/>
      <sheetName val="M_O_7"/>
      <sheetName val="Análisis_de_Precios3"/>
      <sheetName val="AISC_13th_Ed__Properties_Viewe1"/>
      <sheetName val="Presupuesto-Zapata_Aislada1"/>
      <sheetName val="caseta_de_planta1"/>
      <sheetName val="Ana__blocks_y_termin_1"/>
      <sheetName val="Costos_Mano_de_Obra1"/>
      <sheetName val="Insumos_materiales1"/>
      <sheetName val="Ana__Horm_mexc_mort1"/>
      <sheetName val="V_Tierras_A1"/>
      <sheetName val="Pres_1"/>
      <sheetName val="Obra_de_Mano1"/>
      <sheetName val="Analisis_Unitarios1"/>
      <sheetName val="Cargas_Sociales1"/>
      <sheetName val="Datos_a_Project1"/>
      <sheetName val="Tarifas_de_Alquiler_de_Equipo1"/>
      <sheetName val="Resumen_Precio_Equipos1"/>
      <sheetName val="O_M__y_Salarios1"/>
      <sheetName val="Villa_Hermosa1"/>
      <sheetName val="analisis_de_pu1"/>
      <sheetName val="Cubicación"/>
      <sheetName val="Tramo_I9"/>
      <sheetName val="Tramo_I_(alt__&quot;B&quot;)9"/>
      <sheetName val="Tramo_II9"/>
      <sheetName val="Tramo_II_(alt_&quot;B&quot;)9"/>
      <sheetName val="Tramo_III9"/>
      <sheetName val="Tramo_III_(Alt__&quot;B&quot;)9"/>
      <sheetName val="Tramo_IV9"/>
      <sheetName val="Tramo_IV_(Alt_&quot;B&quot;)9"/>
      <sheetName val="Tramo_V9"/>
      <sheetName val="Tramo_V_(Alt__&quot;B&quot;)9"/>
      <sheetName val="Tramo_IV_(2)9"/>
      <sheetName val="Listado_Equipos_a_utilizar9"/>
      <sheetName val="MANT_TRANSITO8"/>
      <sheetName val="Analisis_de_Costos_Aceras8"/>
      <sheetName val="anal_term8"/>
      <sheetName val="M_O_8"/>
      <sheetName val="Análisis_de_Precios4"/>
      <sheetName val="AISC_13th_Ed__Properties_Viewe2"/>
      <sheetName val="Presupuesto-Zapata_Aislada2"/>
      <sheetName val="caseta_de_planta2"/>
      <sheetName val="Ana__blocks_y_termin_2"/>
      <sheetName val="Costos_Mano_de_Obra2"/>
      <sheetName val="Insumos_materiales2"/>
      <sheetName val="Ana__Horm_mexc_mort2"/>
      <sheetName val="V_Tierras_A2"/>
      <sheetName val="Pres_2"/>
      <sheetName val="Obra_de_Mano2"/>
      <sheetName val="Analisis_Unitarios2"/>
      <sheetName val="Cargas_Sociales2"/>
      <sheetName val="Datos_a_Project2"/>
      <sheetName val="Tarifas_de_Alquiler_de_Equipo2"/>
      <sheetName val="Resumen_Precio_Equipos2"/>
      <sheetName val="O_M__y_Salarios2"/>
      <sheetName val="analisis_de_pu2"/>
      <sheetName val="Villa_Hermosa2"/>
      <sheetName val="Mano_Obra1"/>
      <sheetName val="Tramo_I10"/>
      <sheetName val="Tramo_I_(alt__&quot;B&quot;)10"/>
      <sheetName val="Tramo_II10"/>
      <sheetName val="Tramo_II_(alt_&quot;B&quot;)10"/>
      <sheetName val="Tramo_III10"/>
      <sheetName val="Tramo_III_(Alt__&quot;B&quot;)10"/>
      <sheetName val="Tramo_IV10"/>
      <sheetName val="Tramo_IV_(Alt_&quot;B&quot;)10"/>
      <sheetName val="Tramo_V10"/>
      <sheetName val="Tramo_V_(Alt__&quot;B&quot;)10"/>
      <sheetName val="Tramo_IV_(2)10"/>
      <sheetName val="Listado_Equipos_a_utilizar10"/>
      <sheetName val="Analisis_de_Costos_Aceras9"/>
      <sheetName val="MANT_TRANSITO9"/>
      <sheetName val="anal_term9"/>
      <sheetName val="M_O_9"/>
      <sheetName val="Análisis_de_Precios5"/>
      <sheetName val="AISC_13th_Ed__Properties_Viewe3"/>
      <sheetName val="Presupuesto-Zapata_Aislada3"/>
      <sheetName val="caseta_de_planta3"/>
      <sheetName val="Ana__blocks_y_termin_3"/>
      <sheetName val="Costos_Mano_de_Obra3"/>
      <sheetName val="Insumos_materiales3"/>
      <sheetName val="Ana__Horm_mexc_mort3"/>
      <sheetName val="V_Tierras_A3"/>
      <sheetName val="Pres_3"/>
      <sheetName val="Obra_de_Mano3"/>
      <sheetName val="Analisis_Unitarios3"/>
      <sheetName val="Cargas_Sociales3"/>
      <sheetName val="Datos_a_Project3"/>
      <sheetName val="Tarifas_de_Alquiler_de_Equipo3"/>
      <sheetName val="Resumen_Precio_Equipos3"/>
      <sheetName val="O_M__y_Salarios3"/>
      <sheetName val="analisis_de_pu3"/>
      <sheetName val="Tramo_I12"/>
      <sheetName val="Tramo_I_(alt__&quot;B&quot;)12"/>
      <sheetName val="Tramo_II12"/>
      <sheetName val="Tramo_II_(alt_&quot;B&quot;)12"/>
      <sheetName val="Tramo_III12"/>
      <sheetName val="Tramo_III_(Alt__&quot;B&quot;)12"/>
      <sheetName val="Tramo_IV12"/>
      <sheetName val="Tramo_IV_(Alt_&quot;B&quot;)12"/>
      <sheetName val="Tramo_V12"/>
      <sheetName val="Tramo_V_(Alt__&quot;B&quot;)12"/>
      <sheetName val="Tramo_IV_(2)12"/>
      <sheetName val="Listado_Equipos_a_utilizar12"/>
      <sheetName val="MANT_TRANSITO11"/>
      <sheetName val="Analisis_de_Costos_Aceras11"/>
      <sheetName val="anal_term11"/>
      <sheetName val="M_O_11"/>
      <sheetName val="Análisis_de_Precios7"/>
      <sheetName val="AISC_13th_Ed__Properties_Viewe5"/>
      <sheetName val="Presupuesto-Zapata_Aislada5"/>
      <sheetName val="caseta_de_planta5"/>
      <sheetName val="Ana__blocks_y_termin_5"/>
      <sheetName val="Costos_Mano_de_Obra5"/>
      <sheetName val="Insumos_materiales5"/>
      <sheetName val="Ana__Horm_mexc_mort5"/>
      <sheetName val="V_Tierras_A5"/>
      <sheetName val="Pres_5"/>
      <sheetName val="Obra_de_Mano5"/>
      <sheetName val="Analisis_Unitarios5"/>
      <sheetName val="Cargas_Sociales5"/>
      <sheetName val="Datos_a_Project5"/>
      <sheetName val="Tarifas_de_Alquiler_de_Equipo5"/>
      <sheetName val="Resumen_Precio_Equipos5"/>
      <sheetName val="O_M__y_Salarios5"/>
      <sheetName val="analisis_de_pu5"/>
      <sheetName val="Tramo_I11"/>
      <sheetName val="Tramo_I_(alt__&quot;B&quot;)11"/>
      <sheetName val="Tramo_II11"/>
      <sheetName val="Tramo_II_(alt_&quot;B&quot;)11"/>
      <sheetName val="Tramo_III11"/>
      <sheetName val="Tramo_III_(Alt__&quot;B&quot;)11"/>
      <sheetName val="Tramo_IV11"/>
      <sheetName val="Tramo_IV_(Alt_&quot;B&quot;)11"/>
      <sheetName val="Tramo_V11"/>
      <sheetName val="Tramo_V_(Alt__&quot;B&quot;)11"/>
      <sheetName val="Tramo_IV_(2)11"/>
      <sheetName val="Listado_Equipos_a_utilizar11"/>
      <sheetName val="MANT_TRANSITO10"/>
      <sheetName val="Analisis_de_Costos_Aceras10"/>
      <sheetName val="anal_term10"/>
      <sheetName val="M_O_10"/>
      <sheetName val="Análisis_de_Precios6"/>
      <sheetName val="AISC_13th_Ed__Properties_Viewe4"/>
      <sheetName val="Presupuesto-Zapata_Aislada4"/>
      <sheetName val="caseta_de_planta4"/>
      <sheetName val="Ana__blocks_y_termin_4"/>
      <sheetName val="Costos_Mano_de_Obra4"/>
      <sheetName val="Insumos_materiales4"/>
      <sheetName val="Ana__Horm_mexc_mort4"/>
      <sheetName val="V_Tierras_A4"/>
      <sheetName val="Pres_4"/>
      <sheetName val="Obra_de_Mano4"/>
      <sheetName val="Analisis_Unitarios4"/>
      <sheetName val="Cargas_Sociales4"/>
      <sheetName val="Datos_a_Project4"/>
      <sheetName val="Tarifas_de_Alquiler_de_Equipo4"/>
      <sheetName val="Resumen_Precio_Equipos4"/>
      <sheetName val="O_M__y_Salarios4"/>
      <sheetName val="analisis_de_pu4"/>
      <sheetName val="Tramo_I13"/>
      <sheetName val="Tramo_I_(alt__&quot;B&quot;)13"/>
      <sheetName val="Tramo_II13"/>
      <sheetName val="Tramo_II_(alt_&quot;B&quot;)13"/>
      <sheetName val="Tramo_III13"/>
      <sheetName val="Tramo_III_(Alt__&quot;B&quot;)13"/>
      <sheetName val="Tramo_IV13"/>
      <sheetName val="Tramo_IV_(Alt_&quot;B&quot;)13"/>
      <sheetName val="Tramo_V13"/>
      <sheetName val="Tramo_V_(Alt__&quot;B&quot;)13"/>
      <sheetName val="Tramo_IV_(2)13"/>
      <sheetName val="Listado_Equipos_a_utilizar13"/>
      <sheetName val="MANT_TRANSITO12"/>
      <sheetName val="Analisis_de_Costos_Aceras12"/>
      <sheetName val="anal_term12"/>
      <sheetName val="M_O_12"/>
      <sheetName val="Análisis_de_Precios8"/>
      <sheetName val="AISC_13th_Ed__Properties_Viewe6"/>
      <sheetName val="Presupuesto-Zapata_Aislada6"/>
      <sheetName val="caseta_de_planta6"/>
      <sheetName val="Ana__blocks_y_termin_6"/>
      <sheetName val="Costos_Mano_de_Obra6"/>
      <sheetName val="Insumos_materiales6"/>
      <sheetName val="Ana__Horm_mexc_mort6"/>
      <sheetName val="V_Tierras_A6"/>
      <sheetName val="Pres_6"/>
      <sheetName val="Obra_de_Mano6"/>
      <sheetName val="Analisis_Unitarios6"/>
      <sheetName val="Cargas_Sociales6"/>
      <sheetName val="Datos_a_Project6"/>
      <sheetName val="Tarifas_de_Alquiler_de_Equipo6"/>
      <sheetName val="Resumen_Precio_Equipos6"/>
      <sheetName val="O_M__y_Salarios6"/>
      <sheetName val="analisis_de_pu6"/>
      <sheetName val="Tramo_I14"/>
      <sheetName val="Tramo_I_(alt__&quot;B&quot;)14"/>
      <sheetName val="Tramo_II14"/>
      <sheetName val="Tramo_II_(alt_&quot;B&quot;)14"/>
      <sheetName val="Tramo_III14"/>
      <sheetName val="Tramo_III_(Alt__&quot;B&quot;)14"/>
      <sheetName val="Tramo_IV14"/>
      <sheetName val="Tramo_IV_(Alt_&quot;B&quot;)14"/>
      <sheetName val="Tramo_V14"/>
      <sheetName val="Tramo_V_(Alt__&quot;B&quot;)14"/>
      <sheetName val="Tramo_IV_(2)14"/>
      <sheetName val="Listado_Equipos_a_utilizar14"/>
      <sheetName val="Analisis_de_Costos_Aceras13"/>
      <sheetName val="MANT_TRANSITO13"/>
      <sheetName val="anal_term13"/>
      <sheetName val="M_O_13"/>
      <sheetName val="Análisis_de_Precios9"/>
      <sheetName val="AISC_13th_Ed__Properties_Viewe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3">
          <cell r="F43">
            <v>30</v>
          </cell>
        </row>
        <row r="72">
          <cell r="F72">
            <v>43.4</v>
          </cell>
        </row>
        <row r="75">
          <cell r="F75">
            <v>37.200000000000003</v>
          </cell>
        </row>
        <row r="76">
          <cell r="F76">
            <v>43.4</v>
          </cell>
        </row>
        <row r="77">
          <cell r="F77">
            <v>43.4</v>
          </cell>
        </row>
      </sheetData>
      <sheetData sheetId="13" refreshError="1">
        <row r="8">
          <cell r="I8">
            <v>726.05</v>
          </cell>
        </row>
        <row r="9">
          <cell r="I9">
            <v>512.15</v>
          </cell>
        </row>
        <row r="11">
          <cell r="I11">
            <v>344.75</v>
          </cell>
        </row>
        <row r="14">
          <cell r="I14">
            <v>414.5</v>
          </cell>
        </row>
        <row r="15">
          <cell r="I15">
            <v>414.5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refreshError="1"/>
      <sheetData sheetId="165" refreshError="1"/>
      <sheetData sheetId="166" refreshError="1"/>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 val="INS"/>
      <sheetName val="MO"/>
      <sheetName val="PRESUPUESTO DE TERMINACION"/>
      <sheetName val="Análisis"/>
      <sheetName val="Cargas Sociales"/>
      <sheetName val="presupuesto no ejecutable"/>
      <sheetName val="EQUIPOS"/>
      <sheetName val="Ana"/>
      <sheetName val="TERMINACION_DE_SUPERFICIE"/>
      <sheetName val="Pisos_marmol_y_Ceram_laticrete"/>
      <sheetName val="ANALISIS_DE_COSTOS"/>
      <sheetName val="PISO_VIBRAZO_GRIS"/>
      <sheetName val="LISTADO_INSUMOS_DEL_2000"/>
      <sheetName val="HORMIGON_ARMADO,_ZAPATA"/>
      <sheetName val="Presupuesto_@_1-10-02"/>
      <sheetName val="Mediciones_@_10-9-02"/>
      <sheetName val="M_O__Plomería_(2)"/>
      <sheetName val="Piezas_Plomería_(2)"/>
      <sheetName val="Análisis_Complementarios"/>
      <sheetName val="Pisos_&amp;_Revestimientos"/>
      <sheetName val="Cuantía_Acero"/>
      <sheetName val="Cotización_Acero"/>
      <sheetName val="Cotizaciones_Diversas"/>
      <sheetName val="M_O__Plomería"/>
      <sheetName val="Piezas_Plomería"/>
      <sheetName val="M_O_"/>
      <sheetName val="Hoja_Resumen"/>
      <sheetName val="Apto__#1202"/>
      <sheetName val="Apto__#1203"/>
      <sheetName val="Pisos_Terraza_Penthouse"/>
      <sheetName val="Unified_Pagos-_factura_rep_txt"/>
      <sheetName val="TERMINACION_DE_SUPERFICIE1"/>
      <sheetName val="Pisos_marmol_y_Ceram_laticrete1"/>
      <sheetName val="ANALISIS_DE_COSTOS1"/>
      <sheetName val="PISO_VIBRAZO_GRIS1"/>
      <sheetName val="LISTADO_INSUMOS_DEL_20001"/>
      <sheetName val="HORMIGON_ARMADO,_ZAPATA1"/>
      <sheetName val="Presupuesto_@_1-10-021"/>
      <sheetName val="Mediciones_@_10-9-021"/>
      <sheetName val="M_O__Plomería_(2)1"/>
      <sheetName val="Piezas_Plomería_(2)1"/>
      <sheetName val="Análisis_Complementarios1"/>
      <sheetName val="Pisos_&amp;_Revestimientos1"/>
      <sheetName val="Cuantía_Acero1"/>
      <sheetName val="Cotización_Acero1"/>
      <sheetName val="Cotizaciones_Diversas1"/>
      <sheetName val="M_O__Plomería1"/>
      <sheetName val="Piezas_Plomería1"/>
      <sheetName val="M_O_1"/>
      <sheetName val="Hoja_Resumen1"/>
      <sheetName val="Apto__#12021"/>
      <sheetName val="Apto__#12031"/>
      <sheetName val="Pisos_Terraza_Penthouse1"/>
      <sheetName val="Unified_Pagos-_factura_rep_tx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row r="29">
          <cell r="I29">
            <v>277.11900900900901</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29">
          <cell r="I29">
            <v>277.11900900900901</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Cornisa de 2.62 pie"/>
      <sheetName val="Volumetria piso 16"/>
      <sheetName val="Hoja de calculo Recubrimiento"/>
      <sheetName val="Calculo Metales NIVEL 17"/>
      <sheetName val="Ana.precios un"/>
      <sheetName val="Factura (813)"/>
      <sheetName val="Analisis"/>
      <sheetName val="Insumos materiales"/>
      <sheetName val="Costos Mano de Obra"/>
      <sheetName val="Ana. Horm mexc mort"/>
      <sheetName val="Análisis"/>
      <sheetName val="Resumen Precio Equipos"/>
      <sheetName val="Anal. horm."/>
      <sheetName val="Analisis1"/>
      <sheetName val="ANA"/>
      <sheetName val="INS"/>
      <sheetName val="PRE"/>
      <sheetName val="Pres. "/>
      <sheetName val="mov. de tierra"/>
    </sheetNames>
    <sheetDataSet>
      <sheetData sheetId="0">
        <row r="30">
          <cell r="L30">
            <v>6.7</v>
          </cell>
        </row>
        <row r="31">
          <cell r="L31">
            <v>6.7</v>
          </cell>
        </row>
        <row r="35">
          <cell r="L35">
            <v>13.1976</v>
          </cell>
        </row>
        <row r="36">
          <cell r="L36">
            <v>7.3216000000000001</v>
          </cell>
        </row>
        <row r="38">
          <cell r="L38">
            <v>203.57</v>
          </cell>
        </row>
        <row r="40">
          <cell r="L40">
            <v>425</v>
          </cell>
        </row>
        <row r="41">
          <cell r="L41">
            <v>50.4</v>
          </cell>
        </row>
        <row r="43">
          <cell r="L43">
            <v>41.552000000000007</v>
          </cell>
        </row>
      </sheetData>
      <sheetData sheetId="1" refreshError="1"/>
      <sheetData sheetId="2" refreshError="1"/>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row r="60">
          <cell r="E60">
            <v>519.29974515533274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 val="qqVgas"/>
      <sheetName val="MATERIALES"/>
      <sheetName val="OBRAMANO"/>
      <sheetName val="ANALISIS H-A "/>
      <sheetName val="Jornal"/>
      <sheetName val="Unified Pagos- factura_rep.txt"/>
      <sheetName val="M_O_4"/>
      <sheetName val="HORM__Y_MORTEROS_4"/>
      <sheetName val="ANALISIS_FRED4"/>
      <sheetName val="Ana_MELLIZAS4"/>
      <sheetName val="Pres_InstSanit_4"/>
      <sheetName val="Pres_InstElect_4"/>
      <sheetName val="Listado_Equipos_a_utilizar4"/>
      <sheetName val="COSTO_INDIRECTO4"/>
      <sheetName val="OPERADORES_EQUIPOS4"/>
      <sheetName val="LISTADO_INSUMOS_DEL_20004"/>
      <sheetName val="Analisis_Unit__4"/>
      <sheetName val="Cargas_Sociales4"/>
      <sheetName val="M_O_5"/>
      <sheetName val="HORM__Y_MORTEROS_5"/>
      <sheetName val="ANALISIS_FRED5"/>
      <sheetName val="Ana_MELLIZAS5"/>
      <sheetName val="Pres_InstSanit_5"/>
      <sheetName val="Pres_InstElect_5"/>
      <sheetName val="Listado_Equipos_a_utilizar5"/>
      <sheetName val="COSTO_INDIRECTO5"/>
      <sheetName val="OPERADORES_EQUIPOS5"/>
      <sheetName val="LISTADO_INSUMOS_DEL_20005"/>
      <sheetName val="Analisis_Unit__5"/>
      <sheetName val="Cargas_Sociales5"/>
      <sheetName val="INSUMO"/>
      <sheetName val="MANO DE OBRA"/>
      <sheetName val="Insumos materiales"/>
      <sheetName val="Costos Mano de Obra"/>
      <sheetName val="Ana. Horm mexc mort"/>
      <sheetName val="Pu-Sanit."/>
      <sheetName val="Mat"/>
      <sheetName val="anal term"/>
      <sheetName val="Sheet4"/>
      <sheetName val="Sheet5"/>
      <sheetName val="análisis de precios"/>
      <sheetName val="caseta de planta"/>
      <sheetName val="Mezcla"/>
      <sheetName val="analisis de costo"/>
      <sheetName val="Col.Amarre"/>
      <sheetName val="Escalera"/>
      <sheetName val="Muros"/>
      <sheetName val="Precio"/>
      <sheetName val="CUBICACION"/>
      <sheetName val="MOCuadrillas"/>
      <sheetName val="Ana"/>
      <sheetName val="ANALISIS STO DGO"/>
      <sheetName val="UASD"/>
      <sheetName val="MO"/>
      <sheetName val="anál de costos (2)"/>
      <sheetName val="Analisis1"/>
      <sheetName val="Obra de Mano"/>
      <sheetName val="M_O_6"/>
      <sheetName val="HORM__Y_MORTEROS_6"/>
      <sheetName val="ANALISIS_FRED6"/>
      <sheetName val="Ana_MELLIZAS6"/>
      <sheetName val="Pres_InstSanit_6"/>
      <sheetName val="Pres_InstElect_6"/>
      <sheetName val="LISTADO_INSUMOS_DEL_20006"/>
      <sheetName val="COSTO_INDIRECTO6"/>
      <sheetName val="OPERADORES_EQUIPOS6"/>
      <sheetName val="Listado_Equipos_a_utilizar6"/>
      <sheetName val="Analisis_Unit__6"/>
      <sheetName val="Cargas_Sociales6"/>
      <sheetName val="Unified_Pagos-_factura_rep_txt"/>
      <sheetName val="ANALISIS_H-A_"/>
      <sheetName val="MANO_DE_OBRA"/>
      <sheetName val="Insumos_materiales"/>
      <sheetName val="Costos_Mano_de_Obra"/>
      <sheetName val="Ana__Horm_mexc_mort"/>
      <sheetName val="Pu-Sanit_"/>
      <sheetName val="anal_term"/>
      <sheetName val="análisis_de_precios"/>
      <sheetName val="caseta_de_planta"/>
      <sheetName val="analisis_de_costo"/>
      <sheetName val="Col_Amarre"/>
      <sheetName val="ANALISIS_STO_DGO"/>
      <sheetName val="Obra_de_Mano"/>
      <sheetName val="anál_de_costos_(2)"/>
      <sheetName val="presupuesto"/>
      <sheetName val="MATERIALES LISTADO"/>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0">
          <cell r="C10">
            <v>43335</v>
          </cell>
        </row>
      </sheetData>
      <sheetData sheetId="22">
        <row r="10">
          <cell r="C10">
            <v>43335</v>
          </cell>
        </row>
      </sheetData>
      <sheetData sheetId="23">
        <row r="212">
          <cell r="H212">
            <v>2563.4295469815961</v>
          </cell>
        </row>
      </sheetData>
      <sheetData sheetId="24">
        <row r="212">
          <cell r="H212">
            <v>2563.4295469815961</v>
          </cell>
        </row>
      </sheetData>
      <sheetData sheetId="25">
        <row r="212">
          <cell r="H212">
            <v>2563.4295469815961</v>
          </cell>
        </row>
      </sheetData>
      <sheetData sheetId="26">
        <row r="212">
          <cell r="H212">
            <v>2563.4295469815961</v>
          </cell>
        </row>
      </sheetData>
      <sheetData sheetId="27">
        <row r="212">
          <cell r="H212">
            <v>2563.4295469815961</v>
          </cell>
        </row>
      </sheetData>
      <sheetData sheetId="28">
        <row r="212">
          <cell r="H212">
            <v>2563.4295469815961</v>
          </cell>
        </row>
      </sheetData>
      <sheetData sheetId="29">
        <row r="212">
          <cell r="H212">
            <v>2563.4295469815961</v>
          </cell>
        </row>
      </sheetData>
      <sheetData sheetId="30">
        <row r="212">
          <cell r="H212">
            <v>2563.4295469815961</v>
          </cell>
        </row>
      </sheetData>
      <sheetData sheetId="31">
        <row r="212">
          <cell r="H212">
            <v>2563.4295469815961</v>
          </cell>
        </row>
      </sheetData>
      <sheetData sheetId="32">
        <row r="212">
          <cell r="H212">
            <v>2563.4295469815961</v>
          </cell>
        </row>
      </sheetData>
      <sheetData sheetId="33">
        <row r="212">
          <cell r="H212">
            <v>2563.4295469815961</v>
          </cell>
        </row>
      </sheetData>
      <sheetData sheetId="34">
        <row r="212">
          <cell r="H212">
            <v>2563.4295469815961</v>
          </cell>
        </row>
      </sheetData>
      <sheetData sheetId="35">
        <row r="212">
          <cell r="H212">
            <v>2563.4295469815961</v>
          </cell>
        </row>
      </sheetData>
      <sheetData sheetId="36">
        <row r="212">
          <cell r="H212">
            <v>2563.4295469815961</v>
          </cell>
        </row>
      </sheetData>
      <sheetData sheetId="37">
        <row r="212">
          <cell r="H212">
            <v>2563.4295469815961</v>
          </cell>
        </row>
      </sheetData>
      <sheetData sheetId="38">
        <row r="212">
          <cell r="H212">
            <v>2563.4295469815961</v>
          </cell>
        </row>
      </sheetData>
      <sheetData sheetId="39">
        <row r="212">
          <cell r="H212">
            <v>2563.4295469815961</v>
          </cell>
        </row>
      </sheetData>
      <sheetData sheetId="40">
        <row r="212">
          <cell r="H212">
            <v>2563.4295469815961</v>
          </cell>
        </row>
      </sheetData>
      <sheetData sheetId="41">
        <row r="212">
          <cell r="H212">
            <v>2563.4295469815961</v>
          </cell>
        </row>
      </sheetData>
      <sheetData sheetId="42">
        <row r="212">
          <cell r="H212">
            <v>2563.4295469815961</v>
          </cell>
        </row>
      </sheetData>
      <sheetData sheetId="43">
        <row r="212">
          <cell r="H212">
            <v>2563.4295469815961</v>
          </cell>
        </row>
      </sheetData>
      <sheetData sheetId="44">
        <row r="212">
          <cell r="H212">
            <v>2563.4295469815961</v>
          </cell>
        </row>
      </sheetData>
      <sheetData sheetId="45">
        <row r="212">
          <cell r="H212">
            <v>2563.4295469815961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10">
          <cell r="C10">
            <v>43335</v>
          </cell>
        </row>
      </sheetData>
      <sheetData sheetId="66">
        <row r="10">
          <cell r="C10">
            <v>43335</v>
          </cell>
        </row>
      </sheetData>
      <sheetData sheetId="67">
        <row r="10">
          <cell r="C10">
            <v>43335</v>
          </cell>
        </row>
      </sheetData>
      <sheetData sheetId="68">
        <row r="10">
          <cell r="C10">
            <v>43335</v>
          </cell>
        </row>
      </sheetData>
      <sheetData sheetId="69">
        <row r="10">
          <cell r="C10">
            <v>43335</v>
          </cell>
        </row>
      </sheetData>
      <sheetData sheetId="70" refreshError="1"/>
      <sheetData sheetId="71" refreshError="1"/>
      <sheetData sheetId="72" refreshError="1"/>
      <sheetData sheetId="73" refreshError="1"/>
      <sheetData sheetId="74">
        <row r="10">
          <cell r="C10">
            <v>43335</v>
          </cell>
        </row>
      </sheetData>
      <sheetData sheetId="75">
        <row r="10">
          <cell r="C10">
            <v>43335</v>
          </cell>
        </row>
      </sheetData>
      <sheetData sheetId="76"/>
      <sheetData sheetId="77"/>
      <sheetData sheetId="78">
        <row r="10">
          <cell r="C10">
            <v>43335</v>
          </cell>
        </row>
      </sheetData>
      <sheetData sheetId="79">
        <row r="10">
          <cell r="C10">
            <v>43335</v>
          </cell>
        </row>
      </sheetData>
      <sheetData sheetId="80">
        <row r="10">
          <cell r="C10">
            <v>43335</v>
          </cell>
        </row>
      </sheetData>
      <sheetData sheetId="81">
        <row r="10">
          <cell r="C10">
            <v>43335</v>
          </cell>
        </row>
      </sheetData>
      <sheetData sheetId="82"/>
      <sheetData sheetId="83">
        <row r="10">
          <cell r="C10">
            <v>43335</v>
          </cell>
        </row>
      </sheetData>
      <sheetData sheetId="84">
        <row r="10">
          <cell r="C10">
            <v>43335</v>
          </cell>
        </row>
      </sheetData>
      <sheetData sheetId="85">
        <row r="10">
          <cell r="C10">
            <v>43335</v>
          </cell>
        </row>
      </sheetData>
      <sheetData sheetId="86"/>
      <sheetData sheetId="87"/>
      <sheetData sheetId="88">
        <row r="10">
          <cell r="C10">
            <v>43335</v>
          </cell>
        </row>
      </sheetData>
      <sheetData sheetId="89">
        <row r="10">
          <cell r="C10">
            <v>43335</v>
          </cell>
        </row>
      </sheetData>
      <sheetData sheetId="90">
        <row r="10">
          <cell r="C10">
            <v>43335</v>
          </cell>
        </row>
      </sheetData>
      <sheetData sheetId="91"/>
      <sheetData sheetId="92"/>
      <sheetData sheetId="93">
        <row r="10">
          <cell r="C10">
            <v>43335</v>
          </cell>
        </row>
      </sheetData>
      <sheetData sheetId="94">
        <row r="10">
          <cell r="C10">
            <v>43335</v>
          </cell>
        </row>
      </sheetData>
      <sheetData sheetId="95"/>
      <sheetData sheetId="96"/>
      <sheetData sheetId="97"/>
      <sheetData sheetId="98">
        <row r="10">
          <cell r="C10">
            <v>43335</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formato"/>
      <sheetName val="REGISTROS DE LADRILLOS Y H.A. "/>
      <sheetName val="analisis basicos"/>
      <sheetName val="ANALISIS "/>
      <sheetName val="Analisis Complementarios "/>
      <sheetName val="COLOCACION DE TUBERIA"/>
      <sheetName val="MOVIMIENTO DE TIERRA"/>
      <sheetName val=" MOVIMIENTO DE TIERRA EQUIPO"/>
      <sheetName val="ANCLAJES DE H.A."/>
      <sheetName val="PVC"/>
      <sheetName val="POLIETILENO"/>
    </sheetNames>
    <sheetDataSet>
      <sheetData sheetId="0">
        <row r="231">
          <cell r="D231">
            <v>4085</v>
          </cell>
        </row>
        <row r="234">
          <cell r="D234">
            <v>1495</v>
          </cell>
        </row>
        <row r="242">
          <cell r="D242">
            <v>4920.49</v>
          </cell>
        </row>
        <row r="244">
          <cell r="D244">
            <v>1465.21</v>
          </cell>
        </row>
        <row r="284">
          <cell r="D284">
            <v>9375</v>
          </cell>
        </row>
        <row r="298">
          <cell r="D298">
            <v>2160</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Insumos"/>
      <sheetName val="Análisis"/>
      <sheetName val="HOTEL SUNSCAPE EDF. I"/>
      <sheetName val="Hormigones Bavaro"/>
      <sheetName val="Parte Electrica"/>
      <sheetName val="Arcos"/>
      <sheetName val="Cronograma"/>
      <sheetName val="INS"/>
      <sheetName val="HORM. Y MORTEROS."/>
      <sheetName val="SALARIOS"/>
      <sheetName val="Listado Equipos a utilizar"/>
      <sheetName val="Desembolso de Caja"/>
      <sheetName val="Materiales"/>
      <sheetName val="Analisis"/>
      <sheetName val="INSUMO"/>
      <sheetName val="Mezcla"/>
    </sheetNames>
    <sheetDataSet>
      <sheetData sheetId="0"/>
      <sheetData sheetId="1" refreshError="1"/>
      <sheetData sheetId="2">
        <row r="261">
          <cell r="D261">
            <v>8760.1070946448017</v>
          </cell>
        </row>
        <row r="525">
          <cell r="D525">
            <v>6325.6686946448008</v>
          </cell>
        </row>
        <row r="1164">
          <cell r="D1164">
            <v>51.690176000000001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Hotel Sunscape "/>
      <sheetName val="Presentacion Hotel Sunscape (2)"/>
      <sheetName val="Resumen Hotel Sunscape II"/>
      <sheetName val="LOBBY Y AREA DE OFICINAS"/>
      <sheetName val="BAR DE LOBBY"/>
      <sheetName val="AREA DE ESPECTACULOS"/>
      <sheetName val="COMEDOR RESTAURANT"/>
      <sheetName val="MODULO DE COCINA"/>
      <sheetName val="EXPLORERS CLUB"/>
      <sheetName val="RESTAURANT DE PLAYA"/>
      <sheetName val="CENTRO SPA Y GIMNASIO"/>
      <sheetName val="EDIF. VEST. Y OFICINAS DE PERS."/>
      <sheetName val="PISCINAS"/>
      <sheetName val="PALAPAS DEPORTES ACUATICOS"/>
      <sheetName val="EDIFICIO DE PERSONAL"/>
      <sheetName val="PALAPA WET BAR"/>
      <sheetName val="PALAPA BAR"/>
      <sheetName val="EDIFICIO DE EMPLEADOS I"/>
      <sheetName val="EDIFICIO DE EMPLEADOS II"/>
      <sheetName val="LAVANDERIA"/>
      <sheetName val="PALAPAS DEPORTES"/>
      <sheetName val="PALAPA WC Y TOALLAS"/>
      <sheetName val="TEMPLETE DE BODAS"/>
      <sheetName val="COFEE BAR"/>
      <sheetName val="AREAS EXT CAMINOSY CALLES HOTEL"/>
      <sheetName val="CANCHA DE FUBOLITO"/>
      <sheetName val="CANCHA DE TENNIS"/>
      <sheetName val="CASETA GUARDIAN"/>
      <sheetName val="CISTERNA"/>
      <sheetName val="Insumos"/>
      <sheetName val="Análisis"/>
      <sheetName val="Muros Interiores h=2.8 m "/>
      <sheetName val="Hormigones Bavaro"/>
      <sheetName val="Listado Equipos a utilizar"/>
      <sheetName val="Datos a Project"/>
      <sheetName val="M.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5">
          <cell r="C65">
            <v>3449.4880000000003</v>
          </cell>
        </row>
      </sheetData>
      <sheetData sheetId="28">
        <row r="163">
          <cell r="D163">
            <v>4173.9325396235208</v>
          </cell>
        </row>
      </sheetData>
      <sheetData sheetId="29">
        <row r="65">
          <cell r="C65">
            <v>3449.4880000000003</v>
          </cell>
        </row>
        <row r="207">
          <cell r="C207">
            <v>307.06319702602235</v>
          </cell>
        </row>
      </sheetData>
      <sheetData sheetId="30">
        <row r="163">
          <cell r="D163">
            <v>4173.9325396235208</v>
          </cell>
        </row>
        <row r="207">
          <cell r="D207">
            <v>1956.0864615839996</v>
          </cell>
        </row>
        <row r="242">
          <cell r="D242">
            <v>303.18600521235203</v>
          </cell>
        </row>
        <row r="324">
          <cell r="D324">
            <v>10743.444821990295</v>
          </cell>
        </row>
        <row r="345">
          <cell r="D345">
            <v>8896.8764318970934</v>
          </cell>
        </row>
        <row r="503">
          <cell r="D503">
            <v>3374.4886690559997</v>
          </cell>
        </row>
        <row r="557">
          <cell r="D557">
            <v>261.37686356797445</v>
          </cell>
        </row>
        <row r="624">
          <cell r="D624">
            <v>7246.458215866026</v>
          </cell>
        </row>
        <row r="653">
          <cell r="D653">
            <v>6874.6497891993595</v>
          </cell>
        </row>
        <row r="1042">
          <cell r="D1042">
            <v>24.834825970240004</v>
          </cell>
        </row>
        <row r="1256">
          <cell r="D1256">
            <v>589.12297128</v>
          </cell>
        </row>
        <row r="1266">
          <cell r="D1266">
            <v>72.449601096799995</v>
          </cell>
        </row>
        <row r="1340">
          <cell r="D1340">
            <v>353.10569752513288</v>
          </cell>
        </row>
        <row r="1549">
          <cell r="D1549">
            <v>51.690176000000001</v>
          </cell>
        </row>
        <row r="1556">
          <cell r="D1556">
            <v>79.600000000000009</v>
          </cell>
        </row>
      </sheetData>
      <sheetData sheetId="31"/>
      <sheetData sheetId="32"/>
      <sheetData sheetId="33" refreshError="1"/>
      <sheetData sheetId="34" refreshError="1"/>
      <sheetData sheetId="3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Análisis"/>
      <sheetName val="Ana"/>
      <sheetName val="a"/>
      <sheetName val="Cargas_Sociales"/>
      <sheetName val="cuantias_qq"/>
      <sheetName val="Cant__capabeg_rell"/>
      <sheetName val="cant_de_ventanas_y_puertas"/>
      <sheetName val="cant_Dimensiones_losas"/>
      <sheetName val="cant_hormigon_armado"/>
      <sheetName val="Base_de_datos_Res__Nicole_I"/>
      <sheetName val="Insumos_materiales"/>
      <sheetName val="Costos_Mano_de_Obra"/>
      <sheetName val="Elaborac__Product_todo_costo"/>
      <sheetName val="Tabla_Insumos_materiales"/>
      <sheetName val="Tabla_Costos_Mano_de_Obra"/>
      <sheetName val="Tabla_Elabor__Product_todo_cost"/>
      <sheetName val="Ana__Horm_mexc_mort"/>
      <sheetName val="Ana__blocks_y_termin_"/>
      <sheetName val="Ana__pint__y_mas_"/>
      <sheetName val="Plomeria_"/>
      <sheetName val="PRECIOS"/>
      <sheetName val="analisis"/>
      <sheetName val="Cargas_Sociales1"/>
      <sheetName val="cuantias_qq1"/>
      <sheetName val="Cant__capabeg_rell1"/>
      <sheetName val="cant_de_ventanas_y_puertas1"/>
      <sheetName val="cant_Dimensiones_losas1"/>
      <sheetName val="cant_hormigon_armado1"/>
      <sheetName val="Base_de_datos_Res__Nicole_I1"/>
      <sheetName val="Insumos_materiales1"/>
      <sheetName val="Costos_Mano_de_Obra1"/>
      <sheetName val="Elaborac__Product_todo_costo1"/>
      <sheetName val="Tabla_Insumos_materiales1"/>
      <sheetName val="Tabla_Costos_Mano_de_Obra1"/>
      <sheetName val="Tabla_Elabor__Product_todo_cos1"/>
      <sheetName val="Ana__Horm_mexc_mort1"/>
      <sheetName val="Ana__blocks_y_termin_1"/>
      <sheetName val="Ana__pint__y_mas_1"/>
      <sheetName val="Plomeria_1"/>
      <sheetName val="Cargas_Sociales2"/>
      <sheetName val="cuantias_qq2"/>
      <sheetName val="Cant__capabeg_rell2"/>
      <sheetName val="cant_de_ventanas_y_puertas2"/>
      <sheetName val="cant_Dimensiones_losas2"/>
      <sheetName val="cant_hormigon_armado2"/>
      <sheetName val="Base_de_datos_Res__Nicole_I2"/>
      <sheetName val="Insumos_materiales2"/>
      <sheetName val="Costos_Mano_de_Obra2"/>
      <sheetName val="Elaborac__Product_todo_costo2"/>
      <sheetName val="Tabla_Insumos_materiales2"/>
      <sheetName val="Tabla_Costos_Mano_de_Obra2"/>
      <sheetName val="Tabla_Elabor__Product_todo_cos2"/>
      <sheetName val="Ana__Horm_mexc_mort2"/>
      <sheetName val="Ana__blocks_y_termin_2"/>
      <sheetName val="Ana__pint__y_mas_2"/>
      <sheetName val="Plomeria_2"/>
      <sheetName val="Cargas_Sociales3"/>
      <sheetName val="cuantias_qq3"/>
      <sheetName val="Cant__capabeg_rell3"/>
      <sheetName val="cant_de_ventanas_y_puertas3"/>
      <sheetName val="cant_Dimensiones_losas3"/>
      <sheetName val="cant_hormigon_armado3"/>
      <sheetName val="Base_de_datos_Res__Nicole_I3"/>
      <sheetName val="Insumos_materiales3"/>
      <sheetName val="Costos_Mano_de_Obra3"/>
      <sheetName val="Elaborac__Product_todo_costo3"/>
      <sheetName val="Tabla_Insumos_materiales3"/>
      <sheetName val="Tabla_Costos_Mano_de_Obra3"/>
      <sheetName val="Tabla_Elabor__Product_todo_cos3"/>
      <sheetName val="Ana__Horm_mexc_mort3"/>
      <sheetName val="Ana__blocks_y_termin_3"/>
      <sheetName val="Ana__pint__y_mas_3"/>
      <sheetName val="Plomeria_3"/>
      <sheetName val="Cargas_Sociales4"/>
      <sheetName val="cuantias_qq4"/>
      <sheetName val="Cant__capabeg_rell4"/>
      <sheetName val="cant_de_ventanas_y_puertas4"/>
      <sheetName val="cant_Dimensiones_losas4"/>
      <sheetName val="cant_hormigon_armado4"/>
      <sheetName val="Base_de_datos_Res__Nicole_I4"/>
      <sheetName val="Insumos_materiales4"/>
      <sheetName val="Costos_Mano_de_Obra4"/>
      <sheetName val="Elaborac__Product_todo_costo4"/>
      <sheetName val="Tabla_Insumos_materiales4"/>
      <sheetName val="Tabla_Costos_Mano_de_Obra4"/>
      <sheetName val="Tabla_Elabor__Product_todo_cos4"/>
      <sheetName val="Ana__Horm_mexc_mort4"/>
      <sheetName val="Ana__blocks_y_termin_4"/>
      <sheetName val="Ana__pint__y_mas_4"/>
      <sheetName val="Plomeria_4"/>
      <sheetName val="Cargas_Sociales5"/>
      <sheetName val="cuantias_qq5"/>
      <sheetName val="Cant__capabeg_rell5"/>
      <sheetName val="cant_de_ventanas_y_puertas5"/>
      <sheetName val="cant_Dimensiones_losas5"/>
      <sheetName val="cant_hormigon_armado5"/>
      <sheetName val="Base_de_datos_Res__Nicole_I5"/>
      <sheetName val="Insumos_materiales5"/>
      <sheetName val="Costos_Mano_de_Obra5"/>
      <sheetName val="Elaborac__Product_todo_costo5"/>
      <sheetName val="Tabla_Insumos_materiales5"/>
      <sheetName val="Tabla_Costos_Mano_de_Obra5"/>
      <sheetName val="Tabla_Elabor__Product_todo_cos5"/>
      <sheetName val="Ana__Horm_mexc_mort5"/>
      <sheetName val="Ana__blocks_y_termin_5"/>
      <sheetName val="Ana__pint__y_mas_5"/>
      <sheetName val="Plomeria_5"/>
      <sheetName val="MANO DE OBRA"/>
      <sheetName val="Camiones"/>
      <sheetName val="Ebanisteria"/>
      <sheetName val="anal term"/>
      <sheetName val="Mat"/>
      <sheetName val="Jornal"/>
      <sheetName val="Precio"/>
      <sheetName val="INS"/>
      <sheetName val="Materiales"/>
      <sheetName val="V.Tierras A"/>
      <sheetName val="Presupuesto"/>
      <sheetName val="Analisis 2016 msp"/>
      <sheetName val="SIMO"/>
      <sheetName val="ESTRUCT"/>
    </sheetNames>
    <sheetDataSet>
      <sheetData sheetId="0">
        <row r="6">
          <cell r="D6">
            <v>820.26717298649987</v>
          </cell>
        </row>
      </sheetData>
      <sheetData sheetId="1">
        <row r="13">
          <cell r="O13">
            <v>50</v>
          </cell>
        </row>
      </sheetData>
      <sheetData sheetId="2">
        <row r="32">
          <cell r="J32">
            <v>120</v>
          </cell>
        </row>
      </sheetData>
      <sheetData sheetId="3">
        <row r="70">
          <cell r="D70">
            <v>3526.3227562500001</v>
          </cell>
        </row>
      </sheetData>
      <sheetData sheetId="4"/>
      <sheetData sheetId="5">
        <row r="32">
          <cell r="J32">
            <v>120</v>
          </cell>
        </row>
      </sheetData>
      <sheetData sheetId="6">
        <row r="13">
          <cell r="O13">
            <v>50</v>
          </cell>
        </row>
      </sheetData>
      <sheetData sheetId="7">
        <row r="32">
          <cell r="J32">
            <v>120</v>
          </cell>
        </row>
      </sheetData>
      <sheetData sheetId="8">
        <row r="13">
          <cell r="O13">
            <v>50</v>
          </cell>
        </row>
        <row r="42">
          <cell r="O42">
            <v>2.8</v>
          </cell>
        </row>
        <row r="46">
          <cell r="O46">
            <v>100</v>
          </cell>
        </row>
        <row r="52">
          <cell r="O52">
            <v>5</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 sheetId="17" refreshError="1"/>
      <sheetData sheetId="18" refreshError="1"/>
      <sheetData sheetId="19" refreshError="1"/>
      <sheetData sheetId="20"/>
      <sheetData sheetId="21"/>
      <sheetData sheetId="22">
        <row r="32">
          <cell r="J32">
            <v>120</v>
          </cell>
        </row>
      </sheetData>
      <sheetData sheetId="23">
        <row r="13">
          <cell r="O13">
            <v>50</v>
          </cell>
        </row>
      </sheetData>
      <sheetData sheetId="24">
        <row r="13">
          <cell r="O13">
            <v>50</v>
          </cell>
        </row>
      </sheetData>
      <sheetData sheetId="25">
        <row r="32">
          <cell r="J32">
            <v>120</v>
          </cell>
        </row>
      </sheetData>
      <sheetData sheetId="26">
        <row r="13">
          <cell r="O13">
            <v>50</v>
          </cell>
        </row>
      </sheetData>
      <sheetData sheetId="27">
        <row r="13">
          <cell r="O13">
            <v>50</v>
          </cell>
        </row>
      </sheetData>
      <sheetData sheetId="28">
        <row r="13">
          <cell r="O13">
            <v>50</v>
          </cell>
        </row>
      </sheetData>
      <sheetData sheetId="29">
        <row r="6">
          <cell r="D6">
            <v>820.26717298649999</v>
          </cell>
        </row>
      </sheetData>
      <sheetData sheetId="30">
        <row r="6">
          <cell r="D6">
            <v>820.26717298649987</v>
          </cell>
        </row>
      </sheetData>
      <sheetData sheetId="31">
        <row r="13">
          <cell r="O13">
            <v>50</v>
          </cell>
        </row>
      </sheetData>
      <sheetData sheetId="32">
        <row r="6">
          <cell r="D6">
            <v>820.26717298649987</v>
          </cell>
        </row>
      </sheetData>
      <sheetData sheetId="33">
        <row r="6">
          <cell r="D6">
            <v>820.26717298649987</v>
          </cell>
        </row>
      </sheetData>
      <sheetData sheetId="34">
        <row r="6">
          <cell r="D6">
            <v>820.26717298649987</v>
          </cell>
        </row>
      </sheetData>
      <sheetData sheetId="35">
        <row r="6">
          <cell r="D6">
            <v>820.26717298649987</v>
          </cell>
        </row>
      </sheetData>
      <sheetData sheetId="36">
        <row r="6">
          <cell r="D6">
            <v>820.26717298649987</v>
          </cell>
        </row>
      </sheetData>
      <sheetData sheetId="37" refreshError="1"/>
      <sheetData sheetId="38" refreshError="1"/>
      <sheetData sheetId="39"/>
      <sheetData sheetId="40"/>
      <sheetData sheetId="41"/>
      <sheetData sheetId="42">
        <row r="32">
          <cell r="J32">
            <v>120</v>
          </cell>
        </row>
      </sheetData>
      <sheetData sheetId="43">
        <row r="13">
          <cell r="O13">
            <v>50</v>
          </cell>
        </row>
      </sheetData>
      <sheetData sheetId="44">
        <row r="13">
          <cell r="O13">
            <v>50</v>
          </cell>
        </row>
      </sheetData>
      <sheetData sheetId="45">
        <row r="13">
          <cell r="O13">
            <v>50</v>
          </cell>
        </row>
      </sheetData>
      <sheetData sheetId="46">
        <row r="13">
          <cell r="O13">
            <v>50</v>
          </cell>
        </row>
      </sheetData>
      <sheetData sheetId="47">
        <row r="13">
          <cell r="O13">
            <v>50</v>
          </cell>
        </row>
      </sheetData>
      <sheetData sheetId="48">
        <row r="13">
          <cell r="O13">
            <v>50</v>
          </cell>
        </row>
      </sheetData>
      <sheetData sheetId="49">
        <row r="6">
          <cell r="D6">
            <v>820.26717298649987</v>
          </cell>
        </row>
      </sheetData>
      <sheetData sheetId="50">
        <row r="6">
          <cell r="D6">
            <v>820.26717298649987</v>
          </cell>
        </row>
      </sheetData>
      <sheetData sheetId="51">
        <row r="6">
          <cell r="D6">
            <v>820.26717298649987</v>
          </cell>
        </row>
      </sheetData>
      <sheetData sheetId="52">
        <row r="6">
          <cell r="D6">
            <v>820.26717298649987</v>
          </cell>
        </row>
      </sheetData>
      <sheetData sheetId="53">
        <row r="6">
          <cell r="D6">
            <v>820.26717298649987</v>
          </cell>
        </row>
      </sheetData>
      <sheetData sheetId="54">
        <row r="6">
          <cell r="D6">
            <v>820.26717298649987</v>
          </cell>
        </row>
      </sheetData>
      <sheetData sheetId="55">
        <row r="6">
          <cell r="D6">
            <v>820.26717298649987</v>
          </cell>
        </row>
      </sheetData>
      <sheetData sheetId="56"/>
      <sheetData sheetId="57"/>
      <sheetData sheetId="58"/>
      <sheetData sheetId="59"/>
      <sheetData sheetId="60">
        <row r="32">
          <cell r="J32">
            <v>120</v>
          </cell>
        </row>
      </sheetData>
      <sheetData sheetId="61">
        <row r="13">
          <cell r="O13">
            <v>50</v>
          </cell>
        </row>
      </sheetData>
      <sheetData sheetId="62"/>
      <sheetData sheetId="63">
        <row r="32">
          <cell r="J32">
            <v>120</v>
          </cell>
        </row>
      </sheetData>
      <sheetData sheetId="64">
        <row r="13">
          <cell r="O13">
            <v>50</v>
          </cell>
        </row>
      </sheetData>
      <sheetData sheetId="65"/>
      <sheetData sheetId="66">
        <row r="70">
          <cell r="D70">
            <v>3526.3227562500001</v>
          </cell>
        </row>
      </sheetData>
      <sheetData sheetId="67">
        <row r="6">
          <cell r="D6">
            <v>820.26717298649987</v>
          </cell>
        </row>
      </sheetData>
      <sheetData sheetId="68"/>
      <sheetData sheetId="69">
        <row r="70">
          <cell r="D70">
            <v>3526.3227562500001</v>
          </cell>
        </row>
      </sheetData>
      <sheetData sheetId="70">
        <row r="6">
          <cell r="D6">
            <v>820.26717298649987</v>
          </cell>
        </row>
      </sheetData>
      <sheetData sheetId="71"/>
      <sheetData sheetId="72"/>
      <sheetData sheetId="73"/>
      <sheetData sheetId="74"/>
      <sheetData sheetId="75"/>
      <sheetData sheetId="76"/>
      <sheetData sheetId="77">
        <row r="32">
          <cell r="J32">
            <v>120</v>
          </cell>
        </row>
      </sheetData>
      <sheetData sheetId="78">
        <row r="13">
          <cell r="O13">
            <v>50</v>
          </cell>
        </row>
      </sheetData>
      <sheetData sheetId="79"/>
      <sheetData sheetId="80">
        <row r="32">
          <cell r="J32">
            <v>120</v>
          </cell>
        </row>
      </sheetData>
      <sheetData sheetId="81">
        <row r="13">
          <cell r="O13">
            <v>50</v>
          </cell>
        </row>
      </sheetData>
      <sheetData sheetId="82"/>
      <sheetData sheetId="83">
        <row r="70">
          <cell r="D70">
            <v>3526.3227562500001</v>
          </cell>
        </row>
      </sheetData>
      <sheetData sheetId="84">
        <row r="6">
          <cell r="D6">
            <v>820.26717298649987</v>
          </cell>
        </row>
      </sheetData>
      <sheetData sheetId="85"/>
      <sheetData sheetId="86">
        <row r="70">
          <cell r="D70">
            <v>3526.3227562500001</v>
          </cell>
        </row>
      </sheetData>
      <sheetData sheetId="87">
        <row r="6">
          <cell r="D6">
            <v>820.26717298649987</v>
          </cell>
        </row>
      </sheetData>
      <sheetData sheetId="88"/>
      <sheetData sheetId="89"/>
      <sheetData sheetId="90"/>
      <sheetData sheetId="91"/>
      <sheetData sheetId="92"/>
      <sheetData sheetId="93"/>
      <sheetData sheetId="94">
        <row r="32">
          <cell r="J32">
            <v>120</v>
          </cell>
        </row>
      </sheetData>
      <sheetData sheetId="95">
        <row r="13">
          <cell r="O13">
            <v>50</v>
          </cell>
        </row>
      </sheetData>
      <sheetData sheetId="96"/>
      <sheetData sheetId="97">
        <row r="32">
          <cell r="J32">
            <v>120</v>
          </cell>
        </row>
      </sheetData>
      <sheetData sheetId="98">
        <row r="13">
          <cell r="O13">
            <v>50</v>
          </cell>
        </row>
      </sheetData>
      <sheetData sheetId="99"/>
      <sheetData sheetId="100">
        <row r="70">
          <cell r="D70">
            <v>3526.3227562500001</v>
          </cell>
        </row>
      </sheetData>
      <sheetData sheetId="101">
        <row r="6">
          <cell r="D6">
            <v>820.26717298649987</v>
          </cell>
        </row>
      </sheetData>
      <sheetData sheetId="102"/>
      <sheetData sheetId="103">
        <row r="70">
          <cell r="D70">
            <v>3526.3227562500001</v>
          </cell>
        </row>
      </sheetData>
      <sheetData sheetId="104">
        <row r="6">
          <cell r="D6">
            <v>820.26717298649987</v>
          </cell>
        </row>
      </sheetData>
      <sheetData sheetId="105"/>
      <sheetData sheetId="106"/>
      <sheetData sheetId="107"/>
      <sheetData sheetId="108"/>
      <sheetData sheetId="109"/>
      <sheetData sheetId="110"/>
      <sheetData sheetId="111">
        <row r="32">
          <cell r="J32">
            <v>120</v>
          </cell>
        </row>
      </sheetData>
      <sheetData sheetId="112">
        <row r="13">
          <cell r="O13">
            <v>50</v>
          </cell>
        </row>
      </sheetData>
      <sheetData sheetId="113"/>
      <sheetData sheetId="114">
        <row r="32">
          <cell r="J32">
            <v>120</v>
          </cell>
        </row>
      </sheetData>
      <sheetData sheetId="115">
        <row r="13">
          <cell r="O13">
            <v>50</v>
          </cell>
        </row>
      </sheetData>
      <sheetData sheetId="116"/>
      <sheetData sheetId="117">
        <row r="70">
          <cell r="D70">
            <v>3526.3227562500001</v>
          </cell>
        </row>
      </sheetData>
      <sheetData sheetId="118">
        <row r="6">
          <cell r="D6">
            <v>820.26717298649987</v>
          </cell>
        </row>
      </sheetData>
      <sheetData sheetId="119"/>
      <sheetData sheetId="120">
        <row r="70">
          <cell r="D70">
            <v>3526.3227562500001</v>
          </cell>
        </row>
      </sheetData>
      <sheetData sheetId="121">
        <row r="6">
          <cell r="D6">
            <v>820.26717298649987</v>
          </cell>
        </row>
      </sheetData>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2">
          <cell r="D192">
            <v>4262.3431656800003</v>
          </cell>
        </row>
        <row r="200">
          <cell r="D200">
            <v>3629.3421656800001</v>
          </cell>
        </row>
        <row r="729">
          <cell r="D729">
            <v>6101.5641656799999</v>
          </cell>
        </row>
        <row r="1278">
          <cell r="D1278">
            <v>453.35550609000006</v>
          </cell>
        </row>
        <row r="1293">
          <cell r="D1293">
            <v>226.52595108666665</v>
          </cell>
        </row>
        <row r="1304">
          <cell r="D1304">
            <v>385.28506635666668</v>
          </cell>
        </row>
        <row r="1314">
          <cell r="D1314">
            <v>1091.3609376166667</v>
          </cell>
        </row>
        <row r="1324">
          <cell r="D1324">
            <v>991.92152743666668</v>
          </cell>
        </row>
        <row r="1334">
          <cell r="D1334">
            <v>892.4821172566667</v>
          </cell>
        </row>
        <row r="1344">
          <cell r="D1344">
            <v>693.60329689666662</v>
          </cell>
        </row>
        <row r="1354">
          <cell r="D1354">
            <v>589.16388671666675</v>
          </cell>
        </row>
        <row r="1562">
          <cell r="D1562">
            <v>75.459999999999994</v>
          </cell>
        </row>
        <row r="1570">
          <cell r="D1570">
            <v>204.21084000000002</v>
          </cell>
        </row>
        <row r="1625">
          <cell r="D1625">
            <v>1624.9403733333334</v>
          </cell>
        </row>
        <row r="1633">
          <cell r="D1633">
            <v>596.58149475465325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R_Precios_Ajustado "/>
      <sheetName val="Cubicación"/>
      <sheetName val="Pagos"/>
      <sheetName val="Res-Financiero"/>
      <sheetName val="A"/>
      <sheetName val="Estado_Financiero"/>
      <sheetName val="R_Precios_Ajustado_"/>
      <sheetName val="Estado_Financiero1"/>
      <sheetName val="R_Precios_Ajustado_1"/>
      <sheetName val="Estado_Financiero2"/>
      <sheetName val="R_Precios_Ajustado_2"/>
      <sheetName val="Estado_Financiero3"/>
      <sheetName val="R_Precios_Ajustado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Factura (813)"/>
      <sheetName val="Cornisa de 2.62 pie"/>
      <sheetName val="Volumetria piso 16"/>
      <sheetName val="Hoja de calculo Recubrimiento"/>
      <sheetName val="Calculo Metales NIVEL 17"/>
      <sheetName val="Analisis"/>
      <sheetName val="Análisis"/>
      <sheetName val="Ana.precios un"/>
      <sheetName val="Insumos materiales"/>
      <sheetName val="Costos Mano de Obra"/>
      <sheetName val="Ana. Horm mexc mort"/>
      <sheetName val="Resumen Precio Equipos"/>
      <sheetName val="addenda"/>
      <sheetName val="INSU"/>
      <sheetName val="MO"/>
    </sheetNames>
    <sheetDataSet>
      <sheetData sheetId="0">
        <row r="30">
          <cell r="L30">
            <v>6.7</v>
          </cell>
        </row>
      </sheetData>
      <sheetData sheetId="1"/>
      <sheetData sheetId="2">
        <row r="64">
          <cell r="E64">
            <v>490.21498365499457</v>
          </cell>
        </row>
      </sheetData>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sheetData sheetId="8">
        <row r="60">
          <cell r="E60">
            <v>519.29974515533274</v>
          </cell>
        </row>
      </sheetData>
      <sheetData sheetId="9">
        <row r="60">
          <cell r="E60">
            <v>519.29974515533274</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1"/>
      <sheetName val="Insumos RD"/>
      <sheetName val="Factor Salarial"/>
      <sheetName val="costo horario equipos varios"/>
      <sheetName val="costo planta Hormigon100"/>
      <sheetName val="costo planta Hormigon180"/>
      <sheetName val="costo Hor tractor D8RII"/>
      <sheetName val="costo Hor tractor D4K2 XL"/>
      <sheetName val="costo planta Hormigon45"/>
      <sheetName val="costo Hor Motoniv 120K"/>
      <sheetName val="costo Hor tractor D6R"/>
      <sheetName val="costo Hor tractor D8T"/>
      <sheetName val="costo Hor tractor D6N LGP"/>
      <sheetName val="costo grua 35ton"/>
      <sheetName val="costo horario BOMBA CONCRETO"/>
    </sheetNames>
    <sheetDataSet>
      <sheetData sheetId="0"/>
      <sheetData sheetId="1">
        <row r="152">
          <cell r="G152">
            <v>120000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s>
    <sheetDataSet>
      <sheetData sheetId="0"/>
      <sheetData sheetId="1"/>
      <sheetData sheetId="2"/>
      <sheetData sheetId="3"/>
      <sheetData sheetId="4"/>
      <sheetData sheetId="5"/>
      <sheetData sheetId="6"/>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Comision"/>
      <sheetName val="PRES. FORMATO INAPA"/>
      <sheetName val="ANALISIS "/>
      <sheetName val="tarifa equipo-13"/>
      <sheetName val="tarifa equipo (2)"/>
      <sheetName val="DISTANCIA ACARREO"/>
      <sheetName val="ASFALTADO"/>
      <sheetName val="BASE Y SUB-BASE"/>
      <sheetName val="ACERA Y CONTENES"/>
      <sheetName val="Alcantarilla"/>
      <sheetName val="ANALISIS"/>
      <sheetName val="ANALISIS A USAR"/>
      <sheetName val="Escalera"/>
      <sheetName val="Muro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analisis1"/>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 val="Insumos (2)"/>
      <sheetName val="Aceros_Vigas_Entrepiso"/>
      <sheetName val="Aceros_columnas_n1-2"/>
      <sheetName val="Acero_Zapata"/>
      <sheetName val="Res_Cuantia_N1-2"/>
      <sheetName val="Res_Cuantia_Z"/>
      <sheetName val="cot_puer_ven"/>
      <sheetName val="ORQUIDEA_TIPO_A"/>
      <sheetName val="med_mov_de_tierras"/>
      <sheetName val="med_superestruc_"/>
      <sheetName val="med_terminacion"/>
      <sheetName val="MOVIMIENTO_DE_TIERRAS"/>
      <sheetName val="analisis_unitarios"/>
      <sheetName val="R_CAYENA"/>
      <sheetName val="med_mov_de_tierras2"/>
      <sheetName val="CONTRARO_SEÑALIZACIONES"/>
      <sheetName val="Analisis_BC"/>
      <sheetName val="Incremento_Precios"/>
      <sheetName val="PARTIDAS_NUEVAS"/>
      <sheetName val="ANALISIS_STO_DGO"/>
      <sheetName val="LISTA_PRECIO"/>
      <sheetName val="caseta_transformador"/>
      <sheetName val="Ins_2"/>
      <sheetName val="Insumos_(2)"/>
      <sheetName val="Aceros_Vigas_Entrepiso1"/>
      <sheetName val="Aceros_columnas_n1-21"/>
      <sheetName val="Acero_Zapata1"/>
      <sheetName val="Res_Cuantia_N1-21"/>
      <sheetName val="Res_Cuantia_Z1"/>
      <sheetName val="cot_puer_ven1"/>
      <sheetName val="ORQUIDEA_TIPO_A1"/>
      <sheetName val="med_mov_de_tierras1"/>
      <sheetName val="med_superestruc_1"/>
      <sheetName val="med_terminacion1"/>
      <sheetName val="MOVIMIENTO_DE_TIERRAS1"/>
      <sheetName val="analisis_unitarios1"/>
      <sheetName val="R_CAYENA1"/>
      <sheetName val="med_mov_de_tierras21"/>
      <sheetName val="CONTRARO_SEÑALIZACIONES1"/>
      <sheetName val="Analisis_BC1"/>
      <sheetName val="Incremento_Precios1"/>
      <sheetName val="PARTIDAS_NUEVAS1"/>
      <sheetName val="ANALISIS_STO_DGO1"/>
      <sheetName val="LISTA_PRECIO1"/>
      <sheetName val="caseta_transformador1"/>
      <sheetName val="Ins_21"/>
      <sheetName val="Insumos_(2)1"/>
      <sheetName val="mov. tierra"/>
      <sheetName val="Ins"/>
      <sheetName val="Ana.precios un"/>
      <sheetName val="mov__tierra"/>
      <sheetName val="mov__tierra1"/>
      <sheetName val="Aceros_Vigas_Entrepiso2"/>
      <sheetName val="Aceros_columnas_n1-22"/>
      <sheetName val="Acero_Zapata2"/>
      <sheetName val="Res_Cuantia_N1-22"/>
      <sheetName val="Res_Cuantia_Z2"/>
      <sheetName val="cot_puer_ven2"/>
      <sheetName val="ORQUIDEA_TIPO_A2"/>
      <sheetName val="med_mov_de_tierras3"/>
      <sheetName val="med_superestruc_2"/>
      <sheetName val="med_terminacion2"/>
      <sheetName val="MOVIMIENTO_DE_TIERRAS2"/>
      <sheetName val="analisis_unitarios2"/>
      <sheetName val="R_CAYENA2"/>
      <sheetName val="med_mov_de_tierras22"/>
      <sheetName val="CONTRARO_SEÑALIZACIONES2"/>
      <sheetName val="Analisis_BC2"/>
      <sheetName val="Incremento_Precios2"/>
      <sheetName val="PARTIDAS_NUEVAS2"/>
      <sheetName val="LISTA_PRECIO2"/>
      <sheetName val="caseta_transformador2"/>
      <sheetName val="ANALISIS_STO_DGO2"/>
      <sheetName val="Ins_22"/>
      <sheetName val="mov__tierra2"/>
      <sheetName val="Insumos_(2)2"/>
      <sheetName val="Aceros_Vigas_Entrepiso3"/>
      <sheetName val="Aceros_columnas_n1-23"/>
      <sheetName val="Acero_Zapata3"/>
      <sheetName val="Res_Cuantia_N1-23"/>
      <sheetName val="Res_Cuantia_Z3"/>
      <sheetName val="cot_puer_ven3"/>
      <sheetName val="ORQUIDEA_TIPO_A3"/>
      <sheetName val="med_mov_de_tierras4"/>
      <sheetName val="med_superestruc_3"/>
      <sheetName val="med_terminacion3"/>
      <sheetName val="MOVIMIENTO_DE_TIERRAS3"/>
      <sheetName val="analisis_unitarios3"/>
      <sheetName val="R_CAYENA3"/>
      <sheetName val="med_mov_de_tierras23"/>
      <sheetName val="CONTRARO_SEÑALIZACIONES3"/>
      <sheetName val="Analisis_BC3"/>
      <sheetName val="Incremento_Precios3"/>
      <sheetName val="PARTIDAS_NUEVAS3"/>
      <sheetName val="LISTA_PRECIO3"/>
      <sheetName val="caseta_transformador3"/>
      <sheetName val="ANALISIS_STO_DGO3"/>
      <sheetName val="Ins_23"/>
      <sheetName val="mov__tierra3"/>
      <sheetName val="Insumos_(2)3"/>
      <sheetName val="Aceros_Vigas_Entrepiso4"/>
      <sheetName val="Aceros_columnas_n1-24"/>
      <sheetName val="Acero_Zapata4"/>
      <sheetName val="Res_Cuantia_N1-24"/>
      <sheetName val="Res_Cuantia_Z4"/>
      <sheetName val="cot_puer_ven4"/>
      <sheetName val="ORQUIDEA_TIPO_A4"/>
      <sheetName val="med_mov_de_tierras5"/>
      <sheetName val="med_superestruc_4"/>
      <sheetName val="med_terminacion4"/>
      <sheetName val="MOVIMIENTO_DE_TIERRAS4"/>
      <sheetName val="analisis_unitarios4"/>
      <sheetName val="R_CAYENA4"/>
      <sheetName val="med_mov_de_tierras24"/>
      <sheetName val="CONTRARO_SEÑALIZACIONES4"/>
      <sheetName val="Analisis_BC4"/>
      <sheetName val="Incremento_Precios4"/>
      <sheetName val="PARTIDAS_NUEVAS4"/>
      <sheetName val="LISTA_PRECIO4"/>
      <sheetName val="caseta_transformador4"/>
      <sheetName val="ANALISIS_STO_DGO4"/>
      <sheetName val="Ins_24"/>
      <sheetName val="mov__tierra4"/>
      <sheetName val="Insumos_(2)4"/>
      <sheetName val="Aceros_Vigas_Entrepiso5"/>
      <sheetName val="Aceros_columnas_n1-25"/>
      <sheetName val="Acero_Zapata5"/>
      <sheetName val="Res_Cuantia_N1-25"/>
      <sheetName val="Res_Cuantia_Z5"/>
      <sheetName val="cot_puer_ven5"/>
      <sheetName val="ORQUIDEA_TIPO_A5"/>
      <sheetName val="med_mov_de_tierras6"/>
      <sheetName val="med_superestruc_5"/>
      <sheetName val="med_terminacion5"/>
      <sheetName val="MOVIMIENTO_DE_TIERRAS5"/>
      <sheetName val="analisis_unitarios5"/>
      <sheetName val="R_CAYENA5"/>
      <sheetName val="med_mov_de_tierras25"/>
      <sheetName val="CONTRARO_SEÑALIZACIONES5"/>
      <sheetName val="Analisis_BC5"/>
      <sheetName val="LISTA_PRECIO5"/>
      <sheetName val="caseta_transformador5"/>
      <sheetName val="ANALISIS_STO_DGO5"/>
      <sheetName val="Incremento_Precios5"/>
      <sheetName val="PARTIDAS_NUEVAS5"/>
      <sheetName val="Ins_25"/>
      <sheetName val="mov__tierra5"/>
      <sheetName val="Insumos_(2)5"/>
      <sheetName val="Analisis Cañada"/>
      <sheetName val="MO"/>
      <sheetName val="Co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2">
          <cell r="D12">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s>
    <sheetDataSet>
      <sheetData sheetId="0" refreshError="1"/>
      <sheetData sheetId="1" refreshError="1"/>
      <sheetData sheetId="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 val="V.Tierras A"/>
      <sheetName val="ANALISIS SEÑAL"/>
      <sheetName val="Materiales"/>
      <sheetName val="Análisis"/>
      <sheetName val="Configuración"/>
      <sheetName val="Ana"/>
      <sheetName val="01_000_00"/>
      <sheetName val="02_000_00"/>
      <sheetName val="03_000_00"/>
      <sheetName val="04_000_00"/>
      <sheetName val="05_000_00"/>
      <sheetName val="007_000_00"/>
      <sheetName val="08_000_00"/>
      <sheetName val="09_000_00"/>
      <sheetName val="13_000_00"/>
      <sheetName val="15_000_00"/>
      <sheetName val="16_000_00"/>
      <sheetName val="V_Tierras_A"/>
      <sheetName val="ANALISIS_SEÑAL"/>
      <sheetName val="01_000_001"/>
      <sheetName val="02_000_001"/>
      <sheetName val="03_000_001"/>
      <sheetName val="04_000_001"/>
      <sheetName val="05_000_001"/>
      <sheetName val="007_000_001"/>
      <sheetName val="08_000_001"/>
      <sheetName val="09_000_001"/>
      <sheetName val="13_000_001"/>
      <sheetName val="15_000_001"/>
      <sheetName val="16_000_001"/>
      <sheetName val="V_Tierras_A1"/>
      <sheetName val="ANALISIS_SEÑAL1"/>
      <sheetName val="m.o."/>
      <sheetName val="ins"/>
      <sheetName val="m_o_"/>
      <sheetName val="m_o_1"/>
      <sheetName val="01_000_002"/>
      <sheetName val="02_000_002"/>
      <sheetName val="03_000_002"/>
      <sheetName val="04_000_002"/>
      <sheetName val="05_000_002"/>
      <sheetName val="007_000_002"/>
      <sheetName val="08_000_002"/>
      <sheetName val="09_000_002"/>
      <sheetName val="13_000_002"/>
      <sheetName val="15_000_002"/>
      <sheetName val="16_000_002"/>
      <sheetName val="V_Tierras_A2"/>
      <sheetName val="ANALISIS_SEÑAL2"/>
      <sheetName val="m_o_2"/>
      <sheetName val="01_000_003"/>
      <sheetName val="02_000_003"/>
      <sheetName val="03_000_003"/>
      <sheetName val="04_000_003"/>
      <sheetName val="05_000_003"/>
      <sheetName val="007_000_003"/>
      <sheetName val="08_000_003"/>
      <sheetName val="09_000_003"/>
      <sheetName val="13_000_003"/>
      <sheetName val="15_000_003"/>
      <sheetName val="16_000_003"/>
      <sheetName val="V_Tierras_A3"/>
      <sheetName val="ANALISIS_SEÑAL3"/>
      <sheetName val="m_o_3"/>
      <sheetName val="caseta transformador"/>
      <sheetName val="01_000_004"/>
      <sheetName val="02_000_004"/>
      <sheetName val="03_000_004"/>
      <sheetName val="04_000_004"/>
      <sheetName val="05_000_004"/>
      <sheetName val="007_000_004"/>
      <sheetName val="08_000_004"/>
      <sheetName val="09_000_004"/>
      <sheetName val="13_000_004"/>
      <sheetName val="15_000_004"/>
      <sheetName val="16_000_004"/>
      <sheetName val="V_Tierras_A4"/>
      <sheetName val="ANALISIS_SEÑAL4"/>
      <sheetName val="m_o_4"/>
      <sheetName val="01_000_005"/>
      <sheetName val="02_000_005"/>
      <sheetName val="03_000_005"/>
      <sheetName val="04_000_005"/>
      <sheetName val="05_000_005"/>
      <sheetName val="007_000_005"/>
      <sheetName val="08_000_005"/>
      <sheetName val="09_000_005"/>
      <sheetName val="13_000_005"/>
      <sheetName val="15_000_005"/>
      <sheetName val="16_000_005"/>
      <sheetName val="V_Tierras_A5"/>
      <sheetName val="ANALISIS_SEÑAL5"/>
      <sheetName val="m_o_5"/>
      <sheetName val="qqVgas"/>
      <sheetName val="INSU"/>
      <sheetName val="MO"/>
      <sheetName val="Resumen Precio Equipos"/>
      <sheetName val="o.m. y salarios"/>
      <sheetName val="Sheet4"/>
      <sheetName val="Sheet5"/>
      <sheetName val="análisis de precios"/>
      <sheetName val="caseta de planta"/>
      <sheetName val="Volumenes"/>
      <sheetName val="Anal. h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
      <sheetName val="INV"/>
      <sheetName val="AASHTO"/>
      <sheetName val="G_G"/>
    </sheetNames>
    <sheetDataSet>
      <sheetData sheetId="0" refreshError="1"/>
      <sheetData sheetId="1" refreshError="1"/>
      <sheetData sheetId="2" refreshError="1"/>
      <sheetData sheetId="3"/>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p"/>
      <sheetName val="Mezcla"/>
      <sheetName val="lista de materiales"/>
      <sheetName val="Aceros Vigas Entrepiso"/>
      <sheetName val="Res Cuantia N1-2"/>
      <sheetName val="Aceros columnas n1-2"/>
      <sheetName val="Acero Zapata"/>
      <sheetName val="Res Cuantia Z"/>
      <sheetName val="m.o."/>
      <sheetName val="Análisis"/>
    </sheetNames>
    <sheetDataSet>
      <sheetData sheetId="0"/>
      <sheetData sheetId="1"/>
      <sheetData sheetId="2">
        <row r="81">
          <cell r="G81">
            <v>2337.2202857142856</v>
          </cell>
        </row>
        <row r="106">
          <cell r="G106">
            <v>2505.985285714286</v>
          </cell>
        </row>
        <row r="131">
          <cell r="G131">
            <v>2543.4602857142859</v>
          </cell>
        </row>
        <row r="156">
          <cell r="G156">
            <v>2635.300285714286</v>
          </cell>
        </row>
      </sheetData>
      <sheetData sheetId="3"/>
      <sheetData sheetId="4"/>
      <sheetData sheetId="5"/>
      <sheetData sheetId="6"/>
      <sheetData sheetId="7"/>
      <sheetData sheetId="8"/>
      <sheetData sheetId="9" refreshError="1"/>
      <sheetData sheetId="1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mto"/>
      <sheetName val="M.O."/>
      <sheetName val="Ana"/>
      <sheetName val="Indice"/>
    </sheetNames>
    <sheetDataSet>
      <sheetData sheetId="0"/>
      <sheetData sheetId="1"/>
      <sheetData sheetId="2"/>
      <sheetData sheetId="3"/>
      <sheetData sheetId="4"/>
      <sheetData sheetId="5"/>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Análisis_de_Precios"/>
      <sheetName val="Presupuesto_Nave_1"/>
      <sheetName val="Presupuesto_Nave_2"/>
      <sheetName val="Cantidades_Nave_1"/>
      <sheetName val="Cantidades_Nave_2"/>
      <sheetName val="Mano_de_Obra"/>
      <sheetName val="Anal__horm_"/>
      <sheetName val="Trabajos Generales"/>
      <sheetName val="Detalle Acero"/>
      <sheetName val="COSTO INDIRECTO"/>
      <sheetName val="OPERADORES EQUIPOS"/>
      <sheetName val="HORM. Y MORTEROS."/>
      <sheetName val="SALARIOS"/>
      <sheetName val="INS"/>
      <sheetName val="O.M. y Salarios"/>
      <sheetName val="Materiales"/>
      <sheetName val="V.Tierras A"/>
      <sheetName val="materiales (2)"/>
      <sheetName val="Datos"/>
      <sheetName val="INSU"/>
      <sheetName val="MO"/>
      <sheetName val="ANALISIS STO DGO"/>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anal term"/>
      <sheetName val="Ana-Sanit."/>
      <sheetName val="UASD"/>
      <sheetName val="Mat"/>
      <sheetName val="Pu-Sanit."/>
      <sheetName val="Los Ángeles (Fase II)"/>
      <sheetName val="Cotz."/>
      <sheetName val="Trabajos_Generales"/>
      <sheetName val="Detalle_Acero"/>
      <sheetName val="COSTO_INDIRECTO"/>
      <sheetName val="OPERADORES_EQUIPOS"/>
      <sheetName val="HORM__Y_MORTEROS_"/>
      <sheetName val="materiales_(2)1"/>
      <sheetName val="COSTO_INDIRECTO1"/>
      <sheetName val="OPERADORES_EQUIPOS1"/>
      <sheetName val="Trabajos_Generales1"/>
      <sheetName val="Detalle_Acero1"/>
      <sheetName val="HORM__Y_MORTEROS_1"/>
      <sheetName val="Análisis_de_Precios2"/>
      <sheetName val="Presupuesto_Nave_12"/>
      <sheetName val="Presupuesto_Nave_22"/>
      <sheetName val="Cantidades_Nave_12"/>
      <sheetName val="Cantidades_Nave_22"/>
      <sheetName val="Mano_de_Obra2"/>
      <sheetName val="Anal__horm_2"/>
      <sheetName val="Trabajos_Generales2"/>
      <sheetName val="Detalle_Acero2"/>
      <sheetName val="COSTO_INDIRECTO2"/>
      <sheetName val="OPERADORES_EQUIPOS2"/>
      <sheetName val="HORM__Y_MORTEROS_2"/>
      <sheetName val="V_Tierras_A2"/>
      <sheetName val="materiales_(2)2"/>
      <sheetName val="Análisis_de_Precios3"/>
      <sheetName val="Presupuesto_Nave_13"/>
      <sheetName val="Presupuesto_Nave_23"/>
      <sheetName val="Cantidades_Nave_13"/>
      <sheetName val="Cantidades_Nave_23"/>
      <sheetName val="Mano_de_Obra3"/>
      <sheetName val="Anal__horm_3"/>
      <sheetName val="Trabajos_Generales3"/>
      <sheetName val="Detalle_Acero3"/>
      <sheetName val="COSTO_INDIRECTO3"/>
      <sheetName val="OPERADORES_EQUIPOS3"/>
      <sheetName val="HORM__Y_MORTEROS_3"/>
      <sheetName val="V_Tierras_A3"/>
      <sheetName val="materiales_(2)3"/>
      <sheetName val="Análisis_de_Precios4"/>
      <sheetName val="Presupuesto_Nave_14"/>
      <sheetName val="Presupuesto_Nave_24"/>
      <sheetName val="Cantidades_Nave_14"/>
      <sheetName val="Cantidades_Nave_24"/>
      <sheetName val="Mano_de_Obra4"/>
      <sheetName val="Anal__horm_4"/>
      <sheetName val="Trabajos_Generales4"/>
      <sheetName val="Detalle_Acero4"/>
      <sheetName val="COSTO_INDIRECTO4"/>
      <sheetName val="OPERADORES_EQUIPOS4"/>
      <sheetName val="HORM__Y_MORTEROS_4"/>
      <sheetName val="V_Tierras_A4"/>
      <sheetName val="materiales_(2)4"/>
      <sheetName val="Análisis_de_Precios5"/>
      <sheetName val="Presupuesto_Nave_15"/>
      <sheetName val="Presupuesto_Nave_25"/>
      <sheetName val="Cantidades_Nave_15"/>
      <sheetName val="Cantidades_Nave_25"/>
      <sheetName val="Mano_de_Obra5"/>
      <sheetName val="Anal__horm_5"/>
      <sheetName val="V_Tierras_A5"/>
      <sheetName val="materiales_(2)5"/>
      <sheetName val="COSTO_INDIRECTO5"/>
      <sheetName val="OPERADORES_EQUIPOS5"/>
      <sheetName val="Trabajos_Generales5"/>
      <sheetName val="Detalle_Acero5"/>
      <sheetName val="HORM__Y_MORTEROS_5"/>
      <sheetName val="caseta de planta"/>
      <sheetName val="O_M__y_Salarios"/>
      <sheetName val="O_M__y_Salarios1"/>
      <sheetName val="O_M__y_Salarios2"/>
      <sheetName val="O_M__y_Salarios3"/>
      <sheetName val="O_M__y_Salarios4"/>
      <sheetName val="O_M__y_Salarios5"/>
      <sheetName val="insumo"/>
      <sheetName val="mezcla"/>
      <sheetName val="Desembolso de Caja"/>
      <sheetName val="qqVgas"/>
      <sheetName val="OBRAMANO"/>
      <sheetName val="EQUIPOS"/>
      <sheetName val="anal_term"/>
      <sheetName val="Ana-Sanit_"/>
      <sheetName val="Pu-Sanit_"/>
      <sheetName val="Los_Ángeles_(Fase_II)"/>
      <sheetName val="ANALISIS_STO_DGO"/>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 val="Cubicacion"/>
      <sheetName val="exteriores"/>
    </sheetNames>
    <sheetDataSet>
      <sheetData sheetId="0" refreshError="1">
        <row r="6">
          <cell r="B6" t="str">
            <v>Acero 1/2" (  Grado 40  )</v>
          </cell>
        </row>
        <row r="71">
          <cell r="B71" t="str">
            <v>Hormigón Industrial 210 Kg/cm2 (Incluye ITBIS y Vaciado Con Bomba)</v>
          </cell>
          <cell r="C71" t="str">
            <v>M3</v>
          </cell>
          <cell r="D71">
            <v>1918.8</v>
          </cell>
        </row>
      </sheetData>
      <sheetData sheetId="1">
        <row r="201">
          <cell r="F201">
            <v>7792.2050656250012</v>
          </cell>
        </row>
      </sheetData>
      <sheetData sheetId="2"/>
      <sheetData sheetId="3">
        <row r="201">
          <cell r="F201">
            <v>7792.2050656250012</v>
          </cell>
        </row>
      </sheetData>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ow r="201">
          <cell r="F201">
            <v>7792.2050656250012</v>
          </cell>
        </row>
      </sheetData>
      <sheetData sheetId="19">
        <row r="201">
          <cell r="F201">
            <v>7792.2050656250012</v>
          </cell>
        </row>
      </sheetData>
      <sheetData sheetId="20">
        <row r="201">
          <cell r="F201">
            <v>7792.2050656250012</v>
          </cell>
        </row>
      </sheetData>
      <sheetData sheetId="21"/>
      <sheetData sheetId="22"/>
      <sheetData sheetId="23">
        <row r="201">
          <cell r="F201">
            <v>7792.2050656250012</v>
          </cell>
        </row>
      </sheetData>
      <sheetData sheetId="24">
        <row r="201">
          <cell r="F201">
            <v>7792.2050656250012</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01">
          <cell r="F201">
            <v>7792.2050656250012</v>
          </cell>
        </row>
      </sheetData>
      <sheetData sheetId="41">
        <row r="201">
          <cell r="F201">
            <v>7792.2050656250012</v>
          </cell>
        </row>
      </sheetData>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7792.2050656250012</v>
          </cell>
        </row>
      </sheetData>
      <sheetData sheetId="59">
        <row r="201">
          <cell r="F201">
            <v>7792.2050656250003</v>
          </cell>
        </row>
      </sheetData>
      <sheetData sheetId="60">
        <row r="201">
          <cell r="F201">
            <v>7792.2050656250003</v>
          </cell>
        </row>
      </sheetData>
      <sheetData sheetId="61">
        <row r="201">
          <cell r="F201">
            <v>7792.2050656250012</v>
          </cell>
        </row>
      </sheetData>
      <sheetData sheetId="62">
        <row r="201">
          <cell r="F201">
            <v>7792.2050656250012</v>
          </cell>
        </row>
      </sheetData>
      <sheetData sheetId="63">
        <row r="201">
          <cell r="F201">
            <v>7792.2050656250003</v>
          </cell>
        </row>
      </sheetData>
      <sheetData sheetId="64">
        <row r="201">
          <cell r="F201">
            <v>7792.2050656250012</v>
          </cell>
        </row>
      </sheetData>
      <sheetData sheetId="65">
        <row r="201">
          <cell r="F201">
            <v>7792.2050656250012</v>
          </cell>
        </row>
      </sheetData>
      <sheetData sheetId="66">
        <row r="201">
          <cell r="F201">
            <v>7792.2050656250012</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sheetData sheetId="88"/>
      <sheetData sheetId="89">
        <row r="201">
          <cell r="F201">
            <v>7792.2050656250012</v>
          </cell>
        </row>
      </sheetData>
      <sheetData sheetId="90">
        <row r="201">
          <cell r="F201">
            <v>7792.2050656250012</v>
          </cell>
        </row>
      </sheetData>
      <sheetData sheetId="91">
        <row r="201">
          <cell r="F201">
            <v>7792.2050656250012</v>
          </cell>
        </row>
      </sheetData>
      <sheetData sheetId="92">
        <row r="201">
          <cell r="F201">
            <v>7792.2050656250012</v>
          </cell>
        </row>
      </sheetData>
      <sheetData sheetId="93"/>
      <sheetData sheetId="94">
        <row r="201">
          <cell r="F201">
            <v>7792.2050656250012</v>
          </cell>
        </row>
      </sheetData>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row r="201">
          <cell r="F201">
            <v>7792.2050656250012</v>
          </cell>
        </row>
      </sheetData>
      <sheetData sheetId="101"/>
      <sheetData sheetId="102"/>
      <sheetData sheetId="103">
        <row r="201">
          <cell r="F201">
            <v>7792.2050656250012</v>
          </cell>
        </row>
      </sheetData>
      <sheetData sheetId="104"/>
      <sheetData sheetId="105">
        <row r="201">
          <cell r="F201">
            <v>7792.2050656250012</v>
          </cell>
        </row>
      </sheetData>
      <sheetData sheetId="106"/>
      <sheetData sheetId="107"/>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row r="201">
          <cell r="F201">
            <v>7792.2050656250012</v>
          </cell>
        </row>
      </sheetData>
      <sheetData sheetId="114">
        <row r="201">
          <cell r="F201">
            <v>7792.2050656250012</v>
          </cell>
        </row>
      </sheetData>
      <sheetData sheetId="115"/>
      <sheetData sheetId="116"/>
      <sheetData sheetId="117"/>
      <sheetData sheetId="118"/>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
      <sheetName val="HORM_MOR"/>
      <sheetName val="MUROS"/>
      <sheetName val="TERMI"/>
      <sheetName val="MEMORIA"/>
      <sheetName val="ANA"/>
      <sheetName val="PRESUPUESTO"/>
      <sheetName val="SEPAR"/>
      <sheetName val="EQUIPOS"/>
    </sheetNames>
    <sheetDataSet>
      <sheetData sheetId="0"/>
      <sheetData sheetId="1"/>
      <sheetData sheetId="2" refreshError="1">
        <row r="7">
          <cell r="A7" t="str">
            <v>H.S. 1:2:4</v>
          </cell>
          <cell r="C7" t="str">
            <v>m3</v>
          </cell>
          <cell r="D7">
            <v>2901.45</v>
          </cell>
        </row>
      </sheetData>
      <sheetData sheetId="3"/>
      <sheetData sheetId="4"/>
      <sheetData sheetId="5"/>
      <sheetData sheetId="6"/>
      <sheetData sheetId="7"/>
      <sheetData sheetId="8"/>
      <sheetData sheetId="9"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6"/>
      <sheetName val="MODULO 5"/>
      <sheetName val="MODULO 4"/>
      <sheetName val="Insumos"/>
      <sheetName val="Analisis "/>
      <sheetName val="Analisis Civil MODULO 4"/>
      <sheetName val="Analisis Civil MODULO 5"/>
      <sheetName val="Analisis Civil MODULO 6"/>
      <sheetName val="Mezcla"/>
      <sheetName val=" MObra"/>
    </sheetNames>
    <sheetDataSet>
      <sheetData sheetId="0"/>
      <sheetData sheetId="1"/>
      <sheetData sheetId="2"/>
      <sheetData sheetId="3" refreshError="1">
        <row r="2">
          <cell r="G2">
            <v>1</v>
          </cell>
          <cell r="H2">
            <v>34</v>
          </cell>
        </row>
      </sheetData>
      <sheetData sheetId="4"/>
      <sheetData sheetId="5"/>
      <sheetData sheetId="6"/>
      <sheetData sheetId="7"/>
      <sheetData sheetId="8"/>
      <sheetData sheetId="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 SOTANO 2907@1108 2020"/>
      <sheetName val="RESUMEN"/>
      <sheetName val="ADICIONALES NASKA"/>
      <sheetName val="insumos"/>
      <sheetName val="REGISTRO CANA1"/>
      <sheetName val="Registro CANA4"/>
      <sheetName val="Registro CANA5"/>
      <sheetName val="Registro ST4"/>
      <sheetName val="Registro HD4"/>
      <sheetName val=" Registro PSPI1 290X290"/>
      <sheetName val="Registro HD2"/>
      <sheetName val="Registro CMB2"/>
      <sheetName val="Registro HD6"/>
      <sheetName val="Registro  Mvs2"/>
      <sheetName val="Registro HD5"/>
      <sheetName val="Registro CC6"/>
      <sheetName val="Registro HAT1"/>
      <sheetName val="Registro NEI1"/>
      <sheetName val="Registro HD3"/>
      <sheetName val="Registro DAEF1"/>
      <sheetName val="Registro CC1 "/>
      <sheetName val="Registro CANA2 "/>
      <sheetName val="Registro CC5"/>
      <sheetName val="Registro CANA3"/>
      <sheetName val="Registro CC3 290x290"/>
      <sheetName val="Registro CC2"/>
      <sheetName val="Registro CMB1"/>
      <sheetName val="Registro SUI2"/>
      <sheetName val="Adic Alta tension"/>
      <sheetName val="REGISTROS HORM VAC INSITU"/>
      <sheetName val="Registro 2.90x2.90 h2.10"/>
      <sheetName val="Registro 2.40x2.40 h2.10"/>
      <sheetName val="REGISTROS PREFABRICADOS"/>
      <sheetName val="HORMIGON 210"/>
      <sheetName val="analisis adic"/>
      <sheetName val="CISTERNA  2907@1108 2020"/>
    </sheetNames>
    <sheetDataSet>
      <sheetData sheetId="0"/>
      <sheetData sheetId="1"/>
      <sheetData sheetId="2"/>
      <sheetData sheetId="3">
        <row r="8">
          <cell r="D8">
            <v>2487.21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 val="Muros Interiores h=2.8 m "/>
      <sheetName val="Piscina_&amp;_Jacuzzi"/>
      <sheetName val="M_O_"/>
      <sheetName val="Mediciones_1er_Nivel"/>
      <sheetName val="Mediciones_2do_Nivel"/>
      <sheetName val="Mediciones_Terraza"/>
      <sheetName val="Mediciones_Marquesinas"/>
      <sheetName val="Mediciones_Gazebo"/>
      <sheetName val="Mediciones_Piscina"/>
      <sheetName val="Materiales_&amp;_Tranporte"/>
      <sheetName val="Pisos_&amp;_Revestimientos"/>
      <sheetName val="Cuantía_Acero"/>
      <sheetName val="Cotización_Acero"/>
      <sheetName val="IS_Villa"/>
      <sheetName val="IS_Gaze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 val="MANO DE OBRA"/>
      <sheetName val="ANALISIS_ALUZINC"/>
      <sheetName val="ANALISIS_ACERO"/>
      <sheetName val="ANALISIS_ALUZINC1"/>
      <sheetName val="ANALISIS_ACERO1"/>
      <sheetName val="MANO_DE_OBRA"/>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sheetData sheetId="10"/>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peso"/>
      <sheetName val="MO"/>
      <sheetName val="INS"/>
      <sheetName val="Grupo V"/>
      <sheetName val="Desembolso de Caja"/>
      <sheetName val="Grupo_V"/>
      <sheetName val="Desembolso_de_Caja"/>
      <sheetName val="Grupo_V1"/>
      <sheetName val="Desembolso_de_Caja1"/>
      <sheetName val="I.HORMIGON"/>
      <sheetName val="qqVgas"/>
      <sheetName val="Rendimientos OM"/>
      <sheetName val="Analisis Unitarios"/>
      <sheetName val="Rndmto"/>
      <sheetName val="volumenes"/>
      <sheetName val="jornal"/>
      <sheetName val="Pu-Sanit."/>
      <sheetName val="pu-elect."/>
      <sheetName val="anal term"/>
      <sheetName val="anal. horm."/>
      <sheetName val="m. o. exc."/>
      <sheetName val="Ana-Sanit."/>
      <sheetName val="ana-elect."/>
      <sheetName val="Mat"/>
      <sheetName val="puertas"/>
      <sheetName val="análisis"/>
      <sheetName val="MANO DE OBRA"/>
      <sheetName val="EST N. DE OVANDO CENTRAL (MOD. "/>
      <sheetName val="PRE Desvio Alcant.  Potable"/>
      <sheetName val="Insumos materiales"/>
      <sheetName val="Costos Mano de Obra"/>
      <sheetName val="Ana. Horm mexc mort"/>
      <sheetName val="MANO DE OBRA (2)"/>
      <sheetName val="MATERIALES LISTADO"/>
      <sheetName val="HORM. Y MORTEROS."/>
      <sheetName val="SALARIOS"/>
    </sheetNames>
    <sheetDataSet>
      <sheetData sheetId="0" refreshError="1"/>
      <sheetData sheetId="1" refreshError="1">
        <row r="12">
          <cell r="E12">
            <v>285</v>
          </cell>
        </row>
        <row r="13">
          <cell r="E13">
            <v>1832.8</v>
          </cell>
        </row>
        <row r="17">
          <cell r="E17">
            <v>2600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Analisis"/>
      <sheetName val="Pres. Adic.Y"/>
      <sheetName val="Ana"/>
      <sheetName val="LISTA DE PRECIO"/>
      <sheetName val="Presup."/>
      <sheetName val="Insumos"/>
      <sheetName val="Edificio_A"/>
      <sheetName val="Edificio_D"/>
      <sheetName val="Edicio_c"/>
      <sheetName val="electr_"/>
      <sheetName val="Unv__"/>
      <sheetName val="Anal__horm_"/>
      <sheetName val="anal_term"/>
      <sheetName val="Ana-Sanit_"/>
      <sheetName val="Pu-Sanit_"/>
      <sheetName val="PU-Elect_"/>
      <sheetName val="anal_aire"/>
      <sheetName val="climat_"/>
      <sheetName val="cuantias_"/>
      <sheetName val="planta_trata"/>
      <sheetName val="subida_materiales"/>
      <sheetName val="M__O__exc_"/>
      <sheetName val="Ana-elect_"/>
      <sheetName val="calcul_anal"/>
      <sheetName val="TIPO_C_4NIV_"/>
      <sheetName val="TIPO_I_3NIV_"/>
      <sheetName val="TIPO_F_3NIV_"/>
      <sheetName val="TIPO_F_4NIV_"/>
      <sheetName val="TIPO_I_3NIV(2)"/>
      <sheetName val="Tipo_J_3NIV_"/>
      <sheetName val="TIPO_F_3NIV__(2)"/>
      <sheetName val="Edificio_A1"/>
      <sheetName val="Edificio_D1"/>
      <sheetName val="Edicio_c1"/>
      <sheetName val="electr_1"/>
      <sheetName val="Unv__1"/>
      <sheetName val="Anal__horm_1"/>
      <sheetName val="anal_term1"/>
      <sheetName val="Ana-Sanit_1"/>
      <sheetName val="Pu-Sanit_1"/>
      <sheetName val="PU-Elect_1"/>
      <sheetName val="anal_aire1"/>
      <sheetName val="climat_1"/>
      <sheetName val="cuantias_1"/>
      <sheetName val="planta_trata1"/>
      <sheetName val="subida_materiales1"/>
      <sheetName val="M__O__exc_1"/>
      <sheetName val="Ana-elect_1"/>
      <sheetName val="calcul_anal1"/>
      <sheetName val="TIPO_C_4NIV_1"/>
      <sheetName val="TIPO_I_3NIV_1"/>
      <sheetName val="TIPO_F_3NIV_1"/>
      <sheetName val="TIPO_F_4NIV_1"/>
      <sheetName val="TIPO_I_3NIV(2)1"/>
      <sheetName val="Tipo_J_3NIV_1"/>
      <sheetName val="TIPO_F_3NIV__(2)1"/>
      <sheetName val="Mano Obra"/>
      <sheetName val="MOJornal"/>
      <sheetName val="Estructura Metalica"/>
      <sheetName val="V.Tierras A"/>
      <sheetName val="PRE Desvio Alcant.  Potable"/>
      <sheetName val="Pres__Adic_Y"/>
      <sheetName val="LISTA_DE_PRECIO"/>
      <sheetName val="Presup_"/>
      <sheetName val="Pres__Adic_Y1"/>
      <sheetName val="LISTA_DE_PRECIO1"/>
      <sheetName val="Presup_1"/>
      <sheetName val="Edificio_A2"/>
      <sheetName val="Edificio_D2"/>
      <sheetName val="Edicio_c2"/>
      <sheetName val="electr_2"/>
      <sheetName val="Unv__2"/>
      <sheetName val="Anal__horm_2"/>
      <sheetName val="anal_term2"/>
      <sheetName val="Ana-Sanit_2"/>
      <sheetName val="Pu-Sanit_2"/>
      <sheetName val="PU-Elect_2"/>
      <sheetName val="anal_aire2"/>
      <sheetName val="climat_2"/>
      <sheetName val="cuantias_2"/>
      <sheetName val="planta_trata2"/>
      <sheetName val="subida_materiales2"/>
      <sheetName val="M__O__exc_2"/>
      <sheetName val="Ana-elect_2"/>
      <sheetName val="calcul_anal2"/>
      <sheetName val="TIPO_C_4NIV_2"/>
      <sheetName val="TIPO_I_3NIV_2"/>
      <sheetName val="TIPO_F_3NIV_2"/>
      <sheetName val="TIPO_F_4NIV_2"/>
      <sheetName val="TIPO_I_3NIV(2)2"/>
      <sheetName val="Tipo_J_3NIV_2"/>
      <sheetName val="TIPO_F_3NIV__(2)2"/>
      <sheetName val="Pres__Adic_Y2"/>
      <sheetName val="LISTA_DE_PRECIO2"/>
      <sheetName val="Presup_2"/>
      <sheetName val="Edificio_A3"/>
      <sheetName val="Edificio_D3"/>
      <sheetName val="Edicio_c3"/>
      <sheetName val="electr_3"/>
      <sheetName val="Unv__3"/>
      <sheetName val="Anal__horm_3"/>
      <sheetName val="anal_term3"/>
      <sheetName val="Ana-Sanit_3"/>
      <sheetName val="Pu-Sanit_3"/>
      <sheetName val="PU-Elect_3"/>
      <sheetName val="anal_aire3"/>
      <sheetName val="climat_3"/>
      <sheetName val="cuantias_3"/>
      <sheetName val="planta_trata3"/>
      <sheetName val="subida_materiales3"/>
      <sheetName val="M__O__exc_3"/>
      <sheetName val="Ana-elect_3"/>
      <sheetName val="calcul_anal3"/>
      <sheetName val="TIPO_C_4NIV_3"/>
      <sheetName val="TIPO_I_3NIV_3"/>
      <sheetName val="TIPO_F_3NIV_3"/>
      <sheetName val="TIPO_F_4NIV_3"/>
      <sheetName val="TIPO_I_3NIV(2)3"/>
      <sheetName val="Tipo_J_3NIV_3"/>
      <sheetName val="TIPO_F_3NIV__(2)3"/>
      <sheetName val="Pres__Adic_Y3"/>
      <sheetName val="LISTA_DE_PRECIO3"/>
      <sheetName val="Presup_3"/>
      <sheetName val="Edificio_A4"/>
      <sheetName val="Edificio_D4"/>
      <sheetName val="Edicio_c4"/>
      <sheetName val="electr_4"/>
      <sheetName val="Unv__4"/>
      <sheetName val="Anal__horm_4"/>
      <sheetName val="anal_term4"/>
      <sheetName val="Ana-Sanit_4"/>
      <sheetName val="Pu-Sanit_4"/>
      <sheetName val="PU-Elect_4"/>
      <sheetName val="anal_aire4"/>
      <sheetName val="climat_4"/>
      <sheetName val="cuantias_4"/>
      <sheetName val="planta_trata4"/>
      <sheetName val="subida_materiales4"/>
      <sheetName val="M__O__exc_4"/>
      <sheetName val="Ana-elect_4"/>
      <sheetName val="calcul_anal4"/>
      <sheetName val="TIPO_C_4NIV_4"/>
      <sheetName val="TIPO_I_3NIV_4"/>
      <sheetName val="TIPO_F_3NIV_4"/>
      <sheetName val="TIPO_F_4NIV_4"/>
      <sheetName val="TIPO_I_3NIV(2)4"/>
      <sheetName val="Tipo_J_3NIV_4"/>
      <sheetName val="TIPO_F_3NIV__(2)4"/>
      <sheetName val="Pres__Adic_Y4"/>
      <sheetName val="LISTA_DE_PRECIO4"/>
      <sheetName val="Presup_4"/>
      <sheetName val="Edificio_A5"/>
      <sheetName val="Edificio_D5"/>
      <sheetName val="Edicio_c5"/>
      <sheetName val="electr_5"/>
      <sheetName val="Unv__5"/>
      <sheetName val="Anal__horm_5"/>
      <sheetName val="anal_term5"/>
      <sheetName val="Ana-Sanit_5"/>
      <sheetName val="Pu-Sanit_5"/>
      <sheetName val="PU-Elect_5"/>
      <sheetName val="anal_aire5"/>
      <sheetName val="climat_5"/>
      <sheetName val="cuantias_5"/>
      <sheetName val="planta_trata5"/>
      <sheetName val="subida_materiales5"/>
      <sheetName val="M__O__exc_5"/>
      <sheetName val="Ana-elect_5"/>
      <sheetName val="calcul_anal5"/>
      <sheetName val="TIPO_C_4NIV_5"/>
      <sheetName val="TIPO_I_3NIV_5"/>
      <sheetName val="TIPO_F_3NIV_5"/>
      <sheetName val="TIPO_F_4NIV_5"/>
      <sheetName val="TIPO_I_3NIV(2)5"/>
      <sheetName val="Tipo_J_3NIV_5"/>
      <sheetName val="TIPO_F_3NIV__(2)5"/>
      <sheetName val="Pres__Adic_Y5"/>
      <sheetName val="LISTA_DE_PRECIO5"/>
      <sheetName val="Presup_5"/>
      <sheetName val="Mano_Obra"/>
      <sheetName val="Mano_Obra1"/>
      <sheetName val="Mano_Obra2"/>
      <sheetName val="Mano_Obra3"/>
      <sheetName val="Mano_Obra4"/>
      <sheetName val="Mano_Obra5"/>
      <sheetName val="Desembolso de Caja"/>
      <sheetName val="Precio"/>
      <sheetName val="Datos"/>
      <sheetName val="Ana. blocks y termin."/>
      <sheetName val="Costos Mano de Obra"/>
      <sheetName val="Insumos materiales"/>
      <sheetName val="Ana. Horm mexc mort"/>
      <sheetName val="INS"/>
      <sheetName val="Rndmto"/>
      <sheetName val="m.o."/>
      <sheetName val="Análisis de Precios"/>
      <sheetName val="R.A.U."/>
      <sheetName val="MO"/>
      <sheetName val="PVC"/>
      <sheetName val=""/>
      <sheetName val="INSU"/>
      <sheetName val="PRES META"/>
      <sheetName val="PRES DESCUENTO"/>
      <sheetName val="PRES META CON APU LINK"/>
      <sheetName val="MO FELO"/>
      <sheetName val="MO FELO (2)"/>
      <sheetName val="ORIGINAL"/>
      <sheetName val="CANT"/>
      <sheetName val="APU"/>
      <sheetName val="gonzalo"/>
      <sheetName val="Analisis (1)"/>
      <sheetName val="Materiales"/>
      <sheetName val="Ana-Basic"/>
      <sheetName val="MOCuadrillas"/>
      <sheetName val="ins 2"/>
      <sheetName val="Mano de Obra"/>
      <sheetName val="Analisis Unitarios"/>
      <sheetName val="Cargas Sociales"/>
      <sheetName val="Datos a Project"/>
      <sheetName val="analisis de pu"/>
      <sheetName val="Tarifas de Alquiler de Equipo"/>
      <sheetName val="CUBICACION "/>
      <sheetName val="HORM_MOR"/>
    </sheetNames>
    <sheetDataSet>
      <sheetData sheetId="0">
        <row r="14">
          <cell r="D14">
            <v>1240</v>
          </cell>
        </row>
      </sheetData>
      <sheetData sheetId="1">
        <row r="14">
          <cell r="D14">
            <v>1240</v>
          </cell>
        </row>
      </sheetData>
      <sheetData sheetId="2">
        <row r="14">
          <cell r="D14">
            <v>0.3</v>
          </cell>
        </row>
      </sheetData>
      <sheetData sheetId="3">
        <row r="14">
          <cell r="D14">
            <v>0.3</v>
          </cell>
        </row>
      </sheetData>
      <sheetData sheetId="4">
        <row r="391">
          <cell r="F391">
            <v>14781.061545997285</v>
          </cell>
        </row>
      </sheetData>
      <sheetData sheetId="5">
        <row r="14">
          <cell r="D14">
            <v>1240</v>
          </cell>
        </row>
      </sheetData>
      <sheetData sheetId="6">
        <row r="14">
          <cell r="D14">
            <v>1240</v>
          </cell>
        </row>
      </sheetData>
      <sheetData sheetId="7">
        <row r="14">
          <cell r="D14">
            <v>1240</v>
          </cell>
        </row>
      </sheetData>
      <sheetData sheetId="8">
        <row r="14">
          <cell r="D14">
            <v>1240</v>
          </cell>
        </row>
      </sheetData>
      <sheetData sheetId="9" refreshError="1">
        <row r="14">
          <cell r="D14">
            <v>1240</v>
          </cell>
        </row>
        <row r="1512">
          <cell r="G1512">
            <v>3526.1216021874998</v>
          </cell>
        </row>
      </sheetData>
      <sheetData sheetId="10">
        <row r="126">
          <cell r="C126">
            <v>55</v>
          </cell>
        </row>
      </sheetData>
      <sheetData sheetId="11">
        <row r="126">
          <cell r="C126">
            <v>55</v>
          </cell>
        </row>
      </sheetData>
      <sheetData sheetId="12">
        <row r="15">
          <cell r="D15">
            <v>1240</v>
          </cell>
        </row>
      </sheetData>
      <sheetData sheetId="13">
        <row r="39">
          <cell r="D39">
            <v>4.37</v>
          </cell>
        </row>
      </sheetData>
      <sheetData sheetId="14">
        <row r="39">
          <cell r="D39">
            <v>4.37</v>
          </cell>
        </row>
      </sheetData>
      <sheetData sheetId="15">
        <row r="14">
          <cell r="D14">
            <v>0.3</v>
          </cell>
        </row>
      </sheetData>
      <sheetData sheetId="16">
        <row r="14">
          <cell r="D14">
            <v>0.3</v>
          </cell>
        </row>
      </sheetData>
      <sheetData sheetId="17"/>
      <sheetData sheetId="18"/>
      <sheetData sheetId="19">
        <row r="134">
          <cell r="D134">
            <v>550</v>
          </cell>
        </row>
      </sheetData>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39">
          <cell r="D39">
            <v>4.37</v>
          </cell>
        </row>
      </sheetData>
      <sheetData sheetId="50">
        <row r="39">
          <cell r="D39">
            <v>4.37</v>
          </cell>
        </row>
      </sheetData>
      <sheetData sheetId="51">
        <row r="39">
          <cell r="D39">
            <v>4.37</v>
          </cell>
        </row>
      </sheetData>
      <sheetData sheetId="52">
        <row r="39">
          <cell r="D39">
            <v>4.37</v>
          </cell>
        </row>
      </sheetData>
      <sheetData sheetId="53">
        <row r="39">
          <cell r="D39">
            <v>4.37</v>
          </cell>
        </row>
      </sheetData>
      <sheetData sheetId="54">
        <row r="39">
          <cell r="D39">
            <v>4.37</v>
          </cell>
        </row>
      </sheetData>
      <sheetData sheetId="55">
        <row r="39">
          <cell r="D39">
            <v>4.37</v>
          </cell>
        </row>
      </sheetData>
      <sheetData sheetId="56">
        <row r="39">
          <cell r="D39">
            <v>4.37</v>
          </cell>
        </row>
      </sheetData>
      <sheetData sheetId="57">
        <row r="39">
          <cell r="D39">
            <v>4.37</v>
          </cell>
        </row>
      </sheetData>
      <sheetData sheetId="58">
        <row r="39">
          <cell r="D39">
            <v>4.37</v>
          </cell>
        </row>
      </sheetData>
      <sheetData sheetId="59">
        <row r="39">
          <cell r="D39">
            <v>4.37</v>
          </cell>
        </row>
      </sheetData>
      <sheetData sheetId="60">
        <row r="39">
          <cell r="D39">
            <v>4.37</v>
          </cell>
        </row>
      </sheetData>
      <sheetData sheetId="61">
        <row r="39">
          <cell r="D39">
            <v>4.37</v>
          </cell>
        </row>
      </sheetData>
      <sheetData sheetId="62">
        <row r="39">
          <cell r="D39">
            <v>4.37</v>
          </cell>
        </row>
      </sheetData>
      <sheetData sheetId="63">
        <row r="39">
          <cell r="D39">
            <v>4.37</v>
          </cell>
        </row>
      </sheetData>
      <sheetData sheetId="64">
        <row r="126">
          <cell r="C126">
            <v>55</v>
          </cell>
        </row>
      </sheetData>
      <sheetData sheetId="65">
        <row r="39">
          <cell r="D39">
            <v>4.37</v>
          </cell>
        </row>
      </sheetData>
      <sheetData sheetId="66">
        <row r="126">
          <cell r="C126">
            <v>55</v>
          </cell>
        </row>
      </sheetData>
      <sheetData sheetId="67" refreshError="1"/>
      <sheetData sheetId="68">
        <row r="1512">
          <cell r="G1512">
            <v>3526.1216021874998</v>
          </cell>
        </row>
      </sheetData>
      <sheetData sheetId="69">
        <row r="134">
          <cell r="D134">
            <v>550</v>
          </cell>
        </row>
      </sheetData>
      <sheetData sheetId="70">
        <row r="126">
          <cell r="C126">
            <v>55</v>
          </cell>
        </row>
      </sheetData>
      <sheetData sheetId="71">
        <row r="39">
          <cell r="D39">
            <v>4.37</v>
          </cell>
        </row>
      </sheetData>
      <sheetData sheetId="72">
        <row r="126">
          <cell r="C126">
            <v>55</v>
          </cell>
        </row>
      </sheetData>
      <sheetData sheetId="73">
        <row r="39">
          <cell r="D39">
            <v>4.37</v>
          </cell>
        </row>
      </sheetData>
      <sheetData sheetId="74">
        <row r="39">
          <cell r="D39">
            <v>4.37</v>
          </cell>
        </row>
      </sheetData>
      <sheetData sheetId="75">
        <row r="39">
          <cell r="D39">
            <v>4.37</v>
          </cell>
        </row>
      </sheetData>
      <sheetData sheetId="76">
        <row r="39">
          <cell r="D39">
            <v>4.37</v>
          </cell>
        </row>
      </sheetData>
      <sheetData sheetId="77">
        <row r="39">
          <cell r="D39">
            <v>4.37</v>
          </cell>
        </row>
      </sheetData>
      <sheetData sheetId="78">
        <row r="39">
          <cell r="D39">
            <v>4.37</v>
          </cell>
        </row>
      </sheetData>
      <sheetData sheetId="79">
        <row r="39">
          <cell r="D39">
            <v>4.37</v>
          </cell>
        </row>
      </sheetData>
      <sheetData sheetId="80">
        <row r="39">
          <cell r="D39">
            <v>4.37</v>
          </cell>
        </row>
      </sheetData>
      <sheetData sheetId="81">
        <row r="39">
          <cell r="D39">
            <v>4.37</v>
          </cell>
        </row>
      </sheetData>
      <sheetData sheetId="82">
        <row r="39">
          <cell r="D39">
            <v>4.37</v>
          </cell>
        </row>
      </sheetData>
      <sheetData sheetId="83">
        <row r="39">
          <cell r="D39">
            <v>4.37</v>
          </cell>
        </row>
      </sheetData>
      <sheetData sheetId="84">
        <row r="39">
          <cell r="D39">
            <v>4.37</v>
          </cell>
        </row>
      </sheetData>
      <sheetData sheetId="85">
        <row r="39">
          <cell r="D39">
            <v>4.37</v>
          </cell>
        </row>
      </sheetData>
      <sheetData sheetId="86">
        <row r="39">
          <cell r="D39">
            <v>4.37</v>
          </cell>
        </row>
      </sheetData>
      <sheetData sheetId="87">
        <row r="39">
          <cell r="D39">
            <v>4.37</v>
          </cell>
        </row>
      </sheetData>
      <sheetData sheetId="88">
        <row r="39">
          <cell r="D39">
            <v>4.37</v>
          </cell>
        </row>
      </sheetData>
      <sheetData sheetId="89">
        <row r="39">
          <cell r="D39">
            <v>4.37</v>
          </cell>
        </row>
      </sheetData>
      <sheetData sheetId="90">
        <row r="39">
          <cell r="D39">
            <v>4.37</v>
          </cell>
        </row>
      </sheetData>
      <sheetData sheetId="91">
        <row r="39">
          <cell r="D39">
            <v>4.37</v>
          </cell>
        </row>
      </sheetData>
      <sheetData sheetId="92">
        <row r="39">
          <cell r="D39">
            <v>4.37</v>
          </cell>
        </row>
      </sheetData>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26">
          <cell r="C126">
            <v>55</v>
          </cell>
        </row>
      </sheetData>
      <sheetData sheetId="105">
        <row r="39">
          <cell r="D39">
            <v>4.37</v>
          </cell>
        </row>
      </sheetData>
      <sheetData sheetId="106">
        <row r="39">
          <cell r="D39">
            <v>4.37</v>
          </cell>
        </row>
      </sheetData>
      <sheetData sheetId="107">
        <row r="126">
          <cell r="C126">
            <v>55</v>
          </cell>
        </row>
      </sheetData>
      <sheetData sheetId="108">
        <row r="39">
          <cell r="D39">
            <v>4.37</v>
          </cell>
        </row>
      </sheetData>
      <sheetData sheetId="109">
        <row r="39">
          <cell r="D39">
            <v>4.37</v>
          </cell>
        </row>
      </sheetData>
      <sheetData sheetId="110">
        <row r="126">
          <cell r="C126">
            <v>55</v>
          </cell>
        </row>
      </sheetData>
      <sheetData sheetId="111">
        <row r="39">
          <cell r="D39">
            <v>4.37</v>
          </cell>
        </row>
      </sheetData>
      <sheetData sheetId="112">
        <row r="39">
          <cell r="D39">
            <v>4.37</v>
          </cell>
        </row>
      </sheetData>
      <sheetData sheetId="113">
        <row r="39">
          <cell r="D39">
            <v>4.37</v>
          </cell>
        </row>
      </sheetData>
      <sheetData sheetId="114">
        <row r="39">
          <cell r="D39">
            <v>4.37</v>
          </cell>
        </row>
      </sheetData>
      <sheetData sheetId="115">
        <row r="39">
          <cell r="D39">
            <v>4.37</v>
          </cell>
        </row>
      </sheetData>
      <sheetData sheetId="116">
        <row r="39">
          <cell r="D39">
            <v>4.37</v>
          </cell>
        </row>
      </sheetData>
      <sheetData sheetId="117">
        <row r="39">
          <cell r="D39">
            <v>4.37</v>
          </cell>
        </row>
      </sheetData>
      <sheetData sheetId="118">
        <row r="39">
          <cell r="D39">
            <v>4.37</v>
          </cell>
        </row>
      </sheetData>
      <sheetData sheetId="119">
        <row r="39">
          <cell r="D39">
            <v>4.37</v>
          </cell>
        </row>
      </sheetData>
      <sheetData sheetId="120">
        <row r="39">
          <cell r="D39">
            <v>4.37</v>
          </cell>
        </row>
      </sheetData>
      <sheetData sheetId="121">
        <row r="39">
          <cell r="D39">
            <v>4.37</v>
          </cell>
        </row>
      </sheetData>
      <sheetData sheetId="122">
        <row r="39">
          <cell r="D39">
            <v>4.37</v>
          </cell>
        </row>
      </sheetData>
      <sheetData sheetId="123">
        <row r="39">
          <cell r="D39">
            <v>4.37</v>
          </cell>
        </row>
      </sheetData>
      <sheetData sheetId="124">
        <row r="39">
          <cell r="D39">
            <v>4.37</v>
          </cell>
        </row>
      </sheetData>
      <sheetData sheetId="125">
        <row r="39">
          <cell r="D39">
            <v>4.37</v>
          </cell>
        </row>
      </sheetData>
      <sheetData sheetId="126">
        <row r="39">
          <cell r="D39">
            <v>4.37</v>
          </cell>
        </row>
      </sheetData>
      <sheetData sheetId="127">
        <row r="126">
          <cell r="C126">
            <v>55</v>
          </cell>
        </row>
      </sheetData>
      <sheetData sheetId="128">
        <row r="39">
          <cell r="D39">
            <v>4.37</v>
          </cell>
        </row>
      </sheetData>
      <sheetData sheetId="129">
        <row r="391">
          <cell r="F391">
            <v>14781.061545997285</v>
          </cell>
        </row>
      </sheetData>
      <sheetData sheetId="130">
        <row r="1512">
          <cell r="G1512">
            <v>3526.1216021874998</v>
          </cell>
        </row>
      </sheetData>
      <sheetData sheetId="131">
        <row r="1512">
          <cell r="G1512">
            <v>3526.1216021874998</v>
          </cell>
        </row>
      </sheetData>
      <sheetData sheetId="132">
        <row r="126">
          <cell r="C126">
            <v>55</v>
          </cell>
        </row>
      </sheetData>
      <sheetData sheetId="133">
        <row r="39">
          <cell r="D39">
            <v>4.37</v>
          </cell>
        </row>
      </sheetData>
      <sheetData sheetId="134">
        <row r="1512">
          <cell r="G1512">
            <v>3526.1216021874998</v>
          </cell>
        </row>
      </sheetData>
      <sheetData sheetId="135">
        <row r="126">
          <cell r="C126">
            <v>55</v>
          </cell>
        </row>
      </sheetData>
      <sheetData sheetId="136">
        <row r="39">
          <cell r="D39">
            <v>4.37</v>
          </cell>
        </row>
      </sheetData>
      <sheetData sheetId="137">
        <row r="39">
          <cell r="D39">
            <v>4.37</v>
          </cell>
        </row>
      </sheetData>
      <sheetData sheetId="138">
        <row r="126">
          <cell r="C126">
            <v>55</v>
          </cell>
        </row>
      </sheetData>
      <sheetData sheetId="139">
        <row r="39">
          <cell r="D39">
            <v>4.37</v>
          </cell>
        </row>
      </sheetData>
      <sheetData sheetId="140">
        <row r="39">
          <cell r="D39">
            <v>4.37</v>
          </cell>
        </row>
      </sheetData>
      <sheetData sheetId="141">
        <row r="39">
          <cell r="D39">
            <v>4.37</v>
          </cell>
        </row>
      </sheetData>
      <sheetData sheetId="142">
        <row r="39">
          <cell r="D39">
            <v>4.37</v>
          </cell>
        </row>
      </sheetData>
      <sheetData sheetId="143">
        <row r="39">
          <cell r="D39">
            <v>4.37</v>
          </cell>
        </row>
      </sheetData>
      <sheetData sheetId="144">
        <row r="39">
          <cell r="D39">
            <v>4.37</v>
          </cell>
        </row>
      </sheetData>
      <sheetData sheetId="145">
        <row r="39">
          <cell r="D39">
            <v>4.37</v>
          </cell>
        </row>
      </sheetData>
      <sheetData sheetId="146">
        <row r="39">
          <cell r="D39">
            <v>4.37</v>
          </cell>
        </row>
      </sheetData>
      <sheetData sheetId="147">
        <row r="39">
          <cell r="D39">
            <v>4.37</v>
          </cell>
        </row>
      </sheetData>
      <sheetData sheetId="148">
        <row r="39">
          <cell r="D39">
            <v>4.37</v>
          </cell>
        </row>
      </sheetData>
      <sheetData sheetId="149">
        <row r="39">
          <cell r="D39">
            <v>4.37</v>
          </cell>
        </row>
      </sheetData>
      <sheetData sheetId="150">
        <row r="39">
          <cell r="D39">
            <v>4.37</v>
          </cell>
        </row>
      </sheetData>
      <sheetData sheetId="151">
        <row r="39">
          <cell r="D39">
            <v>4.37</v>
          </cell>
        </row>
      </sheetData>
      <sheetData sheetId="152">
        <row r="39">
          <cell r="D39">
            <v>4.37</v>
          </cell>
        </row>
      </sheetData>
      <sheetData sheetId="153">
        <row r="39">
          <cell r="D39">
            <v>4.37</v>
          </cell>
        </row>
      </sheetData>
      <sheetData sheetId="154">
        <row r="39">
          <cell r="D39">
            <v>4.37</v>
          </cell>
        </row>
      </sheetData>
      <sheetData sheetId="155">
        <row r="126">
          <cell r="C126">
            <v>55</v>
          </cell>
        </row>
      </sheetData>
      <sheetData sheetId="156">
        <row r="39">
          <cell r="D39">
            <v>4.37</v>
          </cell>
        </row>
      </sheetData>
      <sheetData sheetId="157"/>
      <sheetData sheetId="158"/>
      <sheetData sheetId="159"/>
      <sheetData sheetId="160"/>
      <sheetData sheetId="161"/>
      <sheetData sheetId="162"/>
      <sheetData sheetId="163"/>
      <sheetData sheetId="164"/>
      <sheetData sheetId="165">
        <row r="391">
          <cell r="F391">
            <v>14781.061545997285</v>
          </cell>
        </row>
      </sheetData>
      <sheetData sheetId="166">
        <row r="126">
          <cell r="C126">
            <v>55</v>
          </cell>
        </row>
      </sheetData>
      <sheetData sheetId="167">
        <row r="39">
          <cell r="D39">
            <v>4.37</v>
          </cell>
        </row>
      </sheetData>
      <sheetData sheetId="168">
        <row r="126">
          <cell r="C126">
            <v>55</v>
          </cell>
        </row>
      </sheetData>
      <sheetData sheetId="169">
        <row r="39">
          <cell r="D39">
            <v>4.37</v>
          </cell>
        </row>
      </sheetData>
      <sheetData sheetId="170">
        <row r="39">
          <cell r="D39">
            <v>4.37</v>
          </cell>
        </row>
      </sheetData>
      <sheetData sheetId="171">
        <row r="39">
          <cell r="D39">
            <v>4.37</v>
          </cell>
        </row>
      </sheetData>
      <sheetData sheetId="172">
        <row r="126">
          <cell r="C126">
            <v>55</v>
          </cell>
        </row>
      </sheetData>
      <sheetData sheetId="173">
        <row r="39">
          <cell r="D39">
            <v>4.37</v>
          </cell>
        </row>
      </sheetData>
      <sheetData sheetId="174">
        <row r="39">
          <cell r="D39">
            <v>4.37</v>
          </cell>
        </row>
      </sheetData>
      <sheetData sheetId="175">
        <row r="39">
          <cell r="D39">
            <v>4.37</v>
          </cell>
        </row>
      </sheetData>
      <sheetData sheetId="176">
        <row r="39">
          <cell r="D39">
            <v>4.37</v>
          </cell>
        </row>
      </sheetData>
      <sheetData sheetId="177">
        <row r="39">
          <cell r="D39">
            <v>4.37</v>
          </cell>
        </row>
      </sheetData>
      <sheetData sheetId="178">
        <row r="39">
          <cell r="D39">
            <v>4.37</v>
          </cell>
        </row>
      </sheetData>
      <sheetData sheetId="179">
        <row r="39">
          <cell r="D39">
            <v>4.37</v>
          </cell>
        </row>
      </sheetData>
      <sheetData sheetId="180">
        <row r="39">
          <cell r="D39">
            <v>4.37</v>
          </cell>
        </row>
      </sheetData>
      <sheetData sheetId="181">
        <row r="39">
          <cell r="D39">
            <v>4.37</v>
          </cell>
        </row>
      </sheetData>
      <sheetData sheetId="182">
        <row r="39">
          <cell r="D39">
            <v>4.37</v>
          </cell>
        </row>
      </sheetData>
      <sheetData sheetId="183"/>
      <sheetData sheetId="184">
        <row r="1512">
          <cell r="G1512">
            <v>3526.1216021874998</v>
          </cell>
        </row>
      </sheetData>
      <sheetData sheetId="185"/>
      <sheetData sheetId="186">
        <row r="1512">
          <cell r="G1512">
            <v>3526.1216021874998</v>
          </cell>
        </row>
      </sheetData>
      <sheetData sheetId="187"/>
      <sheetData sheetId="188">
        <row r="1512">
          <cell r="G1512">
            <v>3526.1216021874998</v>
          </cell>
        </row>
      </sheetData>
      <sheetData sheetId="189">
        <row r="391">
          <cell r="F391">
            <v>14781.061545997285</v>
          </cell>
        </row>
      </sheetData>
      <sheetData sheetId="190">
        <row r="1512">
          <cell r="G1512">
            <v>3526.1216021874998</v>
          </cell>
        </row>
      </sheetData>
      <sheetData sheetId="191">
        <row r="391">
          <cell r="F391">
            <v>14781.061545997285</v>
          </cell>
        </row>
      </sheetData>
      <sheetData sheetId="192">
        <row r="126">
          <cell r="C126">
            <v>55</v>
          </cell>
        </row>
      </sheetData>
      <sheetData sheetId="193">
        <row r="39">
          <cell r="D39">
            <v>4.37</v>
          </cell>
        </row>
      </sheetData>
      <sheetData sheetId="194">
        <row r="126">
          <cell r="C126">
            <v>55</v>
          </cell>
        </row>
      </sheetData>
      <sheetData sheetId="195">
        <row r="39">
          <cell r="D39">
            <v>4.37</v>
          </cell>
        </row>
      </sheetData>
      <sheetData sheetId="196">
        <row r="126">
          <cell r="C126">
            <v>55</v>
          </cell>
        </row>
      </sheetData>
      <sheetData sheetId="197">
        <row r="39">
          <cell r="D39">
            <v>4.37</v>
          </cell>
        </row>
      </sheetData>
      <sheetData sheetId="198">
        <row r="39">
          <cell r="D39">
            <v>4.37</v>
          </cell>
        </row>
      </sheetData>
      <sheetData sheetId="199">
        <row r="39">
          <cell r="D39">
            <v>4.37</v>
          </cell>
        </row>
      </sheetData>
      <sheetData sheetId="200">
        <row r="126">
          <cell r="C126">
            <v>55</v>
          </cell>
        </row>
      </sheetData>
      <sheetData sheetId="201">
        <row r="39">
          <cell r="D39">
            <v>4.37</v>
          </cell>
        </row>
      </sheetData>
      <sheetData sheetId="202">
        <row r="39">
          <cell r="D39">
            <v>4.37</v>
          </cell>
        </row>
      </sheetData>
      <sheetData sheetId="203">
        <row r="39">
          <cell r="D39">
            <v>4.37</v>
          </cell>
        </row>
      </sheetData>
      <sheetData sheetId="204">
        <row r="39">
          <cell r="D39">
            <v>4.37</v>
          </cell>
        </row>
      </sheetData>
      <sheetData sheetId="205">
        <row r="39">
          <cell r="D39">
            <v>4.37</v>
          </cell>
        </row>
      </sheetData>
      <sheetData sheetId="206">
        <row r="39">
          <cell r="D39">
            <v>4.37</v>
          </cell>
        </row>
      </sheetData>
      <sheetData sheetId="207">
        <row r="39">
          <cell r="D39">
            <v>4.37</v>
          </cell>
        </row>
      </sheetData>
      <sheetData sheetId="208">
        <row r="39">
          <cell r="D39">
            <v>4.37</v>
          </cell>
        </row>
      </sheetData>
      <sheetData sheetId="209">
        <row r="39">
          <cell r="D39">
            <v>4.37</v>
          </cell>
        </row>
      </sheetData>
      <sheetData sheetId="210">
        <row r="39">
          <cell r="D39">
            <v>4.37</v>
          </cell>
        </row>
      </sheetData>
      <sheetData sheetId="211"/>
      <sheetData sheetId="212"/>
      <sheetData sheetId="213"/>
      <sheetData sheetId="214"/>
      <sheetData sheetId="215"/>
      <sheetData sheetId="216"/>
      <sheetData sheetId="217"/>
      <sheetData sheetId="218"/>
      <sheetData sheetId="219"/>
      <sheetData sheetId="220">
        <row r="1512">
          <cell r="G1512">
            <v>3526.1216021874998</v>
          </cell>
        </row>
      </sheetData>
      <sheetData sheetId="221"/>
      <sheetData sheetId="222">
        <row r="1512">
          <cell r="G1512">
            <v>3526.1216021874998</v>
          </cell>
        </row>
      </sheetData>
      <sheetData sheetId="223"/>
      <sheetData sheetId="224"/>
      <sheetData sheetId="225"/>
      <sheetData sheetId="226">
        <row r="391">
          <cell r="F391">
            <v>14781.061545997285</v>
          </cell>
        </row>
      </sheetData>
      <sheetData sheetId="227"/>
      <sheetData sheetId="228" refreshError="1"/>
      <sheetData sheetId="229" refreshError="1"/>
      <sheetData sheetId="230" refreshError="1"/>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iscin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 val="M.O."/>
      <sheetName val="ANALISIS GENERAL"/>
      <sheetName val="INS"/>
    </sheetNames>
    <sheetDataSet>
      <sheetData sheetId="0"/>
      <sheetData sheetId="1"/>
      <sheetData sheetId="2"/>
      <sheetData sheetId="3"/>
      <sheetData sheetId="4"/>
      <sheetData sheetId="5"/>
      <sheetData sheetId="6"/>
      <sheetData sheetId="7">
        <row r="35">
          <cell r="C35">
            <v>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sumos"/>
      <sheetName val="Salón Ejecutivo"/>
      <sheetName val="Remodelación Piscina A"/>
      <sheetName val="Remodelación Piscina B"/>
      <sheetName val="Remodelación Piscina B.2"/>
      <sheetName val="Remodelación Piscina B.3"/>
      <sheetName val="Pasarela"/>
      <sheetName val="Análisis"/>
      <sheetName val="Analisis Reclamados"/>
      <sheetName val="Ins 2"/>
      <sheetName val="I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 val="Análisis"/>
    </sheetNames>
    <sheetDataSet>
      <sheetData sheetId="0" refreshError="1">
        <row r="9">
          <cell r="O9" t="str">
            <v>HTA1..M11~</v>
          </cell>
        </row>
      </sheetData>
      <sheetData sheetId="1"/>
      <sheetData sheetId="2"/>
      <sheetData sheetId="3"/>
      <sheetData sheetId="4" refreshError="1"/>
      <sheetData sheetId="5" refreshError="1"/>
      <sheetData sheetId="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 val="Análisis"/>
      <sheetName val="Presupuesto"/>
      <sheetName val="analisis1"/>
      <sheetName val="Materiales"/>
      <sheetName val="MANO DE OBRA"/>
      <sheetName val="med_mov_de_tierras"/>
      <sheetName val="med_superestruc_"/>
      <sheetName val="analisis_unitarios"/>
      <sheetName val="MOVIMIENTO_DE_TIERRAS"/>
      <sheetName val="med_terminacion"/>
      <sheetName val="RESUMEN_"/>
      <sheetName val="med_mov_de_tierras1"/>
      <sheetName val="med_superestruc_1"/>
      <sheetName val="analisis_unitarios1"/>
      <sheetName val="MOVIMIENTO_DE_TIERRAS1"/>
      <sheetName val="med_terminacion1"/>
      <sheetName val="RESUMEN_1"/>
      <sheetName val="OBS"/>
      <sheetName val="addenda"/>
      <sheetName val="med_mov_de_tierras2"/>
      <sheetName val="med_superestruc_2"/>
      <sheetName val="analisis_unitarios2"/>
      <sheetName val="MOVIMIENTO_DE_TIERRAS2"/>
      <sheetName val="med_terminacion2"/>
      <sheetName val="RESUMEN_2"/>
      <sheetName val="med_mov_de_tierras3"/>
      <sheetName val="med_superestruc_3"/>
      <sheetName val="analisis_unitarios3"/>
      <sheetName val="MOVIMIENTO_DE_TIERRAS3"/>
      <sheetName val="med_terminacion3"/>
      <sheetName val="RESUMEN_3"/>
      <sheetName val="Analisis"/>
      <sheetName val="med_mov_de_tierras4"/>
      <sheetName val="med_superestruc_4"/>
      <sheetName val="analisis_unitarios4"/>
      <sheetName val="MOVIMIENTO_DE_TIERRAS4"/>
      <sheetName val="med_terminacion4"/>
      <sheetName val="RESUMEN_4"/>
      <sheetName val="med_mov_de_tierras5"/>
      <sheetName val="med_superestruc_5"/>
      <sheetName val="analisis_unitarios5"/>
      <sheetName val="MOVIMIENTO_DE_TIERRAS5"/>
      <sheetName val="med_terminacion5"/>
      <sheetName val="RESUMEN_5"/>
      <sheetName val="peso"/>
      <sheetName val="INS"/>
      <sheetName val="HORM. Y MORTEROS."/>
      <sheetName val="SALARIOS"/>
      <sheetName val="Cargas Sociales"/>
      <sheetName val="Macro1"/>
      <sheetName val="Analisis Unit. "/>
      <sheetName val="M.O Y Rendtos"/>
      <sheetName val="Analisis de Costos"/>
    </sheetNames>
    <sheetDataSet>
      <sheetData sheetId="0">
        <row r="6">
          <cell r="D6">
            <v>0.8</v>
          </cell>
        </row>
      </sheetData>
      <sheetData sheetId="1">
        <row r="6">
          <cell r="D6">
            <v>0.8</v>
          </cell>
        </row>
      </sheetData>
      <sheetData sheetId="2">
        <row r="6">
          <cell r="D6">
            <v>0.8</v>
          </cell>
        </row>
      </sheetData>
      <sheetData sheetId="3">
        <row r="6">
          <cell r="D6">
            <v>0.8</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ow r="6">
          <cell r="D6">
            <v>0.8</v>
          </cell>
        </row>
      </sheetData>
      <sheetData sheetId="18">
        <row r="6">
          <cell r="D6">
            <v>0.8</v>
          </cell>
        </row>
      </sheetData>
      <sheetData sheetId="19"/>
      <sheetData sheetId="20" refreshError="1"/>
      <sheetData sheetId="21"/>
      <sheetData sheetId="22"/>
      <sheetData sheetId="23">
        <row r="6">
          <cell r="D6">
            <v>0.8</v>
          </cell>
        </row>
      </sheetData>
      <sheetData sheetId="24">
        <row r="6">
          <cell r="D6">
            <v>0.8</v>
          </cell>
        </row>
      </sheetData>
      <sheetData sheetId="25"/>
      <sheetData sheetId="26"/>
      <sheetData sheetId="27" refreshError="1"/>
      <sheetData sheetId="28" refreshError="1"/>
      <sheetData sheetId="29" refreshError="1"/>
      <sheetData sheetId="30" refreshError="1"/>
      <sheetData sheetId="31">
        <row r="6">
          <cell r="D6">
            <v>0.8</v>
          </cell>
        </row>
      </sheetData>
      <sheetData sheetId="32"/>
      <sheetData sheetId="33"/>
      <sheetData sheetId="34"/>
      <sheetData sheetId="35"/>
      <sheetData sheetId="36"/>
      <sheetData sheetId="37">
        <row r="6">
          <cell r="D6">
            <v>0.8</v>
          </cell>
        </row>
      </sheetData>
      <sheetData sheetId="38"/>
      <sheetData sheetId="39"/>
      <sheetData sheetId="40"/>
      <sheetData sheetId="41"/>
      <sheetData sheetId="42"/>
      <sheetData sheetId="43" refreshError="1"/>
      <sheetData sheetId="44">
        <row r="6">
          <cell r="D6">
            <v>0.8</v>
          </cell>
        </row>
      </sheetData>
      <sheetData sheetId="45"/>
      <sheetData sheetId="46"/>
      <sheetData sheetId="47"/>
      <sheetData sheetId="48"/>
      <sheetData sheetId="49"/>
      <sheetData sheetId="50">
        <row r="6">
          <cell r="D6">
            <v>0.8</v>
          </cell>
        </row>
      </sheetData>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Trabajos Generales"/>
      <sheetName val="ANALPRECIO"/>
      <sheetName val="Labor FD1"/>
      <sheetName val="Meses"/>
      <sheetName val="med.mov.de tierras"/>
      <sheetName val="Material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 val="Insumos"/>
      <sheetName val="electrico"/>
      <sheetName val="anal term"/>
      <sheetName val="Ana-Sanit."/>
      <sheetName val="Anal. horm."/>
      <sheetName val="Mat"/>
      <sheetName val="MANO DE OBRA"/>
      <sheetName val="MANT.TRANSITO"/>
      <sheetName val="LISTAS DESP"/>
      <sheetName val="Gastos_Generales5"/>
      <sheetName val="Cub__015"/>
      <sheetName val="Analisis_Costo5"/>
      <sheetName val="FCC-005_ANDAMIOS4"/>
      <sheetName val="FCC-002_ACERO4"/>
      <sheetName val="FCC-004_CALZOS4"/>
      <sheetName val="Trabajos_Generales4"/>
      <sheetName val="med_mov_de_tierras4"/>
      <sheetName val="Labor_FD14"/>
      <sheetName val="presup_4"/>
      <sheetName val="Gastos_Generales6"/>
      <sheetName val="Cub__016"/>
      <sheetName val="Analisis_Costo6"/>
      <sheetName val="FCC-005_ANDAMIOS5"/>
      <sheetName val="FCC-002_ACERO5"/>
      <sheetName val="FCC-004_CALZOS5"/>
      <sheetName val="med_mov_de_tierras5"/>
      <sheetName val="Trabajos_Generales5"/>
      <sheetName val="Labor_FD15"/>
      <sheetName val="presup_5"/>
      <sheetName val="Materiales_y_Precios"/>
      <sheetName val="MANT_TRANSITO"/>
      <sheetName val="LISTAS_DESP"/>
      <sheetName val="addenda"/>
      <sheetName val="CUBICACION "/>
      <sheetName val="A"/>
      <sheetName val="inter"/>
      <sheetName val="OBRAMANO"/>
      <sheetName val="Los Ángeles (Fase II)"/>
      <sheetName val="ANALISIS"/>
      <sheetName val="Ana"/>
      <sheetName val="Ins"/>
      <sheetName val="Ins 2"/>
      <sheetName val="Análisis"/>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row r="4">
          <cell r="A4" t="str">
            <v>Id.</v>
          </cell>
        </row>
      </sheetData>
      <sheetData sheetId="33">
        <row r="4">
          <cell r="A4" t="str">
            <v>Id.</v>
          </cell>
        </row>
      </sheetData>
      <sheetData sheetId="34">
        <row r="4">
          <cell r="A4" t="str">
            <v>Id.</v>
          </cell>
        </row>
      </sheetData>
      <sheetData sheetId="35">
        <row r="4">
          <cell r="A4" t="str">
            <v>Id.</v>
          </cell>
        </row>
      </sheetData>
      <sheetData sheetId="36">
        <row r="4">
          <cell r="A4" t="str">
            <v>Id.</v>
          </cell>
        </row>
      </sheetData>
      <sheetData sheetId="37">
        <row r="4">
          <cell r="A4" t="str">
            <v>Id.</v>
          </cell>
        </row>
      </sheetData>
      <sheetData sheetId="38">
        <row r="4">
          <cell r="A4" t="str">
            <v>Id.</v>
          </cell>
        </row>
      </sheetData>
      <sheetData sheetId="39">
        <row r="4">
          <cell r="A4" t="str">
            <v>Id.</v>
          </cell>
        </row>
      </sheetData>
      <sheetData sheetId="40">
        <row r="4">
          <cell r="A4" t="str">
            <v>Id.</v>
          </cell>
        </row>
      </sheetData>
      <sheetData sheetId="41">
        <row r="4">
          <cell r="A4" t="str">
            <v>Id.</v>
          </cell>
        </row>
      </sheetData>
      <sheetData sheetId="42">
        <row r="4">
          <cell r="A4" t="str">
            <v>Id.</v>
          </cell>
        </row>
      </sheetData>
      <sheetData sheetId="43">
        <row r="4">
          <cell r="A4" t="str">
            <v>Id.</v>
          </cell>
        </row>
      </sheetData>
      <sheetData sheetId="44">
        <row r="4">
          <cell r="A4" t="str">
            <v>Id.</v>
          </cell>
        </row>
      </sheetData>
      <sheetData sheetId="45">
        <row r="4">
          <cell r="A4" t="str">
            <v>Id.</v>
          </cell>
        </row>
      </sheetData>
      <sheetData sheetId="46">
        <row r="4">
          <cell r="A4" t="str">
            <v>Id.</v>
          </cell>
        </row>
      </sheetData>
      <sheetData sheetId="47">
        <row r="4">
          <cell r="A4" t="str">
            <v>Id.</v>
          </cell>
        </row>
      </sheetData>
      <sheetData sheetId="48">
        <row r="4">
          <cell r="A4" t="str">
            <v>Id.</v>
          </cell>
        </row>
      </sheetData>
      <sheetData sheetId="49">
        <row r="4">
          <cell r="A4" t="str">
            <v>Id.</v>
          </cell>
        </row>
      </sheetData>
      <sheetData sheetId="50">
        <row r="4">
          <cell r="A4" t="str">
            <v>Id.</v>
          </cell>
        </row>
      </sheetData>
      <sheetData sheetId="51">
        <row r="4">
          <cell r="A4" t="str">
            <v>Id.</v>
          </cell>
        </row>
      </sheetData>
      <sheetData sheetId="52">
        <row r="4">
          <cell r="A4" t="str">
            <v>Id.</v>
          </cell>
        </row>
      </sheetData>
      <sheetData sheetId="53">
        <row r="4">
          <cell r="A4" t="str">
            <v>Id.</v>
          </cell>
        </row>
      </sheetData>
      <sheetData sheetId="54">
        <row r="4">
          <cell r="A4" t="str">
            <v>Id.</v>
          </cell>
        </row>
      </sheetData>
      <sheetData sheetId="55">
        <row r="4">
          <cell r="A4" t="str">
            <v>Id.</v>
          </cell>
        </row>
      </sheetData>
      <sheetData sheetId="56">
        <row r="4">
          <cell r="A4" t="str">
            <v>Id.</v>
          </cell>
        </row>
      </sheetData>
      <sheetData sheetId="57"/>
      <sheetData sheetId="58">
        <row r="4">
          <cell r="A4" t="str">
            <v>Id.</v>
          </cell>
        </row>
      </sheetData>
      <sheetData sheetId="59">
        <row r="4">
          <cell r="A4" t="str">
            <v>Id.</v>
          </cell>
        </row>
      </sheetData>
      <sheetData sheetId="60">
        <row r="4">
          <cell r="A4" t="str">
            <v>Id.</v>
          </cell>
        </row>
      </sheetData>
      <sheetData sheetId="61">
        <row r="4">
          <cell r="A4" t="str">
            <v>Id.</v>
          </cell>
        </row>
      </sheetData>
      <sheetData sheetId="62">
        <row r="4">
          <cell r="A4" t="str">
            <v>Id.</v>
          </cell>
        </row>
      </sheetData>
      <sheetData sheetId="63">
        <row r="4">
          <cell r="A4" t="str">
            <v>Id.</v>
          </cell>
        </row>
      </sheetData>
      <sheetData sheetId="64">
        <row r="4">
          <cell r="A4" t="str">
            <v>Id.</v>
          </cell>
        </row>
      </sheetData>
      <sheetData sheetId="65">
        <row r="4">
          <cell r="A4" t="str">
            <v>Id.</v>
          </cell>
        </row>
      </sheetData>
      <sheetData sheetId="66">
        <row r="4">
          <cell r="A4" t="str">
            <v>Id.</v>
          </cell>
        </row>
      </sheetData>
      <sheetData sheetId="67"/>
      <sheetData sheetId="68"/>
      <sheetData sheetId="69">
        <row r="4">
          <cell r="A4" t="str">
            <v>Id.</v>
          </cell>
        </row>
      </sheetData>
      <sheetData sheetId="70">
        <row r="4">
          <cell r="A4" t="str">
            <v>Id.</v>
          </cell>
        </row>
      </sheetData>
      <sheetData sheetId="71">
        <row r="4">
          <cell r="A4" t="str">
            <v>Id.</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4">
          <cell r="A4" t="str">
            <v>Id.</v>
          </cell>
        </row>
      </sheetData>
      <sheetData sheetId="81">
        <row r="4">
          <cell r="A4" t="str">
            <v>Id.</v>
          </cell>
        </row>
      </sheetData>
      <sheetData sheetId="82">
        <row r="4">
          <cell r="A4" t="str">
            <v>Id.</v>
          </cell>
        </row>
      </sheetData>
      <sheetData sheetId="83">
        <row r="4">
          <cell r="A4" t="str">
            <v>Id.</v>
          </cell>
        </row>
      </sheetData>
      <sheetData sheetId="84">
        <row r="4">
          <cell r="A4" t="str">
            <v>Id.</v>
          </cell>
        </row>
      </sheetData>
      <sheetData sheetId="85">
        <row r="4">
          <cell r="A4" t="str">
            <v>Id.</v>
          </cell>
        </row>
      </sheetData>
      <sheetData sheetId="86">
        <row r="4">
          <cell r="A4" t="str">
            <v>Id.</v>
          </cell>
        </row>
      </sheetData>
      <sheetData sheetId="87">
        <row r="4">
          <cell r="A4" t="str">
            <v>Id.</v>
          </cell>
        </row>
      </sheetData>
      <sheetData sheetId="88">
        <row r="4">
          <cell r="A4" t="str">
            <v>Id.</v>
          </cell>
        </row>
      </sheetData>
      <sheetData sheetId="89">
        <row r="4">
          <cell r="A4" t="str">
            <v>Id.</v>
          </cell>
        </row>
      </sheetData>
      <sheetData sheetId="90">
        <row r="4">
          <cell r="A4" t="str">
            <v>Id.</v>
          </cell>
        </row>
      </sheetData>
      <sheetData sheetId="91">
        <row r="4">
          <cell r="A4" t="str">
            <v>Id.</v>
          </cell>
        </row>
      </sheetData>
      <sheetData sheetId="92">
        <row r="4">
          <cell r="A4" t="str">
            <v>Id.</v>
          </cell>
        </row>
      </sheetData>
      <sheetData sheetId="93">
        <row r="4">
          <cell r="A4" t="str">
            <v>Id.</v>
          </cell>
        </row>
      </sheetData>
      <sheetData sheetId="94">
        <row r="4">
          <cell r="A4" t="str">
            <v>Id.</v>
          </cell>
        </row>
      </sheetData>
      <sheetData sheetId="95">
        <row r="4">
          <cell r="A4" t="str">
            <v>Id.</v>
          </cell>
        </row>
      </sheetData>
      <sheetData sheetId="96">
        <row r="4">
          <cell r="A4" t="str">
            <v>Id.</v>
          </cell>
        </row>
      </sheetData>
      <sheetData sheetId="97">
        <row r="4">
          <cell r="A4" t="str">
            <v>Id.</v>
          </cell>
        </row>
      </sheetData>
      <sheetData sheetId="98">
        <row r="4">
          <cell r="A4" t="str">
            <v>Id.</v>
          </cell>
        </row>
      </sheetData>
      <sheetData sheetId="99">
        <row r="4">
          <cell r="A4" t="str">
            <v>Id.</v>
          </cell>
        </row>
      </sheetData>
      <sheetData sheetId="100">
        <row r="4">
          <cell r="A4" t="str">
            <v>Id.</v>
          </cell>
        </row>
      </sheetData>
      <sheetData sheetId="101">
        <row r="4">
          <cell r="A4" t="str">
            <v>Id.</v>
          </cell>
        </row>
      </sheetData>
      <sheetData sheetId="102">
        <row r="4">
          <cell r="A4" t="str">
            <v>Id.</v>
          </cell>
        </row>
      </sheetData>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 val="RECLAMACION 3"/>
      <sheetName val="INSU"/>
      <sheetName val="MO"/>
      <sheetName val="Ins 2"/>
      <sheetName val="INSUMOS"/>
      <sheetName val="HORM. Y MORTEROS."/>
      <sheetName val="SALARIOS"/>
      <sheetName val="Col.Amarre"/>
      <sheetName val="Escalera"/>
      <sheetName val="Muros"/>
      <sheetName val="Materiales"/>
      <sheetName val="Herram"/>
      <sheetName val="Resumen Precio Equipos"/>
      <sheetName val="O.M. y Salarios"/>
      <sheetName val="M_O_"/>
      <sheetName val="RECLAMACION_3"/>
      <sheetName val="Ins_2"/>
    </sheetNames>
    <sheetDataSet>
      <sheetData sheetId="0">
        <row r="561">
          <cell r="D561">
            <v>36.01</v>
          </cell>
        </row>
      </sheetData>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 sheetId="10">
        <row r="568">
          <cell r="D568" t="str">
            <v>m3</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 val="CRONOGRAMA FISICO FINANCIERO"/>
      <sheetName val="anal term"/>
      <sheetName val="Recursos"/>
      <sheetName val="I.HORMIGON"/>
      <sheetName val="peso"/>
      <sheetName val="directos"/>
      <sheetName val="Materiales"/>
      <sheetName val="Salarios"/>
    </sheetNames>
    <sheetDataSet>
      <sheetData sheetId="0">
        <row r="3">
          <cell r="D3">
            <v>1352</v>
          </cell>
        </row>
      </sheetData>
      <sheetData sheetId="1">
        <row r="3">
          <cell r="B3">
            <v>830</v>
          </cell>
        </row>
      </sheetData>
      <sheetData sheetId="2">
        <row r="239">
          <cell r="E239">
            <v>2690.8249815051054</v>
          </cell>
        </row>
      </sheetData>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s>
    <sheetDataSet>
      <sheetData sheetId="0"/>
      <sheetData sheetId="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rel(OBINSA)"/>
      <sheetName val="Pres."/>
      <sheetName val="med.mov.de tierras"/>
      <sheetName val="Hoja1"/>
      <sheetName val="Presupuesto"/>
      <sheetName val="Ins"/>
      <sheetName val="med.mov.de tierras2"/>
    </sheetNames>
    <sheetDataSet>
      <sheetData sheetId="0">
        <row r="107">
          <cell r="H107">
            <v>8351734.1800199989</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sheetData sheetId="1" refreshError="1">
        <row r="11">
          <cell r="B11">
            <v>1.4428531746653097</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Analisis"/>
      <sheetName val="M.O."/>
      <sheetName val="caseta_de_planta_(2)"/>
      <sheetName val="cisterna_"/>
      <sheetName val="caseta_de_planta"/>
      <sheetName val="Relacion_de_proyecto"/>
      <sheetName val="Análisis_de_Precios"/>
      <sheetName val="caseta_de_planta_(2)1"/>
      <sheetName val="cisterna_1"/>
      <sheetName val="caseta_de_planta1"/>
      <sheetName val="Relacion_de_proyecto1"/>
      <sheetName val="Análisis_de_Precios1"/>
      <sheetName val="PRES META"/>
      <sheetName val="PRES DESCUENTO"/>
      <sheetName val="PRES META CON APU LINK"/>
      <sheetName val="MO FELO"/>
      <sheetName val="MO FELO (2)"/>
      <sheetName val="ORIGINAL"/>
      <sheetName val="CANT"/>
      <sheetName val="APU"/>
      <sheetName val="analisis detallado"/>
      <sheetName val="Ins"/>
      <sheetName val="MATERIALES_LISTADO"/>
      <sheetName val="MO"/>
      <sheetName val="M_O_1"/>
      <sheetName val="M_O_"/>
      <sheetName val="presup"/>
      <sheetName val="PRES no"/>
      <sheetName val="ANALISIS STO DGO"/>
      <sheetName val="MATERIALES"/>
      <sheetName val="Mano Obra"/>
      <sheetName val="Cotización Metalesa"/>
      <sheetName val="Col.Amarre"/>
      <sheetName val="Escalera"/>
      <sheetName val="Muros"/>
      <sheetName val="Rendimientos OM"/>
      <sheetName val="Ana"/>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7">
          <cell r="C7" t="str">
            <v>Cant.</v>
          </cell>
        </row>
      </sheetData>
      <sheetData sheetId="6"/>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C7" t="str">
            <v>Cant.</v>
          </cell>
        </row>
      </sheetData>
      <sheetData sheetId="20" refreshError="1"/>
      <sheetData sheetId="21">
        <row r="7">
          <cell r="C7" t="str">
            <v>Cant.</v>
          </cell>
        </row>
      </sheetData>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row r="1">
          <cell r="E1">
            <v>0</v>
          </cell>
        </row>
      </sheetData>
      <sheetData sheetId="28">
        <row r="1">
          <cell r="E1">
            <v>0</v>
          </cell>
        </row>
      </sheetData>
      <sheetData sheetId="29">
        <row r="1">
          <cell r="E1">
            <v>0</v>
          </cell>
        </row>
      </sheetData>
      <sheetData sheetId="30">
        <row r="1">
          <cell r="E1">
            <v>0</v>
          </cell>
        </row>
      </sheetData>
      <sheetData sheetId="31">
        <row r="1">
          <cell r="E1">
            <v>0</v>
          </cell>
        </row>
      </sheetData>
      <sheetData sheetId="32">
        <row r="1">
          <cell r="E1">
            <v>0</v>
          </cell>
        </row>
      </sheetData>
      <sheetData sheetId="33">
        <row r="6">
          <cell r="E6" t="str">
            <v>P.U. RD$</v>
          </cell>
        </row>
      </sheetData>
      <sheetData sheetId="34">
        <row r="6">
          <cell r="E6" t="str">
            <v>P.U. RD$</v>
          </cell>
        </row>
      </sheetData>
      <sheetData sheetId="35" refreshError="1"/>
      <sheetData sheetId="36" refreshError="1"/>
      <sheetData sheetId="37" refreshError="1"/>
      <sheetData sheetId="38" refreshError="1"/>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efreshError="1"/>
      <sheetData sheetId="5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
      <sheetName val="Cubicación"/>
      <sheetName val="Resumen"/>
      <sheetName val="Flujograma 2"/>
      <sheetName val="Pago Cubicaciones"/>
    </sheetNames>
    <sheetDataSet>
      <sheetData sheetId="0" refreshError="1"/>
      <sheetData sheetId="1">
        <row r="138">
          <cell r="P138">
            <v>91254.508800000011</v>
          </cell>
        </row>
        <row r="269">
          <cell r="P269">
            <v>88180.369600000005</v>
          </cell>
        </row>
        <row r="401">
          <cell r="P401">
            <v>66039.507599999997</v>
          </cell>
        </row>
        <row r="535">
          <cell r="P535">
            <v>67281.496400000004</v>
          </cell>
        </row>
        <row r="653">
          <cell r="P653">
            <v>73941.508800000011</v>
          </cell>
        </row>
        <row r="768">
          <cell r="P768">
            <v>86583.652799999996</v>
          </cell>
        </row>
        <row r="883">
          <cell r="P883">
            <v>101637.17000000001</v>
          </cell>
        </row>
        <row r="998">
          <cell r="P998">
            <v>73941.508800000011</v>
          </cell>
        </row>
        <row r="1113">
          <cell r="P1113">
            <v>73941.508800000011</v>
          </cell>
        </row>
        <row r="1231">
          <cell r="P1231">
            <v>74255.358400000012</v>
          </cell>
        </row>
        <row r="1346">
          <cell r="P1346">
            <v>74993.118400000007</v>
          </cell>
        </row>
        <row r="1461">
          <cell r="P1461">
            <v>74993.118400000007</v>
          </cell>
        </row>
        <row r="1576">
          <cell r="P1576">
            <v>65108.816400000003</v>
          </cell>
        </row>
        <row r="1690">
          <cell r="P1690">
            <v>74255.358400000012</v>
          </cell>
        </row>
        <row r="1805">
          <cell r="P1805">
            <v>66975.940800000011</v>
          </cell>
        </row>
        <row r="1920">
          <cell r="P1920">
            <v>74255.358400000012</v>
          </cell>
        </row>
        <row r="2037">
          <cell r="P2037">
            <v>102212.40239999999</v>
          </cell>
        </row>
        <row r="2150">
          <cell r="P2150">
            <v>137598.35320000001</v>
          </cell>
        </row>
      </sheetData>
      <sheetData sheetId="2"/>
      <sheetData sheetId="3" refreshError="1"/>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1"/>
      <sheetName val="PRES__BOCA_NUEVA1"/>
      <sheetName val="CONTRARO_SEÑALIZACIONES1"/>
      <sheetName val="ANALISIS_STO_DGO"/>
      <sheetName val="PRES__BOCA_NUEVA"/>
      <sheetName val="CONTRARO_SEÑALIZACIONES"/>
      <sheetName val="Presup"/>
      <sheetName val="EDIFICIO COUNTERS"/>
      <sheetName val="Presup."/>
      <sheetName val="LISTADO INSUMOS DEL 2000"/>
    </sheetNames>
    <sheetDataSet>
      <sheetData sheetId="0"/>
      <sheetData sheetId="1"/>
      <sheetData sheetId="2" refreshError="1"/>
      <sheetData sheetId="3" refreshError="1"/>
      <sheetData sheetId="4" refreshError="1"/>
      <sheetData sheetId="5"/>
      <sheetData sheetId="6"/>
      <sheetData sheetId="7" refreshError="1"/>
      <sheetData sheetId="8"/>
      <sheetData sheetId="9"/>
      <sheetData sheetId="10"/>
      <sheetData sheetId="11" refreshError="1"/>
      <sheetData sheetId="12" refreshError="1"/>
      <sheetData sheetId="13" refreshError="1"/>
      <sheetData sheetId="1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Villas"/>
      <sheetName val="Piscina"/>
      <sheetName val="Análisis"/>
      <sheetName val="Palapas"/>
      <sheetName val="Presentación"/>
    </sheetNames>
    <sheetDataSet>
      <sheetData sheetId="0">
        <row r="80">
          <cell r="E80">
            <v>44</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43"/>
  <sheetViews>
    <sheetView showZeros="0" tabSelected="1" view="pageBreakPreview" zoomScaleNormal="100" zoomScaleSheetLayoutView="100" workbookViewId="0">
      <selection activeCell="B9" sqref="B9"/>
    </sheetView>
  </sheetViews>
  <sheetFormatPr baseColWidth="10" defaultRowHeight="15" x14ac:dyDescent="0.25"/>
  <cols>
    <col min="1" max="1" width="8.7109375" style="598" customWidth="1"/>
    <col min="2" max="2" width="76.5703125" style="598" customWidth="1"/>
    <col min="3" max="3" width="11.28515625" style="72" customWidth="1"/>
    <col min="4" max="4" width="8.5703125" style="599" customWidth="1"/>
    <col min="5" max="5" width="15.5703125" style="600" customWidth="1"/>
    <col min="6" max="6" width="17.5703125" style="600" customWidth="1"/>
    <col min="7" max="16384" width="11.42578125" style="76"/>
  </cols>
  <sheetData>
    <row r="1" spans="1:6" x14ac:dyDescent="0.25">
      <c r="A1" s="67"/>
      <c r="B1" s="67"/>
      <c r="C1" s="68"/>
      <c r="D1" s="68"/>
      <c r="E1" s="68"/>
      <c r="F1" s="68"/>
    </row>
    <row r="2" spans="1:6" x14ac:dyDescent="0.25">
      <c r="A2" s="33" t="s">
        <v>561</v>
      </c>
      <c r="B2" s="692" t="s">
        <v>840</v>
      </c>
      <c r="C2" s="692"/>
      <c r="D2" s="692"/>
      <c r="E2" s="692"/>
      <c r="F2" s="692"/>
    </row>
    <row r="3" spans="1:6" x14ac:dyDescent="0.25">
      <c r="A3" s="693" t="s">
        <v>562</v>
      </c>
      <c r="B3" s="693"/>
      <c r="C3" s="69"/>
      <c r="D3" s="69"/>
      <c r="E3" s="69"/>
      <c r="F3" s="69"/>
    </row>
    <row r="4" spans="1:6" x14ac:dyDescent="0.25">
      <c r="A4" s="70" t="s">
        <v>837</v>
      </c>
      <c r="B4" s="71">
        <v>16774</v>
      </c>
      <c r="D4" s="73" t="s">
        <v>838</v>
      </c>
      <c r="E4" s="74" t="s">
        <v>15</v>
      </c>
      <c r="F4" s="75"/>
    </row>
    <row r="5" spans="1:6" x14ac:dyDescent="0.25">
      <c r="A5" s="694" t="s">
        <v>839</v>
      </c>
      <c r="B5" s="694"/>
      <c r="C5" s="694"/>
      <c r="D5" s="694"/>
      <c r="E5" s="694"/>
      <c r="F5" s="694"/>
    </row>
    <row r="6" spans="1:6" x14ac:dyDescent="0.25">
      <c r="A6" s="77" t="s">
        <v>0</v>
      </c>
      <c r="B6" s="78" t="s">
        <v>1</v>
      </c>
      <c r="C6" s="79" t="s">
        <v>82</v>
      </c>
      <c r="D6" s="78" t="s">
        <v>2</v>
      </c>
      <c r="E6" s="78" t="s">
        <v>63</v>
      </c>
      <c r="F6" s="80" t="s">
        <v>83</v>
      </c>
    </row>
    <row r="7" spans="1:6" x14ac:dyDescent="0.25">
      <c r="A7" s="81"/>
      <c r="B7" s="82"/>
      <c r="C7" s="15"/>
      <c r="D7" s="83"/>
      <c r="E7" s="14"/>
      <c r="F7" s="84"/>
    </row>
    <row r="8" spans="1:6" x14ac:dyDescent="0.25">
      <c r="A8" s="85"/>
      <c r="B8" s="86"/>
      <c r="C8" s="87"/>
      <c r="D8" s="88"/>
      <c r="E8" s="601"/>
      <c r="F8" s="89"/>
    </row>
    <row r="9" spans="1:6" ht="107.25" customHeight="1" x14ac:dyDescent="0.25">
      <c r="A9" s="81" t="s">
        <v>92</v>
      </c>
      <c r="B9" s="90" t="s">
        <v>841</v>
      </c>
      <c r="C9" s="91"/>
      <c r="D9" s="91"/>
      <c r="E9" s="602"/>
      <c r="F9" s="92"/>
    </row>
    <row r="10" spans="1:6" x14ac:dyDescent="0.25">
      <c r="A10" s="81"/>
      <c r="B10" s="93"/>
      <c r="C10" s="91"/>
      <c r="D10" s="94"/>
      <c r="E10" s="603"/>
      <c r="F10" s="95"/>
    </row>
    <row r="11" spans="1:6" x14ac:dyDescent="0.25">
      <c r="A11" s="46">
        <v>1</v>
      </c>
      <c r="B11" s="96" t="s">
        <v>16</v>
      </c>
      <c r="C11" s="97"/>
      <c r="D11" s="98"/>
      <c r="E11" s="604"/>
      <c r="F11" s="99"/>
    </row>
    <row r="12" spans="1:6" x14ac:dyDescent="0.25">
      <c r="A12" s="30">
        <f>A11+0.1</f>
        <v>1.1000000000000001</v>
      </c>
      <c r="B12" s="100" t="s">
        <v>13</v>
      </c>
      <c r="C12" s="97">
        <v>21786.17</v>
      </c>
      <c r="D12" s="98" t="s">
        <v>11</v>
      </c>
      <c r="E12" s="604"/>
      <c r="F12" s="99">
        <f>ROUND(C12*E12,2)</f>
        <v>0</v>
      </c>
    </row>
    <row r="13" spans="1:6" x14ac:dyDescent="0.25">
      <c r="A13" s="30"/>
      <c r="B13" s="100"/>
      <c r="C13" s="97"/>
      <c r="D13" s="98"/>
      <c r="E13" s="604"/>
      <c r="F13" s="99"/>
    </row>
    <row r="14" spans="1:6" x14ac:dyDescent="0.25">
      <c r="A14" s="46">
        <v>2</v>
      </c>
      <c r="B14" s="101" t="s">
        <v>612</v>
      </c>
      <c r="C14" s="102"/>
      <c r="D14" s="103"/>
      <c r="E14" s="605"/>
      <c r="F14" s="99">
        <f t="shared" ref="F14:F39" si="0">ROUND(C14*E14,2)</f>
        <v>0</v>
      </c>
    </row>
    <row r="15" spans="1:6" x14ac:dyDescent="0.25">
      <c r="A15" s="104">
        <f>+A14+0.1</f>
        <v>2.1</v>
      </c>
      <c r="B15" s="105" t="s">
        <v>93</v>
      </c>
      <c r="C15" s="15">
        <f>15000*2</f>
        <v>30000</v>
      </c>
      <c r="D15" s="103" t="s">
        <v>11</v>
      </c>
      <c r="E15" s="606"/>
      <c r="F15" s="99">
        <f t="shared" si="0"/>
        <v>0</v>
      </c>
    </row>
    <row r="16" spans="1:6" x14ac:dyDescent="0.25">
      <c r="A16" s="104">
        <f t="shared" ref="A16:A17" si="1">+A15+0.1</f>
        <v>2.2000000000000002</v>
      </c>
      <c r="B16" s="107" t="s">
        <v>94</v>
      </c>
      <c r="C16" s="15">
        <v>14702.11</v>
      </c>
      <c r="D16" s="108" t="s">
        <v>9</v>
      </c>
      <c r="E16" s="606"/>
      <c r="F16" s="99">
        <f t="shared" si="0"/>
        <v>0</v>
      </c>
    </row>
    <row r="17" spans="1:6" x14ac:dyDescent="0.25">
      <c r="A17" s="104">
        <f t="shared" si="1"/>
        <v>2.2999999999999998</v>
      </c>
      <c r="B17" s="16" t="s">
        <v>95</v>
      </c>
      <c r="C17" s="15">
        <f>+C16*0.0508*1.3</f>
        <v>970.93</v>
      </c>
      <c r="D17" s="103" t="s">
        <v>18</v>
      </c>
      <c r="E17" s="606"/>
      <c r="F17" s="99">
        <f t="shared" si="0"/>
        <v>0</v>
      </c>
    </row>
    <row r="18" spans="1:6" x14ac:dyDescent="0.25">
      <c r="A18" s="104"/>
      <c r="B18" s="16"/>
      <c r="C18" s="106"/>
      <c r="D18" s="103"/>
      <c r="E18" s="606"/>
      <c r="F18" s="99">
        <f t="shared" si="0"/>
        <v>0</v>
      </c>
    </row>
    <row r="19" spans="1:6" x14ac:dyDescent="0.25">
      <c r="A19" s="47">
        <v>3</v>
      </c>
      <c r="B19" s="109" t="s">
        <v>17</v>
      </c>
      <c r="C19" s="97"/>
      <c r="D19" s="18"/>
      <c r="E19" s="604"/>
      <c r="F19" s="99">
        <f t="shared" si="0"/>
        <v>0</v>
      </c>
    </row>
    <row r="20" spans="1:6" x14ac:dyDescent="0.25">
      <c r="A20" s="30">
        <f>A19+0.1</f>
        <v>3.1</v>
      </c>
      <c r="B20" s="16" t="s">
        <v>96</v>
      </c>
      <c r="C20" s="110">
        <v>29503.94</v>
      </c>
      <c r="D20" s="103" t="s">
        <v>5</v>
      </c>
      <c r="E20" s="607"/>
      <c r="F20" s="99">
        <f t="shared" si="0"/>
        <v>0</v>
      </c>
    </row>
    <row r="21" spans="1:6" x14ac:dyDescent="0.25">
      <c r="A21" s="30">
        <f t="shared" ref="A21:A24" si="2">A20+0.1</f>
        <v>3.2</v>
      </c>
      <c r="B21" s="111" t="s">
        <v>155</v>
      </c>
      <c r="C21" s="112">
        <v>2135.94</v>
      </c>
      <c r="D21" s="113" t="s">
        <v>576</v>
      </c>
      <c r="E21" s="607"/>
      <c r="F21" s="99">
        <f t="shared" si="0"/>
        <v>0</v>
      </c>
    </row>
    <row r="22" spans="1:6" ht="25.5" x14ac:dyDescent="0.25">
      <c r="A22" s="30">
        <f t="shared" si="2"/>
        <v>3.3</v>
      </c>
      <c r="B22" s="114" t="s">
        <v>583</v>
      </c>
      <c r="C22" s="112">
        <f>+C23*0.2*1.2</f>
        <v>5598.32</v>
      </c>
      <c r="D22" s="103" t="s">
        <v>18</v>
      </c>
      <c r="E22" s="608"/>
      <c r="F22" s="99">
        <f t="shared" si="0"/>
        <v>0</v>
      </c>
    </row>
    <row r="23" spans="1:6" x14ac:dyDescent="0.25">
      <c r="A23" s="30">
        <f t="shared" si="2"/>
        <v>3.4</v>
      </c>
      <c r="B23" s="16" t="s">
        <v>97</v>
      </c>
      <c r="C23" s="110">
        <v>23326.32</v>
      </c>
      <c r="D23" s="103" t="s">
        <v>6</v>
      </c>
      <c r="E23" s="607"/>
      <c r="F23" s="99">
        <f t="shared" si="0"/>
        <v>0</v>
      </c>
    </row>
    <row r="24" spans="1:6" x14ac:dyDescent="0.25">
      <c r="A24" s="30">
        <f t="shared" si="2"/>
        <v>3.5</v>
      </c>
      <c r="B24" s="114" t="s">
        <v>98</v>
      </c>
      <c r="C24" s="115">
        <f>7413.14+C22</f>
        <v>13011.46</v>
      </c>
      <c r="D24" s="103" t="s">
        <v>18</v>
      </c>
      <c r="E24" s="609"/>
      <c r="F24" s="99">
        <f t="shared" si="0"/>
        <v>0</v>
      </c>
    </row>
    <row r="25" spans="1:6" x14ac:dyDescent="0.25">
      <c r="A25" s="30"/>
      <c r="B25" s="16"/>
      <c r="C25" s="115"/>
      <c r="D25" s="116"/>
      <c r="E25" s="609"/>
      <c r="F25" s="99">
        <f t="shared" si="0"/>
        <v>0</v>
      </c>
    </row>
    <row r="26" spans="1:6" x14ac:dyDescent="0.25">
      <c r="A26" s="47">
        <f>A19+1</f>
        <v>4</v>
      </c>
      <c r="B26" s="117" t="s">
        <v>99</v>
      </c>
      <c r="C26" s="97"/>
      <c r="D26" s="98"/>
      <c r="E26" s="604"/>
      <c r="F26" s="99">
        <f t="shared" si="0"/>
        <v>0</v>
      </c>
    </row>
    <row r="27" spans="1:6" x14ac:dyDescent="0.25">
      <c r="A27" s="118">
        <f>A26+0.1</f>
        <v>4.0999999999999996</v>
      </c>
      <c r="B27" s="119" t="s">
        <v>608</v>
      </c>
      <c r="C27" s="120">
        <v>11900</v>
      </c>
      <c r="D27" s="121" t="s">
        <v>11</v>
      </c>
      <c r="E27" s="610"/>
      <c r="F27" s="99">
        <f t="shared" si="0"/>
        <v>0</v>
      </c>
    </row>
    <row r="28" spans="1:6" x14ac:dyDescent="0.25">
      <c r="A28" s="118">
        <v>4.2</v>
      </c>
      <c r="B28" s="119" t="s">
        <v>137</v>
      </c>
      <c r="C28" s="120">
        <v>1727.22</v>
      </c>
      <c r="D28" s="121" t="s">
        <v>11</v>
      </c>
      <c r="E28" s="610"/>
      <c r="F28" s="99">
        <f t="shared" si="0"/>
        <v>0</v>
      </c>
    </row>
    <row r="29" spans="1:6" x14ac:dyDescent="0.25">
      <c r="A29" s="118">
        <v>4.3</v>
      </c>
      <c r="B29" s="119" t="s">
        <v>609</v>
      </c>
      <c r="C29" s="120">
        <v>150</v>
      </c>
      <c r="D29" s="121" t="s">
        <v>11</v>
      </c>
      <c r="E29" s="610"/>
      <c r="F29" s="99">
        <f t="shared" si="0"/>
        <v>0</v>
      </c>
    </row>
    <row r="30" spans="1:6" x14ac:dyDescent="0.25">
      <c r="A30" s="118">
        <v>4.4000000000000004</v>
      </c>
      <c r="B30" s="119" t="s">
        <v>611</v>
      </c>
      <c r="C30" s="120">
        <f>881.75*1.03</f>
        <v>908.2</v>
      </c>
      <c r="D30" s="121" t="s">
        <v>11</v>
      </c>
      <c r="E30" s="610"/>
      <c r="F30" s="99">
        <f t="shared" si="0"/>
        <v>0</v>
      </c>
    </row>
    <row r="31" spans="1:6" x14ac:dyDescent="0.25">
      <c r="A31" s="118">
        <v>4.5</v>
      </c>
      <c r="B31" s="119" t="s">
        <v>610</v>
      </c>
      <c r="C31" s="120">
        <f>7127.2*1.03</f>
        <v>7341.02</v>
      </c>
      <c r="D31" s="121" t="s">
        <v>11</v>
      </c>
      <c r="E31" s="610"/>
      <c r="F31" s="99">
        <f t="shared" si="0"/>
        <v>0</v>
      </c>
    </row>
    <row r="32" spans="1:6" x14ac:dyDescent="0.25">
      <c r="A32" s="118"/>
      <c r="B32" s="119"/>
      <c r="C32" s="120"/>
      <c r="D32" s="121"/>
      <c r="E32" s="610"/>
      <c r="F32" s="99">
        <f t="shared" si="0"/>
        <v>0</v>
      </c>
    </row>
    <row r="33" spans="1:6" x14ac:dyDescent="0.25">
      <c r="A33" s="47">
        <f>A26+1</f>
        <v>5</v>
      </c>
      <c r="B33" s="122" t="s">
        <v>100</v>
      </c>
      <c r="C33" s="120"/>
      <c r="D33" s="123"/>
      <c r="E33" s="610"/>
      <c r="F33" s="99">
        <f t="shared" si="0"/>
        <v>0</v>
      </c>
    </row>
    <row r="34" spans="1:6" x14ac:dyDescent="0.25">
      <c r="A34" s="118">
        <f>A33+0.1</f>
        <v>5.0999999999999996</v>
      </c>
      <c r="B34" s="119" t="s">
        <v>608</v>
      </c>
      <c r="C34" s="120">
        <v>11900</v>
      </c>
      <c r="D34" s="121" t="s">
        <v>11</v>
      </c>
      <c r="E34" s="610"/>
      <c r="F34" s="99">
        <f t="shared" si="0"/>
        <v>0</v>
      </c>
    </row>
    <row r="35" spans="1:6" x14ac:dyDescent="0.25">
      <c r="A35" s="118">
        <v>5.2</v>
      </c>
      <c r="B35" s="119" t="s">
        <v>137</v>
      </c>
      <c r="C35" s="120">
        <v>1727.22</v>
      </c>
      <c r="D35" s="121" t="s">
        <v>11</v>
      </c>
      <c r="E35" s="610"/>
      <c r="F35" s="99">
        <f t="shared" si="0"/>
        <v>0</v>
      </c>
    </row>
    <row r="36" spans="1:6" x14ac:dyDescent="0.25">
      <c r="A36" s="118">
        <v>5.3</v>
      </c>
      <c r="B36" s="119" t="s">
        <v>609</v>
      </c>
      <c r="C36" s="120">
        <v>150</v>
      </c>
      <c r="D36" s="121" t="s">
        <v>11</v>
      </c>
      <c r="E36" s="610"/>
      <c r="F36" s="99">
        <f t="shared" si="0"/>
        <v>0</v>
      </c>
    </row>
    <row r="37" spans="1:6" x14ac:dyDescent="0.25">
      <c r="A37" s="118">
        <v>5.4</v>
      </c>
      <c r="B37" s="119" t="s">
        <v>768</v>
      </c>
      <c r="C37" s="120">
        <v>881.75</v>
      </c>
      <c r="D37" s="121" t="s">
        <v>11</v>
      </c>
      <c r="E37" s="610"/>
      <c r="F37" s="99">
        <f t="shared" si="0"/>
        <v>0</v>
      </c>
    </row>
    <row r="38" spans="1:6" x14ac:dyDescent="0.25">
      <c r="A38" s="118">
        <v>5.5</v>
      </c>
      <c r="B38" s="119" t="s">
        <v>769</v>
      </c>
      <c r="C38" s="120">
        <v>7127.2</v>
      </c>
      <c r="D38" s="121" t="s">
        <v>11</v>
      </c>
      <c r="E38" s="610"/>
      <c r="F38" s="99">
        <f t="shared" si="0"/>
        <v>0</v>
      </c>
    </row>
    <row r="39" spans="1:6" x14ac:dyDescent="0.25">
      <c r="A39" s="118"/>
      <c r="B39" s="100"/>
      <c r="C39" s="97"/>
      <c r="D39" s="121"/>
      <c r="E39" s="610"/>
      <c r="F39" s="99">
        <f t="shared" si="0"/>
        <v>0</v>
      </c>
    </row>
    <row r="40" spans="1:6" x14ac:dyDescent="0.25">
      <c r="A40" s="47">
        <v>6</v>
      </c>
      <c r="B40" s="124" t="s">
        <v>545</v>
      </c>
      <c r="C40" s="97">
        <v>15</v>
      </c>
      <c r="D40" s="98" t="s">
        <v>85</v>
      </c>
      <c r="E40" s="610"/>
      <c r="F40" s="99">
        <f>(+C40*E40)/100</f>
        <v>0</v>
      </c>
    </row>
    <row r="41" spans="1:6" x14ac:dyDescent="0.25">
      <c r="A41" s="47"/>
      <c r="B41" s="19"/>
      <c r="C41" s="96"/>
      <c r="D41" s="15"/>
      <c r="E41" s="611"/>
      <c r="F41" s="99">
        <f t="shared" ref="F41:F56" si="3">ROUND(C41*E41,2)</f>
        <v>0</v>
      </c>
    </row>
    <row r="42" spans="1:6" x14ac:dyDescent="0.25">
      <c r="A42" s="125">
        <v>7</v>
      </c>
      <c r="B42" s="126" t="s">
        <v>156</v>
      </c>
      <c r="C42" s="127"/>
      <c r="D42" s="128"/>
      <c r="E42" s="612"/>
      <c r="F42" s="129">
        <f t="shared" si="3"/>
        <v>0</v>
      </c>
    </row>
    <row r="43" spans="1:6" x14ac:dyDescent="0.25">
      <c r="A43" s="130">
        <v>7.1</v>
      </c>
      <c r="B43" s="119" t="s">
        <v>608</v>
      </c>
      <c r="C43" s="120">
        <v>11900</v>
      </c>
      <c r="D43" s="121" t="s">
        <v>11</v>
      </c>
      <c r="E43" s="610"/>
      <c r="F43" s="99">
        <f t="shared" si="3"/>
        <v>0</v>
      </c>
    </row>
    <row r="44" spans="1:6" x14ac:dyDescent="0.25">
      <c r="A44" s="118">
        <v>5.2</v>
      </c>
      <c r="B44" s="119" t="s">
        <v>137</v>
      </c>
      <c r="C44" s="120">
        <v>1727.22</v>
      </c>
      <c r="D44" s="121" t="s">
        <v>11</v>
      </c>
      <c r="E44" s="610"/>
      <c r="F44" s="99">
        <f t="shared" si="3"/>
        <v>0</v>
      </c>
    </row>
    <row r="45" spans="1:6" x14ac:dyDescent="0.25">
      <c r="A45" s="118">
        <v>5.3</v>
      </c>
      <c r="B45" s="119" t="s">
        <v>609</v>
      </c>
      <c r="C45" s="120">
        <v>150</v>
      </c>
      <c r="D45" s="121" t="s">
        <v>11</v>
      </c>
      <c r="E45" s="610"/>
      <c r="F45" s="99">
        <f t="shared" si="3"/>
        <v>0</v>
      </c>
    </row>
    <row r="46" spans="1:6" x14ac:dyDescent="0.25">
      <c r="A46" s="118">
        <v>5.4</v>
      </c>
      <c r="B46" s="119" t="s">
        <v>768</v>
      </c>
      <c r="C46" s="120">
        <v>881.75</v>
      </c>
      <c r="D46" s="121" t="s">
        <v>11</v>
      </c>
      <c r="E46" s="610"/>
      <c r="F46" s="99">
        <f t="shared" si="3"/>
        <v>0</v>
      </c>
    </row>
    <row r="47" spans="1:6" x14ac:dyDescent="0.25">
      <c r="A47" s="118">
        <v>5.5</v>
      </c>
      <c r="B47" s="119" t="s">
        <v>769</v>
      </c>
      <c r="C47" s="120">
        <v>7127.2</v>
      </c>
      <c r="D47" s="121" t="s">
        <v>11</v>
      </c>
      <c r="E47" s="610"/>
      <c r="F47" s="99">
        <f t="shared" si="3"/>
        <v>0</v>
      </c>
    </row>
    <row r="48" spans="1:6" x14ac:dyDescent="0.25">
      <c r="A48" s="48"/>
      <c r="B48" s="16"/>
      <c r="C48" s="91"/>
      <c r="D48" s="116"/>
      <c r="E48" s="14"/>
      <c r="F48" s="99"/>
    </row>
    <row r="49" spans="1:6" x14ac:dyDescent="0.25">
      <c r="A49" s="52">
        <v>8</v>
      </c>
      <c r="B49" s="131" t="s">
        <v>101</v>
      </c>
      <c r="C49" s="15"/>
      <c r="D49" s="102"/>
      <c r="E49" s="14"/>
      <c r="F49" s="99">
        <f t="shared" si="3"/>
        <v>0</v>
      </c>
    </row>
    <row r="50" spans="1:6" x14ac:dyDescent="0.25">
      <c r="A50" s="48">
        <f t="shared" ref="A50:A52" si="4">+A49+0.1</f>
        <v>8.1</v>
      </c>
      <c r="B50" s="16" t="s">
        <v>102</v>
      </c>
      <c r="C50" s="91">
        <f>+C16</f>
        <v>14702.11</v>
      </c>
      <c r="D50" s="116" t="s">
        <v>9</v>
      </c>
      <c r="E50" s="14"/>
      <c r="F50" s="99">
        <f t="shared" si="3"/>
        <v>0</v>
      </c>
    </row>
    <row r="51" spans="1:6" x14ac:dyDescent="0.25">
      <c r="A51" s="48">
        <f t="shared" si="4"/>
        <v>8.1999999999999993</v>
      </c>
      <c r="B51" s="16" t="s">
        <v>103</v>
      </c>
      <c r="C51" s="15">
        <f>+C50*1.25</f>
        <v>18377.64</v>
      </c>
      <c r="D51" s="108" t="s">
        <v>9</v>
      </c>
      <c r="E51" s="14"/>
      <c r="F51" s="99">
        <f t="shared" si="3"/>
        <v>0</v>
      </c>
    </row>
    <row r="52" spans="1:6" x14ac:dyDescent="0.25">
      <c r="A52" s="48">
        <f t="shared" si="4"/>
        <v>8.3000000000000007</v>
      </c>
      <c r="B52" s="16" t="s">
        <v>138</v>
      </c>
      <c r="C52" s="91">
        <f>+C51*34*0.0508</f>
        <v>31741.86</v>
      </c>
      <c r="D52" s="116" t="s">
        <v>580</v>
      </c>
      <c r="E52" s="14"/>
      <c r="F52" s="99">
        <f t="shared" si="3"/>
        <v>0</v>
      </c>
    </row>
    <row r="53" spans="1:6" x14ac:dyDescent="0.25">
      <c r="A53" s="47"/>
      <c r="B53" s="21"/>
      <c r="C53" s="97"/>
      <c r="D53" s="98"/>
      <c r="E53" s="613"/>
      <c r="F53" s="99">
        <f t="shared" si="3"/>
        <v>0</v>
      </c>
    </row>
    <row r="54" spans="1:6" ht="51" x14ac:dyDescent="0.25">
      <c r="A54" s="34">
        <v>9</v>
      </c>
      <c r="B54" s="132" t="s">
        <v>104</v>
      </c>
      <c r="C54" s="133">
        <f>+C12</f>
        <v>21786.17</v>
      </c>
      <c r="D54" s="134" t="s">
        <v>11</v>
      </c>
      <c r="E54" s="14"/>
      <c r="F54" s="99">
        <f t="shared" si="3"/>
        <v>0</v>
      </c>
    </row>
    <row r="55" spans="1:6" x14ac:dyDescent="0.25">
      <c r="A55" s="135"/>
      <c r="B55" s="16"/>
      <c r="C55" s="106"/>
      <c r="D55" s="136"/>
      <c r="E55" s="14"/>
      <c r="F55" s="99">
        <f t="shared" si="3"/>
        <v>0</v>
      </c>
    </row>
    <row r="56" spans="1:6" x14ac:dyDescent="0.25">
      <c r="A56" s="34">
        <f>A54+1</f>
        <v>10</v>
      </c>
      <c r="B56" s="16" t="s">
        <v>80</v>
      </c>
      <c r="C56" s="106">
        <f>+C54</f>
        <v>21786.17</v>
      </c>
      <c r="D56" s="98" t="s">
        <v>11</v>
      </c>
      <c r="E56" s="14"/>
      <c r="F56" s="99">
        <f t="shared" si="3"/>
        <v>0</v>
      </c>
    </row>
    <row r="57" spans="1:6" x14ac:dyDescent="0.25">
      <c r="A57" s="137"/>
      <c r="B57" s="138" t="s">
        <v>745</v>
      </c>
      <c r="C57" s="139"/>
      <c r="D57" s="140"/>
      <c r="E57" s="614"/>
      <c r="F57" s="141">
        <f>SUM(F12:F56)</f>
        <v>0</v>
      </c>
    </row>
    <row r="58" spans="1:6" x14ac:dyDescent="0.25">
      <c r="A58" s="85"/>
      <c r="B58" s="86"/>
      <c r="C58" s="87"/>
      <c r="D58" s="88"/>
      <c r="E58" s="601"/>
      <c r="F58" s="89"/>
    </row>
    <row r="59" spans="1:6" x14ac:dyDescent="0.25">
      <c r="A59" s="142" t="s">
        <v>744</v>
      </c>
      <c r="B59" s="82" t="s">
        <v>746</v>
      </c>
      <c r="C59" s="87"/>
      <c r="D59" s="88"/>
      <c r="E59" s="601"/>
      <c r="F59" s="89"/>
    </row>
    <row r="60" spans="1:6" x14ac:dyDescent="0.25">
      <c r="A60" s="85"/>
      <c r="B60" s="86"/>
      <c r="C60" s="87"/>
      <c r="D60" s="88"/>
      <c r="E60" s="601"/>
      <c r="F60" s="89"/>
    </row>
    <row r="61" spans="1:6" x14ac:dyDescent="0.25">
      <c r="A61" s="143">
        <v>1</v>
      </c>
      <c r="B61" s="144" t="s">
        <v>4</v>
      </c>
      <c r="C61" s="145"/>
      <c r="D61" s="145"/>
      <c r="E61" s="615"/>
      <c r="F61" s="146"/>
    </row>
    <row r="62" spans="1:6" x14ac:dyDescent="0.25">
      <c r="A62" s="147">
        <v>1.1000000000000001</v>
      </c>
      <c r="B62" s="148" t="s">
        <v>109</v>
      </c>
      <c r="C62" s="149">
        <v>1</v>
      </c>
      <c r="D62" s="108" t="s">
        <v>60</v>
      </c>
      <c r="E62" s="616"/>
      <c r="F62" s="151">
        <f>ROUND(C62*E62,2)</f>
        <v>0</v>
      </c>
    </row>
    <row r="63" spans="1:6" x14ac:dyDescent="0.25">
      <c r="A63" s="152"/>
      <c r="B63" s="153"/>
      <c r="C63" s="149"/>
      <c r="D63" s="108"/>
      <c r="E63" s="616"/>
      <c r="F63" s="146"/>
    </row>
    <row r="64" spans="1:6" x14ac:dyDescent="0.25">
      <c r="A64" s="154">
        <v>1.2</v>
      </c>
      <c r="B64" s="96" t="s">
        <v>786</v>
      </c>
      <c r="C64" s="149"/>
      <c r="D64" s="108"/>
      <c r="E64" s="616"/>
      <c r="F64" s="146"/>
    </row>
    <row r="65" spans="1:6" x14ac:dyDescent="0.25">
      <c r="A65" s="155" t="s">
        <v>34</v>
      </c>
      <c r="B65" s="156" t="s">
        <v>787</v>
      </c>
      <c r="C65" s="15">
        <v>4</v>
      </c>
      <c r="D65" s="83" t="s">
        <v>10</v>
      </c>
      <c r="E65" s="616"/>
      <c r="F65" s="151">
        <f t="shared" ref="F65:F66" si="5">ROUND(C65*E65,2)</f>
        <v>0</v>
      </c>
    </row>
    <row r="66" spans="1:6" x14ac:dyDescent="0.25">
      <c r="A66" s="155" t="s">
        <v>35</v>
      </c>
      <c r="B66" s="156" t="s">
        <v>788</v>
      </c>
      <c r="C66" s="15">
        <v>4</v>
      </c>
      <c r="D66" s="83" t="s">
        <v>10</v>
      </c>
      <c r="E66" s="616"/>
      <c r="F66" s="151">
        <f t="shared" si="5"/>
        <v>0</v>
      </c>
    </row>
    <row r="67" spans="1:6" x14ac:dyDescent="0.25">
      <c r="A67" s="152"/>
      <c r="B67" s="153"/>
      <c r="C67" s="149"/>
      <c r="D67" s="108"/>
      <c r="E67" s="616"/>
      <c r="F67" s="146"/>
    </row>
    <row r="68" spans="1:6" x14ac:dyDescent="0.25">
      <c r="A68" s="154">
        <v>1.3</v>
      </c>
      <c r="B68" s="157" t="s">
        <v>19</v>
      </c>
      <c r="C68" s="149"/>
      <c r="D68" s="108"/>
      <c r="E68" s="616"/>
      <c r="F68" s="146"/>
    </row>
    <row r="69" spans="1:6" x14ac:dyDescent="0.25">
      <c r="A69" s="118" t="s">
        <v>38</v>
      </c>
      <c r="B69" s="158" t="s">
        <v>110</v>
      </c>
      <c r="C69" s="149">
        <v>208.9</v>
      </c>
      <c r="D69" s="108" t="s">
        <v>9</v>
      </c>
      <c r="E69" s="14"/>
      <c r="F69" s="151">
        <f t="shared" ref="F69" si="6">ROUND(C69*E69,2)</f>
        <v>0</v>
      </c>
    </row>
    <row r="70" spans="1:6" x14ac:dyDescent="0.25">
      <c r="A70" s="159"/>
      <c r="B70" s="158"/>
      <c r="C70" s="145"/>
      <c r="D70" s="145"/>
      <c r="E70" s="616"/>
      <c r="F70" s="146"/>
    </row>
    <row r="71" spans="1:6" x14ac:dyDescent="0.25">
      <c r="A71" s="154">
        <v>1.4</v>
      </c>
      <c r="B71" s="144" t="s">
        <v>790</v>
      </c>
      <c r="C71" s="150"/>
      <c r="D71" s="145"/>
      <c r="E71" s="616"/>
      <c r="F71" s="146"/>
    </row>
    <row r="72" spans="1:6" x14ac:dyDescent="0.25">
      <c r="A72" s="118" t="s">
        <v>41</v>
      </c>
      <c r="B72" s="158" t="s">
        <v>77</v>
      </c>
      <c r="C72" s="150">
        <v>100</v>
      </c>
      <c r="D72" s="145" t="s">
        <v>11</v>
      </c>
      <c r="E72" s="616"/>
      <c r="F72" s="151">
        <f t="shared" ref="F72" si="7">ROUND(C72*E72,2)</f>
        <v>0</v>
      </c>
    </row>
    <row r="73" spans="1:6" x14ac:dyDescent="0.25">
      <c r="A73" s="159"/>
      <c r="B73" s="158"/>
      <c r="C73" s="150"/>
      <c r="D73" s="145"/>
      <c r="E73" s="616"/>
      <c r="F73" s="146"/>
    </row>
    <row r="74" spans="1:6" x14ac:dyDescent="0.25">
      <c r="A74" s="154" t="s">
        <v>382</v>
      </c>
      <c r="B74" s="144" t="s">
        <v>17</v>
      </c>
      <c r="C74" s="150"/>
      <c r="D74" s="145"/>
      <c r="E74" s="616"/>
      <c r="F74" s="146"/>
    </row>
    <row r="75" spans="1:6" x14ac:dyDescent="0.25">
      <c r="A75" s="118" t="s">
        <v>791</v>
      </c>
      <c r="B75" s="158" t="s">
        <v>141</v>
      </c>
      <c r="C75" s="150">
        <v>38.89</v>
      </c>
      <c r="D75" s="145" t="s">
        <v>5</v>
      </c>
      <c r="E75" s="616"/>
      <c r="F75" s="151">
        <f t="shared" ref="F75:F77" si="8">ROUND(C75*E75,2)</f>
        <v>0</v>
      </c>
    </row>
    <row r="76" spans="1:6" x14ac:dyDescent="0.25">
      <c r="A76" s="118" t="s">
        <v>792</v>
      </c>
      <c r="B76" s="160" t="s">
        <v>586</v>
      </c>
      <c r="C76" s="150">
        <v>15.75</v>
      </c>
      <c r="D76" s="145" t="s">
        <v>6</v>
      </c>
      <c r="E76" s="616"/>
      <c r="F76" s="151">
        <f t="shared" si="8"/>
        <v>0</v>
      </c>
    </row>
    <row r="77" spans="1:6" x14ac:dyDescent="0.25">
      <c r="A77" s="118" t="s">
        <v>793</v>
      </c>
      <c r="B77" s="158" t="s">
        <v>142</v>
      </c>
      <c r="C77" s="150">
        <v>28.97</v>
      </c>
      <c r="D77" s="145" t="s">
        <v>18</v>
      </c>
      <c r="E77" s="616"/>
      <c r="F77" s="151">
        <f t="shared" si="8"/>
        <v>0</v>
      </c>
    </row>
    <row r="78" spans="1:6" x14ac:dyDescent="0.25">
      <c r="A78" s="159"/>
      <c r="B78" s="158"/>
      <c r="C78" s="150"/>
      <c r="D78" s="145"/>
      <c r="E78" s="616"/>
      <c r="F78" s="146"/>
    </row>
    <row r="79" spans="1:6" x14ac:dyDescent="0.25">
      <c r="A79" s="154" t="s">
        <v>383</v>
      </c>
      <c r="B79" s="144" t="s">
        <v>149</v>
      </c>
      <c r="C79" s="150"/>
      <c r="D79" s="145"/>
      <c r="E79" s="616"/>
      <c r="F79" s="146"/>
    </row>
    <row r="80" spans="1:6" x14ac:dyDescent="0.25">
      <c r="A80" s="118" t="s">
        <v>794</v>
      </c>
      <c r="B80" s="158" t="s">
        <v>143</v>
      </c>
      <c r="C80" s="150">
        <v>9.11</v>
      </c>
      <c r="D80" s="145" t="s">
        <v>8</v>
      </c>
      <c r="E80" s="616"/>
      <c r="F80" s="151">
        <f t="shared" ref="F80:F84" si="9">ROUND(C80*E80,2)</f>
        <v>0</v>
      </c>
    </row>
    <row r="81" spans="1:6" x14ac:dyDescent="0.25">
      <c r="A81" s="118" t="s">
        <v>795</v>
      </c>
      <c r="B81" s="158" t="s">
        <v>144</v>
      </c>
      <c r="C81" s="150">
        <v>2.25</v>
      </c>
      <c r="D81" s="145" t="s">
        <v>8</v>
      </c>
      <c r="E81" s="616"/>
      <c r="F81" s="151">
        <f t="shared" si="9"/>
        <v>0</v>
      </c>
    </row>
    <row r="82" spans="1:6" x14ac:dyDescent="0.25">
      <c r="A82" s="118" t="s">
        <v>796</v>
      </c>
      <c r="B82" s="158" t="s">
        <v>145</v>
      </c>
      <c r="C82" s="150">
        <v>1.8</v>
      </c>
      <c r="D82" s="145" t="s">
        <v>8</v>
      </c>
      <c r="E82" s="616"/>
      <c r="F82" s="151">
        <f t="shared" si="9"/>
        <v>0</v>
      </c>
    </row>
    <row r="83" spans="1:6" x14ac:dyDescent="0.25">
      <c r="A83" s="118" t="s">
        <v>797</v>
      </c>
      <c r="B83" s="158" t="s">
        <v>770</v>
      </c>
      <c r="C83" s="150">
        <v>3.64</v>
      </c>
      <c r="D83" s="145" t="s">
        <v>8</v>
      </c>
      <c r="E83" s="616"/>
      <c r="F83" s="151">
        <f t="shared" si="9"/>
        <v>0</v>
      </c>
    </row>
    <row r="84" spans="1:6" x14ac:dyDescent="0.25">
      <c r="A84" s="118" t="s">
        <v>798</v>
      </c>
      <c r="B84" s="158" t="s">
        <v>146</v>
      </c>
      <c r="C84" s="150">
        <v>1.51</v>
      </c>
      <c r="D84" s="145" t="s">
        <v>8</v>
      </c>
      <c r="E84" s="616"/>
      <c r="F84" s="151">
        <f t="shared" si="9"/>
        <v>0</v>
      </c>
    </row>
    <row r="85" spans="1:6" x14ac:dyDescent="0.25">
      <c r="A85" s="159"/>
      <c r="B85" s="158"/>
      <c r="C85" s="150"/>
      <c r="D85" s="145"/>
      <c r="E85" s="616"/>
      <c r="F85" s="146"/>
    </row>
    <row r="86" spans="1:6" x14ac:dyDescent="0.25">
      <c r="A86" s="154" t="s">
        <v>384</v>
      </c>
      <c r="B86" s="144" t="s">
        <v>150</v>
      </c>
      <c r="C86" s="150"/>
      <c r="D86" s="145"/>
      <c r="E86" s="616"/>
      <c r="F86" s="146"/>
    </row>
    <row r="87" spans="1:6" x14ac:dyDescent="0.25">
      <c r="A87" s="118" t="s">
        <v>799</v>
      </c>
      <c r="B87" s="158" t="s">
        <v>133</v>
      </c>
      <c r="C87" s="150">
        <v>54.6</v>
      </c>
      <c r="D87" s="145" t="s">
        <v>9</v>
      </c>
      <c r="E87" s="616"/>
      <c r="F87" s="151">
        <f t="shared" ref="F87:F88" si="10">ROUND(C87*E87,2)</f>
        <v>0</v>
      </c>
    </row>
    <row r="88" spans="1:6" x14ac:dyDescent="0.25">
      <c r="A88" s="118" t="s">
        <v>800</v>
      </c>
      <c r="B88" s="158" t="s">
        <v>147</v>
      </c>
      <c r="C88" s="150">
        <v>145.6</v>
      </c>
      <c r="D88" s="145" t="s">
        <v>9</v>
      </c>
      <c r="E88" s="616"/>
      <c r="F88" s="151">
        <f t="shared" si="10"/>
        <v>0</v>
      </c>
    </row>
    <row r="89" spans="1:6" x14ac:dyDescent="0.25">
      <c r="A89" s="159"/>
      <c r="B89" s="158"/>
      <c r="C89" s="150"/>
      <c r="D89" s="145"/>
      <c r="E89" s="616"/>
      <c r="F89" s="146"/>
    </row>
    <row r="90" spans="1:6" x14ac:dyDescent="0.25">
      <c r="A90" s="154" t="s">
        <v>386</v>
      </c>
      <c r="B90" s="144" t="s">
        <v>151</v>
      </c>
      <c r="C90" s="150"/>
      <c r="D90" s="145"/>
      <c r="E90" s="616"/>
      <c r="F90" s="146"/>
    </row>
    <row r="91" spans="1:6" x14ac:dyDescent="0.25">
      <c r="A91" s="118" t="s">
        <v>801</v>
      </c>
      <c r="B91" s="158" t="s">
        <v>20</v>
      </c>
      <c r="C91" s="150">
        <v>91.2</v>
      </c>
      <c r="D91" s="145" t="s">
        <v>9</v>
      </c>
      <c r="E91" s="616"/>
      <c r="F91" s="151">
        <f t="shared" ref="F91:F93" si="11">ROUND(C91*E91,2)</f>
        <v>0</v>
      </c>
    </row>
    <row r="92" spans="1:6" x14ac:dyDescent="0.25">
      <c r="A92" s="118" t="s">
        <v>802</v>
      </c>
      <c r="B92" s="158" t="s">
        <v>46</v>
      </c>
      <c r="C92" s="150">
        <v>91.2</v>
      </c>
      <c r="D92" s="145" t="s">
        <v>9</v>
      </c>
      <c r="E92" s="616"/>
      <c r="F92" s="151">
        <f t="shared" si="11"/>
        <v>0</v>
      </c>
    </row>
    <row r="93" spans="1:6" x14ac:dyDescent="0.25">
      <c r="A93" s="118" t="s">
        <v>803</v>
      </c>
      <c r="B93" s="158" t="s">
        <v>24</v>
      </c>
      <c r="C93" s="150">
        <v>544</v>
      </c>
      <c r="D93" s="145" t="s">
        <v>11</v>
      </c>
      <c r="E93" s="616"/>
      <c r="F93" s="151">
        <f t="shared" si="11"/>
        <v>0</v>
      </c>
    </row>
    <row r="94" spans="1:6" x14ac:dyDescent="0.25">
      <c r="A94" s="159"/>
      <c r="B94" s="158"/>
      <c r="C94" s="150"/>
      <c r="D94" s="145"/>
      <c r="E94" s="616"/>
      <c r="F94" s="146"/>
    </row>
    <row r="95" spans="1:6" x14ac:dyDescent="0.25">
      <c r="A95" s="154" t="s">
        <v>388</v>
      </c>
      <c r="B95" s="144" t="s">
        <v>47</v>
      </c>
      <c r="C95" s="150"/>
      <c r="D95" s="145"/>
      <c r="E95" s="616"/>
      <c r="F95" s="146"/>
    </row>
    <row r="96" spans="1:6" x14ac:dyDescent="0.25">
      <c r="A96" s="118" t="s">
        <v>804</v>
      </c>
      <c r="B96" s="158" t="s">
        <v>124</v>
      </c>
      <c r="C96" s="150">
        <v>91.2</v>
      </c>
      <c r="D96" s="145" t="s">
        <v>9</v>
      </c>
      <c r="E96" s="616"/>
      <c r="F96" s="151">
        <f t="shared" ref="F96:F97" si="12">ROUND(C96*E96,2)</f>
        <v>0</v>
      </c>
    </row>
    <row r="97" spans="1:6" x14ac:dyDescent="0.25">
      <c r="A97" s="118" t="s">
        <v>805</v>
      </c>
      <c r="B97" s="158" t="s">
        <v>64</v>
      </c>
      <c r="C97" s="150">
        <v>91.2</v>
      </c>
      <c r="D97" s="145" t="s">
        <v>9</v>
      </c>
      <c r="E97" s="616"/>
      <c r="F97" s="151">
        <f t="shared" si="12"/>
        <v>0</v>
      </c>
    </row>
    <row r="98" spans="1:6" x14ac:dyDescent="0.25">
      <c r="A98" s="159"/>
      <c r="B98" s="158"/>
      <c r="C98" s="150"/>
      <c r="D98" s="145"/>
      <c r="E98" s="616"/>
      <c r="F98" s="146"/>
    </row>
    <row r="99" spans="1:6" x14ac:dyDescent="0.25">
      <c r="A99" s="154" t="s">
        <v>389</v>
      </c>
      <c r="B99" s="144" t="s">
        <v>76</v>
      </c>
      <c r="C99" s="150"/>
      <c r="D99" s="145"/>
      <c r="E99" s="616"/>
      <c r="F99" s="146"/>
    </row>
    <row r="100" spans="1:6" x14ac:dyDescent="0.25">
      <c r="A100" s="118" t="s">
        <v>806</v>
      </c>
      <c r="B100" s="158" t="s">
        <v>148</v>
      </c>
      <c r="C100" s="150">
        <v>96</v>
      </c>
      <c r="D100" s="145" t="s">
        <v>11</v>
      </c>
      <c r="E100" s="616"/>
      <c r="F100" s="151">
        <f t="shared" ref="F100:F101" si="13">ROUND(C100*E100,2)</f>
        <v>0</v>
      </c>
    </row>
    <row r="101" spans="1:6" ht="25.5" x14ac:dyDescent="0.25">
      <c r="A101" s="118" t="s">
        <v>807</v>
      </c>
      <c r="B101" s="156" t="s">
        <v>814</v>
      </c>
      <c r="C101" s="150">
        <v>1</v>
      </c>
      <c r="D101" s="145" t="s">
        <v>10</v>
      </c>
      <c r="E101" s="616"/>
      <c r="F101" s="151">
        <f t="shared" si="13"/>
        <v>0</v>
      </c>
    </row>
    <row r="102" spans="1:6" x14ac:dyDescent="0.25">
      <c r="A102" s="159"/>
      <c r="B102" s="158"/>
      <c r="C102" s="145"/>
      <c r="D102" s="145"/>
      <c r="E102" s="616"/>
      <c r="F102" s="146"/>
    </row>
    <row r="103" spans="1:6" x14ac:dyDescent="0.25">
      <c r="A103" s="154" t="s">
        <v>391</v>
      </c>
      <c r="B103" s="158" t="s">
        <v>606</v>
      </c>
      <c r="C103" s="150">
        <v>370.17</v>
      </c>
      <c r="D103" s="145" t="s">
        <v>9</v>
      </c>
      <c r="E103" s="14"/>
      <c r="F103" s="151">
        <f>ROUND(C103*E103,2)</f>
        <v>0</v>
      </c>
    </row>
    <row r="104" spans="1:6" x14ac:dyDescent="0.25">
      <c r="A104" s="154"/>
      <c r="B104" s="158"/>
      <c r="C104" s="145"/>
      <c r="D104" s="145"/>
      <c r="E104" s="616"/>
      <c r="F104" s="146"/>
    </row>
    <row r="105" spans="1:6" x14ac:dyDescent="0.25">
      <c r="A105" s="154" t="s">
        <v>393</v>
      </c>
      <c r="B105" s="148" t="s">
        <v>86</v>
      </c>
      <c r="C105" s="149">
        <v>1</v>
      </c>
      <c r="D105" s="145" t="s">
        <v>10</v>
      </c>
      <c r="E105" s="616"/>
      <c r="F105" s="151">
        <f>ROUND(C105*E105,2)</f>
        <v>0</v>
      </c>
    </row>
    <row r="106" spans="1:6" x14ac:dyDescent="0.25">
      <c r="A106" s="154"/>
      <c r="B106" s="148"/>
      <c r="C106" s="149"/>
      <c r="D106" s="108"/>
      <c r="E106" s="616"/>
      <c r="F106" s="151"/>
    </row>
    <row r="107" spans="1:6" x14ac:dyDescent="0.25">
      <c r="A107" s="154" t="s">
        <v>783</v>
      </c>
      <c r="B107" s="156" t="s">
        <v>789</v>
      </c>
      <c r="C107" s="149">
        <v>1</v>
      </c>
      <c r="D107" s="145" t="s">
        <v>10</v>
      </c>
      <c r="E107" s="617"/>
      <c r="F107" s="151">
        <f>ROUND(C107*E107,2)</f>
        <v>0</v>
      </c>
    </row>
    <row r="108" spans="1:6" x14ac:dyDescent="0.25">
      <c r="A108" s="137"/>
      <c r="B108" s="138" t="s">
        <v>592</v>
      </c>
      <c r="C108" s="139"/>
      <c r="D108" s="140"/>
      <c r="E108" s="614"/>
      <c r="F108" s="141">
        <f>ROUND(SUM(F62:F107),2)</f>
        <v>0</v>
      </c>
    </row>
    <row r="109" spans="1:6" x14ac:dyDescent="0.25">
      <c r="A109" s="85"/>
      <c r="B109" s="86"/>
      <c r="C109" s="87"/>
      <c r="D109" s="88"/>
      <c r="E109" s="601"/>
      <c r="F109" s="89"/>
    </row>
    <row r="110" spans="1:6" ht="25.5" x14ac:dyDescent="0.25">
      <c r="A110" s="162" t="s">
        <v>111</v>
      </c>
      <c r="B110" s="96" t="s">
        <v>613</v>
      </c>
      <c r="C110" s="163"/>
      <c r="D110" s="163"/>
      <c r="E110" s="618"/>
      <c r="F110" s="164"/>
    </row>
    <row r="111" spans="1:6" x14ac:dyDescent="0.25">
      <c r="A111" s="159"/>
      <c r="B111" s="158"/>
      <c r="C111" s="145"/>
      <c r="D111" s="145"/>
      <c r="E111" s="615"/>
      <c r="F111" s="146"/>
    </row>
    <row r="112" spans="1:6" x14ac:dyDescent="0.25">
      <c r="A112" s="165" t="s">
        <v>753</v>
      </c>
      <c r="B112" s="144" t="s">
        <v>828</v>
      </c>
      <c r="C112" s="166"/>
      <c r="D112" s="166"/>
      <c r="E112" s="615"/>
      <c r="F112" s="146"/>
    </row>
    <row r="113" spans="1:6" x14ac:dyDescent="0.25">
      <c r="A113" s="167">
        <v>1</v>
      </c>
      <c r="B113" s="168" t="s">
        <v>638</v>
      </c>
      <c r="C113" s="169"/>
      <c r="D113" s="170"/>
      <c r="E113" s="14"/>
      <c r="F113" s="151"/>
    </row>
    <row r="114" spans="1:6" x14ac:dyDescent="0.25">
      <c r="A114" s="118">
        <v>1.1000000000000001</v>
      </c>
      <c r="B114" s="158" t="s">
        <v>639</v>
      </c>
      <c r="C114" s="150">
        <v>1</v>
      </c>
      <c r="D114" s="145" t="s">
        <v>25</v>
      </c>
      <c r="E114" s="616"/>
      <c r="F114" s="151">
        <f t="shared" ref="F114:F115" si="14">ROUND(E114*C114,2)</f>
        <v>0</v>
      </c>
    </row>
    <row r="115" spans="1:6" x14ac:dyDescent="0.25">
      <c r="A115" s="118">
        <v>1.2</v>
      </c>
      <c r="B115" s="158" t="s">
        <v>640</v>
      </c>
      <c r="C115" s="150">
        <v>1</v>
      </c>
      <c r="D115" s="145" t="s">
        <v>25</v>
      </c>
      <c r="E115" s="616"/>
      <c r="F115" s="151">
        <f t="shared" si="14"/>
        <v>0</v>
      </c>
    </row>
    <row r="116" spans="1:6" x14ac:dyDescent="0.25">
      <c r="A116" s="118"/>
      <c r="B116" s="158"/>
      <c r="C116" s="150"/>
      <c r="D116" s="145"/>
      <c r="E116" s="616"/>
      <c r="F116" s="151"/>
    </row>
    <row r="117" spans="1:6" x14ac:dyDescent="0.25">
      <c r="A117" s="167">
        <v>2</v>
      </c>
      <c r="B117" s="168" t="s">
        <v>641</v>
      </c>
      <c r="C117" s="150"/>
      <c r="D117" s="170"/>
      <c r="E117" s="14"/>
      <c r="F117" s="151"/>
    </row>
    <row r="118" spans="1:6" x14ac:dyDescent="0.25">
      <c r="A118" s="118">
        <v>2.1</v>
      </c>
      <c r="B118" s="158" t="s">
        <v>642</v>
      </c>
      <c r="C118" s="150">
        <v>15</v>
      </c>
      <c r="D118" s="145" t="s">
        <v>626</v>
      </c>
      <c r="E118" s="616"/>
      <c r="F118" s="151">
        <f t="shared" ref="F118:F120" si="15">ROUND(E118*C118,2)</f>
        <v>0</v>
      </c>
    </row>
    <row r="119" spans="1:6" x14ac:dyDescent="0.25">
      <c r="A119" s="118">
        <v>2.2000000000000002</v>
      </c>
      <c r="B119" s="158" t="s">
        <v>643</v>
      </c>
      <c r="C119" s="150">
        <v>10</v>
      </c>
      <c r="D119" s="145" t="s">
        <v>626</v>
      </c>
      <c r="E119" s="616"/>
      <c r="F119" s="151">
        <f t="shared" si="15"/>
        <v>0</v>
      </c>
    </row>
    <row r="120" spans="1:6" x14ac:dyDescent="0.25">
      <c r="A120" s="118">
        <v>2.2999999999999998</v>
      </c>
      <c r="B120" s="158" t="s">
        <v>644</v>
      </c>
      <c r="C120" s="150">
        <v>1</v>
      </c>
      <c r="D120" s="145" t="s">
        <v>25</v>
      </c>
      <c r="E120" s="616"/>
      <c r="F120" s="151">
        <f t="shared" si="15"/>
        <v>0</v>
      </c>
    </row>
    <row r="121" spans="1:6" x14ac:dyDescent="0.25">
      <c r="A121" s="118"/>
      <c r="B121" s="158"/>
      <c r="C121" s="150"/>
      <c r="D121" s="145"/>
      <c r="E121" s="616"/>
      <c r="F121" s="151"/>
    </row>
    <row r="122" spans="1:6" x14ac:dyDescent="0.25">
      <c r="A122" s="167">
        <v>3</v>
      </c>
      <c r="B122" s="168" t="s">
        <v>645</v>
      </c>
      <c r="C122" s="150"/>
      <c r="D122" s="170"/>
      <c r="E122" s="14"/>
      <c r="F122" s="151"/>
    </row>
    <row r="123" spans="1:6" x14ac:dyDescent="0.25">
      <c r="A123" s="118">
        <v>3.1</v>
      </c>
      <c r="B123" s="158" t="s">
        <v>646</v>
      </c>
      <c r="C123" s="150">
        <v>15</v>
      </c>
      <c r="D123" s="145" t="s">
        <v>647</v>
      </c>
      <c r="E123" s="616"/>
      <c r="F123" s="151">
        <f t="shared" ref="F123:F125" si="16">ROUND(E123*C123,2)</f>
        <v>0</v>
      </c>
    </row>
    <row r="124" spans="1:6" x14ac:dyDescent="0.25">
      <c r="A124" s="118">
        <v>3.2</v>
      </c>
      <c r="B124" s="158" t="s">
        <v>648</v>
      </c>
      <c r="C124" s="150">
        <v>15</v>
      </c>
      <c r="D124" s="145" t="s">
        <v>647</v>
      </c>
      <c r="E124" s="616"/>
      <c r="F124" s="151">
        <f t="shared" si="16"/>
        <v>0</v>
      </c>
    </row>
    <row r="125" spans="1:6" x14ac:dyDescent="0.25">
      <c r="A125" s="118">
        <v>3.3</v>
      </c>
      <c r="B125" s="158" t="s">
        <v>649</v>
      </c>
      <c r="C125" s="150">
        <v>15</v>
      </c>
      <c r="D125" s="145" t="s">
        <v>647</v>
      </c>
      <c r="E125" s="616"/>
      <c r="F125" s="151">
        <f t="shared" si="16"/>
        <v>0</v>
      </c>
    </row>
    <row r="126" spans="1:6" x14ac:dyDescent="0.25">
      <c r="A126" s="118">
        <v>3.4</v>
      </c>
      <c r="B126" s="158" t="s">
        <v>650</v>
      </c>
      <c r="C126" s="150">
        <v>3</v>
      </c>
      <c r="D126" s="145" t="s">
        <v>85</v>
      </c>
      <c r="E126" s="616"/>
      <c r="F126" s="151">
        <f>ROUND(E126*C126,2)/100</f>
        <v>0</v>
      </c>
    </row>
    <row r="127" spans="1:6" x14ac:dyDescent="0.25">
      <c r="A127" s="118"/>
      <c r="B127" s="158"/>
      <c r="C127" s="150"/>
      <c r="D127" s="145"/>
      <c r="E127" s="616"/>
      <c r="F127" s="151"/>
    </row>
    <row r="128" spans="1:6" x14ac:dyDescent="0.25">
      <c r="A128" s="167">
        <v>4</v>
      </c>
      <c r="B128" s="168" t="s">
        <v>651</v>
      </c>
      <c r="C128" s="169"/>
      <c r="D128" s="170"/>
      <c r="E128" s="14"/>
      <c r="F128" s="151"/>
    </row>
    <row r="129" spans="1:6" x14ac:dyDescent="0.25">
      <c r="A129" s="118">
        <v>4.0999999999999996</v>
      </c>
      <c r="B129" s="158" t="s">
        <v>652</v>
      </c>
      <c r="C129" s="150">
        <v>1</v>
      </c>
      <c r="D129" s="145" t="s">
        <v>25</v>
      </c>
      <c r="E129" s="616"/>
      <c r="F129" s="151">
        <f t="shared" ref="F129:F134" si="17">ROUND(E129*C129,2)</f>
        <v>0</v>
      </c>
    </row>
    <row r="130" spans="1:6" x14ac:dyDescent="0.25">
      <c r="A130" s="118">
        <v>4.2</v>
      </c>
      <c r="B130" s="158" t="s">
        <v>653</v>
      </c>
      <c r="C130" s="150">
        <v>1</v>
      </c>
      <c r="D130" s="145" t="s">
        <v>25</v>
      </c>
      <c r="E130" s="616"/>
      <c r="F130" s="151">
        <f t="shared" si="17"/>
        <v>0</v>
      </c>
    </row>
    <row r="131" spans="1:6" x14ac:dyDescent="0.25">
      <c r="A131" s="118">
        <v>4.3</v>
      </c>
      <c r="B131" s="158" t="s">
        <v>654</v>
      </c>
      <c r="C131" s="150">
        <v>1</v>
      </c>
      <c r="D131" s="145" t="s">
        <v>10</v>
      </c>
      <c r="E131" s="616"/>
      <c r="F131" s="151">
        <f t="shared" si="17"/>
        <v>0</v>
      </c>
    </row>
    <row r="132" spans="1:6" x14ac:dyDescent="0.25">
      <c r="A132" s="118">
        <v>4.4000000000000004</v>
      </c>
      <c r="B132" s="158" t="s">
        <v>655</v>
      </c>
      <c r="C132" s="150">
        <v>3</v>
      </c>
      <c r="D132" s="145" t="s">
        <v>10</v>
      </c>
      <c r="E132" s="616"/>
      <c r="F132" s="151">
        <f t="shared" si="17"/>
        <v>0</v>
      </c>
    </row>
    <row r="133" spans="1:6" x14ac:dyDescent="0.25">
      <c r="A133" s="118">
        <v>4.5</v>
      </c>
      <c r="B133" s="158" t="s">
        <v>656</v>
      </c>
      <c r="C133" s="150">
        <v>254.47</v>
      </c>
      <c r="D133" s="145" t="s">
        <v>9</v>
      </c>
      <c r="E133" s="616"/>
      <c r="F133" s="151">
        <f t="shared" si="17"/>
        <v>0</v>
      </c>
    </row>
    <row r="134" spans="1:6" x14ac:dyDescent="0.25">
      <c r="A134" s="118">
        <v>4.5999999999999996</v>
      </c>
      <c r="B134" s="158" t="s">
        <v>657</v>
      </c>
      <c r="C134" s="150">
        <v>197.92</v>
      </c>
      <c r="D134" s="145" t="s">
        <v>8</v>
      </c>
      <c r="E134" s="616"/>
      <c r="F134" s="151">
        <f t="shared" si="17"/>
        <v>0</v>
      </c>
    </row>
    <row r="135" spans="1:6" x14ac:dyDescent="0.25">
      <c r="A135" s="118"/>
      <c r="B135" s="158"/>
      <c r="C135" s="150"/>
      <c r="D135" s="145"/>
      <c r="E135" s="616"/>
      <c r="F135" s="151"/>
    </row>
    <row r="136" spans="1:6" x14ac:dyDescent="0.25">
      <c r="A136" s="171">
        <v>5</v>
      </c>
      <c r="B136" s="158" t="s">
        <v>658</v>
      </c>
      <c r="C136" s="150">
        <v>1</v>
      </c>
      <c r="D136" s="145" t="s">
        <v>25</v>
      </c>
      <c r="E136" s="616"/>
      <c r="F136" s="151">
        <f t="shared" ref="F136:F137" si="18">ROUND(E136*C136,2)</f>
        <v>0</v>
      </c>
    </row>
    <row r="137" spans="1:6" x14ac:dyDescent="0.25">
      <c r="A137" s="171">
        <v>6</v>
      </c>
      <c r="B137" s="158" t="s">
        <v>659</v>
      </c>
      <c r="C137" s="150">
        <v>1</v>
      </c>
      <c r="D137" s="145" t="s">
        <v>25</v>
      </c>
      <c r="E137" s="616"/>
      <c r="F137" s="151">
        <f t="shared" si="18"/>
        <v>0</v>
      </c>
    </row>
    <row r="138" spans="1:6" x14ac:dyDescent="0.25">
      <c r="A138" s="172"/>
      <c r="B138" s="173" t="s">
        <v>754</v>
      </c>
      <c r="C138" s="174"/>
      <c r="D138" s="174"/>
      <c r="E138" s="619"/>
      <c r="F138" s="175">
        <f>ROUND(SUM(F113:F137),2)</f>
        <v>0</v>
      </c>
    </row>
    <row r="139" spans="1:6" x14ac:dyDescent="0.25">
      <c r="A139" s="55"/>
      <c r="B139" s="166"/>
      <c r="C139" s="15"/>
      <c r="D139" s="83"/>
      <c r="E139" s="616"/>
      <c r="F139" s="146"/>
    </row>
    <row r="140" spans="1:6" x14ac:dyDescent="0.25">
      <c r="A140" s="165" t="s">
        <v>755</v>
      </c>
      <c r="B140" s="96" t="s">
        <v>614</v>
      </c>
      <c r="C140" s="15"/>
      <c r="D140" s="83"/>
      <c r="E140" s="616"/>
      <c r="F140" s="146"/>
    </row>
    <row r="141" spans="1:6" x14ac:dyDescent="0.25">
      <c r="A141" s="176"/>
      <c r="B141" s="166"/>
      <c r="C141" s="15"/>
      <c r="D141" s="83"/>
      <c r="E141" s="616"/>
      <c r="F141" s="151"/>
    </row>
    <row r="142" spans="1:6" x14ac:dyDescent="0.25">
      <c r="A142" s="167">
        <v>1</v>
      </c>
      <c r="B142" s="168" t="s">
        <v>16</v>
      </c>
      <c r="C142" s="169"/>
      <c r="D142" s="170"/>
      <c r="E142" s="14"/>
      <c r="F142" s="151"/>
    </row>
    <row r="143" spans="1:6" x14ac:dyDescent="0.25">
      <c r="A143" s="177">
        <v>1.1000000000000001</v>
      </c>
      <c r="B143" s="178" t="s">
        <v>660</v>
      </c>
      <c r="C143" s="169">
        <v>521.21</v>
      </c>
      <c r="D143" s="170" t="s">
        <v>9</v>
      </c>
      <c r="E143" s="14"/>
      <c r="F143" s="151">
        <f t="shared" ref="F143:F145" si="19">ROUND(C143*E143,2)</f>
        <v>0</v>
      </c>
    </row>
    <row r="144" spans="1:6" x14ac:dyDescent="0.25">
      <c r="A144" s="177">
        <v>1.2</v>
      </c>
      <c r="B144" s="178" t="s">
        <v>661</v>
      </c>
      <c r="C144" s="169">
        <v>1</v>
      </c>
      <c r="D144" s="170" t="s">
        <v>10</v>
      </c>
      <c r="E144" s="14"/>
      <c r="F144" s="151">
        <f t="shared" si="19"/>
        <v>0</v>
      </c>
    </row>
    <row r="145" spans="1:6" x14ac:dyDescent="0.25">
      <c r="A145" s="177">
        <v>1.3</v>
      </c>
      <c r="B145" s="178" t="s">
        <v>200</v>
      </c>
      <c r="C145" s="169">
        <v>2</v>
      </c>
      <c r="D145" s="170" t="s">
        <v>201</v>
      </c>
      <c r="E145" s="14"/>
      <c r="F145" s="151">
        <f t="shared" si="19"/>
        <v>0</v>
      </c>
    </row>
    <row r="146" spans="1:6" x14ac:dyDescent="0.25">
      <c r="A146" s="177"/>
      <c r="B146" s="178"/>
      <c r="C146" s="169"/>
      <c r="D146" s="170"/>
      <c r="E146" s="14"/>
      <c r="F146" s="151"/>
    </row>
    <row r="147" spans="1:6" x14ac:dyDescent="0.25">
      <c r="A147" s="167">
        <v>2</v>
      </c>
      <c r="B147" s="179" t="s">
        <v>17</v>
      </c>
      <c r="C147" s="169"/>
      <c r="D147" s="170"/>
      <c r="E147" s="14"/>
      <c r="F147" s="151"/>
    </row>
    <row r="148" spans="1:6" x14ac:dyDescent="0.25">
      <c r="A148" s="177">
        <v>2.1</v>
      </c>
      <c r="B148" s="180" t="s">
        <v>662</v>
      </c>
      <c r="C148" s="169">
        <v>1373.78</v>
      </c>
      <c r="D148" s="170" t="s">
        <v>5</v>
      </c>
      <c r="E148" s="14"/>
      <c r="F148" s="151">
        <f t="shared" ref="F148:F150" si="20">ROUND(C148*E148,2)</f>
        <v>0</v>
      </c>
    </row>
    <row r="149" spans="1:6" x14ac:dyDescent="0.25">
      <c r="A149" s="177">
        <v>2.2000000000000002</v>
      </c>
      <c r="B149" s="180" t="s">
        <v>663</v>
      </c>
      <c r="C149" s="169">
        <v>155.24</v>
      </c>
      <c r="D149" s="170" t="s">
        <v>6</v>
      </c>
      <c r="E149" s="14"/>
      <c r="F149" s="151">
        <f t="shared" si="20"/>
        <v>0</v>
      </c>
    </row>
    <row r="150" spans="1:6" x14ac:dyDescent="0.25">
      <c r="A150" s="177">
        <v>2.2999999999999998</v>
      </c>
      <c r="B150" s="180" t="s">
        <v>664</v>
      </c>
      <c r="C150" s="169">
        <v>1462.25</v>
      </c>
      <c r="D150" s="170" t="s">
        <v>18</v>
      </c>
      <c r="E150" s="14"/>
      <c r="F150" s="151">
        <f t="shared" si="20"/>
        <v>0</v>
      </c>
    </row>
    <row r="151" spans="1:6" x14ac:dyDescent="0.25">
      <c r="A151" s="177"/>
      <c r="B151" s="178"/>
      <c r="C151" s="169"/>
      <c r="D151" s="170"/>
      <c r="E151" s="14"/>
      <c r="F151" s="151"/>
    </row>
    <row r="152" spans="1:6" x14ac:dyDescent="0.25">
      <c r="A152" s="167">
        <v>3</v>
      </c>
      <c r="B152" s="179" t="s">
        <v>734</v>
      </c>
      <c r="C152" s="169"/>
      <c r="D152" s="170"/>
      <c r="E152" s="14"/>
      <c r="F152" s="151"/>
    </row>
    <row r="153" spans="1:6" x14ac:dyDescent="0.25">
      <c r="A153" s="177">
        <v>3.1</v>
      </c>
      <c r="B153" s="178" t="s">
        <v>665</v>
      </c>
      <c r="C153" s="169">
        <v>0.98</v>
      </c>
      <c r="D153" s="170" t="s">
        <v>8</v>
      </c>
      <c r="E153" s="14"/>
      <c r="F153" s="151">
        <f t="shared" ref="F153:F163" si="21">ROUND(C153*E153,2)</f>
        <v>0</v>
      </c>
    </row>
    <row r="154" spans="1:6" x14ac:dyDescent="0.25">
      <c r="A154" s="177">
        <v>3.2</v>
      </c>
      <c r="B154" s="178" t="s">
        <v>666</v>
      </c>
      <c r="C154" s="169">
        <v>55.32</v>
      </c>
      <c r="D154" s="170" t="s">
        <v>8</v>
      </c>
      <c r="E154" s="14"/>
      <c r="F154" s="151">
        <f t="shared" si="21"/>
        <v>0</v>
      </c>
    </row>
    <row r="155" spans="1:6" x14ac:dyDescent="0.25">
      <c r="A155" s="177">
        <v>3.3</v>
      </c>
      <c r="B155" s="178" t="s">
        <v>667</v>
      </c>
      <c r="C155" s="169">
        <v>2.4</v>
      </c>
      <c r="D155" s="170" t="s">
        <v>8</v>
      </c>
      <c r="E155" s="14"/>
      <c r="F155" s="151">
        <f t="shared" si="21"/>
        <v>0</v>
      </c>
    </row>
    <row r="156" spans="1:6" x14ac:dyDescent="0.25">
      <c r="A156" s="177">
        <v>3.4</v>
      </c>
      <c r="B156" s="178" t="s">
        <v>668</v>
      </c>
      <c r="C156" s="169">
        <v>19.97</v>
      </c>
      <c r="D156" s="170" t="s">
        <v>8</v>
      </c>
      <c r="E156" s="14"/>
      <c r="F156" s="151">
        <f t="shared" si="21"/>
        <v>0</v>
      </c>
    </row>
    <row r="157" spans="1:6" x14ac:dyDescent="0.25">
      <c r="A157" s="177">
        <v>3.5</v>
      </c>
      <c r="B157" s="178" t="s">
        <v>669</v>
      </c>
      <c r="C157" s="169">
        <v>113.99</v>
      </c>
      <c r="D157" s="170" t="s">
        <v>8</v>
      </c>
      <c r="E157" s="14"/>
      <c r="F157" s="151">
        <f t="shared" si="21"/>
        <v>0</v>
      </c>
    </row>
    <row r="158" spans="1:6" x14ac:dyDescent="0.25">
      <c r="A158" s="177">
        <v>3.6</v>
      </c>
      <c r="B158" s="178" t="s">
        <v>670</v>
      </c>
      <c r="C158" s="169">
        <v>2.74</v>
      </c>
      <c r="D158" s="170" t="s">
        <v>8</v>
      </c>
      <c r="E158" s="14"/>
      <c r="F158" s="151">
        <f t="shared" si="21"/>
        <v>0</v>
      </c>
    </row>
    <row r="159" spans="1:6" x14ac:dyDescent="0.25">
      <c r="A159" s="177">
        <v>3.7</v>
      </c>
      <c r="B159" s="178" t="s">
        <v>671</v>
      </c>
      <c r="C159" s="169">
        <v>4.88</v>
      </c>
      <c r="D159" s="170" t="s">
        <v>8</v>
      </c>
      <c r="E159" s="14"/>
      <c r="F159" s="151">
        <f t="shared" si="21"/>
        <v>0</v>
      </c>
    </row>
    <row r="160" spans="1:6" x14ac:dyDescent="0.25">
      <c r="A160" s="177">
        <v>3.8</v>
      </c>
      <c r="B160" s="178" t="s">
        <v>672</v>
      </c>
      <c r="C160" s="169">
        <v>3.96</v>
      </c>
      <c r="D160" s="170" t="s">
        <v>8</v>
      </c>
      <c r="E160" s="14"/>
      <c r="F160" s="151">
        <f t="shared" si="21"/>
        <v>0</v>
      </c>
    </row>
    <row r="161" spans="1:6" x14ac:dyDescent="0.25">
      <c r="A161" s="177">
        <v>3.9</v>
      </c>
      <c r="B161" s="178" t="s">
        <v>673</v>
      </c>
      <c r="C161" s="169">
        <v>24.69</v>
      </c>
      <c r="D161" s="170" t="s">
        <v>8</v>
      </c>
      <c r="E161" s="14"/>
      <c r="F161" s="151">
        <f t="shared" si="21"/>
        <v>0</v>
      </c>
    </row>
    <row r="162" spans="1:6" x14ac:dyDescent="0.25">
      <c r="A162" s="177"/>
      <c r="B162" s="178"/>
      <c r="C162" s="169"/>
      <c r="D162" s="170"/>
      <c r="E162" s="14"/>
      <c r="F162" s="151"/>
    </row>
    <row r="163" spans="1:6" ht="25.5" x14ac:dyDescent="0.25">
      <c r="A163" s="177">
        <v>4</v>
      </c>
      <c r="B163" s="180" t="s">
        <v>674</v>
      </c>
      <c r="C163" s="169">
        <v>177.8</v>
      </c>
      <c r="D163" s="170" t="s">
        <v>675</v>
      </c>
      <c r="E163" s="14"/>
      <c r="F163" s="151">
        <f t="shared" si="21"/>
        <v>0</v>
      </c>
    </row>
    <row r="164" spans="1:6" x14ac:dyDescent="0.25">
      <c r="A164" s="177"/>
      <c r="B164" s="178"/>
      <c r="C164" s="169"/>
      <c r="D164" s="170"/>
      <c r="E164" s="14"/>
      <c r="F164" s="151"/>
    </row>
    <row r="165" spans="1:6" x14ac:dyDescent="0.25">
      <c r="A165" s="181">
        <v>5</v>
      </c>
      <c r="B165" s="182" t="s">
        <v>33</v>
      </c>
      <c r="C165" s="169"/>
      <c r="D165" s="170"/>
      <c r="E165" s="14"/>
      <c r="F165" s="151"/>
    </row>
    <row r="166" spans="1:6" x14ac:dyDescent="0.25">
      <c r="A166" s="177">
        <v>5.0999999999999996</v>
      </c>
      <c r="B166" s="178" t="s">
        <v>676</v>
      </c>
      <c r="C166" s="169">
        <v>875.18</v>
      </c>
      <c r="D166" s="170" t="s">
        <v>9</v>
      </c>
      <c r="E166" s="14"/>
      <c r="F166" s="151">
        <f>ROUND(C166*E166,2)</f>
        <v>0</v>
      </c>
    </row>
    <row r="167" spans="1:6" x14ac:dyDescent="0.25">
      <c r="A167" s="177">
        <v>5.2</v>
      </c>
      <c r="B167" s="178" t="s">
        <v>387</v>
      </c>
      <c r="C167" s="169">
        <v>155.34</v>
      </c>
      <c r="D167" s="170" t="s">
        <v>9</v>
      </c>
      <c r="E167" s="14"/>
      <c r="F167" s="151">
        <f t="shared" ref="F167:F171" si="22">ROUND(C167*E167,2)</f>
        <v>0</v>
      </c>
    </row>
    <row r="168" spans="1:6" x14ac:dyDescent="0.25">
      <c r="A168" s="177">
        <v>5.3</v>
      </c>
      <c r="B168" s="178" t="s">
        <v>677</v>
      </c>
      <c r="C168" s="169">
        <v>366.65</v>
      </c>
      <c r="D168" s="170" t="s">
        <v>9</v>
      </c>
      <c r="E168" s="14"/>
      <c r="F168" s="151">
        <f t="shared" si="22"/>
        <v>0</v>
      </c>
    </row>
    <row r="169" spans="1:6" x14ac:dyDescent="0.25">
      <c r="A169" s="177">
        <f t="shared" ref="A169" si="23">+A168+0.1</f>
        <v>5.4</v>
      </c>
      <c r="B169" s="178" t="s">
        <v>21</v>
      </c>
      <c r="C169" s="169">
        <v>359.24</v>
      </c>
      <c r="D169" s="170" t="s">
        <v>9</v>
      </c>
      <c r="E169" s="14"/>
      <c r="F169" s="151">
        <f t="shared" si="22"/>
        <v>0</v>
      </c>
    </row>
    <row r="170" spans="1:6" x14ac:dyDescent="0.25">
      <c r="A170" s="177">
        <v>5.5</v>
      </c>
      <c r="B170" s="178" t="s">
        <v>24</v>
      </c>
      <c r="C170" s="169">
        <v>176.7</v>
      </c>
      <c r="D170" s="170" t="s">
        <v>11</v>
      </c>
      <c r="E170" s="14"/>
      <c r="F170" s="151">
        <f t="shared" si="22"/>
        <v>0</v>
      </c>
    </row>
    <row r="171" spans="1:6" x14ac:dyDescent="0.25">
      <c r="A171" s="177">
        <v>5.6</v>
      </c>
      <c r="B171" s="178" t="s">
        <v>678</v>
      </c>
      <c r="C171" s="169">
        <v>165.13</v>
      </c>
      <c r="D171" s="170" t="s">
        <v>9</v>
      </c>
      <c r="E171" s="14"/>
      <c r="F171" s="151">
        <f t="shared" si="22"/>
        <v>0</v>
      </c>
    </row>
    <row r="172" spans="1:6" x14ac:dyDescent="0.25">
      <c r="A172" s="177"/>
      <c r="B172" s="178"/>
      <c r="C172" s="169"/>
      <c r="D172" s="170"/>
      <c r="E172" s="14"/>
      <c r="F172" s="151"/>
    </row>
    <row r="173" spans="1:6" x14ac:dyDescent="0.25">
      <c r="A173" s="65">
        <v>6</v>
      </c>
      <c r="B173" s="157" t="s">
        <v>140</v>
      </c>
      <c r="C173" s="169"/>
      <c r="D173" s="170"/>
      <c r="E173" s="14"/>
      <c r="F173" s="151"/>
    </row>
    <row r="174" spans="1:6" x14ac:dyDescent="0.25">
      <c r="A174" s="183">
        <f>A173+0.1</f>
        <v>6.1</v>
      </c>
      <c r="B174" s="184" t="s">
        <v>679</v>
      </c>
      <c r="C174" s="169">
        <v>229.05</v>
      </c>
      <c r="D174" s="170" t="s">
        <v>8</v>
      </c>
      <c r="E174" s="14"/>
      <c r="F174" s="151">
        <f t="shared" ref="F174:F175" si="24">ROUND(C174*E174,2)</f>
        <v>0</v>
      </c>
    </row>
    <row r="175" spans="1:6" x14ac:dyDescent="0.25">
      <c r="A175" s="183">
        <f t="shared" ref="A175" si="25">A174+0.1</f>
        <v>6.2</v>
      </c>
      <c r="B175" s="184" t="s">
        <v>396</v>
      </c>
      <c r="C175" s="169">
        <v>229.05</v>
      </c>
      <c r="D175" s="170" t="s">
        <v>8</v>
      </c>
      <c r="E175" s="14"/>
      <c r="F175" s="151">
        <f t="shared" si="24"/>
        <v>0</v>
      </c>
    </row>
    <row r="176" spans="1:6" x14ac:dyDescent="0.25">
      <c r="A176" s="185"/>
      <c r="B176" s="186"/>
      <c r="C176" s="169"/>
      <c r="D176" s="170"/>
      <c r="E176" s="14"/>
      <c r="F176" s="151"/>
    </row>
    <row r="177" spans="1:6" ht="25.5" x14ac:dyDescent="0.25">
      <c r="A177" s="187">
        <f>+A173+1</f>
        <v>7</v>
      </c>
      <c r="B177" s="179" t="s">
        <v>680</v>
      </c>
      <c r="C177" s="169"/>
      <c r="D177" s="170"/>
      <c r="E177" s="14"/>
      <c r="F177" s="151"/>
    </row>
    <row r="178" spans="1:6" x14ac:dyDescent="0.25">
      <c r="A178" s="181">
        <v>7.1</v>
      </c>
      <c r="B178" s="182" t="s">
        <v>735</v>
      </c>
      <c r="C178" s="169"/>
      <c r="D178" s="170"/>
      <c r="E178" s="14"/>
      <c r="F178" s="151"/>
    </row>
    <row r="179" spans="1:6" x14ac:dyDescent="0.25">
      <c r="A179" s="177" t="s">
        <v>468</v>
      </c>
      <c r="B179" s="178" t="s">
        <v>681</v>
      </c>
      <c r="C179" s="169">
        <v>94</v>
      </c>
      <c r="D179" s="170" t="s">
        <v>11</v>
      </c>
      <c r="E179" s="14"/>
      <c r="F179" s="151">
        <f t="shared" ref="F179:F182" si="26">ROUND(C179*E179,2)</f>
        <v>0</v>
      </c>
    </row>
    <row r="180" spans="1:6" x14ac:dyDescent="0.25">
      <c r="A180" s="177" t="s">
        <v>470</v>
      </c>
      <c r="B180" s="178" t="s">
        <v>682</v>
      </c>
      <c r="C180" s="169">
        <v>105.56</v>
      </c>
      <c r="D180" s="170" t="s">
        <v>8</v>
      </c>
      <c r="E180" s="14"/>
      <c r="F180" s="151">
        <f t="shared" si="26"/>
        <v>0</v>
      </c>
    </row>
    <row r="181" spans="1:6" x14ac:dyDescent="0.25">
      <c r="A181" s="177" t="s">
        <v>474</v>
      </c>
      <c r="B181" s="178" t="s">
        <v>403</v>
      </c>
      <c r="C181" s="169">
        <v>87.17</v>
      </c>
      <c r="D181" s="170" t="s">
        <v>8</v>
      </c>
      <c r="E181" s="14"/>
      <c r="F181" s="151">
        <f t="shared" si="26"/>
        <v>0</v>
      </c>
    </row>
    <row r="182" spans="1:6" x14ac:dyDescent="0.25">
      <c r="A182" s="188" t="s">
        <v>476</v>
      </c>
      <c r="B182" s="184" t="s">
        <v>325</v>
      </c>
      <c r="C182" s="169">
        <v>22.07</v>
      </c>
      <c r="D182" s="170" t="s">
        <v>8</v>
      </c>
      <c r="E182" s="14"/>
      <c r="F182" s="151">
        <f t="shared" si="26"/>
        <v>0</v>
      </c>
    </row>
    <row r="183" spans="1:6" x14ac:dyDescent="0.25">
      <c r="A183" s="177"/>
      <c r="B183" s="178"/>
      <c r="C183" s="169"/>
      <c r="D183" s="170"/>
      <c r="E183" s="14"/>
      <c r="F183" s="151"/>
    </row>
    <row r="184" spans="1:6" x14ac:dyDescent="0.25">
      <c r="A184" s="189">
        <v>7.2</v>
      </c>
      <c r="B184" s="157" t="s">
        <v>736</v>
      </c>
      <c r="C184" s="169"/>
      <c r="D184" s="170"/>
      <c r="E184" s="14"/>
      <c r="F184" s="151"/>
    </row>
    <row r="185" spans="1:6" x14ac:dyDescent="0.25">
      <c r="A185" s="177" t="s">
        <v>486</v>
      </c>
      <c r="B185" s="178" t="s">
        <v>683</v>
      </c>
      <c r="C185" s="169">
        <v>38.6</v>
      </c>
      <c r="D185" s="170" t="s">
        <v>11</v>
      </c>
      <c r="E185" s="14"/>
      <c r="F185" s="151">
        <f t="shared" ref="F185:F192" si="27">ROUND(C185*E185,2)</f>
        <v>0</v>
      </c>
    </row>
    <row r="186" spans="1:6" x14ac:dyDescent="0.25">
      <c r="A186" s="177" t="s">
        <v>488</v>
      </c>
      <c r="B186" s="178" t="s">
        <v>684</v>
      </c>
      <c r="C186" s="169">
        <v>2</v>
      </c>
      <c r="D186" s="170" t="s">
        <v>10</v>
      </c>
      <c r="E186" s="14"/>
      <c r="F186" s="151">
        <f t="shared" si="27"/>
        <v>0</v>
      </c>
    </row>
    <row r="187" spans="1:6" x14ac:dyDescent="0.25">
      <c r="A187" s="177" t="s">
        <v>490</v>
      </c>
      <c r="B187" s="178" t="s">
        <v>685</v>
      </c>
      <c r="C187" s="169">
        <v>4</v>
      </c>
      <c r="D187" s="170" t="s">
        <v>10</v>
      </c>
      <c r="E187" s="14"/>
      <c r="F187" s="151">
        <f t="shared" si="27"/>
        <v>0</v>
      </c>
    </row>
    <row r="188" spans="1:6" x14ac:dyDescent="0.25">
      <c r="A188" s="177" t="s">
        <v>492</v>
      </c>
      <c r="B188" s="178" t="s">
        <v>686</v>
      </c>
      <c r="C188" s="169">
        <v>1</v>
      </c>
      <c r="D188" s="170" t="s">
        <v>10</v>
      </c>
      <c r="E188" s="14"/>
      <c r="F188" s="151">
        <f t="shared" si="27"/>
        <v>0</v>
      </c>
    </row>
    <row r="189" spans="1:6" x14ac:dyDescent="0.25">
      <c r="A189" s="177" t="s">
        <v>494</v>
      </c>
      <c r="B189" s="178" t="s">
        <v>687</v>
      </c>
      <c r="C189" s="169">
        <v>1</v>
      </c>
      <c r="D189" s="170" t="s">
        <v>10</v>
      </c>
      <c r="E189" s="14"/>
      <c r="F189" s="151">
        <f t="shared" si="27"/>
        <v>0</v>
      </c>
    </row>
    <row r="190" spans="1:6" ht="26.25" x14ac:dyDescent="0.25">
      <c r="A190" s="188" t="s">
        <v>496</v>
      </c>
      <c r="B190" s="184" t="s">
        <v>688</v>
      </c>
      <c r="C190" s="169">
        <v>2</v>
      </c>
      <c r="D190" s="170" t="s">
        <v>10</v>
      </c>
      <c r="E190" s="14"/>
      <c r="F190" s="151">
        <f t="shared" si="27"/>
        <v>0</v>
      </c>
    </row>
    <row r="191" spans="1:6" ht="26.25" x14ac:dyDescent="0.25">
      <c r="A191" s="188" t="s">
        <v>498</v>
      </c>
      <c r="B191" s="184" t="s">
        <v>825</v>
      </c>
      <c r="C191" s="169">
        <v>2</v>
      </c>
      <c r="D191" s="170" t="s">
        <v>10</v>
      </c>
      <c r="E191" s="14"/>
      <c r="F191" s="151">
        <f t="shared" si="27"/>
        <v>0</v>
      </c>
    </row>
    <row r="192" spans="1:6" x14ac:dyDescent="0.25">
      <c r="A192" s="177" t="s">
        <v>500</v>
      </c>
      <c r="B192" s="178" t="s">
        <v>689</v>
      </c>
      <c r="C192" s="169">
        <v>5</v>
      </c>
      <c r="D192" s="170" t="s">
        <v>10</v>
      </c>
      <c r="E192" s="14"/>
      <c r="F192" s="151">
        <f t="shared" si="27"/>
        <v>0</v>
      </c>
    </row>
    <row r="193" spans="1:6" x14ac:dyDescent="0.25">
      <c r="A193" s="177"/>
      <c r="B193" s="178"/>
      <c r="C193" s="169"/>
      <c r="D193" s="170"/>
      <c r="E193" s="14"/>
      <c r="F193" s="151"/>
    </row>
    <row r="194" spans="1:6" x14ac:dyDescent="0.25">
      <c r="A194" s="181">
        <v>7.3</v>
      </c>
      <c r="B194" s="182" t="s">
        <v>737</v>
      </c>
      <c r="C194" s="169"/>
      <c r="D194" s="170"/>
      <c r="E194" s="14"/>
      <c r="F194" s="151"/>
    </row>
    <row r="195" spans="1:6" x14ac:dyDescent="0.25">
      <c r="A195" s="188" t="s">
        <v>690</v>
      </c>
      <c r="B195" s="190" t="s">
        <v>683</v>
      </c>
      <c r="C195" s="169">
        <v>5</v>
      </c>
      <c r="D195" s="170" t="s">
        <v>11</v>
      </c>
      <c r="E195" s="14"/>
      <c r="F195" s="151">
        <f t="shared" ref="F195:F199" si="28">ROUND(C195*E195,2)</f>
        <v>0</v>
      </c>
    </row>
    <row r="196" spans="1:6" x14ac:dyDescent="0.25">
      <c r="A196" s="188" t="s">
        <v>691</v>
      </c>
      <c r="B196" s="62" t="s">
        <v>686</v>
      </c>
      <c r="C196" s="169">
        <v>1</v>
      </c>
      <c r="D196" s="170" t="s">
        <v>10</v>
      </c>
      <c r="E196" s="14"/>
      <c r="F196" s="151">
        <f t="shared" si="28"/>
        <v>0</v>
      </c>
    </row>
    <row r="197" spans="1:6" x14ac:dyDescent="0.25">
      <c r="A197" s="188" t="s">
        <v>692</v>
      </c>
      <c r="B197" s="63" t="s">
        <v>687</v>
      </c>
      <c r="C197" s="169">
        <v>1</v>
      </c>
      <c r="D197" s="170" t="s">
        <v>10</v>
      </c>
      <c r="E197" s="14"/>
      <c r="F197" s="151">
        <f t="shared" si="28"/>
        <v>0</v>
      </c>
    </row>
    <row r="198" spans="1:6" ht="26.25" x14ac:dyDescent="0.25">
      <c r="A198" s="188" t="s">
        <v>693</v>
      </c>
      <c r="B198" s="184" t="s">
        <v>688</v>
      </c>
      <c r="C198" s="169">
        <v>1</v>
      </c>
      <c r="D198" s="170" t="s">
        <v>10</v>
      </c>
      <c r="E198" s="14"/>
      <c r="F198" s="151">
        <f t="shared" si="28"/>
        <v>0</v>
      </c>
    </row>
    <row r="199" spans="1:6" ht="25.5" x14ac:dyDescent="0.25">
      <c r="A199" s="188" t="s">
        <v>694</v>
      </c>
      <c r="B199" s="191" t="s">
        <v>826</v>
      </c>
      <c r="C199" s="169">
        <v>1</v>
      </c>
      <c r="D199" s="170" t="s">
        <v>10</v>
      </c>
      <c r="E199" s="14"/>
      <c r="F199" s="151">
        <f t="shared" si="28"/>
        <v>0</v>
      </c>
    </row>
    <row r="200" spans="1:6" x14ac:dyDescent="0.25">
      <c r="A200" s="189"/>
      <c r="B200" s="157"/>
      <c r="C200" s="192"/>
      <c r="D200" s="108"/>
      <c r="E200" s="620"/>
      <c r="F200" s="92"/>
    </row>
    <row r="201" spans="1:6" x14ac:dyDescent="0.25">
      <c r="A201" s="189">
        <v>7.4</v>
      </c>
      <c r="B201" s="157" t="s">
        <v>738</v>
      </c>
      <c r="C201" s="169"/>
      <c r="D201" s="170"/>
      <c r="E201" s="14"/>
      <c r="F201" s="151"/>
    </row>
    <row r="202" spans="1:6" x14ac:dyDescent="0.25">
      <c r="A202" s="177" t="s">
        <v>695</v>
      </c>
      <c r="B202" s="178" t="s">
        <v>683</v>
      </c>
      <c r="C202" s="169">
        <v>13.75</v>
      </c>
      <c r="D202" s="170" t="s">
        <v>11</v>
      </c>
      <c r="E202" s="14"/>
      <c r="F202" s="151">
        <f t="shared" ref="F202:F206" si="29">ROUND(C202*E202,2)</f>
        <v>0</v>
      </c>
    </row>
    <row r="203" spans="1:6" x14ac:dyDescent="0.25">
      <c r="A203" s="177" t="s">
        <v>696</v>
      </c>
      <c r="B203" s="178" t="s">
        <v>685</v>
      </c>
      <c r="C203" s="169">
        <v>3</v>
      </c>
      <c r="D203" s="170" t="s">
        <v>10</v>
      </c>
      <c r="E203" s="14"/>
      <c r="F203" s="151">
        <f t="shared" si="29"/>
        <v>0</v>
      </c>
    </row>
    <row r="204" spans="1:6" x14ac:dyDescent="0.25">
      <c r="A204" s="177" t="s">
        <v>697</v>
      </c>
      <c r="B204" s="178" t="s">
        <v>698</v>
      </c>
      <c r="C204" s="169">
        <v>1</v>
      </c>
      <c r="D204" s="170" t="s">
        <v>10</v>
      </c>
      <c r="E204" s="14"/>
      <c r="F204" s="151">
        <f t="shared" si="29"/>
        <v>0</v>
      </c>
    </row>
    <row r="205" spans="1:6" x14ac:dyDescent="0.25">
      <c r="A205" s="177" t="s">
        <v>699</v>
      </c>
      <c r="B205" s="178" t="s">
        <v>700</v>
      </c>
      <c r="C205" s="169">
        <v>1</v>
      </c>
      <c r="D205" s="170" t="s">
        <v>10</v>
      </c>
      <c r="E205" s="14"/>
      <c r="F205" s="151">
        <f t="shared" si="29"/>
        <v>0</v>
      </c>
    </row>
    <row r="206" spans="1:6" x14ac:dyDescent="0.25">
      <c r="A206" s="177" t="s">
        <v>701</v>
      </c>
      <c r="B206" s="178" t="s">
        <v>689</v>
      </c>
      <c r="C206" s="169">
        <v>3</v>
      </c>
      <c r="D206" s="170" t="s">
        <v>10</v>
      </c>
      <c r="E206" s="14"/>
      <c r="F206" s="151">
        <f t="shared" si="29"/>
        <v>0</v>
      </c>
    </row>
    <row r="207" spans="1:6" x14ac:dyDescent="0.25">
      <c r="A207" s="177"/>
      <c r="B207" s="178"/>
      <c r="C207" s="169"/>
      <c r="D207" s="170"/>
      <c r="E207" s="14"/>
      <c r="F207" s="151"/>
    </row>
    <row r="208" spans="1:6" x14ac:dyDescent="0.25">
      <c r="A208" s="189">
        <v>7.5</v>
      </c>
      <c r="B208" s="157" t="s">
        <v>739</v>
      </c>
      <c r="C208" s="192"/>
      <c r="D208" s="108"/>
      <c r="E208" s="620"/>
      <c r="F208" s="92"/>
    </row>
    <row r="209" spans="1:6" x14ac:dyDescent="0.25">
      <c r="A209" s="177" t="s">
        <v>702</v>
      </c>
      <c r="B209" s="178" t="s">
        <v>703</v>
      </c>
      <c r="C209" s="169">
        <v>5</v>
      </c>
      <c r="D209" s="170" t="s">
        <v>11</v>
      </c>
      <c r="E209" s="14"/>
      <c r="F209" s="151">
        <f t="shared" ref="F209:F214" si="30">ROUND(C209*E209,2)</f>
        <v>0</v>
      </c>
    </row>
    <row r="210" spans="1:6" x14ac:dyDescent="0.25">
      <c r="A210" s="177" t="s">
        <v>704</v>
      </c>
      <c r="B210" s="178" t="s">
        <v>705</v>
      </c>
      <c r="C210" s="169">
        <v>17.37</v>
      </c>
      <c r="D210" s="170" t="s">
        <v>11</v>
      </c>
      <c r="E210" s="14"/>
      <c r="F210" s="151">
        <f t="shared" si="30"/>
        <v>0</v>
      </c>
    </row>
    <row r="211" spans="1:6" x14ac:dyDescent="0.25">
      <c r="A211" s="177" t="s">
        <v>706</v>
      </c>
      <c r="B211" s="178" t="s">
        <v>707</v>
      </c>
      <c r="C211" s="169">
        <v>1</v>
      </c>
      <c r="D211" s="170" t="s">
        <v>10</v>
      </c>
      <c r="E211" s="14"/>
      <c r="F211" s="151">
        <f t="shared" si="30"/>
        <v>0</v>
      </c>
    </row>
    <row r="212" spans="1:6" x14ac:dyDescent="0.25">
      <c r="A212" s="177" t="s">
        <v>708</v>
      </c>
      <c r="B212" s="178" t="s">
        <v>709</v>
      </c>
      <c r="C212" s="169">
        <v>1</v>
      </c>
      <c r="D212" s="170" t="s">
        <v>10</v>
      </c>
      <c r="E212" s="14"/>
      <c r="F212" s="151">
        <f t="shared" si="30"/>
        <v>0</v>
      </c>
    </row>
    <row r="213" spans="1:6" ht="25.5" x14ac:dyDescent="0.25">
      <c r="A213" s="177" t="s">
        <v>710</v>
      </c>
      <c r="B213" s="180" t="s">
        <v>711</v>
      </c>
      <c r="C213" s="169">
        <v>1</v>
      </c>
      <c r="D213" s="170" t="s">
        <v>10</v>
      </c>
      <c r="E213" s="14"/>
      <c r="F213" s="151">
        <f t="shared" si="30"/>
        <v>0</v>
      </c>
    </row>
    <row r="214" spans="1:6" x14ac:dyDescent="0.25">
      <c r="A214" s="177" t="s">
        <v>712</v>
      </c>
      <c r="B214" s="178" t="s">
        <v>751</v>
      </c>
      <c r="C214" s="169">
        <v>1</v>
      </c>
      <c r="D214" s="170" t="s">
        <v>10</v>
      </c>
      <c r="E214" s="14"/>
      <c r="F214" s="151">
        <f t="shared" si="30"/>
        <v>0</v>
      </c>
    </row>
    <row r="215" spans="1:6" x14ac:dyDescent="0.25">
      <c r="A215" s="177"/>
      <c r="B215" s="178"/>
      <c r="C215" s="169"/>
      <c r="D215" s="170"/>
      <c r="E215" s="14"/>
      <c r="F215" s="151"/>
    </row>
    <row r="216" spans="1:6" x14ac:dyDescent="0.25">
      <c r="A216" s="189">
        <v>7.6</v>
      </c>
      <c r="B216" s="157" t="s">
        <v>740</v>
      </c>
      <c r="C216" s="192"/>
      <c r="D216" s="108"/>
      <c r="E216" s="620"/>
      <c r="F216" s="92"/>
    </row>
    <row r="217" spans="1:6" x14ac:dyDescent="0.25">
      <c r="A217" s="177" t="s">
        <v>713</v>
      </c>
      <c r="B217" s="178" t="s">
        <v>703</v>
      </c>
      <c r="C217" s="169">
        <v>13.25</v>
      </c>
      <c r="D217" s="170" t="s">
        <v>11</v>
      </c>
      <c r="E217" s="14"/>
      <c r="F217" s="151">
        <f t="shared" ref="F217:F223" si="31">ROUND(C217*E217,2)</f>
        <v>0</v>
      </c>
    </row>
    <row r="218" spans="1:6" x14ac:dyDescent="0.25">
      <c r="A218" s="177" t="s">
        <v>714</v>
      </c>
      <c r="B218" s="178" t="s">
        <v>715</v>
      </c>
      <c r="C218" s="169">
        <v>3</v>
      </c>
      <c r="D218" s="170" t="s">
        <v>10</v>
      </c>
      <c r="E218" s="14"/>
      <c r="F218" s="151">
        <f t="shared" si="31"/>
        <v>0</v>
      </c>
    </row>
    <row r="219" spans="1:6" x14ac:dyDescent="0.25">
      <c r="A219" s="177" t="s">
        <v>716</v>
      </c>
      <c r="B219" s="178" t="s">
        <v>717</v>
      </c>
      <c r="C219" s="169">
        <v>1</v>
      </c>
      <c r="D219" s="170" t="s">
        <v>10</v>
      </c>
      <c r="E219" s="14"/>
      <c r="F219" s="151">
        <f t="shared" si="31"/>
        <v>0</v>
      </c>
    </row>
    <row r="220" spans="1:6" x14ac:dyDescent="0.25">
      <c r="A220" s="177" t="s">
        <v>718</v>
      </c>
      <c r="B220" s="178" t="s">
        <v>719</v>
      </c>
      <c r="C220" s="169">
        <v>1</v>
      </c>
      <c r="D220" s="170" t="s">
        <v>10</v>
      </c>
      <c r="E220" s="14"/>
      <c r="F220" s="151">
        <f t="shared" si="31"/>
        <v>0</v>
      </c>
    </row>
    <row r="221" spans="1:6" x14ac:dyDescent="0.25">
      <c r="A221" s="177" t="s">
        <v>720</v>
      </c>
      <c r="B221" s="178" t="s">
        <v>689</v>
      </c>
      <c r="C221" s="169">
        <v>3</v>
      </c>
      <c r="D221" s="170" t="s">
        <v>10</v>
      </c>
      <c r="E221" s="14"/>
      <c r="F221" s="151">
        <f t="shared" si="31"/>
        <v>0</v>
      </c>
    </row>
    <row r="222" spans="1:6" x14ac:dyDescent="0.25">
      <c r="A222" s="193"/>
      <c r="B222" s="178"/>
      <c r="C222" s="169"/>
      <c r="D222" s="170"/>
      <c r="E222" s="14"/>
      <c r="F222" s="151"/>
    </row>
    <row r="223" spans="1:6" x14ac:dyDescent="0.25">
      <c r="A223" s="65">
        <v>8</v>
      </c>
      <c r="B223" s="157" t="s">
        <v>741</v>
      </c>
      <c r="C223" s="192">
        <v>1</v>
      </c>
      <c r="D223" s="108" t="s">
        <v>25</v>
      </c>
      <c r="E223" s="620"/>
      <c r="F223" s="92">
        <f t="shared" si="31"/>
        <v>0</v>
      </c>
    </row>
    <row r="224" spans="1:6" x14ac:dyDescent="0.25">
      <c r="A224" s="193"/>
      <c r="B224" s="178"/>
      <c r="C224" s="169"/>
      <c r="D224" s="170"/>
      <c r="E224" s="14"/>
      <c r="F224" s="151"/>
    </row>
    <row r="225" spans="1:6" x14ac:dyDescent="0.25">
      <c r="A225" s="65">
        <v>9</v>
      </c>
      <c r="B225" s="157" t="s">
        <v>275</v>
      </c>
      <c r="C225" s="192"/>
      <c r="D225" s="108"/>
      <c r="E225" s="620"/>
      <c r="F225" s="92"/>
    </row>
    <row r="226" spans="1:6" x14ac:dyDescent="0.25">
      <c r="A226" s="193">
        <f>+A225+0.1</f>
        <v>9.1</v>
      </c>
      <c r="B226" s="178" t="s">
        <v>812</v>
      </c>
      <c r="C226" s="169">
        <v>1</v>
      </c>
      <c r="D226" s="170" t="s">
        <v>10</v>
      </c>
      <c r="E226" s="14"/>
      <c r="F226" s="151">
        <f t="shared" ref="F226:F229" si="32">ROUND(C226*E226,2)</f>
        <v>0</v>
      </c>
    </row>
    <row r="227" spans="1:6" x14ac:dyDescent="0.25">
      <c r="A227" s="193">
        <f>+A226+0.1</f>
        <v>9.1999999999999993</v>
      </c>
      <c r="B227" s="178" t="s">
        <v>813</v>
      </c>
      <c r="C227" s="169">
        <v>1</v>
      </c>
      <c r="D227" s="170" t="s">
        <v>10</v>
      </c>
      <c r="E227" s="14"/>
      <c r="F227" s="151">
        <f t="shared" si="32"/>
        <v>0</v>
      </c>
    </row>
    <row r="228" spans="1:6" x14ac:dyDescent="0.25">
      <c r="A228" s="193">
        <f>+A227+0.1</f>
        <v>9.3000000000000007</v>
      </c>
      <c r="B228" s="194" t="s">
        <v>827</v>
      </c>
      <c r="C228" s="169">
        <v>2</v>
      </c>
      <c r="D228" s="170" t="s">
        <v>10</v>
      </c>
      <c r="E228" s="14"/>
      <c r="F228" s="151">
        <f t="shared" si="32"/>
        <v>0</v>
      </c>
    </row>
    <row r="229" spans="1:6" x14ac:dyDescent="0.25">
      <c r="A229" s="193">
        <f>+A228+0.1</f>
        <v>9.4</v>
      </c>
      <c r="B229" s="178" t="s">
        <v>750</v>
      </c>
      <c r="C229" s="169">
        <v>1</v>
      </c>
      <c r="D229" s="170" t="s">
        <v>10</v>
      </c>
      <c r="E229" s="14"/>
      <c r="F229" s="151">
        <f t="shared" si="32"/>
        <v>0</v>
      </c>
    </row>
    <row r="230" spans="1:6" x14ac:dyDescent="0.25">
      <c r="A230" s="193"/>
      <c r="B230" s="178"/>
      <c r="C230" s="169"/>
      <c r="D230" s="170"/>
      <c r="E230" s="14"/>
      <c r="F230" s="151"/>
    </row>
    <row r="231" spans="1:6" x14ac:dyDescent="0.25">
      <c r="A231" s="65">
        <f>+A225+1</f>
        <v>10</v>
      </c>
      <c r="B231" s="157" t="s">
        <v>47</v>
      </c>
      <c r="C231" s="192"/>
      <c r="D231" s="108"/>
      <c r="E231" s="620"/>
      <c r="F231" s="92"/>
    </row>
    <row r="232" spans="1:6" x14ac:dyDescent="0.25">
      <c r="A232" s="193">
        <f>+A231+0.1</f>
        <v>10.1</v>
      </c>
      <c r="B232" s="178" t="s">
        <v>766</v>
      </c>
      <c r="C232" s="169">
        <v>859.19</v>
      </c>
      <c r="D232" s="170" t="s">
        <v>721</v>
      </c>
      <c r="E232" s="14"/>
      <c r="F232" s="151">
        <f t="shared" ref="F232:F234" si="33">ROUND(C232*E232,2)</f>
        <v>0</v>
      </c>
    </row>
    <row r="233" spans="1:6" x14ac:dyDescent="0.25">
      <c r="A233" s="193"/>
      <c r="B233" s="178"/>
      <c r="C233" s="169"/>
      <c r="D233" s="170"/>
      <c r="E233" s="14"/>
      <c r="F233" s="151"/>
    </row>
    <row r="234" spans="1:6" x14ac:dyDescent="0.25">
      <c r="A234" s="195">
        <f>+A231+1</f>
        <v>11</v>
      </c>
      <c r="B234" s="196" t="s">
        <v>722</v>
      </c>
      <c r="C234" s="192">
        <v>2</v>
      </c>
      <c r="D234" s="83" t="s">
        <v>10</v>
      </c>
      <c r="E234" s="621"/>
      <c r="F234" s="92">
        <f t="shared" si="33"/>
        <v>0</v>
      </c>
    </row>
    <row r="235" spans="1:6" x14ac:dyDescent="0.25">
      <c r="A235" s="55"/>
      <c r="B235" s="197" t="s">
        <v>723</v>
      </c>
      <c r="C235" s="166"/>
      <c r="D235" s="166"/>
      <c r="E235" s="622"/>
      <c r="F235" s="198">
        <f>ROUND(SUM(F143:F234),2)</f>
        <v>0</v>
      </c>
    </row>
    <row r="236" spans="1:6" x14ac:dyDescent="0.25">
      <c r="A236" s="193"/>
      <c r="B236" s="178"/>
      <c r="C236" s="169"/>
      <c r="D236" s="170"/>
      <c r="E236" s="14"/>
      <c r="F236" s="151"/>
    </row>
    <row r="237" spans="1:6" x14ac:dyDescent="0.25">
      <c r="A237" s="199" t="s">
        <v>15</v>
      </c>
      <c r="B237" s="144" t="s">
        <v>276</v>
      </c>
      <c r="C237" s="150"/>
      <c r="D237" s="145"/>
      <c r="E237" s="616"/>
      <c r="F237" s="164"/>
    </row>
    <row r="238" spans="1:6" x14ac:dyDescent="0.25">
      <c r="A238" s="200"/>
      <c r="B238" s="158"/>
      <c r="C238" s="150"/>
      <c r="D238" s="145"/>
      <c r="E238" s="616"/>
      <c r="F238" s="164"/>
    </row>
    <row r="239" spans="1:6" x14ac:dyDescent="0.25">
      <c r="A239" s="193">
        <v>1</v>
      </c>
      <c r="B239" s="178" t="s">
        <v>77</v>
      </c>
      <c r="C239" s="169">
        <v>1</v>
      </c>
      <c r="D239" s="170" t="s">
        <v>25</v>
      </c>
      <c r="E239" s="14"/>
      <c r="F239" s="151">
        <f>ROUND(C239*E239,2)</f>
        <v>0</v>
      </c>
    </row>
    <row r="240" spans="1:6" x14ac:dyDescent="0.25">
      <c r="A240" s="193"/>
      <c r="B240" s="201"/>
      <c r="C240" s="169"/>
      <c r="D240" s="170"/>
      <c r="E240" s="616"/>
      <c r="F240" s="164"/>
    </row>
    <row r="241" spans="1:6" x14ac:dyDescent="0.25">
      <c r="A241" s="65">
        <v>2</v>
      </c>
      <c r="B241" s="157" t="s">
        <v>17</v>
      </c>
      <c r="C241" s="192"/>
      <c r="D241" s="108"/>
      <c r="E241" s="620"/>
      <c r="F241" s="92"/>
    </row>
    <row r="242" spans="1:6" x14ac:dyDescent="0.25">
      <c r="A242" s="202">
        <v>2.1</v>
      </c>
      <c r="B242" s="196" t="s">
        <v>585</v>
      </c>
      <c r="C242" s="192">
        <v>5.05</v>
      </c>
      <c r="D242" s="83" t="s">
        <v>8</v>
      </c>
      <c r="E242" s="621"/>
      <c r="F242" s="92">
        <f>ROUND(C242*E242,2)</f>
        <v>0</v>
      </c>
    </row>
    <row r="243" spans="1:6" x14ac:dyDescent="0.25">
      <c r="A243" s="203">
        <v>2.2000000000000002</v>
      </c>
      <c r="B243" s="148" t="s">
        <v>357</v>
      </c>
      <c r="C243" s="192">
        <v>2.0699999999999998</v>
      </c>
      <c r="D243" s="83" t="s">
        <v>6</v>
      </c>
      <c r="E243" s="620"/>
      <c r="F243" s="92">
        <f t="shared" ref="F243:F244" si="34">ROUND(C243*E243,2)</f>
        <v>0</v>
      </c>
    </row>
    <row r="244" spans="1:6" x14ac:dyDescent="0.25">
      <c r="A244" s="203">
        <v>2.2999999999999998</v>
      </c>
      <c r="B244" s="148" t="s">
        <v>336</v>
      </c>
      <c r="C244" s="192">
        <v>3.44</v>
      </c>
      <c r="D244" s="83" t="s">
        <v>18</v>
      </c>
      <c r="E244" s="623"/>
      <c r="F244" s="92">
        <f t="shared" si="34"/>
        <v>0</v>
      </c>
    </row>
    <row r="245" spans="1:6" x14ac:dyDescent="0.25">
      <c r="A245" s="200"/>
      <c r="B245" s="201"/>
      <c r="C245" s="169"/>
      <c r="D245" s="204"/>
      <c r="E245" s="616"/>
      <c r="F245" s="164"/>
    </row>
    <row r="246" spans="1:6" x14ac:dyDescent="0.25">
      <c r="A246" s="205">
        <v>3</v>
      </c>
      <c r="B246" s="206" t="s">
        <v>782</v>
      </c>
      <c r="C246" s="169"/>
      <c r="D246" s="204"/>
      <c r="E246" s="616"/>
      <c r="F246" s="164"/>
    </row>
    <row r="247" spans="1:6" x14ac:dyDescent="0.25">
      <c r="A247" s="177">
        <v>3.1</v>
      </c>
      <c r="B247" s="178" t="s">
        <v>237</v>
      </c>
      <c r="C247" s="169">
        <v>1.45</v>
      </c>
      <c r="D247" s="207" t="s">
        <v>8</v>
      </c>
      <c r="E247" s="14"/>
      <c r="F247" s="151">
        <f t="shared" ref="F247:F253" si="35">ROUND(C247*E247,2)</f>
        <v>0</v>
      </c>
    </row>
    <row r="248" spans="1:6" x14ac:dyDescent="0.25">
      <c r="A248" s="177">
        <v>3.2</v>
      </c>
      <c r="B248" s="178" t="s">
        <v>238</v>
      </c>
      <c r="C248" s="169">
        <v>0.32</v>
      </c>
      <c r="D248" s="207" t="s">
        <v>8</v>
      </c>
      <c r="E248" s="14"/>
      <c r="F248" s="151">
        <f t="shared" si="35"/>
        <v>0</v>
      </c>
    </row>
    <row r="249" spans="1:6" x14ac:dyDescent="0.25">
      <c r="A249" s="177">
        <v>3.3</v>
      </c>
      <c r="B249" s="208" t="s">
        <v>239</v>
      </c>
      <c r="C249" s="169">
        <v>0.18</v>
      </c>
      <c r="D249" s="207" t="s">
        <v>8</v>
      </c>
      <c r="E249" s="14"/>
      <c r="F249" s="151">
        <f t="shared" si="35"/>
        <v>0</v>
      </c>
    </row>
    <row r="250" spans="1:6" x14ac:dyDescent="0.25">
      <c r="A250" s="177">
        <v>3.4</v>
      </c>
      <c r="B250" s="178" t="s">
        <v>240</v>
      </c>
      <c r="C250" s="169">
        <v>0.11</v>
      </c>
      <c r="D250" s="207" t="s">
        <v>8</v>
      </c>
      <c r="E250" s="14"/>
      <c r="F250" s="151">
        <f t="shared" si="35"/>
        <v>0</v>
      </c>
    </row>
    <row r="251" spans="1:6" x14ac:dyDescent="0.25">
      <c r="A251" s="177">
        <v>3.5</v>
      </c>
      <c r="B251" s="178" t="s">
        <v>241</v>
      </c>
      <c r="C251" s="169">
        <v>0.37</v>
      </c>
      <c r="D251" s="207" t="s">
        <v>8</v>
      </c>
      <c r="E251" s="14"/>
      <c r="F251" s="151">
        <f t="shared" si="35"/>
        <v>0</v>
      </c>
    </row>
    <row r="252" spans="1:6" x14ac:dyDescent="0.25">
      <c r="A252" s="177">
        <v>3.6</v>
      </c>
      <c r="B252" s="178" t="s">
        <v>242</v>
      </c>
      <c r="C252" s="169">
        <v>0.12</v>
      </c>
      <c r="D252" s="207" t="s">
        <v>8</v>
      </c>
      <c r="E252" s="14"/>
      <c r="F252" s="151">
        <f t="shared" si="35"/>
        <v>0</v>
      </c>
    </row>
    <row r="253" spans="1:6" x14ac:dyDescent="0.25">
      <c r="A253" s="177">
        <v>3.7</v>
      </c>
      <c r="B253" s="178" t="s">
        <v>243</v>
      </c>
      <c r="C253" s="169">
        <v>0.81</v>
      </c>
      <c r="D253" s="207" t="s">
        <v>8</v>
      </c>
      <c r="E253" s="14"/>
      <c r="F253" s="151">
        <f t="shared" si="35"/>
        <v>0</v>
      </c>
    </row>
    <row r="254" spans="1:6" x14ac:dyDescent="0.25">
      <c r="A254" s="200"/>
      <c r="B254" s="201"/>
      <c r="C254" s="169"/>
      <c r="D254" s="204"/>
      <c r="E254" s="616"/>
      <c r="F254" s="164"/>
    </row>
    <row r="255" spans="1:6" x14ac:dyDescent="0.25">
      <c r="A255" s="205">
        <v>4</v>
      </c>
      <c r="B255" s="209" t="s">
        <v>81</v>
      </c>
      <c r="C255" s="169"/>
      <c r="D255" s="204"/>
      <c r="E255" s="616"/>
      <c r="F255" s="164"/>
    </row>
    <row r="256" spans="1:6" x14ac:dyDescent="0.25">
      <c r="A256" s="177">
        <v>4.0999999999999996</v>
      </c>
      <c r="B256" s="16" t="s">
        <v>244</v>
      </c>
      <c r="C256" s="169">
        <v>4.82</v>
      </c>
      <c r="D256" s="170" t="s">
        <v>9</v>
      </c>
      <c r="E256" s="14"/>
      <c r="F256" s="151">
        <f t="shared" ref="F256:F257" si="36">ROUND(C256*E256,2)</f>
        <v>0</v>
      </c>
    </row>
    <row r="257" spans="1:6" x14ac:dyDescent="0.25">
      <c r="A257" s="177">
        <v>4.2</v>
      </c>
      <c r="B257" s="16" t="s">
        <v>245</v>
      </c>
      <c r="C257" s="169">
        <v>22.69</v>
      </c>
      <c r="D257" s="170" t="s">
        <v>9</v>
      </c>
      <c r="E257" s="14"/>
      <c r="F257" s="151">
        <f t="shared" si="36"/>
        <v>0</v>
      </c>
    </row>
    <row r="258" spans="1:6" x14ac:dyDescent="0.25">
      <c r="A258" s="200"/>
      <c r="B258" s="201"/>
      <c r="C258" s="169"/>
      <c r="D258" s="204"/>
      <c r="E258" s="616"/>
      <c r="F258" s="164"/>
    </row>
    <row r="259" spans="1:6" x14ac:dyDescent="0.25">
      <c r="A259" s="205">
        <v>5</v>
      </c>
      <c r="B259" s="210" t="s">
        <v>33</v>
      </c>
      <c r="C259" s="169"/>
      <c r="D259" s="204"/>
      <c r="E259" s="616"/>
      <c r="F259" s="164"/>
    </row>
    <row r="260" spans="1:6" x14ac:dyDescent="0.25">
      <c r="A260" s="177">
        <v>5.0999999999999996</v>
      </c>
      <c r="B260" s="178" t="s">
        <v>20</v>
      </c>
      <c r="C260" s="169">
        <v>9.77</v>
      </c>
      <c r="D260" s="170" t="s">
        <v>9</v>
      </c>
      <c r="E260" s="14"/>
      <c r="F260" s="151">
        <f t="shared" ref="F260:F270" si="37">ROUND(C260*E260,2)</f>
        <v>0</v>
      </c>
    </row>
    <row r="261" spans="1:6" x14ac:dyDescent="0.25">
      <c r="A261" s="177">
        <v>5.2</v>
      </c>
      <c r="B261" s="178" t="s">
        <v>22</v>
      </c>
      <c r="C261" s="169">
        <v>26.04</v>
      </c>
      <c r="D261" s="170" t="s">
        <v>9</v>
      </c>
      <c r="E261" s="14"/>
      <c r="F261" s="151">
        <f t="shared" si="37"/>
        <v>0</v>
      </c>
    </row>
    <row r="262" spans="1:6" x14ac:dyDescent="0.25">
      <c r="A262" s="177">
        <v>5.3</v>
      </c>
      <c r="B262" s="178" t="s">
        <v>30</v>
      </c>
      <c r="C262" s="169">
        <v>20.94</v>
      </c>
      <c r="D262" s="170" t="s">
        <v>9</v>
      </c>
      <c r="E262" s="624"/>
      <c r="F262" s="151">
        <f t="shared" si="37"/>
        <v>0</v>
      </c>
    </row>
    <row r="263" spans="1:6" x14ac:dyDescent="0.25">
      <c r="A263" s="177">
        <v>5.4</v>
      </c>
      <c r="B263" s="178" t="s">
        <v>246</v>
      </c>
      <c r="C263" s="169">
        <v>9.6199999999999992</v>
      </c>
      <c r="D263" s="170" t="s">
        <v>9</v>
      </c>
      <c r="E263" s="14"/>
      <c r="F263" s="151">
        <f t="shared" si="37"/>
        <v>0</v>
      </c>
    </row>
    <row r="264" spans="1:6" x14ac:dyDescent="0.25">
      <c r="A264" s="177">
        <v>5.5</v>
      </c>
      <c r="B264" s="178" t="s">
        <v>24</v>
      </c>
      <c r="C264" s="169">
        <v>47.6</v>
      </c>
      <c r="D264" s="204" t="s">
        <v>11</v>
      </c>
      <c r="E264" s="624"/>
      <c r="F264" s="151">
        <f t="shared" si="37"/>
        <v>0</v>
      </c>
    </row>
    <row r="265" spans="1:6" x14ac:dyDescent="0.25">
      <c r="A265" s="177">
        <v>5.6</v>
      </c>
      <c r="B265" s="178" t="s">
        <v>32</v>
      </c>
      <c r="C265" s="169">
        <v>2.02</v>
      </c>
      <c r="D265" s="204" t="s">
        <v>11</v>
      </c>
      <c r="E265" s="14"/>
      <c r="F265" s="151">
        <f t="shared" si="37"/>
        <v>0</v>
      </c>
    </row>
    <row r="266" spans="1:6" x14ac:dyDescent="0.25">
      <c r="A266" s="177">
        <v>5.7</v>
      </c>
      <c r="B266" s="178" t="s">
        <v>65</v>
      </c>
      <c r="C266" s="169">
        <v>10.1</v>
      </c>
      <c r="D266" s="204" t="s">
        <v>11</v>
      </c>
      <c r="E266" s="14"/>
      <c r="F266" s="151">
        <f t="shared" si="37"/>
        <v>0</v>
      </c>
    </row>
    <row r="267" spans="1:6" x14ac:dyDescent="0.25">
      <c r="A267" s="177">
        <v>5.8</v>
      </c>
      <c r="B267" s="178" t="s">
        <v>247</v>
      </c>
      <c r="C267" s="169">
        <v>6.02</v>
      </c>
      <c r="D267" s="204" t="s">
        <v>11</v>
      </c>
      <c r="E267" s="14"/>
      <c r="F267" s="151">
        <f t="shared" si="37"/>
        <v>0</v>
      </c>
    </row>
    <row r="268" spans="1:6" x14ac:dyDescent="0.25">
      <c r="A268" s="177">
        <v>5.9</v>
      </c>
      <c r="B268" s="178" t="s">
        <v>248</v>
      </c>
      <c r="C268" s="169">
        <v>10.58</v>
      </c>
      <c r="D268" s="170" t="s">
        <v>9</v>
      </c>
      <c r="E268" s="14"/>
      <c r="F268" s="151">
        <f t="shared" si="37"/>
        <v>0</v>
      </c>
    </row>
    <row r="269" spans="1:6" x14ac:dyDescent="0.25">
      <c r="A269" s="211">
        <v>5.0999999999999996</v>
      </c>
      <c r="B269" s="178" t="s">
        <v>249</v>
      </c>
      <c r="C269" s="169">
        <v>2.84</v>
      </c>
      <c r="D269" s="170" t="s">
        <v>9</v>
      </c>
      <c r="E269" s="14"/>
      <c r="F269" s="151">
        <f t="shared" si="37"/>
        <v>0</v>
      </c>
    </row>
    <row r="270" spans="1:6" x14ac:dyDescent="0.25">
      <c r="A270" s="177">
        <v>5.1100000000000003</v>
      </c>
      <c r="B270" s="178" t="s">
        <v>250</v>
      </c>
      <c r="C270" s="169">
        <v>44.14</v>
      </c>
      <c r="D270" s="170" t="s">
        <v>9</v>
      </c>
      <c r="E270" s="14"/>
      <c r="F270" s="151">
        <f t="shared" si="37"/>
        <v>0</v>
      </c>
    </row>
    <row r="271" spans="1:6" x14ac:dyDescent="0.25">
      <c r="A271" s="200"/>
      <c r="B271" s="201"/>
      <c r="C271" s="169"/>
      <c r="D271" s="204"/>
      <c r="E271" s="616"/>
      <c r="F271" s="164"/>
    </row>
    <row r="272" spans="1:6" x14ac:dyDescent="0.25">
      <c r="A272" s="193">
        <v>6</v>
      </c>
      <c r="B272" s="208" t="s">
        <v>251</v>
      </c>
      <c r="C272" s="169">
        <v>5.3</v>
      </c>
      <c r="D272" s="170" t="s">
        <v>9</v>
      </c>
      <c r="E272" s="14"/>
      <c r="F272" s="151">
        <f t="shared" ref="F272" si="38">ROUND(C272*E272,2)</f>
        <v>0</v>
      </c>
    </row>
    <row r="273" spans="1:6" x14ac:dyDescent="0.25">
      <c r="A273" s="200"/>
      <c r="B273" s="201"/>
      <c r="C273" s="169"/>
      <c r="D273" s="170"/>
      <c r="E273" s="616"/>
      <c r="F273" s="164"/>
    </row>
    <row r="274" spans="1:6" x14ac:dyDescent="0.25">
      <c r="A274" s="193">
        <v>7</v>
      </c>
      <c r="B274" s="212" t="s">
        <v>601</v>
      </c>
      <c r="C274" s="169">
        <v>6.06</v>
      </c>
      <c r="D274" s="170" t="s">
        <v>9</v>
      </c>
      <c r="E274" s="14"/>
      <c r="F274" s="151">
        <f t="shared" ref="F274" si="39">ROUND(C274*E274,2)</f>
        <v>0</v>
      </c>
    </row>
    <row r="275" spans="1:6" x14ac:dyDescent="0.25">
      <c r="A275" s="200"/>
      <c r="B275" s="201"/>
      <c r="C275" s="169"/>
      <c r="D275" s="204"/>
      <c r="E275" s="616"/>
      <c r="F275" s="164"/>
    </row>
    <row r="276" spans="1:6" x14ac:dyDescent="0.25">
      <c r="A276" s="205">
        <v>8</v>
      </c>
      <c r="B276" s="213" t="s">
        <v>307</v>
      </c>
      <c r="C276" s="169"/>
      <c r="D276" s="204"/>
      <c r="E276" s="616"/>
      <c r="F276" s="164"/>
    </row>
    <row r="277" spans="1:6" x14ac:dyDescent="0.25">
      <c r="A277" s="177">
        <v>8.1</v>
      </c>
      <c r="B277" s="178" t="s">
        <v>252</v>
      </c>
      <c r="C277" s="169">
        <v>15.2</v>
      </c>
      <c r="D277" s="204" t="s">
        <v>11</v>
      </c>
      <c r="E277" s="14"/>
      <c r="F277" s="151">
        <f t="shared" ref="F277:F279" si="40">ROUND(C277*E277,2)</f>
        <v>0</v>
      </c>
    </row>
    <row r="278" spans="1:6" x14ac:dyDescent="0.25">
      <c r="A278" s="177">
        <v>8.1999999999999993</v>
      </c>
      <c r="B278" s="208" t="s">
        <v>597</v>
      </c>
      <c r="C278" s="169">
        <v>1</v>
      </c>
      <c r="D278" s="214" t="s">
        <v>10</v>
      </c>
      <c r="E278" s="14"/>
      <c r="F278" s="151">
        <f t="shared" si="40"/>
        <v>0</v>
      </c>
    </row>
    <row r="279" spans="1:6" x14ac:dyDescent="0.25">
      <c r="A279" s="177">
        <v>8.3000000000000007</v>
      </c>
      <c r="B279" s="178" t="s">
        <v>253</v>
      </c>
      <c r="C279" s="215">
        <v>1</v>
      </c>
      <c r="D279" s="214" t="s">
        <v>10</v>
      </c>
      <c r="E279" s="14"/>
      <c r="F279" s="151">
        <f t="shared" si="40"/>
        <v>0</v>
      </c>
    </row>
    <row r="280" spans="1:6" x14ac:dyDescent="0.25">
      <c r="A280" s="200"/>
      <c r="B280" s="201"/>
      <c r="C280" s="169"/>
      <c r="D280" s="204"/>
      <c r="E280" s="616"/>
      <c r="F280" s="164"/>
    </row>
    <row r="281" spans="1:6" x14ac:dyDescent="0.25">
      <c r="A281" s="205">
        <v>9</v>
      </c>
      <c r="B281" s="216" t="s">
        <v>308</v>
      </c>
      <c r="C281" s="169"/>
      <c r="D281" s="204"/>
      <c r="E281" s="616"/>
      <c r="F281" s="164"/>
    </row>
    <row r="282" spans="1:6" x14ac:dyDescent="0.25">
      <c r="A282" s="177">
        <v>9.1</v>
      </c>
      <c r="B282" s="208" t="s">
        <v>254</v>
      </c>
      <c r="C282" s="169">
        <v>23.25</v>
      </c>
      <c r="D282" s="204" t="s">
        <v>12</v>
      </c>
      <c r="E282" s="14"/>
      <c r="F282" s="151">
        <f t="shared" ref="F282:F283" si="41">ROUND(C282*E282,2)</f>
        <v>0</v>
      </c>
    </row>
    <row r="283" spans="1:6" x14ac:dyDescent="0.25">
      <c r="A283" s="177">
        <v>9.1999999999999993</v>
      </c>
      <c r="B283" s="178" t="s">
        <v>255</v>
      </c>
      <c r="C283" s="215">
        <v>1</v>
      </c>
      <c r="D283" s="214" t="s">
        <v>10</v>
      </c>
      <c r="E283" s="14"/>
      <c r="F283" s="151">
        <f t="shared" si="41"/>
        <v>0</v>
      </c>
    </row>
    <row r="284" spans="1:6" x14ac:dyDescent="0.25">
      <c r="A284" s="200"/>
      <c r="B284" s="217"/>
      <c r="C284" s="169"/>
      <c r="D284" s="218"/>
      <c r="E284" s="616"/>
      <c r="F284" s="164"/>
    </row>
    <row r="285" spans="1:6" x14ac:dyDescent="0.25">
      <c r="A285" s="219">
        <v>10</v>
      </c>
      <c r="B285" s="220" t="s">
        <v>121</v>
      </c>
      <c r="C285" s="169"/>
      <c r="D285" s="218"/>
      <c r="E285" s="616"/>
      <c r="F285" s="164"/>
    </row>
    <row r="286" spans="1:6" x14ac:dyDescent="0.25">
      <c r="A286" s="177">
        <v>10.1</v>
      </c>
      <c r="B286" s="16" t="s">
        <v>87</v>
      </c>
      <c r="C286" s="215">
        <v>1</v>
      </c>
      <c r="D286" s="214" t="s">
        <v>10</v>
      </c>
      <c r="E286" s="14"/>
      <c r="F286" s="151">
        <f t="shared" ref="F286:F295" si="42">ROUND(C286*E286,2)</f>
        <v>0</v>
      </c>
    </row>
    <row r="287" spans="1:6" x14ac:dyDescent="0.25">
      <c r="A287" s="177">
        <v>10.199999999999999</v>
      </c>
      <c r="B287" s="16" t="s">
        <v>88</v>
      </c>
      <c r="C287" s="215">
        <v>1</v>
      </c>
      <c r="D287" s="214" t="s">
        <v>10</v>
      </c>
      <c r="E287" s="14"/>
      <c r="F287" s="151">
        <f t="shared" si="42"/>
        <v>0</v>
      </c>
    </row>
    <row r="288" spans="1:6" ht="25.5" x14ac:dyDescent="0.25">
      <c r="A288" s="177">
        <v>10.3</v>
      </c>
      <c r="B288" s="212" t="s">
        <v>600</v>
      </c>
      <c r="C288" s="215">
        <v>1</v>
      </c>
      <c r="D288" s="214" t="s">
        <v>10</v>
      </c>
      <c r="E288" s="14"/>
      <c r="F288" s="151">
        <f t="shared" si="42"/>
        <v>0</v>
      </c>
    </row>
    <row r="289" spans="1:6" x14ac:dyDescent="0.25">
      <c r="A289" s="177">
        <v>10.4</v>
      </c>
      <c r="B289" s="31" t="s">
        <v>125</v>
      </c>
      <c r="C289" s="215">
        <v>1</v>
      </c>
      <c r="D289" s="214" t="s">
        <v>10</v>
      </c>
      <c r="E289" s="14"/>
      <c r="F289" s="151">
        <f t="shared" si="42"/>
        <v>0</v>
      </c>
    </row>
    <row r="290" spans="1:6" x14ac:dyDescent="0.25">
      <c r="A290" s="177">
        <v>10.5</v>
      </c>
      <c r="B290" s="178" t="s">
        <v>309</v>
      </c>
      <c r="C290" s="221">
        <v>1</v>
      </c>
      <c r="D290" s="214" t="s">
        <v>10</v>
      </c>
      <c r="E290" s="14"/>
      <c r="F290" s="151">
        <f t="shared" si="42"/>
        <v>0</v>
      </c>
    </row>
    <row r="291" spans="1:6" x14ac:dyDescent="0.25">
      <c r="A291" s="177">
        <v>10.6</v>
      </c>
      <c r="B291" s="178" t="s">
        <v>603</v>
      </c>
      <c r="C291" s="221">
        <v>1</v>
      </c>
      <c r="D291" s="214" t="s">
        <v>10</v>
      </c>
      <c r="E291" s="14"/>
      <c r="F291" s="151">
        <f t="shared" si="42"/>
        <v>0</v>
      </c>
    </row>
    <row r="292" spans="1:6" x14ac:dyDescent="0.25">
      <c r="A292" s="177">
        <v>10.7</v>
      </c>
      <c r="B292" s="178" t="s">
        <v>259</v>
      </c>
      <c r="C292" s="215">
        <v>1</v>
      </c>
      <c r="D292" s="214" t="s">
        <v>10</v>
      </c>
      <c r="E292" s="14"/>
      <c r="F292" s="151">
        <f t="shared" si="42"/>
        <v>0</v>
      </c>
    </row>
    <row r="293" spans="1:6" x14ac:dyDescent="0.25">
      <c r="A293" s="177">
        <v>10.8</v>
      </c>
      <c r="B293" s="178" t="s">
        <v>260</v>
      </c>
      <c r="C293" s="215">
        <v>1</v>
      </c>
      <c r="D293" s="214" t="s">
        <v>10</v>
      </c>
      <c r="E293" s="14"/>
      <c r="F293" s="151">
        <f t="shared" si="42"/>
        <v>0</v>
      </c>
    </row>
    <row r="294" spans="1:6" x14ac:dyDescent="0.25">
      <c r="A294" s="177">
        <v>10.9</v>
      </c>
      <c r="B294" s="178" t="s">
        <v>66</v>
      </c>
      <c r="C294" s="215">
        <v>1</v>
      </c>
      <c r="D294" s="222" t="s">
        <v>25</v>
      </c>
      <c r="E294" s="14"/>
      <c r="F294" s="151">
        <f t="shared" si="42"/>
        <v>0</v>
      </c>
    </row>
    <row r="295" spans="1:6" x14ac:dyDescent="0.25">
      <c r="A295" s="211">
        <v>10.1</v>
      </c>
      <c r="B295" s="178" t="s">
        <v>90</v>
      </c>
      <c r="C295" s="215">
        <v>1</v>
      </c>
      <c r="D295" s="222" t="s">
        <v>25</v>
      </c>
      <c r="E295" s="14"/>
      <c r="F295" s="151">
        <f t="shared" si="42"/>
        <v>0</v>
      </c>
    </row>
    <row r="296" spans="1:6" x14ac:dyDescent="0.25">
      <c r="A296" s="177">
        <v>10.11</v>
      </c>
      <c r="B296" s="178" t="s">
        <v>261</v>
      </c>
      <c r="C296" s="215">
        <v>2</v>
      </c>
      <c r="D296" s="214" t="s">
        <v>10</v>
      </c>
      <c r="E296" s="14"/>
      <c r="F296" s="151">
        <f>ROUND(C296*E296,2)</f>
        <v>0</v>
      </c>
    </row>
    <row r="297" spans="1:6" x14ac:dyDescent="0.25">
      <c r="A297" s="177">
        <v>10.119999999999999</v>
      </c>
      <c r="B297" s="178" t="s">
        <v>262</v>
      </c>
      <c r="C297" s="215">
        <v>1</v>
      </c>
      <c r="D297" s="214" t="s">
        <v>10</v>
      </c>
      <c r="E297" s="14"/>
      <c r="F297" s="151">
        <f>ROUND(C297*E297,2)</f>
        <v>0</v>
      </c>
    </row>
    <row r="298" spans="1:6" x14ac:dyDescent="0.25">
      <c r="A298" s="177">
        <v>10.130000000000001</v>
      </c>
      <c r="B298" s="223" t="s">
        <v>263</v>
      </c>
      <c r="C298" s="215">
        <v>1</v>
      </c>
      <c r="D298" s="214" t="s">
        <v>10</v>
      </c>
      <c r="E298" s="14"/>
      <c r="F298" s="151">
        <f>ROUND(C298*E298,2)</f>
        <v>0</v>
      </c>
    </row>
    <row r="299" spans="1:6" x14ac:dyDescent="0.25">
      <c r="A299" s="200"/>
      <c r="B299" s="166"/>
      <c r="C299" s="215"/>
      <c r="D299" s="222"/>
      <c r="E299" s="616"/>
      <c r="F299" s="151"/>
    </row>
    <row r="300" spans="1:6" x14ac:dyDescent="0.25">
      <c r="A300" s="219">
        <v>11</v>
      </c>
      <c r="B300" s="220" t="s">
        <v>27</v>
      </c>
      <c r="C300" s="169"/>
      <c r="D300" s="204"/>
      <c r="E300" s="616"/>
      <c r="F300" s="164"/>
    </row>
    <row r="301" spans="1:6" x14ac:dyDescent="0.25">
      <c r="A301" s="177">
        <v>11.1</v>
      </c>
      <c r="B301" s="178" t="s">
        <v>264</v>
      </c>
      <c r="C301" s="169">
        <v>1</v>
      </c>
      <c r="D301" s="214" t="s">
        <v>10</v>
      </c>
      <c r="E301" s="616"/>
      <c r="F301" s="151">
        <f t="shared" ref="F301:F305" si="43">ROUND(C301*E301,2)</f>
        <v>0</v>
      </c>
    </row>
    <row r="302" spans="1:6" x14ac:dyDescent="0.25">
      <c r="A302" s="177">
        <v>11.2</v>
      </c>
      <c r="B302" s="178" t="s">
        <v>265</v>
      </c>
      <c r="C302" s="169">
        <v>6</v>
      </c>
      <c r="D302" s="214" t="s">
        <v>10</v>
      </c>
      <c r="E302" s="616"/>
      <c r="F302" s="151">
        <f t="shared" si="43"/>
        <v>0</v>
      </c>
    </row>
    <row r="303" spans="1:6" x14ac:dyDescent="0.25">
      <c r="A303" s="177">
        <v>11.3</v>
      </c>
      <c r="B303" s="178" t="s">
        <v>266</v>
      </c>
      <c r="C303" s="169">
        <v>3</v>
      </c>
      <c r="D303" s="214" t="s">
        <v>10</v>
      </c>
      <c r="E303" s="616"/>
      <c r="F303" s="151">
        <f t="shared" si="43"/>
        <v>0</v>
      </c>
    </row>
    <row r="304" spans="1:6" x14ac:dyDescent="0.25">
      <c r="A304" s="177">
        <v>11.4</v>
      </c>
      <c r="B304" s="178" t="s">
        <v>136</v>
      </c>
      <c r="C304" s="169">
        <v>2</v>
      </c>
      <c r="D304" s="214" t="s">
        <v>10</v>
      </c>
      <c r="E304" s="616"/>
      <c r="F304" s="151">
        <f t="shared" si="43"/>
        <v>0</v>
      </c>
    </row>
    <row r="305" spans="1:6" x14ac:dyDescent="0.25">
      <c r="A305" s="177">
        <v>11.5</v>
      </c>
      <c r="B305" s="178" t="s">
        <v>267</v>
      </c>
      <c r="C305" s="169">
        <v>1</v>
      </c>
      <c r="D305" s="214" t="s">
        <v>10</v>
      </c>
      <c r="E305" s="616"/>
      <c r="F305" s="151">
        <f t="shared" si="43"/>
        <v>0</v>
      </c>
    </row>
    <row r="306" spans="1:6" x14ac:dyDescent="0.25">
      <c r="A306" s="200"/>
      <c r="B306" s="224"/>
      <c r="C306" s="169"/>
      <c r="D306" s="204"/>
      <c r="E306" s="616"/>
      <c r="F306" s="164"/>
    </row>
    <row r="307" spans="1:6" x14ac:dyDescent="0.25">
      <c r="A307" s="177">
        <v>12</v>
      </c>
      <c r="B307" s="225" t="s">
        <v>310</v>
      </c>
      <c r="C307" s="169">
        <v>1</v>
      </c>
      <c r="D307" s="214" t="s">
        <v>10</v>
      </c>
      <c r="E307" s="616"/>
      <c r="F307" s="151">
        <f t="shared" ref="F307" si="44">ROUND(C307*E307,2)</f>
        <v>0</v>
      </c>
    </row>
    <row r="308" spans="1:6" x14ac:dyDescent="0.25">
      <c r="A308" s="177"/>
      <c r="B308" s="178"/>
      <c r="C308" s="169"/>
      <c r="D308" s="214"/>
      <c r="E308" s="616"/>
      <c r="F308" s="151"/>
    </row>
    <row r="309" spans="1:6" x14ac:dyDescent="0.25">
      <c r="A309" s="55"/>
      <c r="B309" s="197" t="s">
        <v>742</v>
      </c>
      <c r="C309" s="166"/>
      <c r="D309" s="166"/>
      <c r="E309" s="622"/>
      <c r="F309" s="198">
        <f>ROUND(SUM(F238:F308),2)</f>
        <v>0</v>
      </c>
    </row>
    <row r="310" spans="1:6" x14ac:dyDescent="0.25">
      <c r="A310" s="165" t="s">
        <v>29</v>
      </c>
      <c r="B310" s="157" t="s">
        <v>743</v>
      </c>
      <c r="C310" s="226"/>
      <c r="D310" s="227"/>
      <c r="E310" s="617"/>
      <c r="F310" s="151"/>
    </row>
    <row r="311" spans="1:6" x14ac:dyDescent="0.25">
      <c r="A311" s="177"/>
      <c r="B311" s="178"/>
      <c r="C311" s="169"/>
      <c r="D311" s="214"/>
      <c r="E311" s="616"/>
      <c r="F311" s="151"/>
    </row>
    <row r="312" spans="1:6" x14ac:dyDescent="0.25">
      <c r="A312" s="219">
        <v>1</v>
      </c>
      <c r="B312" s="220" t="s">
        <v>16</v>
      </c>
      <c r="C312" s="169"/>
      <c r="D312" s="204"/>
      <c r="E312" s="616"/>
      <c r="F312" s="164"/>
    </row>
    <row r="313" spans="1:6" x14ac:dyDescent="0.25">
      <c r="A313" s="228">
        <v>1.1000000000000001</v>
      </c>
      <c r="B313" s="148" t="s">
        <v>311</v>
      </c>
      <c r="C313" s="226">
        <v>98</v>
      </c>
      <c r="D313" s="108" t="s">
        <v>11</v>
      </c>
      <c r="E313" s="14"/>
      <c r="F313" s="151">
        <f>ROUND(C313*E313,2)</f>
        <v>0</v>
      </c>
    </row>
    <row r="314" spans="1:6" x14ac:dyDescent="0.25">
      <c r="A314" s="177"/>
      <c r="B314" s="178"/>
      <c r="C314" s="169"/>
      <c r="D314" s="214"/>
      <c r="E314" s="616"/>
      <c r="F314" s="151"/>
    </row>
    <row r="315" spans="1:6" x14ac:dyDescent="0.25">
      <c r="A315" s="219">
        <v>1</v>
      </c>
      <c r="B315" s="220" t="s">
        <v>7</v>
      </c>
      <c r="C315" s="169"/>
      <c r="D315" s="204"/>
      <c r="E315" s="616"/>
      <c r="F315" s="164"/>
    </row>
    <row r="316" spans="1:6" x14ac:dyDescent="0.25">
      <c r="A316" s="177">
        <v>1.1000000000000001</v>
      </c>
      <c r="B316" s="178" t="s">
        <v>123</v>
      </c>
      <c r="C316" s="169">
        <v>39.130000000000003</v>
      </c>
      <c r="D316" s="214" t="s">
        <v>8</v>
      </c>
      <c r="E316" s="616"/>
      <c r="F316" s="151">
        <f t="shared" ref="F316:F318" si="45">ROUND(C316*E316,2)</f>
        <v>0</v>
      </c>
    </row>
    <row r="317" spans="1:6" x14ac:dyDescent="0.25">
      <c r="A317" s="177">
        <v>1.2</v>
      </c>
      <c r="B317" s="178" t="s">
        <v>724</v>
      </c>
      <c r="C317" s="169">
        <v>15.45</v>
      </c>
      <c r="D317" s="214" t="s">
        <v>8</v>
      </c>
      <c r="E317" s="616"/>
      <c r="F317" s="151">
        <f t="shared" si="45"/>
        <v>0</v>
      </c>
    </row>
    <row r="318" spans="1:6" x14ac:dyDescent="0.25">
      <c r="A318" s="177">
        <v>1.3</v>
      </c>
      <c r="B318" s="178" t="s">
        <v>725</v>
      </c>
      <c r="C318" s="169">
        <v>28.42</v>
      </c>
      <c r="D318" s="214" t="s">
        <v>8</v>
      </c>
      <c r="E318" s="616"/>
      <c r="F318" s="151">
        <f t="shared" si="45"/>
        <v>0</v>
      </c>
    </row>
    <row r="319" spans="1:6" x14ac:dyDescent="0.25">
      <c r="A319" s="177"/>
      <c r="B319" s="178"/>
      <c r="C319" s="169"/>
      <c r="D319" s="214"/>
      <c r="E319" s="616"/>
      <c r="F319" s="151"/>
    </row>
    <row r="320" spans="1:6" x14ac:dyDescent="0.25">
      <c r="A320" s="219">
        <v>2</v>
      </c>
      <c r="B320" s="229" t="s">
        <v>127</v>
      </c>
      <c r="C320" s="169"/>
      <c r="D320" s="204"/>
      <c r="E320" s="616"/>
      <c r="F320" s="164"/>
    </row>
    <row r="321" spans="1:6" x14ac:dyDescent="0.25">
      <c r="A321" s="177">
        <v>2.1</v>
      </c>
      <c r="B321" s="230" t="s">
        <v>128</v>
      </c>
      <c r="C321" s="169">
        <v>8.89</v>
      </c>
      <c r="D321" s="214" t="s">
        <v>8</v>
      </c>
      <c r="E321" s="616"/>
      <c r="F321" s="151">
        <f t="shared" ref="F321:F325" si="46">ROUND(C321*E321,2)</f>
        <v>0</v>
      </c>
    </row>
    <row r="322" spans="1:6" x14ac:dyDescent="0.25">
      <c r="A322" s="177">
        <v>2.2000000000000002</v>
      </c>
      <c r="B322" s="230" t="s">
        <v>129</v>
      </c>
      <c r="C322" s="169">
        <v>2.25</v>
      </c>
      <c r="D322" s="214" t="s">
        <v>8</v>
      </c>
      <c r="E322" s="616"/>
      <c r="F322" s="151">
        <f t="shared" si="46"/>
        <v>0</v>
      </c>
    </row>
    <row r="323" spans="1:6" x14ac:dyDescent="0.25">
      <c r="A323" s="177">
        <v>2.2999999999999998</v>
      </c>
      <c r="B323" s="230" t="s">
        <v>130</v>
      </c>
      <c r="C323" s="169">
        <v>1.8</v>
      </c>
      <c r="D323" s="214" t="s">
        <v>8</v>
      </c>
      <c r="E323" s="616"/>
      <c r="F323" s="151">
        <f t="shared" si="46"/>
        <v>0</v>
      </c>
    </row>
    <row r="324" spans="1:6" x14ac:dyDescent="0.25">
      <c r="A324" s="177">
        <v>2.4</v>
      </c>
      <c r="B324" s="230" t="s">
        <v>131</v>
      </c>
      <c r="C324" s="169">
        <v>3.56</v>
      </c>
      <c r="D324" s="214" t="s">
        <v>8</v>
      </c>
      <c r="E324" s="616"/>
      <c r="F324" s="151">
        <f t="shared" si="46"/>
        <v>0</v>
      </c>
    </row>
    <row r="325" spans="1:6" x14ac:dyDescent="0.25">
      <c r="A325" s="177">
        <v>2.5</v>
      </c>
      <c r="B325" s="230" t="s">
        <v>132</v>
      </c>
      <c r="C325" s="169">
        <v>1.51</v>
      </c>
      <c r="D325" s="214" t="s">
        <v>8</v>
      </c>
      <c r="E325" s="616"/>
      <c r="F325" s="151">
        <f t="shared" si="46"/>
        <v>0</v>
      </c>
    </row>
    <row r="326" spans="1:6" x14ac:dyDescent="0.25">
      <c r="A326" s="177"/>
      <c r="B326" s="178"/>
      <c r="C326" s="169"/>
      <c r="D326" s="214"/>
      <c r="E326" s="616"/>
      <c r="F326" s="151"/>
    </row>
    <row r="327" spans="1:6" x14ac:dyDescent="0.25">
      <c r="A327" s="219">
        <v>3</v>
      </c>
      <c r="B327" s="220" t="s">
        <v>342</v>
      </c>
      <c r="C327" s="169"/>
      <c r="D327" s="204"/>
      <c r="E327" s="616"/>
      <c r="F327" s="164"/>
    </row>
    <row r="328" spans="1:6" x14ac:dyDescent="0.25">
      <c r="A328" s="177">
        <v>3.1</v>
      </c>
      <c r="B328" s="178" t="s">
        <v>726</v>
      </c>
      <c r="C328" s="169">
        <v>142.4</v>
      </c>
      <c r="D328" s="214" t="s">
        <v>9</v>
      </c>
      <c r="E328" s="616"/>
      <c r="F328" s="151">
        <f t="shared" ref="F328:F329" si="47">ROUND(C328*E328,2)</f>
        <v>0</v>
      </c>
    </row>
    <row r="329" spans="1:6" x14ac:dyDescent="0.25">
      <c r="A329" s="177">
        <v>3.2</v>
      </c>
      <c r="B329" s="178" t="s">
        <v>727</v>
      </c>
      <c r="C329" s="169">
        <v>53.4</v>
      </c>
      <c r="D329" s="214" t="s">
        <v>9</v>
      </c>
      <c r="E329" s="616"/>
      <c r="F329" s="151">
        <f t="shared" si="47"/>
        <v>0</v>
      </c>
    </row>
    <row r="330" spans="1:6" x14ac:dyDescent="0.25">
      <c r="A330" s="177"/>
      <c r="B330" s="178"/>
      <c r="C330" s="169"/>
      <c r="D330" s="214"/>
      <c r="E330" s="616"/>
      <c r="F330" s="151"/>
    </row>
    <row r="331" spans="1:6" x14ac:dyDescent="0.25">
      <c r="A331" s="219">
        <v>4</v>
      </c>
      <c r="B331" s="220" t="s">
        <v>313</v>
      </c>
      <c r="C331" s="169"/>
      <c r="D331" s="204"/>
      <c r="E331" s="616"/>
      <c r="F331" s="164"/>
    </row>
    <row r="332" spans="1:6" x14ac:dyDescent="0.25">
      <c r="A332" s="177">
        <v>4.0999999999999996</v>
      </c>
      <c r="B332" s="178" t="s">
        <v>20</v>
      </c>
      <c r="C332" s="169">
        <v>89.8</v>
      </c>
      <c r="D332" s="214" t="s">
        <v>9</v>
      </c>
      <c r="E332" s="616"/>
      <c r="F332" s="151">
        <f t="shared" ref="F332:F334" si="48">ROUND(C332*E332,2)</f>
        <v>0</v>
      </c>
    </row>
    <row r="333" spans="1:6" x14ac:dyDescent="0.25">
      <c r="A333" s="177">
        <v>4.2</v>
      </c>
      <c r="B333" s="178" t="s">
        <v>728</v>
      </c>
      <c r="C333" s="169">
        <v>89.8</v>
      </c>
      <c r="D333" s="214" t="s">
        <v>9</v>
      </c>
      <c r="E333" s="616"/>
      <c r="F333" s="151">
        <f t="shared" si="48"/>
        <v>0</v>
      </c>
    </row>
    <row r="334" spans="1:6" x14ac:dyDescent="0.25">
      <c r="A334" s="177">
        <v>4.3</v>
      </c>
      <c r="B334" s="178" t="s">
        <v>24</v>
      </c>
      <c r="C334" s="169">
        <v>536</v>
      </c>
      <c r="D334" s="214" t="s">
        <v>11</v>
      </c>
      <c r="E334" s="616"/>
      <c r="F334" s="151">
        <f t="shared" si="48"/>
        <v>0</v>
      </c>
    </row>
    <row r="335" spans="1:6" x14ac:dyDescent="0.25">
      <c r="A335" s="177"/>
      <c r="B335" s="178"/>
      <c r="C335" s="169"/>
      <c r="D335" s="214"/>
      <c r="E335" s="616"/>
      <c r="F335" s="151"/>
    </row>
    <row r="336" spans="1:6" x14ac:dyDescent="0.25">
      <c r="A336" s="219">
        <v>5</v>
      </c>
      <c r="B336" s="220" t="s">
        <v>47</v>
      </c>
      <c r="C336" s="169"/>
      <c r="D336" s="204"/>
      <c r="E336" s="616"/>
      <c r="F336" s="164"/>
    </row>
    <row r="337" spans="1:6" x14ac:dyDescent="0.25">
      <c r="A337" s="177">
        <v>5.0999999999999996</v>
      </c>
      <c r="B337" s="178" t="s">
        <v>124</v>
      </c>
      <c r="C337" s="169">
        <v>89.8</v>
      </c>
      <c r="D337" s="214" t="s">
        <v>9</v>
      </c>
      <c r="E337" s="616"/>
      <c r="F337" s="151">
        <f t="shared" ref="F337:F338" si="49">ROUND(C337*E337,2)</f>
        <v>0</v>
      </c>
    </row>
    <row r="338" spans="1:6" x14ac:dyDescent="0.25">
      <c r="A338" s="177">
        <v>5.2</v>
      </c>
      <c r="B338" s="178" t="s">
        <v>729</v>
      </c>
      <c r="C338" s="169">
        <v>89.8</v>
      </c>
      <c r="D338" s="214" t="s">
        <v>9</v>
      </c>
      <c r="E338" s="616"/>
      <c r="F338" s="151">
        <f t="shared" si="49"/>
        <v>0</v>
      </c>
    </row>
    <row r="339" spans="1:6" x14ac:dyDescent="0.25">
      <c r="A339" s="177"/>
      <c r="B339" s="178"/>
      <c r="C339" s="169"/>
      <c r="D339" s="214"/>
      <c r="E339" s="616"/>
      <c r="F339" s="151"/>
    </row>
    <row r="340" spans="1:6" ht="25.5" x14ac:dyDescent="0.25">
      <c r="A340" s="177">
        <v>6</v>
      </c>
      <c r="B340" s="180" t="s">
        <v>730</v>
      </c>
      <c r="C340" s="169">
        <v>94</v>
      </c>
      <c r="D340" s="214" t="s">
        <v>11</v>
      </c>
      <c r="E340" s="616"/>
      <c r="F340" s="151">
        <f t="shared" ref="F340" si="50">ROUND(C340*E340,2)</f>
        <v>0</v>
      </c>
    </row>
    <row r="341" spans="1:6" x14ac:dyDescent="0.25">
      <c r="A341" s="177"/>
      <c r="B341" s="178"/>
      <c r="C341" s="169"/>
      <c r="D341" s="214"/>
      <c r="E341" s="616"/>
      <c r="F341" s="151"/>
    </row>
    <row r="342" spans="1:6" x14ac:dyDescent="0.25">
      <c r="A342" s="177">
        <v>7</v>
      </c>
      <c r="B342" s="178" t="s">
        <v>731</v>
      </c>
      <c r="C342" s="169">
        <v>1</v>
      </c>
      <c r="D342" s="214" t="s">
        <v>10</v>
      </c>
      <c r="E342" s="616"/>
      <c r="F342" s="151">
        <f t="shared" ref="F342" si="51">ROUND(C342*E342,2)</f>
        <v>0</v>
      </c>
    </row>
    <row r="343" spans="1:6" x14ac:dyDescent="0.25">
      <c r="A343" s="177"/>
      <c r="B343" s="178"/>
      <c r="C343" s="169"/>
      <c r="D343" s="214"/>
      <c r="E343" s="616"/>
      <c r="F343" s="151"/>
    </row>
    <row r="344" spans="1:6" x14ac:dyDescent="0.25">
      <c r="A344" s="219">
        <v>8</v>
      </c>
      <c r="B344" s="220" t="s">
        <v>732</v>
      </c>
      <c r="C344" s="169">
        <v>1</v>
      </c>
      <c r="D344" s="204" t="s">
        <v>60</v>
      </c>
      <c r="E344" s="616"/>
      <c r="F344" s="151">
        <f t="shared" ref="F344" si="52">ROUND(C344*E344,2)</f>
        <v>0</v>
      </c>
    </row>
    <row r="345" spans="1:6" x14ac:dyDescent="0.25">
      <c r="A345" s="55"/>
      <c r="B345" s="197" t="s">
        <v>733</v>
      </c>
      <c r="C345" s="166"/>
      <c r="D345" s="166"/>
      <c r="E345" s="622"/>
      <c r="F345" s="198">
        <f>ROUND(SUM(F311:F344),2)</f>
        <v>0</v>
      </c>
    </row>
    <row r="346" spans="1:6" x14ac:dyDescent="0.25">
      <c r="A346" s="231"/>
      <c r="B346" s="173" t="s">
        <v>756</v>
      </c>
      <c r="C346" s="174"/>
      <c r="D346" s="174"/>
      <c r="E346" s="619"/>
      <c r="F346" s="175">
        <f>+F345+F309+F235</f>
        <v>0</v>
      </c>
    </row>
    <row r="347" spans="1:6" x14ac:dyDescent="0.25">
      <c r="A347" s="137"/>
      <c r="B347" s="138" t="s">
        <v>588</v>
      </c>
      <c r="C347" s="139"/>
      <c r="D347" s="140"/>
      <c r="E347" s="614"/>
      <c r="F347" s="141">
        <f>+F346+F138</f>
        <v>0</v>
      </c>
    </row>
    <row r="348" spans="1:6" x14ac:dyDescent="0.25">
      <c r="A348" s="85"/>
      <c r="B348" s="86"/>
      <c r="C348" s="87"/>
      <c r="D348" s="88"/>
      <c r="E348" s="601"/>
      <c r="F348" s="89"/>
    </row>
    <row r="349" spans="1:6" x14ac:dyDescent="0.25">
      <c r="A349" s="232" t="s">
        <v>107</v>
      </c>
      <c r="B349" s="233" t="s">
        <v>315</v>
      </c>
      <c r="C349" s="234"/>
      <c r="D349" s="235"/>
      <c r="E349" s="625"/>
      <c r="F349" s="236"/>
    </row>
    <row r="350" spans="1:6" x14ac:dyDescent="0.25">
      <c r="A350" s="237"/>
      <c r="B350" s="238"/>
      <c r="C350" s="234"/>
      <c r="D350" s="235"/>
      <c r="E350" s="625"/>
      <c r="F350" s="236"/>
    </row>
    <row r="351" spans="1:6" x14ac:dyDescent="0.25">
      <c r="A351" s="239" t="s">
        <v>747</v>
      </c>
      <c r="B351" s="22" t="s">
        <v>316</v>
      </c>
      <c r="C351" s="127"/>
      <c r="D351" s="240"/>
      <c r="E351" s="612"/>
      <c r="F351" s="241"/>
    </row>
    <row r="352" spans="1:6" x14ac:dyDescent="0.25">
      <c r="A352" s="242"/>
      <c r="B352" s="243"/>
      <c r="C352" s="127"/>
      <c r="D352" s="240"/>
      <c r="E352" s="612"/>
      <c r="F352" s="241"/>
    </row>
    <row r="353" spans="1:6" x14ac:dyDescent="0.25">
      <c r="A353" s="244">
        <v>1</v>
      </c>
      <c r="B353" s="126" t="s">
        <v>171</v>
      </c>
      <c r="C353" s="245">
        <v>76.900000000000006</v>
      </c>
      <c r="D353" s="128" t="s">
        <v>11</v>
      </c>
      <c r="E353" s="612"/>
      <c r="F353" s="129">
        <f t="shared" ref="F353:F385" si="53">ROUND(C353*E353,2)</f>
        <v>0</v>
      </c>
    </row>
    <row r="354" spans="1:6" x14ac:dyDescent="0.25">
      <c r="A354" s="246"/>
      <c r="B354" s="243"/>
      <c r="C354" s="127"/>
      <c r="D354" s="128"/>
      <c r="E354" s="626"/>
      <c r="F354" s="129">
        <f t="shared" si="53"/>
        <v>0</v>
      </c>
    </row>
    <row r="355" spans="1:6" x14ac:dyDescent="0.25">
      <c r="A355" s="247">
        <v>2</v>
      </c>
      <c r="B355" s="22" t="s">
        <v>172</v>
      </c>
      <c r="C355" s="248"/>
      <c r="D355" s="28"/>
      <c r="E355" s="627"/>
      <c r="F355" s="129">
        <f t="shared" si="53"/>
        <v>0</v>
      </c>
    </row>
    <row r="356" spans="1:6" x14ac:dyDescent="0.25">
      <c r="A356" s="249">
        <v>2.1</v>
      </c>
      <c r="B356" s="25" t="s">
        <v>173</v>
      </c>
      <c r="C356" s="245">
        <v>153.80000000000001</v>
      </c>
      <c r="D356" s="28" t="s">
        <v>11</v>
      </c>
      <c r="E356" s="627"/>
      <c r="F356" s="129">
        <f t="shared" si="53"/>
        <v>0</v>
      </c>
    </row>
    <row r="357" spans="1:6" x14ac:dyDescent="0.25">
      <c r="A357" s="249">
        <v>2.2000000000000002</v>
      </c>
      <c r="B357" s="25" t="s">
        <v>174</v>
      </c>
      <c r="C357" s="245">
        <v>76.900000000000006</v>
      </c>
      <c r="D357" s="250" t="s">
        <v>9</v>
      </c>
      <c r="E357" s="627"/>
      <c r="F357" s="129">
        <f t="shared" si="53"/>
        <v>0</v>
      </c>
    </row>
    <row r="358" spans="1:6" x14ac:dyDescent="0.25">
      <c r="A358" s="249">
        <v>2.2999999999999998</v>
      </c>
      <c r="B358" s="25" t="s">
        <v>175</v>
      </c>
      <c r="C358" s="245">
        <v>5.27</v>
      </c>
      <c r="D358" s="250" t="s">
        <v>18</v>
      </c>
      <c r="E358" s="627"/>
      <c r="F358" s="129">
        <f t="shared" si="53"/>
        <v>0</v>
      </c>
    </row>
    <row r="359" spans="1:6" x14ac:dyDescent="0.25">
      <c r="A359" s="246"/>
      <c r="B359" s="251"/>
      <c r="C359" s="127"/>
      <c r="D359" s="128"/>
      <c r="E359" s="626"/>
      <c r="F359" s="129">
        <f t="shared" si="53"/>
        <v>0</v>
      </c>
    </row>
    <row r="360" spans="1:6" x14ac:dyDescent="0.25">
      <c r="A360" s="252">
        <v>3</v>
      </c>
      <c r="B360" s="253" t="s">
        <v>17</v>
      </c>
      <c r="C360" s="127"/>
      <c r="D360" s="254"/>
      <c r="E360" s="626"/>
      <c r="F360" s="129">
        <f t="shared" si="53"/>
        <v>0</v>
      </c>
    </row>
    <row r="361" spans="1:6" x14ac:dyDescent="0.25">
      <c r="A361" s="249">
        <v>3.1</v>
      </c>
      <c r="B361" s="25" t="s">
        <v>176</v>
      </c>
      <c r="C361" s="245">
        <v>108.43</v>
      </c>
      <c r="D361" s="23" t="s">
        <v>5</v>
      </c>
      <c r="E361" s="612"/>
      <c r="F361" s="129">
        <f t="shared" si="53"/>
        <v>0</v>
      </c>
    </row>
    <row r="362" spans="1:6" x14ac:dyDescent="0.25">
      <c r="A362" s="249">
        <v>3.2</v>
      </c>
      <c r="B362" s="25" t="s">
        <v>155</v>
      </c>
      <c r="C362" s="245">
        <v>7.69</v>
      </c>
      <c r="D362" s="23" t="s">
        <v>31</v>
      </c>
      <c r="E362" s="612"/>
      <c r="F362" s="129">
        <f t="shared" si="53"/>
        <v>0</v>
      </c>
    </row>
    <row r="363" spans="1:6" ht="25.5" x14ac:dyDescent="0.25">
      <c r="A363" s="249">
        <v>3.3</v>
      </c>
      <c r="B363" s="114" t="s">
        <v>583</v>
      </c>
      <c r="C363" s="245">
        <v>26.02</v>
      </c>
      <c r="D363" s="23" t="s">
        <v>18</v>
      </c>
      <c r="E363" s="628"/>
      <c r="F363" s="129">
        <f t="shared" ref="F363" si="54">ROUND((C363*E363),2)</f>
        <v>0</v>
      </c>
    </row>
    <row r="364" spans="1:6" x14ac:dyDescent="0.25">
      <c r="A364" s="249">
        <v>3.4</v>
      </c>
      <c r="B364" s="25" t="s">
        <v>177</v>
      </c>
      <c r="C364" s="245">
        <v>86.23</v>
      </c>
      <c r="D364" s="23" t="s">
        <v>6</v>
      </c>
      <c r="E364" s="612"/>
      <c r="F364" s="129">
        <f t="shared" si="53"/>
        <v>0</v>
      </c>
    </row>
    <row r="365" spans="1:6" x14ac:dyDescent="0.25">
      <c r="A365" s="249">
        <v>3.5</v>
      </c>
      <c r="B365" s="25" t="s">
        <v>178</v>
      </c>
      <c r="C365" s="245">
        <v>53.77</v>
      </c>
      <c r="D365" s="23" t="s">
        <v>18</v>
      </c>
      <c r="E365" s="612"/>
      <c r="F365" s="129">
        <f t="shared" si="53"/>
        <v>0</v>
      </c>
    </row>
    <row r="366" spans="1:6" x14ac:dyDescent="0.25">
      <c r="A366" s="255"/>
      <c r="B366" s="243"/>
      <c r="C366" s="256"/>
      <c r="D366" s="128"/>
      <c r="E366" s="626"/>
      <c r="F366" s="129">
        <f t="shared" si="53"/>
        <v>0</v>
      </c>
    </row>
    <row r="367" spans="1:6" x14ac:dyDescent="0.25">
      <c r="A367" s="125">
        <v>3</v>
      </c>
      <c r="B367" s="126" t="s">
        <v>179</v>
      </c>
      <c r="C367" s="256"/>
      <c r="D367" s="128"/>
      <c r="E367" s="626"/>
      <c r="F367" s="129">
        <f t="shared" si="53"/>
        <v>0</v>
      </c>
    </row>
    <row r="368" spans="1:6" x14ac:dyDescent="0.25">
      <c r="A368" s="130">
        <v>3.1</v>
      </c>
      <c r="B368" s="257" t="s">
        <v>317</v>
      </c>
      <c r="C368" s="127">
        <v>80.75</v>
      </c>
      <c r="D368" s="128" t="s">
        <v>11</v>
      </c>
      <c r="E368" s="612"/>
      <c r="F368" s="129">
        <f t="shared" si="53"/>
        <v>0</v>
      </c>
    </row>
    <row r="369" spans="1:6" x14ac:dyDescent="0.25">
      <c r="A369" s="258"/>
      <c r="B369" s="257"/>
      <c r="C369" s="127"/>
      <c r="D369" s="128"/>
      <c r="E369" s="612"/>
      <c r="F369" s="129">
        <f t="shared" si="53"/>
        <v>0</v>
      </c>
    </row>
    <row r="370" spans="1:6" x14ac:dyDescent="0.25">
      <c r="A370" s="125">
        <v>4</v>
      </c>
      <c r="B370" s="126" t="s">
        <v>181</v>
      </c>
      <c r="C370" s="127"/>
      <c r="D370" s="128"/>
      <c r="E370" s="612"/>
      <c r="F370" s="129">
        <f t="shared" si="53"/>
        <v>0</v>
      </c>
    </row>
    <row r="371" spans="1:6" x14ac:dyDescent="0.25">
      <c r="A371" s="130">
        <v>4.0999999999999996</v>
      </c>
      <c r="B371" s="257" t="s">
        <v>318</v>
      </c>
      <c r="C371" s="127">
        <v>76.900000000000006</v>
      </c>
      <c r="D371" s="128" t="s">
        <v>11</v>
      </c>
      <c r="E371" s="612"/>
      <c r="F371" s="129">
        <f t="shared" si="53"/>
        <v>0</v>
      </c>
    </row>
    <row r="372" spans="1:6" x14ac:dyDescent="0.25">
      <c r="A372" s="258"/>
      <c r="B372" s="257"/>
      <c r="C372" s="127"/>
      <c r="D372" s="128"/>
      <c r="E372" s="612"/>
      <c r="F372" s="129">
        <f t="shared" si="53"/>
        <v>0</v>
      </c>
    </row>
    <row r="373" spans="1:6" x14ac:dyDescent="0.25">
      <c r="A373" s="125">
        <v>5</v>
      </c>
      <c r="B373" s="126" t="s">
        <v>156</v>
      </c>
      <c r="C373" s="127"/>
      <c r="D373" s="128"/>
      <c r="E373" s="612"/>
      <c r="F373" s="129">
        <f t="shared" si="53"/>
        <v>0</v>
      </c>
    </row>
    <row r="374" spans="1:6" x14ac:dyDescent="0.25">
      <c r="A374" s="130">
        <v>5.0999999999999996</v>
      </c>
      <c r="B374" s="257" t="s">
        <v>318</v>
      </c>
      <c r="C374" s="127">
        <v>76.900000000000006</v>
      </c>
      <c r="D374" s="128" t="s">
        <v>11</v>
      </c>
      <c r="E374" s="612"/>
      <c r="F374" s="129">
        <f t="shared" si="53"/>
        <v>0</v>
      </c>
    </row>
    <row r="375" spans="1:6" x14ac:dyDescent="0.25">
      <c r="A375" s="258"/>
      <c r="B375" s="257"/>
      <c r="C375" s="127"/>
      <c r="D375" s="128"/>
      <c r="E375" s="612"/>
      <c r="F375" s="129">
        <f t="shared" si="53"/>
        <v>0</v>
      </c>
    </row>
    <row r="376" spans="1:6" ht="25.5" x14ac:dyDescent="0.25">
      <c r="A376" s="259">
        <v>6</v>
      </c>
      <c r="B376" s="260" t="s">
        <v>577</v>
      </c>
      <c r="C376" s="127">
        <v>15</v>
      </c>
      <c r="D376" s="261" t="s">
        <v>85</v>
      </c>
      <c r="E376" s="612"/>
      <c r="F376" s="129">
        <f>ROUND(C376*E376,2)/100</f>
        <v>0</v>
      </c>
    </row>
    <row r="377" spans="1:6" x14ac:dyDescent="0.25">
      <c r="A377" s="262"/>
      <c r="B377" s="263"/>
      <c r="C377" s="264"/>
      <c r="D377" s="128"/>
      <c r="E377" s="612"/>
      <c r="F377" s="129">
        <f t="shared" si="53"/>
        <v>0</v>
      </c>
    </row>
    <row r="378" spans="1:6" x14ac:dyDescent="0.25">
      <c r="A378" s="247">
        <v>7</v>
      </c>
      <c r="B378" s="265" t="s">
        <v>183</v>
      </c>
      <c r="C378" s="245"/>
      <c r="D378" s="23"/>
      <c r="E378" s="629"/>
      <c r="F378" s="129">
        <f t="shared" si="53"/>
        <v>0</v>
      </c>
    </row>
    <row r="379" spans="1:6" x14ac:dyDescent="0.25">
      <c r="A379" s="49">
        <v>7.1</v>
      </c>
      <c r="B379" s="266" t="s">
        <v>184</v>
      </c>
      <c r="C379" s="267">
        <v>76.900000000000006</v>
      </c>
      <c r="D379" s="250" t="s">
        <v>9</v>
      </c>
      <c r="E379" s="50"/>
      <c r="F379" s="129">
        <f t="shared" si="53"/>
        <v>0</v>
      </c>
    </row>
    <row r="380" spans="1:6" x14ac:dyDescent="0.25">
      <c r="A380" s="49">
        <v>7.2</v>
      </c>
      <c r="B380" s="266" t="s">
        <v>185</v>
      </c>
      <c r="C380" s="267">
        <v>96.13</v>
      </c>
      <c r="D380" s="250" t="s">
        <v>9</v>
      </c>
      <c r="E380" s="630"/>
      <c r="F380" s="129">
        <f t="shared" si="53"/>
        <v>0</v>
      </c>
    </row>
    <row r="381" spans="1:6" x14ac:dyDescent="0.25">
      <c r="A381" s="49">
        <v>7.3</v>
      </c>
      <c r="B381" s="16" t="s">
        <v>138</v>
      </c>
      <c r="C381" s="26">
        <v>166.04</v>
      </c>
      <c r="D381" s="23" t="s">
        <v>636</v>
      </c>
      <c r="E381" s="629"/>
      <c r="F381" s="129">
        <f t="shared" si="53"/>
        <v>0</v>
      </c>
    </row>
    <row r="382" spans="1:6" x14ac:dyDescent="0.25">
      <c r="A382" s="57"/>
      <c r="B382" s="266"/>
      <c r="C382" s="245"/>
      <c r="D382" s="23"/>
      <c r="E382" s="629"/>
      <c r="F382" s="129">
        <f t="shared" si="53"/>
        <v>0</v>
      </c>
    </row>
    <row r="383" spans="1:6" ht="51" x14ac:dyDescent="0.25">
      <c r="A383" s="268">
        <v>8</v>
      </c>
      <c r="B383" s="45" t="s">
        <v>186</v>
      </c>
      <c r="C383" s="127">
        <v>76.900000000000006</v>
      </c>
      <c r="D383" s="269" t="s">
        <v>11</v>
      </c>
      <c r="E383" s="631"/>
      <c r="F383" s="129">
        <f t="shared" si="53"/>
        <v>0</v>
      </c>
    </row>
    <row r="384" spans="1:6" x14ac:dyDescent="0.25">
      <c r="A384" s="270"/>
      <c r="B384" s="25"/>
      <c r="C384" s="271"/>
      <c r="D384" s="269"/>
      <c r="E384" s="632"/>
      <c r="F384" s="129">
        <f t="shared" si="53"/>
        <v>0</v>
      </c>
    </row>
    <row r="385" spans="1:6" x14ac:dyDescent="0.25">
      <c r="A385" s="35">
        <v>9</v>
      </c>
      <c r="B385" s="25" t="s">
        <v>187</v>
      </c>
      <c r="C385" s="127">
        <v>76.900000000000006</v>
      </c>
      <c r="D385" s="269" t="s">
        <v>11</v>
      </c>
      <c r="E385" s="631"/>
      <c r="F385" s="129">
        <f t="shared" si="53"/>
        <v>0</v>
      </c>
    </row>
    <row r="386" spans="1:6" x14ac:dyDescent="0.25">
      <c r="A386" s="231"/>
      <c r="B386" s="173" t="s">
        <v>748</v>
      </c>
      <c r="C386" s="174"/>
      <c r="D386" s="174"/>
      <c r="E386" s="619"/>
      <c r="F386" s="175">
        <f>ROUND(SUM(F352:F385),2)</f>
        <v>0</v>
      </c>
    </row>
    <row r="387" spans="1:6" x14ac:dyDescent="0.25">
      <c r="A387" s="85"/>
      <c r="B387" s="86"/>
      <c r="C387" s="87"/>
      <c r="D387" s="88"/>
      <c r="E387" s="601"/>
      <c r="F387" s="89"/>
    </row>
    <row r="388" spans="1:6" x14ac:dyDescent="0.25">
      <c r="A388" s="239" t="s">
        <v>749</v>
      </c>
      <c r="B388" s="22" t="s">
        <v>170</v>
      </c>
      <c r="C388" s="127"/>
      <c r="D388" s="240"/>
      <c r="E388" s="612"/>
      <c r="F388" s="241"/>
    </row>
    <row r="389" spans="1:6" x14ac:dyDescent="0.25">
      <c r="A389" s="242"/>
      <c r="B389" s="243"/>
      <c r="C389" s="127"/>
      <c r="D389" s="240"/>
      <c r="E389" s="612"/>
      <c r="F389" s="241"/>
    </row>
    <row r="390" spans="1:6" x14ac:dyDescent="0.25">
      <c r="A390" s="244">
        <v>1</v>
      </c>
      <c r="B390" s="126" t="s">
        <v>171</v>
      </c>
      <c r="C390" s="245">
        <v>2546.75</v>
      </c>
      <c r="D390" s="128" t="s">
        <v>11</v>
      </c>
      <c r="E390" s="612"/>
      <c r="F390" s="129">
        <f t="shared" ref="F390:F414" si="55">ROUND(C390*E390,2)</f>
        <v>0</v>
      </c>
    </row>
    <row r="391" spans="1:6" x14ac:dyDescent="0.25">
      <c r="A391" s="246"/>
      <c r="B391" s="243"/>
      <c r="C391" s="127"/>
      <c r="D391" s="128"/>
      <c r="E391" s="626"/>
      <c r="F391" s="129">
        <f t="shared" si="55"/>
        <v>0</v>
      </c>
    </row>
    <row r="392" spans="1:6" x14ac:dyDescent="0.25">
      <c r="A392" s="247">
        <v>2</v>
      </c>
      <c r="B392" s="22" t="s">
        <v>172</v>
      </c>
      <c r="C392" s="248"/>
      <c r="D392" s="28"/>
      <c r="E392" s="627"/>
      <c r="F392" s="129">
        <f t="shared" si="55"/>
        <v>0</v>
      </c>
    </row>
    <row r="393" spans="1:6" x14ac:dyDescent="0.25">
      <c r="A393" s="57">
        <v>2.1</v>
      </c>
      <c r="B393" s="266" t="s">
        <v>173</v>
      </c>
      <c r="C393" s="245">
        <v>5093.5</v>
      </c>
      <c r="D393" s="28" t="s">
        <v>11</v>
      </c>
      <c r="E393" s="627"/>
      <c r="F393" s="129">
        <f t="shared" si="55"/>
        <v>0</v>
      </c>
    </row>
    <row r="394" spans="1:6" x14ac:dyDescent="0.25">
      <c r="A394" s="272">
        <v>2.2000000000000002</v>
      </c>
      <c r="B394" s="266" t="s">
        <v>174</v>
      </c>
      <c r="C394" s="245">
        <v>2184.6799999999998</v>
      </c>
      <c r="D394" s="250" t="s">
        <v>9</v>
      </c>
      <c r="E394" s="627"/>
      <c r="F394" s="129">
        <f t="shared" si="55"/>
        <v>0</v>
      </c>
    </row>
    <row r="395" spans="1:6" x14ac:dyDescent="0.25">
      <c r="A395" s="272">
        <v>2.2999999999999998</v>
      </c>
      <c r="B395" s="266" t="s">
        <v>175</v>
      </c>
      <c r="C395" s="245">
        <v>149.83000000000001</v>
      </c>
      <c r="D395" s="250" t="s">
        <v>18</v>
      </c>
      <c r="E395" s="627"/>
      <c r="F395" s="129">
        <f t="shared" si="55"/>
        <v>0</v>
      </c>
    </row>
    <row r="396" spans="1:6" x14ac:dyDescent="0.25">
      <c r="A396" s="246"/>
      <c r="B396" s="251"/>
      <c r="C396" s="127"/>
      <c r="D396" s="128"/>
      <c r="E396" s="626"/>
      <c r="F396" s="129">
        <f t="shared" si="55"/>
        <v>0</v>
      </c>
    </row>
    <row r="397" spans="1:6" x14ac:dyDescent="0.25">
      <c r="A397" s="252">
        <v>3</v>
      </c>
      <c r="B397" s="253" t="s">
        <v>17</v>
      </c>
      <c r="C397" s="127"/>
      <c r="D397" s="254"/>
      <c r="E397" s="626"/>
      <c r="F397" s="129">
        <f t="shared" si="55"/>
        <v>0</v>
      </c>
    </row>
    <row r="398" spans="1:6" x14ac:dyDescent="0.25">
      <c r="A398" s="249">
        <v>3.1</v>
      </c>
      <c r="B398" s="25" t="s">
        <v>176</v>
      </c>
      <c r="C398" s="245">
        <v>2812.46</v>
      </c>
      <c r="D398" s="23" t="s">
        <v>5</v>
      </c>
      <c r="E398" s="612"/>
      <c r="F398" s="129">
        <f t="shared" si="55"/>
        <v>0</v>
      </c>
    </row>
    <row r="399" spans="1:6" x14ac:dyDescent="0.25">
      <c r="A399" s="249">
        <v>3.2</v>
      </c>
      <c r="B399" s="25" t="s">
        <v>155</v>
      </c>
      <c r="C399" s="245">
        <v>218.47</v>
      </c>
      <c r="D399" s="23" t="s">
        <v>31</v>
      </c>
      <c r="E399" s="612"/>
      <c r="F399" s="129">
        <f t="shared" si="55"/>
        <v>0</v>
      </c>
    </row>
    <row r="400" spans="1:6" ht="25.5" x14ac:dyDescent="0.25">
      <c r="A400" s="249">
        <v>3.3</v>
      </c>
      <c r="B400" s="114" t="s">
        <v>583</v>
      </c>
      <c r="C400" s="245">
        <v>674.99</v>
      </c>
      <c r="D400" s="23" t="s">
        <v>18</v>
      </c>
      <c r="E400" s="628"/>
      <c r="F400" s="129">
        <f t="shared" si="55"/>
        <v>0</v>
      </c>
    </row>
    <row r="401" spans="1:6" x14ac:dyDescent="0.25">
      <c r="A401" s="249">
        <v>3.4</v>
      </c>
      <c r="B401" s="25" t="s">
        <v>808</v>
      </c>
      <c r="C401" s="245">
        <v>2317.83</v>
      </c>
      <c r="D401" s="23" t="s">
        <v>6</v>
      </c>
      <c r="E401" s="612"/>
      <c r="F401" s="129">
        <f t="shared" si="55"/>
        <v>0</v>
      </c>
    </row>
    <row r="402" spans="1:6" x14ac:dyDescent="0.25">
      <c r="A402" s="249">
        <v>3.5</v>
      </c>
      <c r="B402" s="25" t="s">
        <v>178</v>
      </c>
      <c r="C402" s="245">
        <v>1293.28</v>
      </c>
      <c r="D402" s="23" t="s">
        <v>18</v>
      </c>
      <c r="E402" s="612"/>
      <c r="F402" s="129">
        <f t="shared" si="55"/>
        <v>0</v>
      </c>
    </row>
    <row r="403" spans="1:6" x14ac:dyDescent="0.25">
      <c r="A403" s="255"/>
      <c r="B403" s="243"/>
      <c r="C403" s="256"/>
      <c r="D403" s="128"/>
      <c r="E403" s="626"/>
      <c r="F403" s="129">
        <f t="shared" si="55"/>
        <v>0</v>
      </c>
    </row>
    <row r="404" spans="1:6" x14ac:dyDescent="0.25">
      <c r="A404" s="125">
        <v>4</v>
      </c>
      <c r="B404" s="126" t="s">
        <v>179</v>
      </c>
      <c r="C404" s="256"/>
      <c r="D404" s="128"/>
      <c r="E404" s="626"/>
      <c r="F404" s="129">
        <f t="shared" si="55"/>
        <v>0</v>
      </c>
    </row>
    <row r="405" spans="1:6" x14ac:dyDescent="0.25">
      <c r="A405" s="130">
        <v>4.0999999999999996</v>
      </c>
      <c r="B405" s="257" t="s">
        <v>317</v>
      </c>
      <c r="C405" s="127">
        <v>773.22</v>
      </c>
      <c r="D405" s="128" t="s">
        <v>11</v>
      </c>
      <c r="E405" s="612"/>
      <c r="F405" s="129">
        <f t="shared" si="55"/>
        <v>0</v>
      </c>
    </row>
    <row r="406" spans="1:6" x14ac:dyDescent="0.25">
      <c r="A406" s="130">
        <v>4.2</v>
      </c>
      <c r="B406" s="257" t="s">
        <v>189</v>
      </c>
      <c r="C406" s="127">
        <v>1864.66</v>
      </c>
      <c r="D406" s="128" t="s">
        <v>11</v>
      </c>
      <c r="E406" s="612"/>
      <c r="F406" s="129">
        <f t="shared" si="55"/>
        <v>0</v>
      </c>
    </row>
    <row r="407" spans="1:6" x14ac:dyDescent="0.25">
      <c r="A407" s="258"/>
      <c r="B407" s="257"/>
      <c r="C407" s="127"/>
      <c r="D407" s="128"/>
      <c r="E407" s="612"/>
      <c r="F407" s="129">
        <f t="shared" si="55"/>
        <v>0</v>
      </c>
    </row>
    <row r="408" spans="1:6" x14ac:dyDescent="0.25">
      <c r="A408" s="125">
        <v>5</v>
      </c>
      <c r="B408" s="126" t="s">
        <v>181</v>
      </c>
      <c r="C408" s="127"/>
      <c r="D408" s="128"/>
      <c r="E408" s="612"/>
      <c r="F408" s="129">
        <f t="shared" si="55"/>
        <v>0</v>
      </c>
    </row>
    <row r="409" spans="1:6" x14ac:dyDescent="0.25">
      <c r="A409" s="130">
        <v>5.0999999999999996</v>
      </c>
      <c r="B409" s="257" t="s">
        <v>319</v>
      </c>
      <c r="C409" s="127">
        <v>736.4</v>
      </c>
      <c r="D409" s="128" t="s">
        <v>11</v>
      </c>
      <c r="E409" s="612"/>
      <c r="F409" s="129">
        <f t="shared" si="55"/>
        <v>0</v>
      </c>
    </row>
    <row r="410" spans="1:6" x14ac:dyDescent="0.25">
      <c r="A410" s="130">
        <v>5.2</v>
      </c>
      <c r="B410" s="257" t="s">
        <v>190</v>
      </c>
      <c r="C410" s="127">
        <v>1810.35</v>
      </c>
      <c r="D410" s="128" t="s">
        <v>11</v>
      </c>
      <c r="E410" s="612"/>
      <c r="F410" s="129">
        <f t="shared" si="55"/>
        <v>0</v>
      </c>
    </row>
    <row r="411" spans="1:6" x14ac:dyDescent="0.25">
      <c r="A411" s="258"/>
      <c r="B411" s="257"/>
      <c r="C411" s="127"/>
      <c r="D411" s="128"/>
      <c r="E411" s="612"/>
      <c r="F411" s="129">
        <f t="shared" si="55"/>
        <v>0</v>
      </c>
    </row>
    <row r="412" spans="1:6" x14ac:dyDescent="0.25">
      <c r="A412" s="125">
        <v>6</v>
      </c>
      <c r="B412" s="126" t="s">
        <v>156</v>
      </c>
      <c r="C412" s="127"/>
      <c r="D412" s="128"/>
      <c r="E412" s="612"/>
      <c r="F412" s="129">
        <f t="shared" si="55"/>
        <v>0</v>
      </c>
    </row>
    <row r="413" spans="1:6" x14ac:dyDescent="0.25">
      <c r="A413" s="130">
        <v>6.1</v>
      </c>
      <c r="B413" s="257" t="s">
        <v>319</v>
      </c>
      <c r="C413" s="127">
        <v>736.4</v>
      </c>
      <c r="D413" s="128" t="s">
        <v>11</v>
      </c>
      <c r="E413" s="612"/>
      <c r="F413" s="129">
        <f t="shared" si="55"/>
        <v>0</v>
      </c>
    </row>
    <row r="414" spans="1:6" x14ac:dyDescent="0.25">
      <c r="A414" s="130">
        <v>6.2</v>
      </c>
      <c r="B414" s="257" t="s">
        <v>190</v>
      </c>
      <c r="C414" s="127">
        <v>1810.35</v>
      </c>
      <c r="D414" s="128" t="s">
        <v>11</v>
      </c>
      <c r="E414" s="612"/>
      <c r="F414" s="129">
        <f t="shared" si="55"/>
        <v>0</v>
      </c>
    </row>
    <row r="415" spans="1:6" x14ac:dyDescent="0.25">
      <c r="A415" s="130"/>
      <c r="B415" s="257"/>
      <c r="C415" s="127"/>
      <c r="D415" s="128"/>
      <c r="E415" s="612"/>
      <c r="F415" s="129"/>
    </row>
    <row r="416" spans="1:6" ht="25.5" x14ac:dyDescent="0.25">
      <c r="A416" s="259">
        <v>7</v>
      </c>
      <c r="B416" s="260" t="s">
        <v>578</v>
      </c>
      <c r="C416" s="127">
        <v>10</v>
      </c>
      <c r="D416" s="261" t="s">
        <v>85</v>
      </c>
      <c r="E416" s="612"/>
      <c r="F416" s="129">
        <f>ROUND(C416*E416,2)/100</f>
        <v>0</v>
      </c>
    </row>
    <row r="417" spans="1:6" x14ac:dyDescent="0.25">
      <c r="A417" s="262"/>
      <c r="B417" s="263"/>
      <c r="C417" s="264"/>
      <c r="D417" s="128"/>
      <c r="E417" s="612"/>
      <c r="F417" s="129">
        <f t="shared" ref="F417" si="56">ROUND(C417*E417,2)</f>
        <v>0</v>
      </c>
    </row>
    <row r="418" spans="1:6" x14ac:dyDescent="0.25">
      <c r="A418" s="259">
        <v>8</v>
      </c>
      <c r="B418" s="260" t="s">
        <v>615</v>
      </c>
      <c r="C418" s="245"/>
      <c r="D418" s="23"/>
      <c r="E418" s="612"/>
      <c r="F418" s="273"/>
    </row>
    <row r="419" spans="1:6" x14ac:dyDescent="0.25">
      <c r="A419" s="274">
        <v>8.1</v>
      </c>
      <c r="B419" s="275" t="s">
        <v>633</v>
      </c>
      <c r="C419" s="276"/>
      <c r="D419" s="277"/>
      <c r="E419" s="633"/>
      <c r="F419" s="278"/>
    </row>
    <row r="420" spans="1:6" x14ac:dyDescent="0.25">
      <c r="A420" s="279" t="s">
        <v>328</v>
      </c>
      <c r="B420" s="280" t="s">
        <v>616</v>
      </c>
      <c r="C420" s="120">
        <v>180</v>
      </c>
      <c r="D420" s="281" t="s">
        <v>11</v>
      </c>
      <c r="E420" s="634"/>
      <c r="F420" s="282">
        <f t="shared" ref="F420:F427" si="57">ROUND(C420*E420,2)</f>
        <v>0</v>
      </c>
    </row>
    <row r="421" spans="1:6" x14ac:dyDescent="0.25">
      <c r="A421" s="279" t="s">
        <v>329</v>
      </c>
      <c r="B421" s="148" t="s">
        <v>617</v>
      </c>
      <c r="C421" s="120">
        <v>90</v>
      </c>
      <c r="D421" s="281" t="s">
        <v>11</v>
      </c>
      <c r="E421" s="634"/>
      <c r="F421" s="282">
        <f t="shared" si="57"/>
        <v>0</v>
      </c>
    </row>
    <row r="422" spans="1:6" x14ac:dyDescent="0.25">
      <c r="A422" s="279" t="s">
        <v>330</v>
      </c>
      <c r="B422" s="280" t="s">
        <v>618</v>
      </c>
      <c r="C422" s="120">
        <v>90</v>
      </c>
      <c r="D422" s="281" t="s">
        <v>11</v>
      </c>
      <c r="E422" s="634"/>
      <c r="F422" s="282">
        <f t="shared" si="57"/>
        <v>0</v>
      </c>
    </row>
    <row r="423" spans="1:6" x14ac:dyDescent="0.25">
      <c r="A423" s="279" t="s">
        <v>331</v>
      </c>
      <c r="B423" s="280" t="s">
        <v>619</v>
      </c>
      <c r="C423" s="120">
        <v>60</v>
      </c>
      <c r="D423" s="281" t="s">
        <v>11</v>
      </c>
      <c r="E423" s="634"/>
      <c r="F423" s="282">
        <f t="shared" si="57"/>
        <v>0</v>
      </c>
    </row>
    <row r="424" spans="1:6" x14ac:dyDescent="0.25">
      <c r="A424" s="279" t="s">
        <v>332</v>
      </c>
      <c r="B424" s="280" t="s">
        <v>620</v>
      </c>
      <c r="C424" s="120">
        <f>+C420*3</f>
        <v>540</v>
      </c>
      <c r="D424" s="283" t="s">
        <v>10</v>
      </c>
      <c r="E424" s="634"/>
      <c r="F424" s="282">
        <f t="shared" si="57"/>
        <v>0</v>
      </c>
    </row>
    <row r="425" spans="1:6" x14ac:dyDescent="0.25">
      <c r="A425" s="279" t="s">
        <v>333</v>
      </c>
      <c r="B425" s="280" t="s">
        <v>621</v>
      </c>
      <c r="C425" s="120">
        <f>+C421*3</f>
        <v>270</v>
      </c>
      <c r="D425" s="283" t="s">
        <v>10</v>
      </c>
      <c r="E425" s="634"/>
      <c r="F425" s="282">
        <f t="shared" si="57"/>
        <v>0</v>
      </c>
    </row>
    <row r="426" spans="1:6" x14ac:dyDescent="0.25">
      <c r="A426" s="279" t="s">
        <v>334</v>
      </c>
      <c r="B426" s="280" t="s">
        <v>622</v>
      </c>
      <c r="C426" s="120">
        <f>+C422*3</f>
        <v>270</v>
      </c>
      <c r="D426" s="283" t="s">
        <v>10</v>
      </c>
      <c r="E426" s="634"/>
      <c r="F426" s="282">
        <f t="shared" si="57"/>
        <v>0</v>
      </c>
    </row>
    <row r="427" spans="1:6" x14ac:dyDescent="0.25">
      <c r="A427" s="279" t="s">
        <v>335</v>
      </c>
      <c r="B427" s="280" t="s">
        <v>623</v>
      </c>
      <c r="C427" s="120">
        <f>+C423*2</f>
        <v>120</v>
      </c>
      <c r="D427" s="283" t="s">
        <v>10</v>
      </c>
      <c r="E427" s="634"/>
      <c r="F427" s="282">
        <f t="shared" si="57"/>
        <v>0</v>
      </c>
    </row>
    <row r="428" spans="1:6" x14ac:dyDescent="0.25">
      <c r="A428" s="284"/>
      <c r="B428" s="280"/>
      <c r="C428" s="120"/>
      <c r="D428" s="281"/>
      <c r="E428" s="635"/>
      <c r="F428" s="282"/>
    </row>
    <row r="429" spans="1:6" x14ac:dyDescent="0.25">
      <c r="A429" s="274">
        <v>8.1999999999999993</v>
      </c>
      <c r="B429" s="275" t="s">
        <v>624</v>
      </c>
      <c r="C429" s="276"/>
      <c r="D429" s="277"/>
      <c r="E429" s="633"/>
      <c r="F429" s="278"/>
    </row>
    <row r="430" spans="1:6" x14ac:dyDescent="0.25">
      <c r="A430" s="279" t="s">
        <v>338</v>
      </c>
      <c r="B430" s="280" t="s">
        <v>625</v>
      </c>
      <c r="C430" s="120">
        <v>20</v>
      </c>
      <c r="D430" s="281" t="s">
        <v>626</v>
      </c>
      <c r="E430" s="635"/>
      <c r="F430" s="282">
        <f t="shared" ref="F430:F432" si="58">ROUND(C430*E430,2)</f>
        <v>0</v>
      </c>
    </row>
    <row r="431" spans="1:6" x14ac:dyDescent="0.25">
      <c r="A431" s="279" t="s">
        <v>339</v>
      </c>
      <c r="B431" s="285" t="s">
        <v>627</v>
      </c>
      <c r="C431" s="120">
        <v>20</v>
      </c>
      <c r="D431" s="281" t="s">
        <v>626</v>
      </c>
      <c r="E431" s="61"/>
      <c r="F431" s="286">
        <f>ROUND(E431*C431,2)</f>
        <v>0</v>
      </c>
    </row>
    <row r="432" spans="1:6" x14ac:dyDescent="0.25">
      <c r="A432" s="279" t="s">
        <v>340</v>
      </c>
      <c r="B432" s="280" t="s">
        <v>628</v>
      </c>
      <c r="C432" s="120">
        <v>20</v>
      </c>
      <c r="D432" s="281" t="s">
        <v>626</v>
      </c>
      <c r="E432" s="635"/>
      <c r="F432" s="282">
        <f t="shared" si="58"/>
        <v>0</v>
      </c>
    </row>
    <row r="433" spans="1:6" x14ac:dyDescent="0.25">
      <c r="A433" s="279" t="s">
        <v>341</v>
      </c>
      <c r="B433" s="285" t="s">
        <v>629</v>
      </c>
      <c r="C433" s="26">
        <v>3</v>
      </c>
      <c r="D433" s="23" t="s">
        <v>85</v>
      </c>
      <c r="E433" s="61"/>
      <c r="F433" s="286">
        <f>ROUND(E433*C433,2)/100</f>
        <v>0</v>
      </c>
    </row>
    <row r="434" spans="1:6" x14ac:dyDescent="0.25">
      <c r="A434" s="279"/>
      <c r="B434" s="280"/>
      <c r="C434" s="120"/>
      <c r="D434" s="281"/>
      <c r="E434" s="635"/>
      <c r="F434" s="282"/>
    </row>
    <row r="435" spans="1:6" x14ac:dyDescent="0.25">
      <c r="A435" s="274">
        <v>8.3000000000000007</v>
      </c>
      <c r="B435" s="275" t="s">
        <v>630</v>
      </c>
      <c r="C435" s="120"/>
      <c r="D435" s="277"/>
      <c r="E435" s="633"/>
      <c r="F435" s="278"/>
    </row>
    <row r="436" spans="1:6" x14ac:dyDescent="0.25">
      <c r="A436" s="279" t="s">
        <v>236</v>
      </c>
      <c r="B436" s="280" t="s">
        <v>631</v>
      </c>
      <c r="C436" s="120">
        <f>20*8*0.5</f>
        <v>80</v>
      </c>
      <c r="D436" s="281" t="s">
        <v>632</v>
      </c>
      <c r="E436" s="635"/>
      <c r="F436" s="282">
        <f>ROUND(C436*E436,2)</f>
        <v>0</v>
      </c>
    </row>
    <row r="437" spans="1:6" x14ac:dyDescent="0.25">
      <c r="A437" s="259"/>
      <c r="B437" s="287"/>
      <c r="C437" s="127"/>
      <c r="D437" s="261"/>
      <c r="E437" s="612"/>
      <c r="F437" s="273"/>
    </row>
    <row r="438" spans="1:6" x14ac:dyDescent="0.25">
      <c r="A438" s="247">
        <v>9</v>
      </c>
      <c r="B438" s="265" t="s">
        <v>183</v>
      </c>
      <c r="C438" s="245"/>
      <c r="D438" s="23"/>
      <c r="E438" s="629"/>
      <c r="F438" s="129">
        <f t="shared" ref="F438:F445" si="59">ROUND(C438*E438,2)</f>
        <v>0</v>
      </c>
    </row>
    <row r="439" spans="1:6" x14ac:dyDescent="0.25">
      <c r="A439" s="49">
        <v>9.1</v>
      </c>
      <c r="B439" s="266" t="s">
        <v>184</v>
      </c>
      <c r="C439" s="267">
        <v>2184.6799999999998</v>
      </c>
      <c r="D439" s="250" t="s">
        <v>9</v>
      </c>
      <c r="E439" s="50"/>
      <c r="F439" s="129">
        <f t="shared" si="59"/>
        <v>0</v>
      </c>
    </row>
    <row r="440" spans="1:6" x14ac:dyDescent="0.25">
      <c r="A440" s="49">
        <f t="shared" ref="A440:A441" si="60">+A439+0.1</f>
        <v>9.1999999999999993</v>
      </c>
      <c r="B440" s="266" t="s">
        <v>185</v>
      </c>
      <c r="C440" s="267">
        <v>2730.85</v>
      </c>
      <c r="D440" s="250" t="s">
        <v>9</v>
      </c>
      <c r="E440" s="50"/>
      <c r="F440" s="129">
        <f t="shared" si="59"/>
        <v>0</v>
      </c>
    </row>
    <row r="441" spans="1:6" x14ac:dyDescent="0.25">
      <c r="A441" s="49">
        <f t="shared" si="60"/>
        <v>9.3000000000000007</v>
      </c>
      <c r="B441" s="16" t="s">
        <v>138</v>
      </c>
      <c r="C441" s="26">
        <v>4716.72</v>
      </c>
      <c r="D441" s="23" t="s">
        <v>636</v>
      </c>
      <c r="E441" s="50"/>
      <c r="F441" s="129">
        <f t="shared" si="59"/>
        <v>0</v>
      </c>
    </row>
    <row r="442" spans="1:6" x14ac:dyDescent="0.25">
      <c r="A442" s="57"/>
      <c r="B442" s="266"/>
      <c r="C442" s="245"/>
      <c r="D442" s="23"/>
      <c r="E442" s="50"/>
      <c r="F442" s="129">
        <f t="shared" si="59"/>
        <v>0</v>
      </c>
    </row>
    <row r="443" spans="1:6" ht="51" x14ac:dyDescent="0.25">
      <c r="A443" s="268">
        <v>10</v>
      </c>
      <c r="B443" s="45" t="s">
        <v>186</v>
      </c>
      <c r="C443" s="127">
        <v>2546.75</v>
      </c>
      <c r="D443" s="269" t="s">
        <v>11</v>
      </c>
      <c r="E443" s="50"/>
      <c r="F443" s="129">
        <f t="shared" si="59"/>
        <v>0</v>
      </c>
    </row>
    <row r="444" spans="1:6" x14ac:dyDescent="0.25">
      <c r="A444" s="270"/>
      <c r="B444" s="25"/>
      <c r="C444" s="271"/>
      <c r="D444" s="269"/>
      <c r="E444" s="50"/>
      <c r="F444" s="129">
        <f t="shared" si="59"/>
        <v>0</v>
      </c>
    </row>
    <row r="445" spans="1:6" x14ac:dyDescent="0.25">
      <c r="A445" s="35">
        <v>11</v>
      </c>
      <c r="B445" s="45" t="s">
        <v>187</v>
      </c>
      <c r="C445" s="127">
        <v>2546.75</v>
      </c>
      <c r="D445" s="269" t="s">
        <v>11</v>
      </c>
      <c r="E445" s="50"/>
      <c r="F445" s="129">
        <f t="shared" si="59"/>
        <v>0</v>
      </c>
    </row>
    <row r="446" spans="1:6" x14ac:dyDescent="0.25">
      <c r="A446" s="231"/>
      <c r="B446" s="173" t="s">
        <v>752</v>
      </c>
      <c r="C446" s="174"/>
      <c r="D446" s="174"/>
      <c r="E446" s="619"/>
      <c r="F446" s="175">
        <f>SUM(F389:F445)</f>
        <v>0</v>
      </c>
    </row>
    <row r="447" spans="1:6" x14ac:dyDescent="0.25">
      <c r="A447" s="85"/>
      <c r="B447" s="86"/>
      <c r="C447" s="87"/>
      <c r="D447" s="88"/>
      <c r="E447" s="601"/>
      <c r="F447" s="89"/>
    </row>
    <row r="448" spans="1:6" x14ac:dyDescent="0.25">
      <c r="A448" s="288" t="s">
        <v>757</v>
      </c>
      <c r="B448" s="289" t="s">
        <v>191</v>
      </c>
      <c r="C448" s="290"/>
      <c r="D448" s="291"/>
      <c r="E448" s="636"/>
      <c r="F448" s="292"/>
    </row>
    <row r="449" spans="1:6" x14ac:dyDescent="0.25">
      <c r="A449" s="293"/>
      <c r="B449" s="294"/>
      <c r="C449" s="290"/>
      <c r="D449" s="291"/>
      <c r="E449" s="636"/>
      <c r="F449" s="292"/>
    </row>
    <row r="450" spans="1:6" x14ac:dyDescent="0.25">
      <c r="A450" s="244">
        <v>1</v>
      </c>
      <c r="B450" s="126" t="s">
        <v>171</v>
      </c>
      <c r="C450" s="245">
        <v>21585.1</v>
      </c>
      <c r="D450" s="128" t="s">
        <v>11</v>
      </c>
      <c r="E450" s="612"/>
      <c r="F450" s="129">
        <f t="shared" ref="F450:F478" si="61">ROUND(C450*E450,2)</f>
        <v>0</v>
      </c>
    </row>
    <row r="451" spans="1:6" x14ac:dyDescent="0.25">
      <c r="A451" s="252"/>
      <c r="B451" s="295"/>
      <c r="C451" s="127"/>
      <c r="D451" s="254"/>
      <c r="E451" s="612"/>
      <c r="F451" s="129">
        <f t="shared" si="61"/>
        <v>0</v>
      </c>
    </row>
    <row r="452" spans="1:6" x14ac:dyDescent="0.25">
      <c r="A452" s="247">
        <v>2</v>
      </c>
      <c r="B452" s="22" t="s">
        <v>557</v>
      </c>
      <c r="C452" s="248"/>
      <c r="D452" s="28"/>
      <c r="E452" s="612"/>
      <c r="F452" s="129">
        <f t="shared" si="61"/>
        <v>0</v>
      </c>
    </row>
    <row r="453" spans="1:6" x14ac:dyDescent="0.25">
      <c r="A453" s="57">
        <v>2.1</v>
      </c>
      <c r="B453" s="266" t="s">
        <v>173</v>
      </c>
      <c r="C453" s="245">
        <v>43170.2</v>
      </c>
      <c r="D453" s="28" t="s">
        <v>11</v>
      </c>
      <c r="E453" s="612"/>
      <c r="F453" s="129">
        <f t="shared" si="61"/>
        <v>0</v>
      </c>
    </row>
    <row r="454" spans="1:6" x14ac:dyDescent="0.25">
      <c r="A454" s="272">
        <v>2.2000000000000002</v>
      </c>
      <c r="B454" s="266" t="s">
        <v>174</v>
      </c>
      <c r="C454" s="245">
        <v>12951.06</v>
      </c>
      <c r="D454" s="250" t="s">
        <v>9</v>
      </c>
      <c r="E454" s="612"/>
      <c r="F454" s="129">
        <f t="shared" si="61"/>
        <v>0</v>
      </c>
    </row>
    <row r="455" spans="1:6" x14ac:dyDescent="0.25">
      <c r="A455" s="272">
        <v>2.2999999999999998</v>
      </c>
      <c r="B455" s="266" t="s">
        <v>290</v>
      </c>
      <c r="C455" s="245">
        <v>855.29</v>
      </c>
      <c r="D455" s="250" t="s">
        <v>8</v>
      </c>
      <c r="E455" s="612"/>
      <c r="F455" s="129">
        <f t="shared" si="61"/>
        <v>0</v>
      </c>
    </row>
    <row r="456" spans="1:6" x14ac:dyDescent="0.25">
      <c r="A456" s="252"/>
      <c r="B456" s="295"/>
      <c r="C456" s="127"/>
      <c r="D456" s="254"/>
      <c r="E456" s="612"/>
      <c r="F456" s="129">
        <f t="shared" si="61"/>
        <v>0</v>
      </c>
    </row>
    <row r="457" spans="1:6" x14ac:dyDescent="0.25">
      <c r="A457" s="252">
        <v>3</v>
      </c>
      <c r="B457" s="296" t="s">
        <v>17</v>
      </c>
      <c r="C457" s="127"/>
      <c r="D457" s="254"/>
      <c r="E457" s="612"/>
      <c r="F457" s="129">
        <f t="shared" si="61"/>
        <v>0</v>
      </c>
    </row>
    <row r="458" spans="1:6" x14ac:dyDescent="0.25">
      <c r="A458" s="249">
        <v>3.1</v>
      </c>
      <c r="B458" s="25" t="s">
        <v>176</v>
      </c>
      <c r="C458" s="127">
        <v>16545.900000000001</v>
      </c>
      <c r="D458" s="23" t="s">
        <v>5</v>
      </c>
      <c r="E458" s="612"/>
      <c r="F458" s="129">
        <f t="shared" si="61"/>
        <v>0</v>
      </c>
    </row>
    <row r="459" spans="1:6" x14ac:dyDescent="0.25">
      <c r="A459" s="249">
        <v>3.2</v>
      </c>
      <c r="B459" s="297" t="s">
        <v>155</v>
      </c>
      <c r="C459" s="127">
        <v>1557.21</v>
      </c>
      <c r="D459" s="23" t="s">
        <v>31</v>
      </c>
      <c r="E459" s="612"/>
      <c r="F459" s="129">
        <f t="shared" si="61"/>
        <v>0</v>
      </c>
    </row>
    <row r="460" spans="1:6" ht="25.5" x14ac:dyDescent="0.25">
      <c r="A460" s="249">
        <v>3.3</v>
      </c>
      <c r="B460" s="114" t="s">
        <v>583</v>
      </c>
      <c r="C460" s="245">
        <v>2801.55</v>
      </c>
      <c r="D460" s="23" t="s">
        <v>18</v>
      </c>
      <c r="E460" s="628"/>
      <c r="F460" s="129">
        <f t="shared" si="61"/>
        <v>0</v>
      </c>
    </row>
    <row r="461" spans="1:6" x14ac:dyDescent="0.25">
      <c r="A461" s="249">
        <v>3.4</v>
      </c>
      <c r="B461" s="25" t="s">
        <v>177</v>
      </c>
      <c r="C461" s="298">
        <v>14007.73</v>
      </c>
      <c r="D461" s="261" t="s">
        <v>6</v>
      </c>
      <c r="E461" s="612"/>
      <c r="F461" s="129">
        <f t="shared" si="61"/>
        <v>0</v>
      </c>
    </row>
    <row r="462" spans="1:6" x14ac:dyDescent="0.25">
      <c r="A462" s="249">
        <v>3.5</v>
      </c>
      <c r="B462" s="25" t="s">
        <v>178</v>
      </c>
      <c r="C462" s="127">
        <v>5847.35</v>
      </c>
      <c r="D462" s="23" t="s">
        <v>18</v>
      </c>
      <c r="E462" s="612"/>
      <c r="F462" s="129">
        <f t="shared" si="61"/>
        <v>0</v>
      </c>
    </row>
    <row r="463" spans="1:6" x14ac:dyDescent="0.25">
      <c r="A463" s="255"/>
      <c r="B463" s="243"/>
      <c r="C463" s="256"/>
      <c r="D463" s="128"/>
      <c r="E463" s="626"/>
      <c r="F463" s="129">
        <f t="shared" si="61"/>
        <v>0</v>
      </c>
    </row>
    <row r="464" spans="1:6" x14ac:dyDescent="0.25">
      <c r="A464" s="125">
        <v>4</v>
      </c>
      <c r="B464" s="126" t="s">
        <v>192</v>
      </c>
      <c r="C464" s="256"/>
      <c r="D464" s="128"/>
      <c r="E464" s="626"/>
      <c r="F464" s="129">
        <f t="shared" si="61"/>
        <v>0</v>
      </c>
    </row>
    <row r="465" spans="1:6" x14ac:dyDescent="0.25">
      <c r="A465" s="299">
        <v>4.0999999999999996</v>
      </c>
      <c r="B465" s="257" t="s">
        <v>180</v>
      </c>
      <c r="C465" s="127">
        <v>4764.07</v>
      </c>
      <c r="D465" s="128" t="s">
        <v>11</v>
      </c>
      <c r="E465" s="612"/>
      <c r="F465" s="129">
        <f t="shared" si="61"/>
        <v>0</v>
      </c>
    </row>
    <row r="466" spans="1:6" x14ac:dyDescent="0.25">
      <c r="A466" s="299">
        <f t="shared" ref="A466:A467" si="62">+A465+0.1</f>
        <v>4.2</v>
      </c>
      <c r="B466" s="257" t="s">
        <v>193</v>
      </c>
      <c r="C466" s="127">
        <v>6326.61</v>
      </c>
      <c r="D466" s="128" t="s">
        <v>11</v>
      </c>
      <c r="E466" s="612"/>
      <c r="F466" s="129">
        <f t="shared" si="61"/>
        <v>0</v>
      </c>
    </row>
    <row r="467" spans="1:6" x14ac:dyDescent="0.25">
      <c r="A467" s="299">
        <f t="shared" si="62"/>
        <v>4.3</v>
      </c>
      <c r="B467" s="257" t="s">
        <v>194</v>
      </c>
      <c r="C467" s="127">
        <v>10972.37</v>
      </c>
      <c r="D467" s="128" t="s">
        <v>11</v>
      </c>
      <c r="E467" s="612"/>
      <c r="F467" s="129">
        <f t="shared" si="61"/>
        <v>0</v>
      </c>
    </row>
    <row r="468" spans="1:6" x14ac:dyDescent="0.25">
      <c r="A468" s="300"/>
      <c r="B468" s="243"/>
      <c r="C468" s="127"/>
      <c r="D468" s="128"/>
      <c r="E468" s="612"/>
      <c r="F468" s="129">
        <f t="shared" si="61"/>
        <v>0</v>
      </c>
    </row>
    <row r="469" spans="1:6" x14ac:dyDescent="0.25">
      <c r="A469" s="125">
        <v>5</v>
      </c>
      <c r="B469" s="126" t="s">
        <v>181</v>
      </c>
      <c r="C469" s="127"/>
      <c r="D469" s="128"/>
      <c r="E469" s="612"/>
      <c r="F469" s="129">
        <f t="shared" si="61"/>
        <v>0</v>
      </c>
    </row>
    <row r="470" spans="1:6" x14ac:dyDescent="0.25">
      <c r="A470" s="299">
        <v>5.0999999999999996</v>
      </c>
      <c r="B470" s="257" t="s">
        <v>182</v>
      </c>
      <c r="C470" s="127">
        <v>4625.3100000000004</v>
      </c>
      <c r="D470" s="128" t="s">
        <v>11</v>
      </c>
      <c r="E470" s="612"/>
      <c r="F470" s="129">
        <f t="shared" si="61"/>
        <v>0</v>
      </c>
    </row>
    <row r="471" spans="1:6" x14ac:dyDescent="0.25">
      <c r="A471" s="299">
        <f t="shared" ref="A471:A472" si="63">+A470+0.1</f>
        <v>5.2</v>
      </c>
      <c r="B471" s="257" t="s">
        <v>195</v>
      </c>
      <c r="C471" s="127">
        <v>6202.56</v>
      </c>
      <c r="D471" s="128" t="s">
        <v>11</v>
      </c>
      <c r="E471" s="612"/>
      <c r="F471" s="129">
        <f t="shared" si="61"/>
        <v>0</v>
      </c>
    </row>
    <row r="472" spans="1:6" x14ac:dyDescent="0.25">
      <c r="A472" s="299">
        <f t="shared" si="63"/>
        <v>5.3</v>
      </c>
      <c r="B472" s="257" t="s">
        <v>196</v>
      </c>
      <c r="C472" s="127">
        <v>10757.23</v>
      </c>
      <c r="D472" s="128" t="s">
        <v>11</v>
      </c>
      <c r="E472" s="612"/>
      <c r="F472" s="129">
        <f t="shared" si="61"/>
        <v>0</v>
      </c>
    </row>
    <row r="473" spans="1:6" x14ac:dyDescent="0.25">
      <c r="A473" s="258"/>
      <c r="B473" s="257"/>
      <c r="C473" s="127"/>
      <c r="D473" s="128"/>
      <c r="E473" s="612"/>
      <c r="F473" s="129">
        <f t="shared" si="61"/>
        <v>0</v>
      </c>
    </row>
    <row r="474" spans="1:6" x14ac:dyDescent="0.25">
      <c r="A474" s="301">
        <v>6</v>
      </c>
      <c r="B474" s="289" t="s">
        <v>156</v>
      </c>
      <c r="C474" s="127"/>
      <c r="D474" s="128"/>
      <c r="E474" s="612"/>
      <c r="F474" s="129">
        <f t="shared" si="61"/>
        <v>0</v>
      </c>
    </row>
    <row r="475" spans="1:6" x14ac:dyDescent="0.25">
      <c r="A475" s="258">
        <v>6.1</v>
      </c>
      <c r="B475" s="257" t="s">
        <v>182</v>
      </c>
      <c r="C475" s="127">
        <v>4625.3100000000004</v>
      </c>
      <c r="D475" s="128" t="s">
        <v>11</v>
      </c>
      <c r="E475" s="612"/>
      <c r="F475" s="129">
        <f t="shared" si="61"/>
        <v>0</v>
      </c>
    </row>
    <row r="476" spans="1:6" x14ac:dyDescent="0.25">
      <c r="A476" s="258">
        <f t="shared" ref="A476:A477" si="64">+A475+0.1</f>
        <v>6.2</v>
      </c>
      <c r="B476" s="257" t="s">
        <v>195</v>
      </c>
      <c r="C476" s="127">
        <v>6202.56</v>
      </c>
      <c r="D476" s="128" t="s">
        <v>11</v>
      </c>
      <c r="E476" s="612"/>
      <c r="F476" s="129">
        <f t="shared" si="61"/>
        <v>0</v>
      </c>
    </row>
    <row r="477" spans="1:6" x14ac:dyDescent="0.25">
      <c r="A477" s="258">
        <f t="shared" si="64"/>
        <v>6.3</v>
      </c>
      <c r="B477" s="257" t="s">
        <v>196</v>
      </c>
      <c r="C477" s="127">
        <v>10757.23</v>
      </c>
      <c r="D477" s="128" t="s">
        <v>11</v>
      </c>
      <c r="E477" s="612"/>
      <c r="F477" s="129">
        <f t="shared" si="61"/>
        <v>0</v>
      </c>
    </row>
    <row r="478" spans="1:6" x14ac:dyDescent="0.25">
      <c r="A478" s="258"/>
      <c r="B478" s="257"/>
      <c r="C478" s="127"/>
      <c r="D478" s="128"/>
      <c r="E478" s="612"/>
      <c r="F478" s="129">
        <f t="shared" si="61"/>
        <v>0</v>
      </c>
    </row>
    <row r="479" spans="1:6" x14ac:dyDescent="0.25">
      <c r="A479" s="259">
        <v>7</v>
      </c>
      <c r="B479" s="302" t="s">
        <v>106</v>
      </c>
      <c r="C479" s="303">
        <v>15</v>
      </c>
      <c r="D479" s="23" t="s">
        <v>85</v>
      </c>
      <c r="E479" s="612"/>
      <c r="F479" s="129">
        <f>ROUND(C479*E479,2)/100</f>
        <v>0</v>
      </c>
    </row>
    <row r="480" spans="1:6" x14ac:dyDescent="0.25">
      <c r="A480" s="304"/>
      <c r="B480" s="25"/>
      <c r="C480" s="305"/>
      <c r="D480" s="23"/>
      <c r="E480" s="631"/>
      <c r="F480" s="129"/>
    </row>
    <row r="481" spans="1:6" x14ac:dyDescent="0.25">
      <c r="A481" s="306">
        <v>8</v>
      </c>
      <c r="B481" s="307" t="s">
        <v>197</v>
      </c>
      <c r="C481" s="248"/>
      <c r="D481" s="28"/>
      <c r="E481" s="632"/>
      <c r="F481" s="129">
        <f>ROUND(C481*E481,2)</f>
        <v>0</v>
      </c>
    </row>
    <row r="482" spans="1:6" x14ac:dyDescent="0.25">
      <c r="A482" s="308">
        <v>8.1</v>
      </c>
      <c r="B482" s="257" t="s">
        <v>320</v>
      </c>
      <c r="C482" s="245">
        <v>1707</v>
      </c>
      <c r="D482" s="309" t="s">
        <v>10</v>
      </c>
      <c r="E482" s="612"/>
      <c r="F482" s="129">
        <f>ROUND(C482*E482,2)</f>
        <v>0</v>
      </c>
    </row>
    <row r="483" spans="1:6" x14ac:dyDescent="0.25">
      <c r="A483" s="259"/>
      <c r="B483" s="260"/>
      <c r="C483" s="310"/>
      <c r="D483" s="128"/>
      <c r="E483" s="636"/>
      <c r="F483" s="129"/>
    </row>
    <row r="484" spans="1:6" x14ac:dyDescent="0.25">
      <c r="A484" s="252">
        <v>9</v>
      </c>
      <c r="B484" s="311" t="s">
        <v>157</v>
      </c>
      <c r="C484" s="127"/>
      <c r="D484" s="312"/>
      <c r="E484" s="24"/>
      <c r="F484" s="313">
        <f t="shared" ref="F484:F492" si="65">ROUND(C484*E484,2)</f>
        <v>0</v>
      </c>
    </row>
    <row r="485" spans="1:6" x14ac:dyDescent="0.25">
      <c r="A485" s="314">
        <v>9.1</v>
      </c>
      <c r="B485" s="296" t="s">
        <v>158</v>
      </c>
      <c r="C485" s="127"/>
      <c r="D485" s="312"/>
      <c r="E485" s="24"/>
      <c r="F485" s="313">
        <f t="shared" si="65"/>
        <v>0</v>
      </c>
    </row>
    <row r="486" spans="1:6" x14ac:dyDescent="0.25">
      <c r="A486" s="249" t="s">
        <v>163</v>
      </c>
      <c r="B486" s="25" t="s">
        <v>162</v>
      </c>
      <c r="C486" s="127">
        <v>170.7</v>
      </c>
      <c r="D486" s="312" t="s">
        <v>8</v>
      </c>
      <c r="E486" s="24"/>
      <c r="F486" s="313">
        <f t="shared" si="65"/>
        <v>0</v>
      </c>
    </row>
    <row r="487" spans="1:6" x14ac:dyDescent="0.25">
      <c r="A487" s="249" t="s">
        <v>164</v>
      </c>
      <c r="B487" s="25" t="s">
        <v>45</v>
      </c>
      <c r="C487" s="127">
        <v>170.7</v>
      </c>
      <c r="D487" s="312" t="s">
        <v>8</v>
      </c>
      <c r="E487" s="24"/>
      <c r="F487" s="313">
        <f t="shared" si="65"/>
        <v>0</v>
      </c>
    </row>
    <row r="488" spans="1:6" x14ac:dyDescent="0.25">
      <c r="A488" s="249" t="s">
        <v>165</v>
      </c>
      <c r="B488" s="25" t="s">
        <v>160</v>
      </c>
      <c r="C488" s="127">
        <v>443.82</v>
      </c>
      <c r="D488" s="312" t="s">
        <v>18</v>
      </c>
      <c r="E488" s="24"/>
      <c r="F488" s="313">
        <f t="shared" si="65"/>
        <v>0</v>
      </c>
    </row>
    <row r="489" spans="1:6" x14ac:dyDescent="0.25">
      <c r="A489" s="249"/>
      <c r="B489" s="295"/>
      <c r="C489" s="315"/>
      <c r="D489" s="312"/>
      <c r="E489" s="24"/>
      <c r="F489" s="313">
        <f t="shared" si="65"/>
        <v>0</v>
      </c>
    </row>
    <row r="490" spans="1:6" x14ac:dyDescent="0.25">
      <c r="A490" s="252">
        <f>A485+0.1</f>
        <v>9.1999999999999993</v>
      </c>
      <c r="B490" s="316" t="s">
        <v>161</v>
      </c>
      <c r="C490" s="127"/>
      <c r="D490" s="312"/>
      <c r="E490" s="24"/>
      <c r="F490" s="313">
        <f t="shared" si="65"/>
        <v>0</v>
      </c>
    </row>
    <row r="491" spans="1:6" x14ac:dyDescent="0.25">
      <c r="A491" s="249" t="s">
        <v>166</v>
      </c>
      <c r="B491" s="212" t="s">
        <v>602</v>
      </c>
      <c r="C491" s="127">
        <v>1707</v>
      </c>
      <c r="D491" s="312" t="s">
        <v>9</v>
      </c>
      <c r="E491" s="24"/>
      <c r="F491" s="313">
        <f t="shared" si="65"/>
        <v>0</v>
      </c>
    </row>
    <row r="492" spans="1:6" x14ac:dyDescent="0.25">
      <c r="A492" s="249" t="s">
        <v>167</v>
      </c>
      <c r="B492" s="25" t="s">
        <v>45</v>
      </c>
      <c r="C492" s="127">
        <v>1707</v>
      </c>
      <c r="D492" s="312" t="s">
        <v>11</v>
      </c>
      <c r="E492" s="24"/>
      <c r="F492" s="313">
        <f t="shared" si="65"/>
        <v>0</v>
      </c>
    </row>
    <row r="493" spans="1:6" x14ac:dyDescent="0.25">
      <c r="A493" s="259"/>
      <c r="B493" s="260"/>
      <c r="C493" s="310"/>
      <c r="D493" s="128"/>
      <c r="E493" s="636"/>
      <c r="F493" s="129"/>
    </row>
    <row r="494" spans="1:6" x14ac:dyDescent="0.25">
      <c r="A494" s="259">
        <v>10</v>
      </c>
      <c r="B494" s="260" t="s">
        <v>615</v>
      </c>
      <c r="C494" s="245"/>
      <c r="D494" s="23"/>
      <c r="E494" s="612"/>
      <c r="F494" s="273"/>
    </row>
    <row r="495" spans="1:6" x14ac:dyDescent="0.25">
      <c r="A495" s="274">
        <v>10.1</v>
      </c>
      <c r="B495" s="275" t="s">
        <v>633</v>
      </c>
      <c r="C495" s="276"/>
      <c r="D495" s="277"/>
      <c r="E495" s="633"/>
      <c r="F495" s="278"/>
    </row>
    <row r="496" spans="1:6" x14ac:dyDescent="0.25">
      <c r="A496" s="279" t="s">
        <v>113</v>
      </c>
      <c r="B496" s="280" t="s">
        <v>616</v>
      </c>
      <c r="C496" s="120">
        <f>180*3</f>
        <v>540</v>
      </c>
      <c r="D496" s="281" t="s">
        <v>11</v>
      </c>
      <c r="E496" s="634"/>
      <c r="F496" s="282">
        <f t="shared" ref="F496:F503" si="66">ROUND(C496*E496,2)</f>
        <v>0</v>
      </c>
    </row>
    <row r="497" spans="1:6" x14ac:dyDescent="0.25">
      <c r="A497" s="279" t="s">
        <v>114</v>
      </c>
      <c r="B497" s="148" t="s">
        <v>617</v>
      </c>
      <c r="C497" s="120">
        <f>90*3</f>
        <v>270</v>
      </c>
      <c r="D497" s="281" t="s">
        <v>11</v>
      </c>
      <c r="E497" s="634"/>
      <c r="F497" s="282">
        <f t="shared" si="66"/>
        <v>0</v>
      </c>
    </row>
    <row r="498" spans="1:6" x14ac:dyDescent="0.25">
      <c r="A498" s="279" t="s">
        <v>115</v>
      </c>
      <c r="B498" s="280" t="s">
        <v>618</v>
      </c>
      <c r="C498" s="120">
        <f>+C497</f>
        <v>270</v>
      </c>
      <c r="D498" s="281" t="s">
        <v>11</v>
      </c>
      <c r="E498" s="634"/>
      <c r="F498" s="282">
        <f t="shared" si="66"/>
        <v>0</v>
      </c>
    </row>
    <row r="499" spans="1:6" x14ac:dyDescent="0.25">
      <c r="A499" s="279" t="s">
        <v>116</v>
      </c>
      <c r="B499" s="280" t="s">
        <v>619</v>
      </c>
      <c r="C499" s="120">
        <f>60*3</f>
        <v>180</v>
      </c>
      <c r="D499" s="281" t="s">
        <v>11</v>
      </c>
      <c r="E499" s="634"/>
      <c r="F499" s="282">
        <f t="shared" si="66"/>
        <v>0</v>
      </c>
    </row>
    <row r="500" spans="1:6" x14ac:dyDescent="0.25">
      <c r="A500" s="279" t="s">
        <v>117</v>
      </c>
      <c r="B500" s="280" t="s">
        <v>620</v>
      </c>
      <c r="C500" s="120">
        <f>+C496*3</f>
        <v>1620</v>
      </c>
      <c r="D500" s="283" t="s">
        <v>10</v>
      </c>
      <c r="E500" s="634"/>
      <c r="F500" s="282">
        <f t="shared" si="66"/>
        <v>0</v>
      </c>
    </row>
    <row r="501" spans="1:6" x14ac:dyDescent="0.25">
      <c r="A501" s="279" t="s">
        <v>118</v>
      </c>
      <c r="B501" s="280" t="s">
        <v>621</v>
      </c>
      <c r="C501" s="120">
        <f>+C497*3</f>
        <v>810</v>
      </c>
      <c r="D501" s="283" t="s">
        <v>10</v>
      </c>
      <c r="E501" s="634"/>
      <c r="F501" s="282">
        <f t="shared" si="66"/>
        <v>0</v>
      </c>
    </row>
    <row r="502" spans="1:6" x14ac:dyDescent="0.25">
      <c r="A502" s="279" t="s">
        <v>119</v>
      </c>
      <c r="B502" s="280" t="s">
        <v>622</v>
      </c>
      <c r="C502" s="120">
        <f>+C498*3</f>
        <v>810</v>
      </c>
      <c r="D502" s="283" t="s">
        <v>10</v>
      </c>
      <c r="E502" s="634"/>
      <c r="F502" s="282">
        <f t="shared" si="66"/>
        <v>0</v>
      </c>
    </row>
    <row r="503" spans="1:6" x14ac:dyDescent="0.25">
      <c r="A503" s="279" t="s">
        <v>634</v>
      </c>
      <c r="B503" s="280" t="s">
        <v>623</v>
      </c>
      <c r="C503" s="120">
        <f>+C499*2</f>
        <v>360</v>
      </c>
      <c r="D503" s="283" t="s">
        <v>10</v>
      </c>
      <c r="E503" s="634"/>
      <c r="F503" s="282">
        <f t="shared" si="66"/>
        <v>0</v>
      </c>
    </row>
    <row r="504" spans="1:6" x14ac:dyDescent="0.25">
      <c r="A504" s="284"/>
      <c r="B504" s="280"/>
      <c r="C504" s="120"/>
      <c r="D504" s="281"/>
      <c r="E504" s="635"/>
      <c r="F504" s="282"/>
    </row>
    <row r="505" spans="1:6" x14ac:dyDescent="0.25">
      <c r="A505" s="274">
        <v>10.199999999999999</v>
      </c>
      <c r="B505" s="275" t="s">
        <v>624</v>
      </c>
      <c r="C505" s="276"/>
      <c r="D505" s="277"/>
      <c r="E505" s="633"/>
      <c r="F505" s="278"/>
    </row>
    <row r="506" spans="1:6" x14ac:dyDescent="0.25">
      <c r="A506" s="279" t="s">
        <v>283</v>
      </c>
      <c r="B506" s="280" t="s">
        <v>625</v>
      </c>
      <c r="C506" s="120">
        <v>50</v>
      </c>
      <c r="D506" s="281" t="s">
        <v>626</v>
      </c>
      <c r="E506" s="635"/>
      <c r="F506" s="282">
        <f t="shared" ref="F506" si="67">ROUND(C506*E506,2)</f>
        <v>0</v>
      </c>
    </row>
    <row r="507" spans="1:6" x14ac:dyDescent="0.25">
      <c r="A507" s="279" t="s">
        <v>284</v>
      </c>
      <c r="B507" s="285" t="s">
        <v>627</v>
      </c>
      <c r="C507" s="120">
        <f>+C506</f>
        <v>50</v>
      </c>
      <c r="D507" s="281" t="s">
        <v>626</v>
      </c>
      <c r="E507" s="61"/>
      <c r="F507" s="286">
        <f>ROUND(E507*C507,2)</f>
        <v>0</v>
      </c>
    </row>
    <row r="508" spans="1:6" x14ac:dyDescent="0.25">
      <c r="A508" s="279" t="s">
        <v>285</v>
      </c>
      <c r="B508" s="280" t="s">
        <v>628</v>
      </c>
      <c r="C508" s="120">
        <f>+C507</f>
        <v>50</v>
      </c>
      <c r="D508" s="281" t="s">
        <v>626</v>
      </c>
      <c r="E508" s="635"/>
      <c r="F508" s="282">
        <f t="shared" ref="F508" si="68">ROUND(C508*E508,2)</f>
        <v>0</v>
      </c>
    </row>
    <row r="509" spans="1:6" x14ac:dyDescent="0.25">
      <c r="A509" s="279" t="s">
        <v>635</v>
      </c>
      <c r="B509" s="285" t="s">
        <v>629</v>
      </c>
      <c r="C509" s="26">
        <v>3</v>
      </c>
      <c r="D509" s="23" t="s">
        <v>85</v>
      </c>
      <c r="E509" s="61"/>
      <c r="F509" s="286">
        <f>ROUND(E509*C509,2)/100</f>
        <v>0</v>
      </c>
    </row>
    <row r="510" spans="1:6" x14ac:dyDescent="0.25">
      <c r="A510" s="279"/>
      <c r="B510" s="280"/>
      <c r="C510" s="120"/>
      <c r="D510" s="281"/>
      <c r="E510" s="635"/>
      <c r="F510" s="282"/>
    </row>
    <row r="511" spans="1:6" x14ac:dyDescent="0.25">
      <c r="A511" s="274">
        <v>10.3</v>
      </c>
      <c r="B511" s="275" t="s">
        <v>630</v>
      </c>
      <c r="C511" s="120"/>
      <c r="D511" s="277"/>
      <c r="E511" s="633"/>
      <c r="F511" s="278"/>
    </row>
    <row r="512" spans="1:6" x14ac:dyDescent="0.25">
      <c r="A512" s="279" t="s">
        <v>286</v>
      </c>
      <c r="B512" s="280" t="s">
        <v>631</v>
      </c>
      <c r="C512" s="120">
        <f>50*8*0.4</f>
        <v>160</v>
      </c>
      <c r="D512" s="281" t="s">
        <v>632</v>
      </c>
      <c r="E512" s="635"/>
      <c r="F512" s="282">
        <f>ROUND(C512*E512,2)</f>
        <v>0</v>
      </c>
    </row>
    <row r="513" spans="1:6" x14ac:dyDescent="0.25">
      <c r="A513" s="259"/>
      <c r="B513" s="287"/>
      <c r="C513" s="127"/>
      <c r="D513" s="261"/>
      <c r="E513" s="612"/>
      <c r="F513" s="273"/>
    </row>
    <row r="514" spans="1:6" x14ac:dyDescent="0.25">
      <c r="A514" s="247">
        <v>11</v>
      </c>
      <c r="B514" s="265" t="s">
        <v>183</v>
      </c>
      <c r="C514" s="245"/>
      <c r="D514" s="23"/>
      <c r="E514" s="629"/>
      <c r="F514" s="129">
        <f t="shared" ref="F514:F521" si="69">ROUND(C514*E514,2)</f>
        <v>0</v>
      </c>
    </row>
    <row r="515" spans="1:6" x14ac:dyDescent="0.25">
      <c r="A515" s="49">
        <v>11.1</v>
      </c>
      <c r="B515" s="266" t="s">
        <v>184</v>
      </c>
      <c r="C515" s="127">
        <v>12951.06</v>
      </c>
      <c r="D515" s="250" t="s">
        <v>9</v>
      </c>
      <c r="E515" s="50"/>
      <c r="F515" s="129">
        <f t="shared" si="69"/>
        <v>0</v>
      </c>
    </row>
    <row r="516" spans="1:6" x14ac:dyDescent="0.25">
      <c r="A516" s="49">
        <f t="shared" ref="A516:A517" si="70">+A515+0.1</f>
        <v>11.2</v>
      </c>
      <c r="B516" s="266" t="s">
        <v>185</v>
      </c>
      <c r="C516" s="127">
        <v>16188.83</v>
      </c>
      <c r="D516" s="250" t="s">
        <v>9</v>
      </c>
      <c r="E516" s="50"/>
      <c r="F516" s="129">
        <f t="shared" si="69"/>
        <v>0</v>
      </c>
    </row>
    <row r="517" spans="1:6" x14ac:dyDescent="0.25">
      <c r="A517" s="49">
        <f t="shared" si="70"/>
        <v>11.3</v>
      </c>
      <c r="B517" s="16" t="s">
        <v>138</v>
      </c>
      <c r="C517" s="245">
        <v>27961.35</v>
      </c>
      <c r="D517" s="23" t="s">
        <v>636</v>
      </c>
      <c r="E517" s="50"/>
      <c r="F517" s="129">
        <f t="shared" si="69"/>
        <v>0</v>
      </c>
    </row>
    <row r="518" spans="1:6" x14ac:dyDescent="0.25">
      <c r="A518" s="56"/>
      <c r="B518" s="248"/>
      <c r="C518" s="248"/>
      <c r="D518" s="28"/>
      <c r="E518" s="50"/>
      <c r="F518" s="129">
        <f t="shared" si="69"/>
        <v>0</v>
      </c>
    </row>
    <row r="519" spans="1:6" ht="51" x14ac:dyDescent="0.25">
      <c r="A519" s="306">
        <v>12</v>
      </c>
      <c r="B519" s="45" t="s">
        <v>198</v>
      </c>
      <c r="C519" s="245">
        <v>21585.1</v>
      </c>
      <c r="D519" s="269" t="s">
        <v>11</v>
      </c>
      <c r="E519" s="50"/>
      <c r="F519" s="129">
        <f t="shared" si="69"/>
        <v>0</v>
      </c>
    </row>
    <row r="520" spans="1:6" x14ac:dyDescent="0.25">
      <c r="A520" s="317"/>
      <c r="B520" s="25"/>
      <c r="C520" s="127"/>
      <c r="D520" s="269"/>
      <c r="E520" s="50"/>
      <c r="F520" s="129">
        <f t="shared" si="69"/>
        <v>0</v>
      </c>
    </row>
    <row r="521" spans="1:6" x14ac:dyDescent="0.25">
      <c r="A521" s="35">
        <v>13</v>
      </c>
      <c r="B521" s="25" t="s">
        <v>199</v>
      </c>
      <c r="C521" s="127">
        <v>21585.1</v>
      </c>
      <c r="D521" s="269" t="s">
        <v>11</v>
      </c>
      <c r="E521" s="50"/>
      <c r="F521" s="129">
        <f t="shared" si="69"/>
        <v>0</v>
      </c>
    </row>
    <row r="522" spans="1:6" x14ac:dyDescent="0.25">
      <c r="A522" s="231"/>
      <c r="B522" s="173" t="s">
        <v>758</v>
      </c>
      <c r="C522" s="174"/>
      <c r="D522" s="174"/>
      <c r="E522" s="619"/>
      <c r="F522" s="175">
        <f>SUM(F450:F521)</f>
        <v>0</v>
      </c>
    </row>
    <row r="523" spans="1:6" x14ac:dyDescent="0.25">
      <c r="A523" s="137"/>
      <c r="B523" s="138" t="s">
        <v>589</v>
      </c>
      <c r="C523" s="139"/>
      <c r="D523" s="140"/>
      <c r="E523" s="614"/>
      <c r="F523" s="141">
        <f>+F522+F446+F386</f>
        <v>0</v>
      </c>
    </row>
    <row r="524" spans="1:6" x14ac:dyDescent="0.25">
      <c r="A524" s="237"/>
      <c r="B524" s="238"/>
      <c r="C524" s="234"/>
      <c r="D524" s="235"/>
      <c r="E524" s="625"/>
      <c r="F524" s="236"/>
    </row>
    <row r="525" spans="1:6" x14ac:dyDescent="0.25">
      <c r="A525" s="81" t="s">
        <v>3</v>
      </c>
      <c r="B525" s="93" t="s">
        <v>154</v>
      </c>
      <c r="C525" s="91"/>
      <c r="D525" s="91"/>
      <c r="E525" s="602"/>
      <c r="F525" s="92"/>
    </row>
    <row r="526" spans="1:6" x14ac:dyDescent="0.25">
      <c r="A526" s="81"/>
      <c r="B526" s="93"/>
      <c r="C526" s="91"/>
      <c r="D526" s="94"/>
      <c r="E526" s="603"/>
      <c r="F526" s="95"/>
    </row>
    <row r="527" spans="1:6" x14ac:dyDescent="0.25">
      <c r="A527" s="46">
        <v>1</v>
      </c>
      <c r="B527" s="96" t="s">
        <v>16</v>
      </c>
      <c r="C527" s="97"/>
      <c r="D527" s="98"/>
      <c r="E527" s="604"/>
      <c r="F527" s="99"/>
    </row>
    <row r="528" spans="1:6" x14ac:dyDescent="0.25">
      <c r="A528" s="30">
        <f>A527+0.1</f>
        <v>1.1000000000000001</v>
      </c>
      <c r="B528" s="100" t="s">
        <v>13</v>
      </c>
      <c r="C528" s="97">
        <v>13715.96</v>
      </c>
      <c r="D528" s="98" t="s">
        <v>11</v>
      </c>
      <c r="E528" s="604"/>
      <c r="F528" s="99">
        <f>ROUND(C528*E528,2)</f>
        <v>0</v>
      </c>
    </row>
    <row r="529" spans="1:6" x14ac:dyDescent="0.25">
      <c r="A529" s="30"/>
      <c r="B529" s="100"/>
      <c r="C529" s="97"/>
      <c r="D529" s="98"/>
      <c r="E529" s="604"/>
      <c r="F529" s="99"/>
    </row>
    <row r="530" spans="1:6" x14ac:dyDescent="0.25">
      <c r="A530" s="46">
        <v>2</v>
      </c>
      <c r="B530" s="101" t="s">
        <v>560</v>
      </c>
      <c r="C530" s="102"/>
      <c r="D530" s="103"/>
      <c r="E530" s="604"/>
      <c r="F530" s="99">
        <f t="shared" ref="F530:F545" si="71">ROUND(C530*E530,2)</f>
        <v>0</v>
      </c>
    </row>
    <row r="531" spans="1:6" x14ac:dyDescent="0.25">
      <c r="A531" s="104">
        <f>+A530+0.1</f>
        <v>2.1</v>
      </c>
      <c r="B531" s="105" t="s">
        <v>93</v>
      </c>
      <c r="C531" s="15">
        <v>27431.919999999998</v>
      </c>
      <c r="D531" s="28" t="s">
        <v>11</v>
      </c>
      <c r="E531" s="604"/>
      <c r="F531" s="99">
        <f t="shared" si="71"/>
        <v>0</v>
      </c>
    </row>
    <row r="532" spans="1:6" x14ac:dyDescent="0.25">
      <c r="A532" s="104">
        <f t="shared" ref="A532:A533" si="72">+A531+0.1</f>
        <v>2.2000000000000002</v>
      </c>
      <c r="B532" s="107" t="s">
        <v>94</v>
      </c>
      <c r="C532" s="15">
        <v>5763.95</v>
      </c>
      <c r="D532" s="250" t="s">
        <v>9</v>
      </c>
      <c r="E532" s="604"/>
      <c r="F532" s="99">
        <f t="shared" si="71"/>
        <v>0</v>
      </c>
    </row>
    <row r="533" spans="1:6" x14ac:dyDescent="0.25">
      <c r="A533" s="104">
        <f t="shared" si="72"/>
        <v>2.2999999999999998</v>
      </c>
      <c r="B533" s="16" t="s">
        <v>95</v>
      </c>
      <c r="C533" s="15">
        <v>378.4</v>
      </c>
      <c r="D533" s="250" t="s">
        <v>18</v>
      </c>
      <c r="E533" s="604"/>
      <c r="F533" s="99">
        <f t="shared" si="71"/>
        <v>0</v>
      </c>
    </row>
    <row r="534" spans="1:6" x14ac:dyDescent="0.25">
      <c r="A534" s="104"/>
      <c r="B534" s="16"/>
      <c r="C534" s="106"/>
      <c r="D534" s="254"/>
      <c r="E534" s="606"/>
      <c r="F534" s="99">
        <f t="shared" si="71"/>
        <v>0</v>
      </c>
    </row>
    <row r="535" spans="1:6" x14ac:dyDescent="0.25">
      <c r="A535" s="47">
        <v>3</v>
      </c>
      <c r="B535" s="109" t="s">
        <v>17</v>
      </c>
      <c r="C535" s="97"/>
      <c r="D535" s="254"/>
      <c r="E535" s="604"/>
      <c r="F535" s="99">
        <f t="shared" si="71"/>
        <v>0</v>
      </c>
    </row>
    <row r="536" spans="1:6" x14ac:dyDescent="0.25">
      <c r="A536" s="30">
        <f>A535+0.1</f>
        <v>3.1</v>
      </c>
      <c r="B536" s="16" t="s">
        <v>96</v>
      </c>
      <c r="C536" s="110">
        <v>10094.64</v>
      </c>
      <c r="D536" s="23" t="s">
        <v>5</v>
      </c>
      <c r="E536" s="607"/>
      <c r="F536" s="99">
        <f t="shared" si="71"/>
        <v>0</v>
      </c>
    </row>
    <row r="537" spans="1:6" x14ac:dyDescent="0.25">
      <c r="A537" s="30">
        <f t="shared" ref="A537:A540" si="73">A536+0.1</f>
        <v>3.2</v>
      </c>
      <c r="B537" s="16" t="s">
        <v>155</v>
      </c>
      <c r="C537" s="110">
        <v>971.01</v>
      </c>
      <c r="D537" s="23" t="s">
        <v>31</v>
      </c>
      <c r="E537" s="607"/>
      <c r="F537" s="99">
        <f t="shared" si="71"/>
        <v>0</v>
      </c>
    </row>
    <row r="538" spans="1:6" ht="25.5" x14ac:dyDescent="0.25">
      <c r="A538" s="30">
        <f t="shared" si="73"/>
        <v>3.3</v>
      </c>
      <c r="B538" s="114" t="s">
        <v>583</v>
      </c>
      <c r="C538" s="112">
        <v>2052.65</v>
      </c>
      <c r="D538" s="23" t="s">
        <v>18</v>
      </c>
      <c r="E538" s="607"/>
      <c r="F538" s="99">
        <f t="shared" si="71"/>
        <v>0</v>
      </c>
    </row>
    <row r="539" spans="1:6" x14ac:dyDescent="0.25">
      <c r="A539" s="30">
        <f t="shared" si="73"/>
        <v>3.4</v>
      </c>
      <c r="B539" s="16" t="s">
        <v>97</v>
      </c>
      <c r="C539" s="110">
        <v>8552.7099999999991</v>
      </c>
      <c r="D539" s="23" t="s">
        <v>6</v>
      </c>
      <c r="E539" s="607"/>
      <c r="F539" s="99">
        <f t="shared" si="71"/>
        <v>0</v>
      </c>
    </row>
    <row r="540" spans="1:6" x14ac:dyDescent="0.25">
      <c r="A540" s="30">
        <f t="shared" si="73"/>
        <v>3.5</v>
      </c>
      <c r="B540" s="114" t="s">
        <v>554</v>
      </c>
      <c r="C540" s="115">
        <v>3902.97</v>
      </c>
      <c r="D540" s="23" t="s">
        <v>18</v>
      </c>
      <c r="E540" s="607"/>
      <c r="F540" s="99">
        <f t="shared" si="71"/>
        <v>0</v>
      </c>
    </row>
    <row r="541" spans="1:6" x14ac:dyDescent="0.25">
      <c r="A541" s="30"/>
      <c r="B541" s="16"/>
      <c r="C541" s="115"/>
      <c r="D541" s="116"/>
      <c r="E541" s="609"/>
      <c r="F541" s="99">
        <f t="shared" si="71"/>
        <v>0</v>
      </c>
    </row>
    <row r="542" spans="1:6" x14ac:dyDescent="0.25">
      <c r="A542" s="47">
        <f>A535+1</f>
        <v>4</v>
      </c>
      <c r="B542" s="117" t="s">
        <v>99</v>
      </c>
      <c r="C542" s="97"/>
      <c r="D542" s="98"/>
      <c r="E542" s="604"/>
      <c r="F542" s="99">
        <f t="shared" si="71"/>
        <v>0</v>
      </c>
    </row>
    <row r="543" spans="1:6" x14ac:dyDescent="0.25">
      <c r="A543" s="118">
        <f>A542+0.1</f>
        <v>4.0999999999999996</v>
      </c>
      <c r="B543" s="100" t="s">
        <v>771</v>
      </c>
      <c r="C543" s="97">
        <v>1122.8599999999999</v>
      </c>
      <c r="D543" s="121" t="s">
        <v>11</v>
      </c>
      <c r="E543" s="610"/>
      <c r="F543" s="99">
        <f t="shared" si="71"/>
        <v>0</v>
      </c>
    </row>
    <row r="544" spans="1:6" x14ac:dyDescent="0.25">
      <c r="A544" s="118">
        <f t="shared" ref="A544:A545" si="74">A543+0.1</f>
        <v>4.2</v>
      </c>
      <c r="B544" s="100" t="s">
        <v>772</v>
      </c>
      <c r="C544" s="97">
        <v>2491.4899999999998</v>
      </c>
      <c r="D544" s="121" t="s">
        <v>11</v>
      </c>
      <c r="E544" s="610"/>
      <c r="F544" s="99">
        <f t="shared" si="71"/>
        <v>0</v>
      </c>
    </row>
    <row r="545" spans="1:6" x14ac:dyDescent="0.25">
      <c r="A545" s="118">
        <f t="shared" si="74"/>
        <v>4.3</v>
      </c>
      <c r="B545" s="100" t="s">
        <v>773</v>
      </c>
      <c r="C545" s="97">
        <v>10386.82</v>
      </c>
      <c r="D545" s="121" t="s">
        <v>11</v>
      </c>
      <c r="E545" s="610"/>
      <c r="F545" s="99">
        <f t="shared" si="71"/>
        <v>0</v>
      </c>
    </row>
    <row r="546" spans="1:6" x14ac:dyDescent="0.25">
      <c r="A546" s="118"/>
      <c r="B546" s="100"/>
      <c r="C546" s="97"/>
      <c r="D546" s="121"/>
      <c r="E546" s="610"/>
      <c r="F546" s="99"/>
    </row>
    <row r="547" spans="1:6" x14ac:dyDescent="0.25">
      <c r="A547" s="47">
        <f>A542+1</f>
        <v>5</v>
      </c>
      <c r="B547" s="122" t="s">
        <v>100</v>
      </c>
      <c r="C547" s="97"/>
      <c r="D547" s="98"/>
      <c r="E547" s="610"/>
      <c r="F547" s="99">
        <f t="shared" ref="F547:F550" si="75">ROUND(C547*E547,2)</f>
        <v>0</v>
      </c>
    </row>
    <row r="548" spans="1:6" x14ac:dyDescent="0.25">
      <c r="A548" s="118">
        <f>A547+0.1</f>
        <v>5.0999999999999996</v>
      </c>
      <c r="B548" s="100" t="s">
        <v>774</v>
      </c>
      <c r="C548" s="97">
        <v>1090.1600000000001</v>
      </c>
      <c r="D548" s="98" t="s">
        <v>11</v>
      </c>
      <c r="E548" s="610"/>
      <c r="F548" s="99">
        <f t="shared" si="75"/>
        <v>0</v>
      </c>
    </row>
    <row r="549" spans="1:6" x14ac:dyDescent="0.25">
      <c r="A549" s="118">
        <f t="shared" ref="A549:A550" si="76">A548+0.1</f>
        <v>5.2</v>
      </c>
      <c r="B549" s="100" t="s">
        <v>775</v>
      </c>
      <c r="C549" s="97">
        <v>2442.64</v>
      </c>
      <c r="D549" s="98" t="s">
        <v>11</v>
      </c>
      <c r="E549" s="610"/>
      <c r="F549" s="99">
        <f t="shared" si="75"/>
        <v>0</v>
      </c>
    </row>
    <row r="550" spans="1:6" x14ac:dyDescent="0.25">
      <c r="A550" s="118">
        <f t="shared" si="76"/>
        <v>5.3</v>
      </c>
      <c r="B550" s="100" t="s">
        <v>776</v>
      </c>
      <c r="C550" s="97">
        <v>10183.16</v>
      </c>
      <c r="D550" s="98" t="s">
        <v>11</v>
      </c>
      <c r="E550" s="610"/>
      <c r="F550" s="99">
        <f t="shared" si="75"/>
        <v>0</v>
      </c>
    </row>
    <row r="551" spans="1:6" x14ac:dyDescent="0.25">
      <c r="A551" s="47"/>
      <c r="B551" s="109"/>
      <c r="C551" s="97"/>
      <c r="D551" s="98"/>
      <c r="E551" s="610"/>
      <c r="F551" s="99"/>
    </row>
    <row r="552" spans="1:6" x14ac:dyDescent="0.25">
      <c r="A552" s="47">
        <v>6</v>
      </c>
      <c r="B552" s="124" t="s">
        <v>545</v>
      </c>
      <c r="C552" s="97">
        <v>15</v>
      </c>
      <c r="D552" s="98" t="s">
        <v>85</v>
      </c>
      <c r="E552" s="610"/>
      <c r="F552" s="99">
        <f>(+C552*E552)/100</f>
        <v>0</v>
      </c>
    </row>
    <row r="553" spans="1:6" x14ac:dyDescent="0.25">
      <c r="A553" s="47"/>
      <c r="B553" s="19"/>
      <c r="C553" s="96"/>
      <c r="D553" s="15"/>
      <c r="E553" s="611"/>
      <c r="F553" s="99">
        <f t="shared" ref="F553:F554" si="77">(+C553*E553)/100</f>
        <v>0</v>
      </c>
    </row>
    <row r="554" spans="1:6" x14ac:dyDescent="0.25">
      <c r="A554" s="47">
        <v>7</v>
      </c>
      <c r="B554" s="19" t="s">
        <v>156</v>
      </c>
      <c r="C554" s="96"/>
      <c r="D554" s="15"/>
      <c r="E554" s="611"/>
      <c r="F554" s="99">
        <f t="shared" si="77"/>
        <v>0</v>
      </c>
    </row>
    <row r="555" spans="1:6" x14ac:dyDescent="0.25">
      <c r="A555" s="118">
        <f>A554+0.1</f>
        <v>7.1</v>
      </c>
      <c r="B555" s="100" t="s">
        <v>774</v>
      </c>
      <c r="C555" s="120">
        <v>1090.1600000000001</v>
      </c>
      <c r="D555" s="121" t="s">
        <v>11</v>
      </c>
      <c r="E555" s="610"/>
      <c r="F555" s="99">
        <f t="shared" ref="F555:F557" si="78">ROUND(C555*E555,2)</f>
        <v>0</v>
      </c>
    </row>
    <row r="556" spans="1:6" x14ac:dyDescent="0.25">
      <c r="A556" s="118">
        <f t="shared" ref="A556:A557" si="79">A555+0.1</f>
        <v>7.2</v>
      </c>
      <c r="B556" s="100" t="s">
        <v>775</v>
      </c>
      <c r="C556" s="120">
        <v>2442.64</v>
      </c>
      <c r="D556" s="121" t="s">
        <v>11</v>
      </c>
      <c r="E556" s="610"/>
      <c r="F556" s="99">
        <f t="shared" si="78"/>
        <v>0</v>
      </c>
    </row>
    <row r="557" spans="1:6" x14ac:dyDescent="0.25">
      <c r="A557" s="118">
        <f t="shared" si="79"/>
        <v>7.3</v>
      </c>
      <c r="B557" s="100" t="s">
        <v>776</v>
      </c>
      <c r="C557" s="120">
        <v>10183.16</v>
      </c>
      <c r="D557" s="121" t="s">
        <v>11</v>
      </c>
      <c r="E557" s="610"/>
      <c r="F557" s="99">
        <f t="shared" si="78"/>
        <v>0</v>
      </c>
    </row>
    <row r="558" spans="1:6" x14ac:dyDescent="0.25">
      <c r="A558" s="47"/>
      <c r="B558" s="19"/>
      <c r="C558" s="96"/>
      <c r="D558" s="15"/>
      <c r="E558" s="610"/>
      <c r="F558" s="99">
        <f t="shared" ref="F558" si="80">(+C558*E558)/100</f>
        <v>0</v>
      </c>
    </row>
    <row r="559" spans="1:6" x14ac:dyDescent="0.25">
      <c r="A559" s="252">
        <v>8</v>
      </c>
      <c r="B559" s="307" t="s">
        <v>197</v>
      </c>
      <c r="C559" s="127"/>
      <c r="D559" s="248"/>
      <c r="E559" s="610"/>
      <c r="F559" s="313">
        <f t="shared" ref="F559:F560" si="81">ROUND(C559*E559,2)</f>
        <v>0</v>
      </c>
    </row>
    <row r="560" spans="1:6" x14ac:dyDescent="0.25">
      <c r="A560" s="318">
        <f>+A559+0.1</f>
        <v>8.1</v>
      </c>
      <c r="B560" s="257" t="s">
        <v>320</v>
      </c>
      <c r="C560" s="127">
        <v>676</v>
      </c>
      <c r="D560" s="312" t="s">
        <v>10</v>
      </c>
      <c r="E560" s="610"/>
      <c r="F560" s="313">
        <f t="shared" si="81"/>
        <v>0</v>
      </c>
    </row>
    <row r="561" spans="1:6" x14ac:dyDescent="0.25">
      <c r="A561" s="47"/>
      <c r="B561" s="19"/>
      <c r="C561" s="96"/>
      <c r="D561" s="15"/>
      <c r="E561" s="610"/>
      <c r="F561" s="99"/>
    </row>
    <row r="562" spans="1:6" x14ac:dyDescent="0.25">
      <c r="A562" s="252">
        <v>9</v>
      </c>
      <c r="B562" s="311" t="s">
        <v>157</v>
      </c>
      <c r="C562" s="127"/>
      <c r="D562" s="312"/>
      <c r="E562" s="610"/>
      <c r="F562" s="313">
        <f t="shared" ref="F562:F570" si="82">ROUND(C562*E562,2)</f>
        <v>0</v>
      </c>
    </row>
    <row r="563" spans="1:6" x14ac:dyDescent="0.25">
      <c r="A563" s="314">
        <v>9.1</v>
      </c>
      <c r="B563" s="296" t="s">
        <v>158</v>
      </c>
      <c r="C563" s="127"/>
      <c r="D563" s="312"/>
      <c r="E563" s="24"/>
      <c r="F563" s="313">
        <f t="shared" si="82"/>
        <v>0</v>
      </c>
    </row>
    <row r="564" spans="1:6" x14ac:dyDescent="0.25">
      <c r="A564" s="249" t="s">
        <v>163</v>
      </c>
      <c r="B564" s="25" t="s">
        <v>162</v>
      </c>
      <c r="C564" s="127">
        <v>67.599999999999994</v>
      </c>
      <c r="D564" s="312" t="s">
        <v>8</v>
      </c>
      <c r="E564" s="24"/>
      <c r="F564" s="313">
        <f t="shared" si="82"/>
        <v>0</v>
      </c>
    </row>
    <row r="565" spans="1:6" x14ac:dyDescent="0.25">
      <c r="A565" s="249" t="s">
        <v>164</v>
      </c>
      <c r="B565" s="25" t="s">
        <v>45</v>
      </c>
      <c r="C565" s="127">
        <v>67.599999999999994</v>
      </c>
      <c r="D565" s="312" t="s">
        <v>8</v>
      </c>
      <c r="E565" s="24"/>
      <c r="F565" s="313">
        <f t="shared" si="82"/>
        <v>0</v>
      </c>
    </row>
    <row r="566" spans="1:6" x14ac:dyDescent="0.25">
      <c r="A566" s="249" t="s">
        <v>165</v>
      </c>
      <c r="B566" s="114" t="s">
        <v>554</v>
      </c>
      <c r="C566" s="127">
        <v>175.76</v>
      </c>
      <c r="D566" s="312" t="s">
        <v>18</v>
      </c>
      <c r="E566" s="24"/>
      <c r="F566" s="313">
        <f t="shared" si="82"/>
        <v>0</v>
      </c>
    </row>
    <row r="567" spans="1:6" x14ac:dyDescent="0.25">
      <c r="A567" s="249"/>
      <c r="B567" s="295"/>
      <c r="C567" s="315"/>
      <c r="D567" s="312"/>
      <c r="E567" s="24"/>
      <c r="F567" s="313">
        <f t="shared" si="82"/>
        <v>0</v>
      </c>
    </row>
    <row r="568" spans="1:6" x14ac:dyDescent="0.25">
      <c r="A568" s="252">
        <f>A563+0.1</f>
        <v>9.1999999999999993</v>
      </c>
      <c r="B568" s="316" t="s">
        <v>161</v>
      </c>
      <c r="C568" s="127"/>
      <c r="D568" s="312"/>
      <c r="E568" s="24"/>
      <c r="F568" s="313">
        <f t="shared" si="82"/>
        <v>0</v>
      </c>
    </row>
    <row r="569" spans="1:6" x14ac:dyDescent="0.25">
      <c r="A569" s="249" t="s">
        <v>166</v>
      </c>
      <c r="B569" s="25" t="s">
        <v>602</v>
      </c>
      <c r="C569" s="127">
        <v>676</v>
      </c>
      <c r="D569" s="312" t="s">
        <v>9</v>
      </c>
      <c r="E569" s="24"/>
      <c r="F569" s="313">
        <f t="shared" si="82"/>
        <v>0</v>
      </c>
    </row>
    <row r="570" spans="1:6" x14ac:dyDescent="0.25">
      <c r="A570" s="249" t="s">
        <v>167</v>
      </c>
      <c r="B570" s="25" t="s">
        <v>45</v>
      </c>
      <c r="C570" s="127">
        <v>676</v>
      </c>
      <c r="D570" s="312" t="s">
        <v>11</v>
      </c>
      <c r="E570" s="24"/>
      <c r="F570" s="313">
        <f t="shared" si="82"/>
        <v>0</v>
      </c>
    </row>
    <row r="571" spans="1:6" x14ac:dyDescent="0.25">
      <c r="A571" s="47"/>
      <c r="B571" s="19"/>
      <c r="C571" s="96"/>
      <c r="D571" s="15"/>
      <c r="E571" s="611"/>
      <c r="F571" s="99"/>
    </row>
    <row r="572" spans="1:6" x14ac:dyDescent="0.25">
      <c r="A572" s="259">
        <v>10</v>
      </c>
      <c r="B572" s="260" t="s">
        <v>615</v>
      </c>
      <c r="C572" s="245"/>
      <c r="D572" s="23"/>
      <c r="E572" s="612"/>
      <c r="F572" s="273"/>
    </row>
    <row r="573" spans="1:6" x14ac:dyDescent="0.25">
      <c r="A573" s="274">
        <v>10.1</v>
      </c>
      <c r="B573" s="275" t="s">
        <v>633</v>
      </c>
      <c r="C573" s="276"/>
      <c r="D573" s="277"/>
      <c r="E573" s="633"/>
      <c r="F573" s="278"/>
    </row>
    <row r="574" spans="1:6" x14ac:dyDescent="0.25">
      <c r="A574" s="279" t="s">
        <v>113</v>
      </c>
      <c r="B574" s="280" t="s">
        <v>616</v>
      </c>
      <c r="C574" s="120">
        <f>180*2</f>
        <v>360</v>
      </c>
      <c r="D574" s="281" t="s">
        <v>11</v>
      </c>
      <c r="E574" s="634"/>
      <c r="F574" s="282">
        <f t="shared" ref="F574:F581" si="83">ROUND(C574*E574,2)</f>
        <v>0</v>
      </c>
    </row>
    <row r="575" spans="1:6" x14ac:dyDescent="0.25">
      <c r="A575" s="279" t="s">
        <v>114</v>
      </c>
      <c r="B575" s="148" t="s">
        <v>617</v>
      </c>
      <c r="C575" s="120">
        <f>90*2</f>
        <v>180</v>
      </c>
      <c r="D575" s="281" t="s">
        <v>11</v>
      </c>
      <c r="E575" s="634"/>
      <c r="F575" s="282">
        <f t="shared" si="83"/>
        <v>0</v>
      </c>
    </row>
    <row r="576" spans="1:6" x14ac:dyDescent="0.25">
      <c r="A576" s="279" t="s">
        <v>115</v>
      </c>
      <c r="B576" s="280" t="s">
        <v>618</v>
      </c>
      <c r="C576" s="120">
        <f>+C575</f>
        <v>180</v>
      </c>
      <c r="D576" s="281" t="s">
        <v>11</v>
      </c>
      <c r="E576" s="634"/>
      <c r="F576" s="282">
        <f t="shared" si="83"/>
        <v>0</v>
      </c>
    </row>
    <row r="577" spans="1:6" x14ac:dyDescent="0.25">
      <c r="A577" s="279" t="s">
        <v>116</v>
      </c>
      <c r="B577" s="280" t="s">
        <v>619</v>
      </c>
      <c r="C577" s="120">
        <f>60*3</f>
        <v>180</v>
      </c>
      <c r="D577" s="281" t="s">
        <v>11</v>
      </c>
      <c r="E577" s="634"/>
      <c r="F577" s="282">
        <f t="shared" si="83"/>
        <v>0</v>
      </c>
    </row>
    <row r="578" spans="1:6" x14ac:dyDescent="0.25">
      <c r="A578" s="279" t="s">
        <v>117</v>
      </c>
      <c r="B578" s="280" t="s">
        <v>620</v>
      </c>
      <c r="C578" s="120">
        <f>+C574*3</f>
        <v>1080</v>
      </c>
      <c r="D578" s="283" t="s">
        <v>10</v>
      </c>
      <c r="E578" s="634"/>
      <c r="F578" s="282">
        <f t="shared" si="83"/>
        <v>0</v>
      </c>
    </row>
    <row r="579" spans="1:6" x14ac:dyDescent="0.25">
      <c r="A579" s="279" t="s">
        <v>118</v>
      </c>
      <c r="B579" s="280" t="s">
        <v>621</v>
      </c>
      <c r="C579" s="120">
        <f>+C575*3</f>
        <v>540</v>
      </c>
      <c r="D579" s="283" t="s">
        <v>10</v>
      </c>
      <c r="E579" s="634"/>
      <c r="F579" s="282">
        <f t="shared" si="83"/>
        <v>0</v>
      </c>
    </row>
    <row r="580" spans="1:6" x14ac:dyDescent="0.25">
      <c r="A580" s="279" t="s">
        <v>119</v>
      </c>
      <c r="B580" s="280" t="s">
        <v>622</v>
      </c>
      <c r="C580" s="120">
        <f>+C576*3</f>
        <v>540</v>
      </c>
      <c r="D580" s="283" t="s">
        <v>10</v>
      </c>
      <c r="E580" s="634"/>
      <c r="F580" s="282">
        <f t="shared" si="83"/>
        <v>0</v>
      </c>
    </row>
    <row r="581" spans="1:6" x14ac:dyDescent="0.25">
      <c r="A581" s="279" t="s">
        <v>634</v>
      </c>
      <c r="B581" s="280" t="s">
        <v>623</v>
      </c>
      <c r="C581" s="120">
        <f>+C577*2</f>
        <v>360</v>
      </c>
      <c r="D581" s="283" t="s">
        <v>10</v>
      </c>
      <c r="E581" s="634"/>
      <c r="F581" s="282">
        <f t="shared" si="83"/>
        <v>0</v>
      </c>
    </row>
    <row r="582" spans="1:6" x14ac:dyDescent="0.25">
      <c r="A582" s="284"/>
      <c r="B582" s="280"/>
      <c r="C582" s="120"/>
      <c r="D582" s="281"/>
      <c r="E582" s="635"/>
      <c r="F582" s="282"/>
    </row>
    <row r="583" spans="1:6" x14ac:dyDescent="0.25">
      <c r="A583" s="274">
        <v>10.199999999999999</v>
      </c>
      <c r="B583" s="275" t="s">
        <v>624</v>
      </c>
      <c r="C583" s="276"/>
      <c r="D583" s="277"/>
      <c r="E583" s="633"/>
      <c r="F583" s="278"/>
    </row>
    <row r="584" spans="1:6" x14ac:dyDescent="0.25">
      <c r="A584" s="279" t="s">
        <v>283</v>
      </c>
      <c r="B584" s="280" t="s">
        <v>625</v>
      </c>
      <c r="C584" s="120">
        <f>50*0.8</f>
        <v>40</v>
      </c>
      <c r="D584" s="281" t="s">
        <v>626</v>
      </c>
      <c r="E584" s="635"/>
      <c r="F584" s="282">
        <f t="shared" ref="F584" si="84">ROUND(C584*E584,2)</f>
        <v>0</v>
      </c>
    </row>
    <row r="585" spans="1:6" x14ac:dyDescent="0.25">
      <c r="A585" s="279" t="s">
        <v>284</v>
      </c>
      <c r="B585" s="285" t="s">
        <v>627</v>
      </c>
      <c r="C585" s="120">
        <f>+C584</f>
        <v>40</v>
      </c>
      <c r="D585" s="281" t="s">
        <v>626</v>
      </c>
      <c r="E585" s="61"/>
      <c r="F585" s="286">
        <f>ROUND(E585*C585,2)</f>
        <v>0</v>
      </c>
    </row>
    <row r="586" spans="1:6" x14ac:dyDescent="0.25">
      <c r="A586" s="279" t="s">
        <v>285</v>
      </c>
      <c r="B586" s="280" t="s">
        <v>628</v>
      </c>
      <c r="C586" s="120">
        <f>+C585</f>
        <v>40</v>
      </c>
      <c r="D586" s="281" t="s">
        <v>626</v>
      </c>
      <c r="E586" s="635"/>
      <c r="F586" s="282">
        <f t="shared" ref="F586" si="85">ROUND(C586*E586,2)</f>
        <v>0</v>
      </c>
    </row>
    <row r="587" spans="1:6" x14ac:dyDescent="0.25">
      <c r="A587" s="279" t="s">
        <v>635</v>
      </c>
      <c r="B587" s="285" t="s">
        <v>629</v>
      </c>
      <c r="C587" s="26">
        <v>3</v>
      </c>
      <c r="D587" s="23" t="s">
        <v>85</v>
      </c>
      <c r="E587" s="61"/>
      <c r="F587" s="286">
        <f>ROUND(E587*C587,2)/100</f>
        <v>0</v>
      </c>
    </row>
    <row r="588" spans="1:6" x14ac:dyDescent="0.25">
      <c r="A588" s="279"/>
      <c r="B588" s="280"/>
      <c r="C588" s="120"/>
      <c r="D588" s="281"/>
      <c r="E588" s="635"/>
      <c r="F588" s="282"/>
    </row>
    <row r="589" spans="1:6" x14ac:dyDescent="0.25">
      <c r="A589" s="274">
        <v>10.3</v>
      </c>
      <c r="B589" s="275" t="s">
        <v>630</v>
      </c>
      <c r="C589" s="120"/>
      <c r="D589" s="277"/>
      <c r="E589" s="633"/>
      <c r="F589" s="278"/>
    </row>
    <row r="590" spans="1:6" x14ac:dyDescent="0.25">
      <c r="A590" s="279" t="s">
        <v>286</v>
      </c>
      <c r="B590" s="280" t="s">
        <v>631</v>
      </c>
      <c r="C590" s="120">
        <f>50*8*0.4</f>
        <v>160</v>
      </c>
      <c r="D590" s="281" t="s">
        <v>632</v>
      </c>
      <c r="E590" s="635"/>
      <c r="F590" s="282">
        <f>ROUND(C590*E590,2)</f>
        <v>0</v>
      </c>
    </row>
    <row r="591" spans="1:6" x14ac:dyDescent="0.25">
      <c r="A591" s="279"/>
      <c r="B591" s="280"/>
      <c r="C591" s="120"/>
      <c r="D591" s="281"/>
      <c r="E591" s="635"/>
      <c r="F591" s="282"/>
    </row>
    <row r="592" spans="1:6" x14ac:dyDescent="0.25">
      <c r="A592" s="52">
        <v>11</v>
      </c>
      <c r="B592" s="131" t="s">
        <v>101</v>
      </c>
      <c r="C592" s="15"/>
      <c r="D592" s="102"/>
      <c r="E592" s="14"/>
      <c r="F592" s="99">
        <f t="shared" ref="F592:F599" si="86">ROUND(C592*E592,2)</f>
        <v>0</v>
      </c>
    </row>
    <row r="593" spans="1:6" x14ac:dyDescent="0.25">
      <c r="A593" s="48">
        <f t="shared" ref="A593:A595" si="87">+A592+0.1</f>
        <v>11.1</v>
      </c>
      <c r="B593" s="16" t="s">
        <v>102</v>
      </c>
      <c r="C593" s="15">
        <v>5763.95</v>
      </c>
      <c r="D593" s="312" t="s">
        <v>9</v>
      </c>
      <c r="E593" s="14"/>
      <c r="F593" s="99">
        <f t="shared" si="86"/>
        <v>0</v>
      </c>
    </row>
    <row r="594" spans="1:6" x14ac:dyDescent="0.25">
      <c r="A594" s="48">
        <f t="shared" si="87"/>
        <v>11.2</v>
      </c>
      <c r="B594" s="16" t="s">
        <v>103</v>
      </c>
      <c r="C594" s="15">
        <v>7204.94</v>
      </c>
      <c r="D594" s="312" t="s">
        <v>9</v>
      </c>
      <c r="E594" s="14"/>
      <c r="F594" s="99">
        <f t="shared" si="86"/>
        <v>0</v>
      </c>
    </row>
    <row r="595" spans="1:6" x14ac:dyDescent="0.25">
      <c r="A595" s="48">
        <f t="shared" si="87"/>
        <v>11.3</v>
      </c>
      <c r="B595" s="16" t="s">
        <v>138</v>
      </c>
      <c r="C595" s="91">
        <v>12444.37</v>
      </c>
      <c r="D595" s="116" t="s">
        <v>580</v>
      </c>
      <c r="E595" s="14"/>
      <c r="F595" s="99">
        <f t="shared" si="86"/>
        <v>0</v>
      </c>
    </row>
    <row r="596" spans="1:6" x14ac:dyDescent="0.25">
      <c r="A596" s="47"/>
      <c r="B596" s="21"/>
      <c r="C596" s="97"/>
      <c r="D596" s="98"/>
      <c r="E596" s="14"/>
      <c r="F596" s="99">
        <f t="shared" si="86"/>
        <v>0</v>
      </c>
    </row>
    <row r="597" spans="1:6" ht="51" x14ac:dyDescent="0.25">
      <c r="A597" s="34">
        <v>12</v>
      </c>
      <c r="B597" s="132" t="s">
        <v>104</v>
      </c>
      <c r="C597" s="133">
        <v>13715.96</v>
      </c>
      <c r="D597" s="134" t="s">
        <v>11</v>
      </c>
      <c r="E597" s="14"/>
      <c r="F597" s="99">
        <f t="shared" si="86"/>
        <v>0</v>
      </c>
    </row>
    <row r="598" spans="1:6" x14ac:dyDescent="0.25">
      <c r="A598" s="135"/>
      <c r="B598" s="16"/>
      <c r="C598" s="106"/>
      <c r="D598" s="136"/>
      <c r="E598" s="14"/>
      <c r="F598" s="99">
        <f t="shared" si="86"/>
        <v>0</v>
      </c>
    </row>
    <row r="599" spans="1:6" x14ac:dyDescent="0.25">
      <c r="A599" s="34">
        <f>A597+1</f>
        <v>13</v>
      </c>
      <c r="B599" s="16" t="s">
        <v>80</v>
      </c>
      <c r="C599" s="106">
        <v>13715.96</v>
      </c>
      <c r="D599" s="98" t="s">
        <v>11</v>
      </c>
      <c r="E599" s="14"/>
      <c r="F599" s="99">
        <f t="shared" si="86"/>
        <v>0</v>
      </c>
    </row>
    <row r="600" spans="1:6" x14ac:dyDescent="0.25">
      <c r="A600" s="137"/>
      <c r="B600" s="138" t="s">
        <v>542</v>
      </c>
      <c r="C600" s="139"/>
      <c r="D600" s="140"/>
      <c r="E600" s="614"/>
      <c r="F600" s="141">
        <f>SUM(F528:F599)</f>
        <v>0</v>
      </c>
    </row>
    <row r="601" spans="1:6" x14ac:dyDescent="0.25">
      <c r="A601" s="237"/>
      <c r="B601" s="319"/>
      <c r="C601" s="234"/>
      <c r="D601" s="235"/>
      <c r="E601" s="625"/>
      <c r="F601" s="236"/>
    </row>
    <row r="602" spans="1:6" x14ac:dyDescent="0.25">
      <c r="A602" s="81" t="s">
        <v>153</v>
      </c>
      <c r="B602" s="93" t="s">
        <v>830</v>
      </c>
      <c r="C602" s="91"/>
      <c r="D602" s="91"/>
      <c r="E602" s="602"/>
      <c r="F602" s="92"/>
    </row>
    <row r="603" spans="1:6" x14ac:dyDescent="0.25">
      <c r="A603" s="81"/>
      <c r="B603" s="93"/>
      <c r="C603" s="91"/>
      <c r="D603" s="94"/>
      <c r="E603" s="603"/>
      <c r="F603" s="95"/>
    </row>
    <row r="604" spans="1:6" x14ac:dyDescent="0.25">
      <c r="A604" s="46">
        <v>1</v>
      </c>
      <c r="B604" s="96" t="s">
        <v>16</v>
      </c>
      <c r="C604" s="97"/>
      <c r="D604" s="98"/>
      <c r="E604" s="604"/>
      <c r="F604" s="99"/>
    </row>
    <row r="605" spans="1:6" x14ac:dyDescent="0.25">
      <c r="A605" s="30">
        <f>A604+0.1</f>
        <v>1.1000000000000001</v>
      </c>
      <c r="B605" s="100" t="s">
        <v>13</v>
      </c>
      <c r="C605" s="97">
        <v>14943.81</v>
      </c>
      <c r="D605" s="98" t="s">
        <v>11</v>
      </c>
      <c r="E605" s="604"/>
      <c r="F605" s="99">
        <f>ROUND(C605*E605,2)</f>
        <v>0</v>
      </c>
    </row>
    <row r="606" spans="1:6" x14ac:dyDescent="0.25">
      <c r="A606" s="30"/>
      <c r="B606" s="100"/>
      <c r="C606" s="97"/>
      <c r="D606" s="98"/>
      <c r="E606" s="604"/>
      <c r="F606" s="99"/>
    </row>
    <row r="607" spans="1:6" x14ac:dyDescent="0.25">
      <c r="A607" s="46">
        <v>2</v>
      </c>
      <c r="B607" s="101" t="s">
        <v>558</v>
      </c>
      <c r="C607" s="102"/>
      <c r="D607" s="103"/>
      <c r="E607" s="604"/>
      <c r="F607" s="99">
        <f t="shared" ref="F607:F623" si="88">ROUND(C607*E607,2)</f>
        <v>0</v>
      </c>
    </row>
    <row r="608" spans="1:6" x14ac:dyDescent="0.25">
      <c r="A608" s="104">
        <f>+A607+0.1</f>
        <v>2.1</v>
      </c>
      <c r="B608" s="105" t="s">
        <v>93</v>
      </c>
      <c r="C608" s="15">
        <v>29887.62</v>
      </c>
      <c r="D608" s="28" t="s">
        <v>11</v>
      </c>
      <c r="E608" s="604"/>
      <c r="F608" s="99">
        <f t="shared" si="88"/>
        <v>0</v>
      </c>
    </row>
    <row r="609" spans="1:6" x14ac:dyDescent="0.25">
      <c r="A609" s="104">
        <f t="shared" ref="A609:A610" si="89">+A608+0.1</f>
        <v>2.2000000000000002</v>
      </c>
      <c r="B609" s="107" t="s">
        <v>94</v>
      </c>
      <c r="C609" s="15">
        <v>10263.379999999999</v>
      </c>
      <c r="D609" s="250" t="s">
        <v>9</v>
      </c>
      <c r="E609" s="604"/>
      <c r="F609" s="99">
        <f t="shared" si="88"/>
        <v>0</v>
      </c>
    </row>
    <row r="610" spans="1:6" x14ac:dyDescent="0.25">
      <c r="A610" s="104">
        <f t="shared" si="89"/>
        <v>2.2999999999999998</v>
      </c>
      <c r="B610" s="16" t="s">
        <v>95</v>
      </c>
      <c r="C610" s="15">
        <v>667.12</v>
      </c>
      <c r="D610" s="250" t="s">
        <v>18</v>
      </c>
      <c r="E610" s="604"/>
      <c r="F610" s="99">
        <f t="shared" si="88"/>
        <v>0</v>
      </c>
    </row>
    <row r="611" spans="1:6" x14ac:dyDescent="0.25">
      <c r="A611" s="104"/>
      <c r="B611" s="16"/>
      <c r="C611" s="106"/>
      <c r="D611" s="254"/>
      <c r="E611" s="604"/>
      <c r="F611" s="99">
        <f t="shared" si="88"/>
        <v>0</v>
      </c>
    </row>
    <row r="612" spans="1:6" x14ac:dyDescent="0.25">
      <c r="A612" s="47">
        <v>3</v>
      </c>
      <c r="B612" s="109" t="s">
        <v>17</v>
      </c>
      <c r="C612" s="97"/>
      <c r="D612" s="254"/>
      <c r="E612" s="604"/>
      <c r="F612" s="99">
        <f t="shared" si="88"/>
        <v>0</v>
      </c>
    </row>
    <row r="613" spans="1:6" x14ac:dyDescent="0.25">
      <c r="A613" s="30">
        <f>A612+0.1</f>
        <v>3.1</v>
      </c>
      <c r="B613" s="16" t="s">
        <v>96</v>
      </c>
      <c r="C613" s="110">
        <v>11500.87</v>
      </c>
      <c r="D613" s="23" t="s">
        <v>5</v>
      </c>
      <c r="E613" s="604"/>
      <c r="F613" s="99">
        <f t="shared" si="88"/>
        <v>0</v>
      </c>
    </row>
    <row r="614" spans="1:6" x14ac:dyDescent="0.25">
      <c r="A614" s="30">
        <f t="shared" ref="A614:A617" si="90">A613+0.1</f>
        <v>3.2</v>
      </c>
      <c r="B614" s="16" t="s">
        <v>155</v>
      </c>
      <c r="C614" s="110">
        <v>1079.96</v>
      </c>
      <c r="D614" s="23" t="s">
        <v>31</v>
      </c>
      <c r="E614" s="604"/>
      <c r="F614" s="99">
        <f t="shared" si="88"/>
        <v>0</v>
      </c>
    </row>
    <row r="615" spans="1:6" ht="25.5" x14ac:dyDescent="0.25">
      <c r="A615" s="30">
        <f t="shared" si="90"/>
        <v>3.3</v>
      </c>
      <c r="B615" s="114" t="s">
        <v>583</v>
      </c>
      <c r="C615" s="112">
        <v>2335.11</v>
      </c>
      <c r="D615" s="23" t="s">
        <v>18</v>
      </c>
      <c r="E615" s="637"/>
      <c r="F615" s="99">
        <f t="shared" si="88"/>
        <v>0</v>
      </c>
    </row>
    <row r="616" spans="1:6" x14ac:dyDescent="0.25">
      <c r="A616" s="30">
        <f t="shared" si="90"/>
        <v>3.4</v>
      </c>
      <c r="B616" s="114" t="s">
        <v>97</v>
      </c>
      <c r="C616" s="115">
        <v>9729.64</v>
      </c>
      <c r="D616" s="261" t="s">
        <v>6</v>
      </c>
      <c r="E616" s="604"/>
      <c r="F616" s="99">
        <f t="shared" si="88"/>
        <v>0</v>
      </c>
    </row>
    <row r="617" spans="1:6" x14ac:dyDescent="0.25">
      <c r="A617" s="30">
        <f t="shared" si="90"/>
        <v>3.5</v>
      </c>
      <c r="B617" s="114" t="s">
        <v>554</v>
      </c>
      <c r="C617" s="115">
        <v>4460.59</v>
      </c>
      <c r="D617" s="23" t="s">
        <v>18</v>
      </c>
      <c r="E617" s="604"/>
      <c r="F617" s="99">
        <f t="shared" si="88"/>
        <v>0</v>
      </c>
    </row>
    <row r="618" spans="1:6" x14ac:dyDescent="0.25">
      <c r="A618" s="30"/>
      <c r="B618" s="16"/>
      <c r="C618" s="115"/>
      <c r="D618" s="116"/>
      <c r="E618" s="609"/>
      <c r="F618" s="99">
        <f t="shared" si="88"/>
        <v>0</v>
      </c>
    </row>
    <row r="619" spans="1:6" x14ac:dyDescent="0.25">
      <c r="A619" s="47">
        <f>A612+1</f>
        <v>4</v>
      </c>
      <c r="B619" s="117" t="s">
        <v>99</v>
      </c>
      <c r="C619" s="97"/>
      <c r="D619" s="98"/>
      <c r="E619" s="604"/>
      <c r="F619" s="99">
        <f t="shared" si="88"/>
        <v>0</v>
      </c>
    </row>
    <row r="620" spans="1:6" x14ac:dyDescent="0.25">
      <c r="A620" s="118">
        <f>A619+0.1</f>
        <v>4.0999999999999996</v>
      </c>
      <c r="B620" s="100" t="s">
        <v>777</v>
      </c>
      <c r="C620" s="97">
        <v>659.2</v>
      </c>
      <c r="D620" s="121" t="s">
        <v>11</v>
      </c>
      <c r="E620" s="604"/>
      <c r="F620" s="99">
        <f t="shared" si="88"/>
        <v>0</v>
      </c>
    </row>
    <row r="621" spans="1:6" x14ac:dyDescent="0.25">
      <c r="A621" s="118">
        <f t="shared" ref="A621:A623" si="91">A620+0.1</f>
        <v>4.2</v>
      </c>
      <c r="B621" s="100" t="s">
        <v>778</v>
      </c>
      <c r="C621" s="97">
        <v>2832.5</v>
      </c>
      <c r="D621" s="121" t="s">
        <v>11</v>
      </c>
      <c r="E621" s="610"/>
      <c r="F621" s="99">
        <f t="shared" si="88"/>
        <v>0</v>
      </c>
    </row>
    <row r="622" spans="1:6" x14ac:dyDescent="0.25">
      <c r="A622" s="118">
        <f t="shared" si="91"/>
        <v>4.3</v>
      </c>
      <c r="B622" s="100" t="s">
        <v>772</v>
      </c>
      <c r="C622" s="97">
        <v>3649.62</v>
      </c>
      <c r="D622" s="121" t="s">
        <v>11</v>
      </c>
      <c r="E622" s="610"/>
      <c r="F622" s="99">
        <f t="shared" si="88"/>
        <v>0</v>
      </c>
    </row>
    <row r="623" spans="1:6" x14ac:dyDescent="0.25">
      <c r="A623" s="118">
        <f t="shared" si="91"/>
        <v>4.4000000000000004</v>
      </c>
      <c r="B623" s="100" t="s">
        <v>773</v>
      </c>
      <c r="C623" s="97">
        <v>8135.27</v>
      </c>
      <c r="D623" s="121" t="s">
        <v>11</v>
      </c>
      <c r="E623" s="610"/>
      <c r="F623" s="99">
        <f t="shared" si="88"/>
        <v>0</v>
      </c>
    </row>
    <row r="624" spans="1:6" x14ac:dyDescent="0.25">
      <c r="A624" s="118"/>
      <c r="B624" s="100"/>
      <c r="C624" s="97"/>
      <c r="D624" s="121"/>
      <c r="E624" s="610"/>
      <c r="F624" s="99"/>
    </row>
    <row r="625" spans="1:6" x14ac:dyDescent="0.25">
      <c r="A625" s="47">
        <f>A619+1</f>
        <v>5</v>
      </c>
      <c r="B625" s="122" t="s">
        <v>100</v>
      </c>
      <c r="C625" s="97"/>
      <c r="D625" s="98"/>
      <c r="E625" s="610"/>
      <c r="F625" s="99">
        <f t="shared" ref="F625:F629" si="92">ROUND(C625*E625,2)</f>
        <v>0</v>
      </c>
    </row>
    <row r="626" spans="1:6" x14ac:dyDescent="0.25">
      <c r="A626" s="118">
        <f>A625+0.1</f>
        <v>5.0999999999999996</v>
      </c>
      <c r="B626" s="100" t="s">
        <v>779</v>
      </c>
      <c r="C626" s="97">
        <v>640</v>
      </c>
      <c r="D626" s="121" t="s">
        <v>11</v>
      </c>
      <c r="E626" s="610"/>
      <c r="F626" s="99">
        <f t="shared" si="92"/>
        <v>0</v>
      </c>
    </row>
    <row r="627" spans="1:6" x14ac:dyDescent="0.25">
      <c r="A627" s="118">
        <f t="shared" ref="A627:A629" si="93">A626+0.1</f>
        <v>5.2</v>
      </c>
      <c r="B627" s="100" t="s">
        <v>780</v>
      </c>
      <c r="C627" s="97">
        <v>2750</v>
      </c>
      <c r="D627" s="98" t="s">
        <v>11</v>
      </c>
      <c r="E627" s="610"/>
      <c r="F627" s="99">
        <f t="shared" si="92"/>
        <v>0</v>
      </c>
    </row>
    <row r="628" spans="1:6" x14ac:dyDescent="0.25">
      <c r="A628" s="118">
        <f t="shared" si="93"/>
        <v>5.3</v>
      </c>
      <c r="B628" s="100" t="s">
        <v>775</v>
      </c>
      <c r="C628" s="97">
        <v>3578.06</v>
      </c>
      <c r="D628" s="98" t="s">
        <v>11</v>
      </c>
      <c r="E628" s="610"/>
      <c r="F628" s="99">
        <f t="shared" si="92"/>
        <v>0</v>
      </c>
    </row>
    <row r="629" spans="1:6" x14ac:dyDescent="0.25">
      <c r="A629" s="118">
        <f t="shared" si="93"/>
        <v>5.4</v>
      </c>
      <c r="B629" s="100" t="s">
        <v>776</v>
      </c>
      <c r="C629" s="97">
        <v>7975.75</v>
      </c>
      <c r="D629" s="98" t="s">
        <v>11</v>
      </c>
      <c r="E629" s="610"/>
      <c r="F629" s="99">
        <f t="shared" si="92"/>
        <v>0</v>
      </c>
    </row>
    <row r="630" spans="1:6" x14ac:dyDescent="0.25">
      <c r="A630" s="47"/>
      <c r="B630" s="109"/>
      <c r="C630" s="97"/>
      <c r="D630" s="98"/>
      <c r="E630" s="610"/>
      <c r="F630" s="99"/>
    </row>
    <row r="631" spans="1:6" x14ac:dyDescent="0.25">
      <c r="A631" s="47">
        <v>6</v>
      </c>
      <c r="B631" s="124" t="s">
        <v>582</v>
      </c>
      <c r="C631" s="97">
        <v>15</v>
      </c>
      <c r="D631" s="98" t="s">
        <v>85</v>
      </c>
      <c r="E631" s="610"/>
      <c r="F631" s="99">
        <f>(+C631*E631)/100</f>
        <v>0</v>
      </c>
    </row>
    <row r="632" spans="1:6" x14ac:dyDescent="0.25">
      <c r="A632" s="47"/>
      <c r="B632" s="19"/>
      <c r="C632" s="96"/>
      <c r="D632" s="15"/>
      <c r="E632" s="611"/>
      <c r="F632" s="99">
        <f t="shared" ref="F632:F633" si="94">(+C632*E632)/100</f>
        <v>0</v>
      </c>
    </row>
    <row r="633" spans="1:6" x14ac:dyDescent="0.25">
      <c r="A633" s="47">
        <v>7</v>
      </c>
      <c r="B633" s="19" t="s">
        <v>156</v>
      </c>
      <c r="C633" s="96"/>
      <c r="D633" s="15"/>
      <c r="E633" s="611"/>
      <c r="F633" s="99">
        <f t="shared" si="94"/>
        <v>0</v>
      </c>
    </row>
    <row r="634" spans="1:6" x14ac:dyDescent="0.25">
      <c r="A634" s="118">
        <f>A633+0.1</f>
        <v>7.1</v>
      </c>
      <c r="B634" s="100" t="s">
        <v>779</v>
      </c>
      <c r="C634" s="120">
        <v>640</v>
      </c>
      <c r="D634" s="121" t="s">
        <v>11</v>
      </c>
      <c r="E634" s="610"/>
      <c r="F634" s="99">
        <f t="shared" ref="F634:F637" si="95">ROUND(C634*E634,2)</f>
        <v>0</v>
      </c>
    </row>
    <row r="635" spans="1:6" x14ac:dyDescent="0.25">
      <c r="A635" s="118">
        <f t="shared" ref="A635:A637" si="96">A634+0.1</f>
        <v>7.2</v>
      </c>
      <c r="B635" s="100" t="s">
        <v>780</v>
      </c>
      <c r="C635" s="120">
        <v>2750</v>
      </c>
      <c r="D635" s="121" t="s">
        <v>11</v>
      </c>
      <c r="E635" s="610"/>
      <c r="F635" s="99">
        <f t="shared" si="95"/>
        <v>0</v>
      </c>
    </row>
    <row r="636" spans="1:6" x14ac:dyDescent="0.25">
      <c r="A636" s="118">
        <f t="shared" si="96"/>
        <v>7.3</v>
      </c>
      <c r="B636" s="100" t="s">
        <v>775</v>
      </c>
      <c r="C636" s="120">
        <v>3578.06</v>
      </c>
      <c r="D636" s="121" t="s">
        <v>11</v>
      </c>
      <c r="E636" s="610"/>
      <c r="F636" s="99">
        <f t="shared" si="95"/>
        <v>0</v>
      </c>
    </row>
    <row r="637" spans="1:6" x14ac:dyDescent="0.25">
      <c r="A637" s="118">
        <f t="shared" si="96"/>
        <v>7.4</v>
      </c>
      <c r="B637" s="100" t="s">
        <v>776</v>
      </c>
      <c r="C637" s="120">
        <v>7975.75</v>
      </c>
      <c r="D637" s="121" t="s">
        <v>11</v>
      </c>
      <c r="E637" s="610"/>
      <c r="F637" s="99">
        <f t="shared" si="95"/>
        <v>0</v>
      </c>
    </row>
    <row r="638" spans="1:6" x14ac:dyDescent="0.25">
      <c r="A638" s="47"/>
      <c r="B638" s="19"/>
      <c r="C638" s="96"/>
      <c r="D638" s="15"/>
      <c r="E638" s="611"/>
      <c r="F638" s="99">
        <f t="shared" ref="F638" si="97">(+C638*E638)/100</f>
        <v>0</v>
      </c>
    </row>
    <row r="639" spans="1:6" x14ac:dyDescent="0.25">
      <c r="A639" s="252">
        <v>8</v>
      </c>
      <c r="B639" s="307" t="s">
        <v>197</v>
      </c>
      <c r="C639" s="127"/>
      <c r="D639" s="248"/>
      <c r="E639" s="638"/>
      <c r="F639" s="313">
        <f t="shared" ref="F639:F640" si="98">ROUND(C639*E639,2)</f>
        <v>0</v>
      </c>
    </row>
    <row r="640" spans="1:6" x14ac:dyDescent="0.25">
      <c r="A640" s="318">
        <f>+A639+0.1</f>
        <v>8.1</v>
      </c>
      <c r="B640" s="257" t="s">
        <v>320</v>
      </c>
      <c r="C640" s="127">
        <v>960</v>
      </c>
      <c r="D640" s="312" t="s">
        <v>10</v>
      </c>
      <c r="E640" s="24"/>
      <c r="F640" s="313">
        <f t="shared" si="98"/>
        <v>0</v>
      </c>
    </row>
    <row r="641" spans="1:6" x14ac:dyDescent="0.25">
      <c r="A641" s="47"/>
      <c r="B641" s="19"/>
      <c r="C641" s="96"/>
      <c r="D641" s="15"/>
      <c r="E641" s="611"/>
      <c r="F641" s="99"/>
    </row>
    <row r="642" spans="1:6" x14ac:dyDescent="0.25">
      <c r="A642" s="252">
        <v>9</v>
      </c>
      <c r="B642" s="311" t="s">
        <v>157</v>
      </c>
      <c r="C642" s="127"/>
      <c r="D642" s="312"/>
      <c r="E642" s="24"/>
      <c r="F642" s="313">
        <f t="shared" ref="F642:F650" si="99">ROUND(C642*E642,2)</f>
        <v>0</v>
      </c>
    </row>
    <row r="643" spans="1:6" x14ac:dyDescent="0.25">
      <c r="A643" s="314">
        <v>9.1</v>
      </c>
      <c r="B643" s="296" t="s">
        <v>158</v>
      </c>
      <c r="C643" s="127"/>
      <c r="D643" s="312"/>
      <c r="E643" s="24"/>
      <c r="F643" s="313">
        <f t="shared" si="99"/>
        <v>0</v>
      </c>
    </row>
    <row r="644" spans="1:6" x14ac:dyDescent="0.25">
      <c r="A644" s="249" t="s">
        <v>163</v>
      </c>
      <c r="B644" s="25" t="s">
        <v>159</v>
      </c>
      <c r="C644" s="127">
        <v>96</v>
      </c>
      <c r="D644" s="312" t="s">
        <v>8</v>
      </c>
      <c r="E644" s="24"/>
      <c r="F644" s="313">
        <f t="shared" si="99"/>
        <v>0</v>
      </c>
    </row>
    <row r="645" spans="1:6" x14ac:dyDescent="0.25">
      <c r="A645" s="249" t="s">
        <v>164</v>
      </c>
      <c r="B645" s="25" t="s">
        <v>45</v>
      </c>
      <c r="C645" s="127">
        <v>96</v>
      </c>
      <c r="D645" s="312" t="s">
        <v>8</v>
      </c>
      <c r="E645" s="24"/>
      <c r="F645" s="313">
        <f t="shared" si="99"/>
        <v>0</v>
      </c>
    </row>
    <row r="646" spans="1:6" x14ac:dyDescent="0.25">
      <c r="A646" s="249" t="s">
        <v>165</v>
      </c>
      <c r="B646" s="114" t="s">
        <v>554</v>
      </c>
      <c r="C646" s="127">
        <v>249.6</v>
      </c>
      <c r="D646" s="312" t="s">
        <v>18</v>
      </c>
      <c r="E646" s="24"/>
      <c r="F646" s="313">
        <f t="shared" si="99"/>
        <v>0</v>
      </c>
    </row>
    <row r="647" spans="1:6" x14ac:dyDescent="0.25">
      <c r="A647" s="249"/>
      <c r="B647" s="295"/>
      <c r="C647" s="315"/>
      <c r="D647" s="312"/>
      <c r="E647" s="24"/>
      <c r="F647" s="313">
        <f t="shared" si="99"/>
        <v>0</v>
      </c>
    </row>
    <row r="648" spans="1:6" x14ac:dyDescent="0.25">
      <c r="A648" s="252">
        <f>A643+0.1</f>
        <v>9.1999999999999993</v>
      </c>
      <c r="B648" s="316" t="s">
        <v>161</v>
      </c>
      <c r="C648" s="127"/>
      <c r="D648" s="312"/>
      <c r="E648" s="24"/>
      <c r="F648" s="313">
        <f t="shared" si="99"/>
        <v>0</v>
      </c>
    </row>
    <row r="649" spans="1:6" x14ac:dyDescent="0.25">
      <c r="A649" s="249" t="s">
        <v>166</v>
      </c>
      <c r="B649" s="25" t="s">
        <v>602</v>
      </c>
      <c r="C649" s="127">
        <v>960</v>
      </c>
      <c r="D649" s="312" t="s">
        <v>9</v>
      </c>
      <c r="E649" s="24"/>
      <c r="F649" s="313">
        <f t="shared" si="99"/>
        <v>0</v>
      </c>
    </row>
    <row r="650" spans="1:6" x14ac:dyDescent="0.25">
      <c r="A650" s="249" t="s">
        <v>167</v>
      </c>
      <c r="B650" s="25" t="s">
        <v>45</v>
      </c>
      <c r="C650" s="127">
        <v>960</v>
      </c>
      <c r="D650" s="312" t="s">
        <v>11</v>
      </c>
      <c r="E650" s="24"/>
      <c r="F650" s="313">
        <f t="shared" si="99"/>
        <v>0</v>
      </c>
    </row>
    <row r="651" spans="1:6" x14ac:dyDescent="0.25">
      <c r="A651" s="249"/>
      <c r="B651" s="25"/>
      <c r="C651" s="127"/>
      <c r="D651" s="312"/>
      <c r="E651" s="24"/>
      <c r="F651" s="313"/>
    </row>
    <row r="652" spans="1:6" x14ac:dyDescent="0.25">
      <c r="A652" s="252">
        <v>10</v>
      </c>
      <c r="B652" s="316" t="s">
        <v>615</v>
      </c>
      <c r="C652" s="127"/>
      <c r="D652" s="312"/>
      <c r="E652" s="24"/>
      <c r="F652" s="313"/>
    </row>
    <row r="653" spans="1:6" x14ac:dyDescent="0.25">
      <c r="A653" s="252">
        <v>10.1</v>
      </c>
      <c r="B653" s="316" t="s">
        <v>633</v>
      </c>
      <c r="C653" s="127"/>
      <c r="D653" s="312"/>
      <c r="E653" s="24"/>
      <c r="F653" s="313"/>
    </row>
    <row r="654" spans="1:6" x14ac:dyDescent="0.25">
      <c r="A654" s="249" t="s">
        <v>113</v>
      </c>
      <c r="B654" s="114" t="s">
        <v>616</v>
      </c>
      <c r="C654" s="127">
        <f>180*2</f>
        <v>360</v>
      </c>
      <c r="D654" s="312" t="s">
        <v>11</v>
      </c>
      <c r="E654" s="24"/>
      <c r="F654" s="313">
        <f t="shared" ref="F654:F661" si="100">ROUND(C654*E654,2)</f>
        <v>0</v>
      </c>
    </row>
    <row r="655" spans="1:6" x14ac:dyDescent="0.25">
      <c r="A655" s="249" t="s">
        <v>114</v>
      </c>
      <c r="B655" s="114" t="s">
        <v>617</v>
      </c>
      <c r="C655" s="127">
        <f>90*2</f>
        <v>180</v>
      </c>
      <c r="D655" s="312" t="s">
        <v>11</v>
      </c>
      <c r="E655" s="24"/>
      <c r="F655" s="313">
        <f t="shared" si="100"/>
        <v>0</v>
      </c>
    </row>
    <row r="656" spans="1:6" x14ac:dyDescent="0.25">
      <c r="A656" s="249" t="s">
        <v>115</v>
      </c>
      <c r="B656" s="114" t="s">
        <v>618</v>
      </c>
      <c r="C656" s="127">
        <f>+C655</f>
        <v>180</v>
      </c>
      <c r="D656" s="312" t="s">
        <v>11</v>
      </c>
      <c r="E656" s="24"/>
      <c r="F656" s="313">
        <f t="shared" si="100"/>
        <v>0</v>
      </c>
    </row>
    <row r="657" spans="1:6" x14ac:dyDescent="0.25">
      <c r="A657" s="249" t="s">
        <v>116</v>
      </c>
      <c r="B657" s="114" t="s">
        <v>619</v>
      </c>
      <c r="C657" s="127">
        <f>60*3</f>
        <v>180</v>
      </c>
      <c r="D657" s="312" t="s">
        <v>11</v>
      </c>
      <c r="E657" s="24"/>
      <c r="F657" s="313">
        <f t="shared" si="100"/>
        <v>0</v>
      </c>
    </row>
    <row r="658" spans="1:6" x14ac:dyDescent="0.25">
      <c r="A658" s="249" t="s">
        <v>117</v>
      </c>
      <c r="B658" s="114" t="s">
        <v>620</v>
      </c>
      <c r="C658" s="127">
        <f>+C654*3</f>
        <v>1080</v>
      </c>
      <c r="D658" s="312" t="s">
        <v>10</v>
      </c>
      <c r="E658" s="24"/>
      <c r="F658" s="313">
        <f t="shared" si="100"/>
        <v>0</v>
      </c>
    </row>
    <row r="659" spans="1:6" x14ac:dyDescent="0.25">
      <c r="A659" s="249" t="s">
        <v>118</v>
      </c>
      <c r="B659" s="114" t="s">
        <v>621</v>
      </c>
      <c r="C659" s="127">
        <f>+C655*3</f>
        <v>540</v>
      </c>
      <c r="D659" s="312" t="s">
        <v>10</v>
      </c>
      <c r="E659" s="24"/>
      <c r="F659" s="313">
        <f t="shared" si="100"/>
        <v>0</v>
      </c>
    </row>
    <row r="660" spans="1:6" x14ac:dyDescent="0.25">
      <c r="A660" s="249" t="s">
        <v>119</v>
      </c>
      <c r="B660" s="114" t="s">
        <v>622</v>
      </c>
      <c r="C660" s="127">
        <f>+C656*3</f>
        <v>540</v>
      </c>
      <c r="D660" s="312" t="s">
        <v>10</v>
      </c>
      <c r="E660" s="24"/>
      <c r="F660" s="313">
        <f t="shared" si="100"/>
        <v>0</v>
      </c>
    </row>
    <row r="661" spans="1:6" x14ac:dyDescent="0.25">
      <c r="A661" s="249" t="s">
        <v>634</v>
      </c>
      <c r="B661" s="114" t="s">
        <v>623</v>
      </c>
      <c r="C661" s="127">
        <f>+C657*2</f>
        <v>360</v>
      </c>
      <c r="D661" s="312" t="s">
        <v>10</v>
      </c>
      <c r="E661" s="24"/>
      <c r="F661" s="313">
        <f t="shared" si="100"/>
        <v>0</v>
      </c>
    </row>
    <row r="662" spans="1:6" x14ac:dyDescent="0.25">
      <c r="A662" s="249"/>
      <c r="B662" s="114"/>
      <c r="C662" s="127"/>
      <c r="D662" s="312"/>
      <c r="E662" s="24"/>
      <c r="F662" s="313"/>
    </row>
    <row r="663" spans="1:6" x14ac:dyDescent="0.25">
      <c r="A663" s="252">
        <v>10.199999999999999</v>
      </c>
      <c r="B663" s="316" t="s">
        <v>624</v>
      </c>
      <c r="C663" s="127"/>
      <c r="D663" s="312"/>
      <c r="E663" s="24"/>
      <c r="F663" s="313"/>
    </row>
    <row r="664" spans="1:6" x14ac:dyDescent="0.25">
      <c r="A664" s="249" t="s">
        <v>283</v>
      </c>
      <c r="B664" s="114" t="s">
        <v>625</v>
      </c>
      <c r="C664" s="127">
        <f>50*0.8</f>
        <v>40</v>
      </c>
      <c r="D664" s="312" t="s">
        <v>626</v>
      </c>
      <c r="E664" s="24"/>
      <c r="F664" s="313">
        <f t="shared" ref="F664" si="101">ROUND(C664*E664,2)</f>
        <v>0</v>
      </c>
    </row>
    <row r="665" spans="1:6" x14ac:dyDescent="0.25">
      <c r="A665" s="249" t="s">
        <v>284</v>
      </c>
      <c r="B665" s="114" t="s">
        <v>627</v>
      </c>
      <c r="C665" s="127">
        <f>+C664</f>
        <v>40</v>
      </c>
      <c r="D665" s="312" t="s">
        <v>626</v>
      </c>
      <c r="E665" s="24"/>
      <c r="F665" s="313">
        <f>ROUND(E665*C665,2)</f>
        <v>0</v>
      </c>
    </row>
    <row r="666" spans="1:6" x14ac:dyDescent="0.25">
      <c r="A666" s="249" t="s">
        <v>285</v>
      </c>
      <c r="B666" s="114" t="s">
        <v>628</v>
      </c>
      <c r="C666" s="127">
        <f>+C665</f>
        <v>40</v>
      </c>
      <c r="D666" s="312" t="s">
        <v>626</v>
      </c>
      <c r="E666" s="24"/>
      <c r="F666" s="313">
        <f t="shared" ref="F666" si="102">ROUND(C666*E666,2)</f>
        <v>0</v>
      </c>
    </row>
    <row r="667" spans="1:6" x14ac:dyDescent="0.25">
      <c r="A667" s="249" t="s">
        <v>635</v>
      </c>
      <c r="B667" s="114" t="s">
        <v>629</v>
      </c>
      <c r="C667" s="127">
        <v>3</v>
      </c>
      <c r="D667" s="312" t="s">
        <v>85</v>
      </c>
      <c r="E667" s="24"/>
      <c r="F667" s="313">
        <f>ROUND(E667*C667,2)/100</f>
        <v>0</v>
      </c>
    </row>
    <row r="668" spans="1:6" x14ac:dyDescent="0.25">
      <c r="A668" s="249"/>
      <c r="B668" s="114"/>
      <c r="C668" s="127"/>
      <c r="D668" s="312"/>
      <c r="E668" s="24"/>
      <c r="F668" s="313"/>
    </row>
    <row r="669" spans="1:6" x14ac:dyDescent="0.25">
      <c r="A669" s="252">
        <v>10.3</v>
      </c>
      <c r="B669" s="316" t="s">
        <v>630</v>
      </c>
      <c r="C669" s="127"/>
      <c r="D669" s="312"/>
      <c r="E669" s="24"/>
      <c r="F669" s="313"/>
    </row>
    <row r="670" spans="1:6" x14ac:dyDescent="0.25">
      <c r="A670" s="249" t="s">
        <v>286</v>
      </c>
      <c r="B670" s="114" t="s">
        <v>631</v>
      </c>
      <c r="C670" s="127">
        <f>50*8*0.4</f>
        <v>160</v>
      </c>
      <c r="D670" s="312" t="s">
        <v>632</v>
      </c>
      <c r="E670" s="24"/>
      <c r="F670" s="313">
        <f>ROUND(C670*E670,2)</f>
        <v>0</v>
      </c>
    </row>
    <row r="671" spans="1:6" x14ac:dyDescent="0.25">
      <c r="A671" s="249"/>
      <c r="B671" s="114"/>
      <c r="C671" s="127"/>
      <c r="D671" s="312"/>
      <c r="E671" s="24"/>
      <c r="F671" s="313"/>
    </row>
    <row r="672" spans="1:6" x14ac:dyDescent="0.25">
      <c r="A672" s="52">
        <v>11</v>
      </c>
      <c r="B672" s="131" t="s">
        <v>101</v>
      </c>
      <c r="C672" s="15"/>
      <c r="D672" s="102"/>
      <c r="E672" s="14"/>
      <c r="F672" s="99">
        <f t="shared" ref="F672:F679" si="103">ROUND(C672*E672,2)</f>
        <v>0</v>
      </c>
    </row>
    <row r="673" spans="1:6" x14ac:dyDescent="0.25">
      <c r="A673" s="48">
        <f t="shared" ref="A673:A675" si="104">+A672+0.1</f>
        <v>11.1</v>
      </c>
      <c r="B673" s="16" t="s">
        <v>102</v>
      </c>
      <c r="C673" s="15">
        <v>10263.379999999999</v>
      </c>
      <c r="D673" s="103" t="s">
        <v>91</v>
      </c>
      <c r="E673" s="14"/>
      <c r="F673" s="99">
        <f t="shared" si="103"/>
        <v>0</v>
      </c>
    </row>
    <row r="674" spans="1:6" x14ac:dyDescent="0.25">
      <c r="A674" s="48">
        <f t="shared" si="104"/>
        <v>11.2</v>
      </c>
      <c r="B674" s="16" t="s">
        <v>103</v>
      </c>
      <c r="C674" s="15">
        <v>12829.23</v>
      </c>
      <c r="D674" s="103" t="s">
        <v>91</v>
      </c>
      <c r="E674" s="14"/>
      <c r="F674" s="99">
        <f t="shared" si="103"/>
        <v>0</v>
      </c>
    </row>
    <row r="675" spans="1:6" x14ac:dyDescent="0.25">
      <c r="A675" s="48">
        <f t="shared" si="104"/>
        <v>11.3</v>
      </c>
      <c r="B675" s="16" t="s">
        <v>138</v>
      </c>
      <c r="C675" s="91">
        <v>22158.65</v>
      </c>
      <c r="D675" s="116" t="s">
        <v>580</v>
      </c>
      <c r="E675" s="14"/>
      <c r="F675" s="99">
        <f t="shared" si="103"/>
        <v>0</v>
      </c>
    </row>
    <row r="676" spans="1:6" x14ac:dyDescent="0.25">
      <c r="A676" s="47"/>
      <c r="B676" s="21"/>
      <c r="C676" s="97"/>
      <c r="D676" s="98"/>
      <c r="E676" s="14"/>
      <c r="F676" s="99">
        <f t="shared" si="103"/>
        <v>0</v>
      </c>
    </row>
    <row r="677" spans="1:6" ht="51" x14ac:dyDescent="0.25">
      <c r="A677" s="34">
        <v>12</v>
      </c>
      <c r="B677" s="132" t="s">
        <v>104</v>
      </c>
      <c r="C677" s="133">
        <v>14943.81</v>
      </c>
      <c r="D677" s="134" t="s">
        <v>11</v>
      </c>
      <c r="E677" s="14"/>
      <c r="F677" s="99">
        <f t="shared" si="103"/>
        <v>0</v>
      </c>
    </row>
    <row r="678" spans="1:6" x14ac:dyDescent="0.25">
      <c r="A678" s="135"/>
      <c r="B678" s="16"/>
      <c r="C678" s="106"/>
      <c r="D678" s="136"/>
      <c r="E678" s="14"/>
      <c r="F678" s="99">
        <f t="shared" si="103"/>
        <v>0</v>
      </c>
    </row>
    <row r="679" spans="1:6" x14ac:dyDescent="0.25">
      <c r="A679" s="34">
        <f>A677+1</f>
        <v>13</v>
      </c>
      <c r="B679" s="16" t="s">
        <v>80</v>
      </c>
      <c r="C679" s="106">
        <v>14943.81</v>
      </c>
      <c r="D679" s="98" t="s">
        <v>11</v>
      </c>
      <c r="E679" s="14"/>
      <c r="F679" s="99">
        <f t="shared" si="103"/>
        <v>0</v>
      </c>
    </row>
    <row r="680" spans="1:6" x14ac:dyDescent="0.25">
      <c r="A680" s="137"/>
      <c r="B680" s="138" t="s">
        <v>543</v>
      </c>
      <c r="C680" s="139"/>
      <c r="D680" s="140"/>
      <c r="E680" s="614"/>
      <c r="F680" s="141">
        <f>SUM(F605:F679)</f>
        <v>0</v>
      </c>
    </row>
    <row r="681" spans="1:6" x14ac:dyDescent="0.25">
      <c r="A681" s="237"/>
      <c r="B681" s="319"/>
      <c r="C681" s="234"/>
      <c r="D681" s="235"/>
      <c r="E681" s="625"/>
      <c r="F681" s="236"/>
    </row>
    <row r="682" spans="1:6" x14ac:dyDescent="0.25">
      <c r="A682" s="85"/>
      <c r="B682" s="86"/>
      <c r="C682" s="87"/>
      <c r="D682" s="88"/>
      <c r="E682" s="601"/>
      <c r="F682" s="89"/>
    </row>
    <row r="683" spans="1:6" x14ac:dyDescent="0.25">
      <c r="A683" s="232" t="s">
        <v>168</v>
      </c>
      <c r="B683" s="233" t="s">
        <v>829</v>
      </c>
      <c r="C683" s="234"/>
      <c r="D683" s="235"/>
      <c r="E683" s="625"/>
      <c r="F683" s="236"/>
    </row>
    <row r="684" spans="1:6" x14ac:dyDescent="0.25">
      <c r="A684" s="237"/>
      <c r="B684" s="238"/>
      <c r="C684" s="234"/>
      <c r="D684" s="235"/>
      <c r="E684" s="625"/>
      <c r="F684" s="236"/>
    </row>
    <row r="685" spans="1:6" ht="25.5" x14ac:dyDescent="0.25">
      <c r="A685" s="320" t="s">
        <v>831</v>
      </c>
      <c r="B685" s="321" t="s">
        <v>549</v>
      </c>
      <c r="C685" s="234"/>
      <c r="D685" s="235"/>
      <c r="E685" s="625"/>
      <c r="F685" s="236"/>
    </row>
    <row r="686" spans="1:6" x14ac:dyDescent="0.25">
      <c r="A686" s="237"/>
      <c r="B686" s="238"/>
      <c r="C686" s="234"/>
      <c r="D686" s="235"/>
      <c r="E686" s="625"/>
      <c r="F686" s="236"/>
    </row>
    <row r="687" spans="1:6" x14ac:dyDescent="0.25">
      <c r="A687" s="322" t="s">
        <v>3</v>
      </c>
      <c r="B687" s="323" t="s">
        <v>439</v>
      </c>
      <c r="C687" s="234"/>
      <c r="D687" s="235"/>
      <c r="E687" s="625"/>
      <c r="F687" s="236"/>
    </row>
    <row r="688" spans="1:6" x14ac:dyDescent="0.25">
      <c r="A688" s="324">
        <v>1.1000000000000001</v>
      </c>
      <c r="B688" s="323" t="s">
        <v>16</v>
      </c>
      <c r="C688" s="325"/>
      <c r="D688" s="326"/>
      <c r="E688" s="639"/>
      <c r="F688" s="327"/>
    </row>
    <row r="689" spans="1:6" x14ac:dyDescent="0.25">
      <c r="A689" s="328" t="s">
        <v>362</v>
      </c>
      <c r="B689" s="196" t="s">
        <v>363</v>
      </c>
      <c r="C689" s="325">
        <v>6</v>
      </c>
      <c r="D689" s="326" t="s">
        <v>201</v>
      </c>
      <c r="E689" s="640"/>
      <c r="F689" s="329">
        <f t="shared" ref="F689:F690" si="105">ROUND(C689*E689,2)</f>
        <v>0</v>
      </c>
    </row>
    <row r="690" spans="1:6" x14ac:dyDescent="0.25">
      <c r="A690" s="330" t="s">
        <v>364</v>
      </c>
      <c r="B690" s="331" t="s">
        <v>365</v>
      </c>
      <c r="C690" s="15">
        <v>1936</v>
      </c>
      <c r="D690" s="281" t="s">
        <v>9</v>
      </c>
      <c r="E690" s="641"/>
      <c r="F690" s="329">
        <f t="shared" si="105"/>
        <v>0</v>
      </c>
    </row>
    <row r="691" spans="1:6" x14ac:dyDescent="0.25">
      <c r="A691" s="200"/>
      <c r="B691" s="166"/>
      <c r="C691" s="166"/>
      <c r="D691" s="166"/>
      <c r="E691" s="642"/>
      <c r="F691" s="333"/>
    </row>
    <row r="692" spans="1:6" x14ac:dyDescent="0.25">
      <c r="A692" s="324">
        <v>1.2</v>
      </c>
      <c r="B692" s="334" t="s">
        <v>17</v>
      </c>
      <c r="C692" s="325"/>
      <c r="D692" s="326"/>
      <c r="E692" s="640"/>
      <c r="F692" s="327"/>
    </row>
    <row r="693" spans="1:6" x14ac:dyDescent="0.25">
      <c r="A693" s="330" t="s">
        <v>34</v>
      </c>
      <c r="B693" s="196" t="s">
        <v>366</v>
      </c>
      <c r="C693" s="325">
        <v>3536</v>
      </c>
      <c r="D693" s="326" t="s">
        <v>5</v>
      </c>
      <c r="E693" s="640"/>
      <c r="F693" s="329">
        <f t="shared" ref="F693" si="106">ROUND(C693*E693,2)</f>
        <v>0</v>
      </c>
    </row>
    <row r="694" spans="1:6" x14ac:dyDescent="0.25">
      <c r="A694" s="330" t="s">
        <v>35</v>
      </c>
      <c r="B694" s="196" t="s">
        <v>356</v>
      </c>
      <c r="C694" s="325">
        <v>522.37</v>
      </c>
      <c r="D694" s="326" t="s">
        <v>5</v>
      </c>
      <c r="E694" s="621"/>
      <c r="F694" s="329">
        <f>ROUND(C694*E694,2)</f>
        <v>0</v>
      </c>
    </row>
    <row r="695" spans="1:6" ht="25.5" x14ac:dyDescent="0.25">
      <c r="A695" s="330" t="s">
        <v>36</v>
      </c>
      <c r="B695" s="335" t="s">
        <v>367</v>
      </c>
      <c r="C695" s="325">
        <v>707.2</v>
      </c>
      <c r="D695" s="326" t="s">
        <v>5</v>
      </c>
      <c r="E695" s="640"/>
      <c r="F695" s="329">
        <f t="shared" ref="F695:F697" si="107">ROUND(C695*E695,2)</f>
        <v>0</v>
      </c>
    </row>
    <row r="696" spans="1:6" ht="25.5" x14ac:dyDescent="0.25">
      <c r="A696" s="330" t="s">
        <v>37</v>
      </c>
      <c r="B696" s="16" t="s">
        <v>368</v>
      </c>
      <c r="C696" s="325">
        <v>472.77</v>
      </c>
      <c r="D696" s="326" t="s">
        <v>6</v>
      </c>
      <c r="E696" s="621"/>
      <c r="F696" s="329">
        <f t="shared" si="107"/>
        <v>0</v>
      </c>
    </row>
    <row r="697" spans="1:6" ht="25.5" x14ac:dyDescent="0.25">
      <c r="A697" s="330" t="s">
        <v>369</v>
      </c>
      <c r="B697" s="196" t="s">
        <v>370</v>
      </c>
      <c r="C697" s="325">
        <v>1475.48</v>
      </c>
      <c r="D697" s="326" t="s">
        <v>18</v>
      </c>
      <c r="E697" s="610"/>
      <c r="F697" s="329">
        <f t="shared" si="107"/>
        <v>0</v>
      </c>
    </row>
    <row r="698" spans="1:6" x14ac:dyDescent="0.25">
      <c r="A698" s="330"/>
      <c r="B698" s="196"/>
      <c r="C698" s="325"/>
      <c r="D698" s="326"/>
      <c r="E698" s="640"/>
      <c r="F698" s="336"/>
    </row>
    <row r="699" spans="1:6" x14ac:dyDescent="0.25">
      <c r="A699" s="324">
        <v>1.3</v>
      </c>
      <c r="B699" s="334" t="s">
        <v>371</v>
      </c>
      <c r="C699" s="325"/>
      <c r="D699" s="326"/>
      <c r="E699" s="640"/>
      <c r="F699" s="336"/>
    </row>
    <row r="700" spans="1:6" x14ac:dyDescent="0.25">
      <c r="A700" s="328" t="s">
        <v>38</v>
      </c>
      <c r="B700" s="196" t="s">
        <v>372</v>
      </c>
      <c r="C700" s="325">
        <v>10.24</v>
      </c>
      <c r="D700" s="326" t="s">
        <v>8</v>
      </c>
      <c r="E700" s="640"/>
      <c r="F700" s="329">
        <f t="shared" ref="F700:F711" si="108">ROUND(C700*E700,2)</f>
        <v>0</v>
      </c>
    </row>
    <row r="701" spans="1:6" x14ac:dyDescent="0.25">
      <c r="A701" s="328" t="s">
        <v>39</v>
      </c>
      <c r="B701" s="196" t="s">
        <v>564</v>
      </c>
      <c r="C701" s="325">
        <v>338.69</v>
      </c>
      <c r="D701" s="326" t="s">
        <v>8</v>
      </c>
      <c r="E701" s="640"/>
      <c r="F701" s="329">
        <f t="shared" si="108"/>
        <v>0</v>
      </c>
    </row>
    <row r="702" spans="1:6" x14ac:dyDescent="0.25">
      <c r="A702" s="328" t="s">
        <v>40</v>
      </c>
      <c r="B702" s="196" t="s">
        <v>565</v>
      </c>
      <c r="C702" s="325">
        <v>117.59</v>
      </c>
      <c r="D702" s="326" t="s">
        <v>8</v>
      </c>
      <c r="E702" s="640"/>
      <c r="F702" s="329">
        <f t="shared" si="108"/>
        <v>0</v>
      </c>
    </row>
    <row r="703" spans="1:6" x14ac:dyDescent="0.25">
      <c r="A703" s="328" t="s">
        <v>373</v>
      </c>
      <c r="B703" s="196" t="s">
        <v>566</v>
      </c>
      <c r="C703" s="325">
        <v>41.28</v>
      </c>
      <c r="D703" s="326" t="s">
        <v>8</v>
      </c>
      <c r="E703" s="640"/>
      <c r="F703" s="329">
        <f t="shared" si="108"/>
        <v>0</v>
      </c>
    </row>
    <row r="704" spans="1:6" x14ac:dyDescent="0.25">
      <c r="A704" s="328" t="s">
        <v>374</v>
      </c>
      <c r="B704" s="196" t="s">
        <v>567</v>
      </c>
      <c r="C704" s="325">
        <v>46.42</v>
      </c>
      <c r="D704" s="326" t="s">
        <v>8</v>
      </c>
      <c r="E704" s="640"/>
      <c r="F704" s="329">
        <f t="shared" si="108"/>
        <v>0</v>
      </c>
    </row>
    <row r="705" spans="1:6" x14ac:dyDescent="0.25">
      <c r="A705" s="328" t="s">
        <v>375</v>
      </c>
      <c r="B705" s="196" t="s">
        <v>568</v>
      </c>
      <c r="C705" s="325">
        <v>7.65</v>
      </c>
      <c r="D705" s="326" t="s">
        <v>8</v>
      </c>
      <c r="E705" s="640"/>
      <c r="F705" s="329">
        <f t="shared" si="108"/>
        <v>0</v>
      </c>
    </row>
    <row r="706" spans="1:6" x14ac:dyDescent="0.25">
      <c r="A706" s="328" t="s">
        <v>376</v>
      </c>
      <c r="B706" s="196" t="s">
        <v>569</v>
      </c>
      <c r="C706" s="325">
        <v>5.75</v>
      </c>
      <c r="D706" s="326" t="s">
        <v>8</v>
      </c>
      <c r="E706" s="640"/>
      <c r="F706" s="329">
        <f t="shared" si="108"/>
        <v>0</v>
      </c>
    </row>
    <row r="707" spans="1:6" x14ac:dyDescent="0.25">
      <c r="A707" s="328" t="s">
        <v>377</v>
      </c>
      <c r="B707" s="196" t="s">
        <v>570</v>
      </c>
      <c r="C707" s="325">
        <v>5.75</v>
      </c>
      <c r="D707" s="326" t="s">
        <v>8</v>
      </c>
      <c r="E707" s="640"/>
      <c r="F707" s="329">
        <f t="shared" si="108"/>
        <v>0</v>
      </c>
    </row>
    <row r="708" spans="1:6" x14ac:dyDescent="0.25">
      <c r="A708" s="328" t="s">
        <v>378</v>
      </c>
      <c r="B708" s="196" t="s">
        <v>571</v>
      </c>
      <c r="C708" s="325">
        <v>20.04</v>
      </c>
      <c r="D708" s="326" t="s">
        <v>8</v>
      </c>
      <c r="E708" s="640"/>
      <c r="F708" s="329">
        <f t="shared" si="108"/>
        <v>0</v>
      </c>
    </row>
    <row r="709" spans="1:6" x14ac:dyDescent="0.25">
      <c r="A709" s="328" t="s">
        <v>379</v>
      </c>
      <c r="B709" s="196" t="s">
        <v>572</v>
      </c>
      <c r="C709" s="325">
        <v>18.32</v>
      </c>
      <c r="D709" s="326" t="s">
        <v>8</v>
      </c>
      <c r="E709" s="640"/>
      <c r="F709" s="329">
        <f t="shared" si="108"/>
        <v>0</v>
      </c>
    </row>
    <row r="710" spans="1:6" x14ac:dyDescent="0.25">
      <c r="A710" s="328" t="s">
        <v>380</v>
      </c>
      <c r="B710" s="196" t="s">
        <v>573</v>
      </c>
      <c r="C710" s="325">
        <v>16.670000000000002</v>
      </c>
      <c r="D710" s="326" t="s">
        <v>8</v>
      </c>
      <c r="E710" s="640"/>
      <c r="F710" s="329">
        <f t="shared" si="108"/>
        <v>0</v>
      </c>
    </row>
    <row r="711" spans="1:6" x14ac:dyDescent="0.25">
      <c r="A711" s="328" t="s">
        <v>381</v>
      </c>
      <c r="B711" s="196" t="s">
        <v>574</v>
      </c>
      <c r="C711" s="325">
        <v>15.44</v>
      </c>
      <c r="D711" s="326" t="s">
        <v>8</v>
      </c>
      <c r="E711" s="640"/>
      <c r="F711" s="329">
        <f t="shared" si="108"/>
        <v>0</v>
      </c>
    </row>
    <row r="712" spans="1:6" x14ac:dyDescent="0.25">
      <c r="A712" s="328"/>
      <c r="B712" s="196"/>
      <c r="C712" s="325"/>
      <c r="D712" s="326"/>
      <c r="E712" s="640"/>
      <c r="F712" s="336"/>
    </row>
    <row r="713" spans="1:6" x14ac:dyDescent="0.25">
      <c r="A713" s="324">
        <v>1.4</v>
      </c>
      <c r="B713" s="334" t="s">
        <v>19</v>
      </c>
      <c r="C713" s="325"/>
      <c r="D713" s="326"/>
      <c r="E713" s="640"/>
      <c r="F713" s="336"/>
    </row>
    <row r="714" spans="1:6" x14ac:dyDescent="0.25">
      <c r="A714" s="330" t="s">
        <v>41</v>
      </c>
      <c r="B714" s="196" t="s">
        <v>20</v>
      </c>
      <c r="C714" s="325">
        <v>1897.38</v>
      </c>
      <c r="D714" s="326" t="s">
        <v>9</v>
      </c>
      <c r="E714" s="643"/>
      <c r="F714" s="329">
        <f t="shared" ref="F714:F723" si="109">ROUND(C714*E714,2)</f>
        <v>0</v>
      </c>
    </row>
    <row r="715" spans="1:6" x14ac:dyDescent="0.25">
      <c r="A715" s="330" t="s">
        <v>382</v>
      </c>
      <c r="B715" s="166" t="s">
        <v>353</v>
      </c>
      <c r="C715" s="325">
        <v>285.5</v>
      </c>
      <c r="D715" s="326" t="s">
        <v>9</v>
      </c>
      <c r="E715" s="640"/>
      <c r="F715" s="329">
        <f t="shared" si="109"/>
        <v>0</v>
      </c>
    </row>
    <row r="716" spans="1:6" x14ac:dyDescent="0.25">
      <c r="A716" s="330" t="s">
        <v>383</v>
      </c>
      <c r="B716" s="166" t="s">
        <v>21</v>
      </c>
      <c r="C716" s="325">
        <v>304.01</v>
      </c>
      <c r="D716" s="326" t="s">
        <v>9</v>
      </c>
      <c r="E716" s="640"/>
      <c r="F716" s="329">
        <f t="shared" si="109"/>
        <v>0</v>
      </c>
    </row>
    <row r="717" spans="1:6" x14ac:dyDescent="0.25">
      <c r="A717" s="330" t="s">
        <v>384</v>
      </c>
      <c r="B717" s="166" t="s">
        <v>385</v>
      </c>
      <c r="C717" s="325">
        <v>1252.3</v>
      </c>
      <c r="D717" s="326" t="s">
        <v>9</v>
      </c>
      <c r="E717" s="640"/>
      <c r="F717" s="329">
        <f t="shared" si="109"/>
        <v>0</v>
      </c>
    </row>
    <row r="718" spans="1:6" x14ac:dyDescent="0.25">
      <c r="A718" s="330" t="s">
        <v>386</v>
      </c>
      <c r="B718" s="166" t="s">
        <v>387</v>
      </c>
      <c r="C718" s="325">
        <v>128.68</v>
      </c>
      <c r="D718" s="326" t="s">
        <v>9</v>
      </c>
      <c r="E718" s="640"/>
      <c r="F718" s="329">
        <f t="shared" si="109"/>
        <v>0</v>
      </c>
    </row>
    <row r="719" spans="1:6" x14ac:dyDescent="0.25">
      <c r="A719" s="330" t="s">
        <v>388</v>
      </c>
      <c r="B719" s="166" t="s">
        <v>89</v>
      </c>
      <c r="C719" s="325">
        <v>91.61</v>
      </c>
      <c r="D719" s="326" t="s">
        <v>9</v>
      </c>
      <c r="E719" s="14"/>
      <c r="F719" s="329">
        <f t="shared" si="109"/>
        <v>0</v>
      </c>
    </row>
    <row r="720" spans="1:6" x14ac:dyDescent="0.25">
      <c r="A720" s="330" t="s">
        <v>389</v>
      </c>
      <c r="B720" s="196" t="s">
        <v>390</v>
      </c>
      <c r="C720" s="325">
        <v>1975.56</v>
      </c>
      <c r="D720" s="326" t="s">
        <v>11</v>
      </c>
      <c r="E720" s="602"/>
      <c r="F720" s="329">
        <f t="shared" si="109"/>
        <v>0</v>
      </c>
    </row>
    <row r="721" spans="1:6" x14ac:dyDescent="0.25">
      <c r="A721" s="330" t="s">
        <v>391</v>
      </c>
      <c r="B721" s="196" t="s">
        <v>392</v>
      </c>
      <c r="C721" s="325">
        <v>91.61</v>
      </c>
      <c r="D721" s="326" t="s">
        <v>11</v>
      </c>
      <c r="E721" s="640"/>
      <c r="F721" s="329">
        <f t="shared" si="109"/>
        <v>0</v>
      </c>
    </row>
    <row r="722" spans="1:6" x14ac:dyDescent="0.25">
      <c r="A722" s="330" t="s">
        <v>393</v>
      </c>
      <c r="B722" s="196" t="s">
        <v>394</v>
      </c>
      <c r="C722" s="325">
        <v>304.01</v>
      </c>
      <c r="D722" s="326" t="s">
        <v>9</v>
      </c>
      <c r="E722" s="644"/>
      <c r="F722" s="329">
        <f t="shared" si="109"/>
        <v>0</v>
      </c>
    </row>
    <row r="723" spans="1:6" x14ac:dyDescent="0.25">
      <c r="A723" s="330" t="s">
        <v>783</v>
      </c>
      <c r="B723" s="196" t="s">
        <v>765</v>
      </c>
      <c r="C723" s="325">
        <v>1</v>
      </c>
      <c r="D723" s="326" t="s">
        <v>60</v>
      </c>
      <c r="E723" s="644"/>
      <c r="F723" s="329">
        <f t="shared" si="109"/>
        <v>0</v>
      </c>
    </row>
    <row r="724" spans="1:6" x14ac:dyDescent="0.25">
      <c r="A724" s="330"/>
      <c r="B724" s="196"/>
      <c r="C724" s="325"/>
      <c r="D724" s="326"/>
      <c r="E724" s="644"/>
      <c r="F724" s="329"/>
    </row>
    <row r="725" spans="1:6" x14ac:dyDescent="0.25">
      <c r="A725" s="338">
        <v>1.5</v>
      </c>
      <c r="B725" s="339" t="s">
        <v>140</v>
      </c>
      <c r="C725" s="15"/>
      <c r="D725" s="83"/>
      <c r="E725" s="14"/>
      <c r="F725" s="151"/>
    </row>
    <row r="726" spans="1:6" x14ac:dyDescent="0.25">
      <c r="A726" s="228" t="s">
        <v>42</v>
      </c>
      <c r="B726" s="166" t="s">
        <v>395</v>
      </c>
      <c r="C726" s="15">
        <v>633.6</v>
      </c>
      <c r="D726" s="83" t="s">
        <v>8</v>
      </c>
      <c r="E726" s="644"/>
      <c r="F726" s="329">
        <f t="shared" ref="F726:F728" si="110">ROUND(C726*E726,2)</f>
        <v>0</v>
      </c>
    </row>
    <row r="727" spans="1:6" x14ac:dyDescent="0.25">
      <c r="A727" s="228" t="s">
        <v>43</v>
      </c>
      <c r="B727" s="166" t="s">
        <v>396</v>
      </c>
      <c r="C727" s="15">
        <v>633.6</v>
      </c>
      <c r="D727" s="83" t="s">
        <v>8</v>
      </c>
      <c r="E727" s="14"/>
      <c r="F727" s="329">
        <f t="shared" si="110"/>
        <v>0</v>
      </c>
    </row>
    <row r="728" spans="1:6" x14ac:dyDescent="0.25">
      <c r="A728" s="340" t="s">
        <v>44</v>
      </c>
      <c r="B728" s="166" t="s">
        <v>397</v>
      </c>
      <c r="C728" s="15">
        <v>809.8</v>
      </c>
      <c r="D728" s="83" t="s">
        <v>9</v>
      </c>
      <c r="E728" s="14"/>
      <c r="F728" s="329">
        <f t="shared" si="110"/>
        <v>0</v>
      </c>
    </row>
    <row r="729" spans="1:6" x14ac:dyDescent="0.25">
      <c r="A729" s="341"/>
      <c r="B729" s="196"/>
      <c r="C729" s="342"/>
      <c r="D729" s="326"/>
      <c r="E729" s="643"/>
      <c r="F729" s="336"/>
    </row>
    <row r="730" spans="1:6" x14ac:dyDescent="0.25">
      <c r="A730" s="338">
        <v>1.6</v>
      </c>
      <c r="B730" s="343" t="s">
        <v>547</v>
      </c>
      <c r="C730" s="15">
        <v>153.28</v>
      </c>
      <c r="D730" s="83" t="s">
        <v>11</v>
      </c>
      <c r="E730" s="14"/>
      <c r="F730" s="329">
        <f t="shared" ref="F730" si="111">ROUND(C730*E730,2)</f>
        <v>0</v>
      </c>
    </row>
    <row r="731" spans="1:6" x14ac:dyDescent="0.25">
      <c r="A731" s="341"/>
      <c r="B731" s="196"/>
      <c r="C731" s="342"/>
      <c r="D731" s="326"/>
      <c r="E731" s="643"/>
      <c r="F731" s="336"/>
    </row>
    <row r="732" spans="1:6" x14ac:dyDescent="0.25">
      <c r="A732" s="338">
        <v>1.7</v>
      </c>
      <c r="B732" s="343" t="s">
        <v>810</v>
      </c>
      <c r="C732" s="15">
        <v>1</v>
      </c>
      <c r="D732" s="83" t="s">
        <v>60</v>
      </c>
      <c r="E732" s="14"/>
      <c r="F732" s="329">
        <f t="shared" ref="F732" si="112">ROUND(C732*E732,2)</f>
        <v>0</v>
      </c>
    </row>
    <row r="733" spans="1:6" x14ac:dyDescent="0.25">
      <c r="A733" s="200"/>
      <c r="B733" s="166"/>
      <c r="C733" s="15"/>
      <c r="D733" s="83"/>
      <c r="E733" s="14"/>
      <c r="F733" s="151"/>
    </row>
    <row r="734" spans="1:6" ht="25.5" x14ac:dyDescent="0.25">
      <c r="A734" s="324">
        <v>1.8</v>
      </c>
      <c r="B734" s="96" t="s">
        <v>398</v>
      </c>
      <c r="C734" s="342"/>
      <c r="D734" s="326"/>
      <c r="E734" s="643"/>
      <c r="F734" s="336"/>
    </row>
    <row r="735" spans="1:6" x14ac:dyDescent="0.25">
      <c r="A735" s="341" t="s">
        <v>399</v>
      </c>
      <c r="B735" s="196" t="s">
        <v>321</v>
      </c>
      <c r="C735" s="342">
        <v>47.3</v>
      </c>
      <c r="D735" s="326" t="s">
        <v>11</v>
      </c>
      <c r="E735" s="643"/>
      <c r="F735" s="329">
        <f t="shared" ref="F735:F755" si="113">ROUND(C735*E735,2)</f>
        <v>0</v>
      </c>
    </row>
    <row r="736" spans="1:6" x14ac:dyDescent="0.25">
      <c r="A736" s="341" t="s">
        <v>400</v>
      </c>
      <c r="B736" s="196" t="s">
        <v>401</v>
      </c>
      <c r="C736" s="342">
        <v>42.45</v>
      </c>
      <c r="D736" s="326" t="s">
        <v>8</v>
      </c>
      <c r="E736" s="621"/>
      <c r="F736" s="329">
        <f t="shared" si="113"/>
        <v>0</v>
      </c>
    </row>
    <row r="737" spans="1:6" ht="25.5" x14ac:dyDescent="0.25">
      <c r="A737" s="341" t="s">
        <v>402</v>
      </c>
      <c r="B737" s="196" t="s">
        <v>403</v>
      </c>
      <c r="C737" s="342">
        <v>35.99</v>
      </c>
      <c r="D737" s="344" t="s">
        <v>8</v>
      </c>
      <c r="E737" s="621"/>
      <c r="F737" s="329">
        <f t="shared" si="113"/>
        <v>0</v>
      </c>
    </row>
    <row r="738" spans="1:6" x14ac:dyDescent="0.25">
      <c r="A738" s="341" t="s">
        <v>404</v>
      </c>
      <c r="B738" s="196" t="s">
        <v>325</v>
      </c>
      <c r="C738" s="342">
        <v>7.75</v>
      </c>
      <c r="D738" s="344" t="s">
        <v>8</v>
      </c>
      <c r="E738" s="610"/>
      <c r="F738" s="329">
        <f t="shared" si="113"/>
        <v>0</v>
      </c>
    </row>
    <row r="739" spans="1:6" x14ac:dyDescent="0.25">
      <c r="A739" s="341" t="s">
        <v>405</v>
      </c>
      <c r="B739" s="196" t="s">
        <v>406</v>
      </c>
      <c r="C739" s="342">
        <v>100</v>
      </c>
      <c r="D739" s="326" t="s">
        <v>11</v>
      </c>
      <c r="E739" s="645"/>
      <c r="F739" s="329">
        <f t="shared" si="113"/>
        <v>0</v>
      </c>
    </row>
    <row r="740" spans="1:6" x14ac:dyDescent="0.25">
      <c r="A740" s="341" t="s">
        <v>407</v>
      </c>
      <c r="B740" s="196" t="s">
        <v>408</v>
      </c>
      <c r="C740" s="342">
        <v>24.5</v>
      </c>
      <c r="D740" s="326" t="s">
        <v>11</v>
      </c>
      <c r="E740" s="645"/>
      <c r="F740" s="329">
        <f t="shared" si="113"/>
        <v>0</v>
      </c>
    </row>
    <row r="741" spans="1:6" x14ac:dyDescent="0.25">
      <c r="A741" s="341" t="s">
        <v>409</v>
      </c>
      <c r="B741" s="196" t="s">
        <v>410</v>
      </c>
      <c r="C741" s="342">
        <v>10</v>
      </c>
      <c r="D741" s="326" t="s">
        <v>10</v>
      </c>
      <c r="E741" s="643"/>
      <c r="F741" s="329">
        <f t="shared" si="113"/>
        <v>0</v>
      </c>
    </row>
    <row r="742" spans="1:6" x14ac:dyDescent="0.25">
      <c r="A742" s="341" t="s">
        <v>411</v>
      </c>
      <c r="B742" s="196" t="s">
        <v>412</v>
      </c>
      <c r="C742" s="342">
        <v>1</v>
      </c>
      <c r="D742" s="326" t="s">
        <v>10</v>
      </c>
      <c r="E742" s="643"/>
      <c r="F742" s="329">
        <f t="shared" si="113"/>
        <v>0</v>
      </c>
    </row>
    <row r="743" spans="1:6" x14ac:dyDescent="0.25">
      <c r="A743" s="341" t="s">
        <v>413</v>
      </c>
      <c r="B743" s="196" t="s">
        <v>414</v>
      </c>
      <c r="C743" s="342">
        <v>1</v>
      </c>
      <c r="D743" s="326" t="s">
        <v>10</v>
      </c>
      <c r="E743" s="643"/>
      <c r="F743" s="329">
        <f t="shared" si="113"/>
        <v>0</v>
      </c>
    </row>
    <row r="744" spans="1:6" x14ac:dyDescent="0.25">
      <c r="A744" s="341" t="s">
        <v>415</v>
      </c>
      <c r="B744" s="196" t="s">
        <v>416</v>
      </c>
      <c r="C744" s="342">
        <v>1</v>
      </c>
      <c r="D744" s="326" t="s">
        <v>10</v>
      </c>
      <c r="E744" s="643"/>
      <c r="F744" s="329">
        <f t="shared" si="113"/>
        <v>0</v>
      </c>
    </row>
    <row r="745" spans="1:6" x14ac:dyDescent="0.25">
      <c r="A745" s="341" t="s">
        <v>417</v>
      </c>
      <c r="B745" s="196" t="s">
        <v>418</v>
      </c>
      <c r="C745" s="342">
        <v>1</v>
      </c>
      <c r="D745" s="326" t="s">
        <v>10</v>
      </c>
      <c r="E745" s="643"/>
      <c r="F745" s="329">
        <f t="shared" si="113"/>
        <v>0</v>
      </c>
    </row>
    <row r="746" spans="1:6" x14ac:dyDescent="0.25">
      <c r="A746" s="341" t="s">
        <v>419</v>
      </c>
      <c r="B746" s="196" t="s">
        <v>420</v>
      </c>
      <c r="C746" s="342">
        <v>4</v>
      </c>
      <c r="D746" s="326" t="s">
        <v>10</v>
      </c>
      <c r="E746" s="643"/>
      <c r="F746" s="329">
        <f t="shared" si="113"/>
        <v>0</v>
      </c>
    </row>
    <row r="747" spans="1:6" x14ac:dyDescent="0.25">
      <c r="A747" s="341" t="s">
        <v>421</v>
      </c>
      <c r="B747" s="196" t="s">
        <v>422</v>
      </c>
      <c r="C747" s="342">
        <v>2</v>
      </c>
      <c r="D747" s="326" t="s">
        <v>10</v>
      </c>
      <c r="E747" s="643"/>
      <c r="F747" s="329">
        <f t="shared" si="113"/>
        <v>0</v>
      </c>
    </row>
    <row r="748" spans="1:6" x14ac:dyDescent="0.25">
      <c r="A748" s="341" t="s">
        <v>423</v>
      </c>
      <c r="B748" s="166" t="s">
        <v>120</v>
      </c>
      <c r="C748" s="342">
        <v>1</v>
      </c>
      <c r="D748" s="326" t="s">
        <v>10</v>
      </c>
      <c r="E748" s="643"/>
      <c r="F748" s="329">
        <f t="shared" si="113"/>
        <v>0</v>
      </c>
    </row>
    <row r="749" spans="1:6" x14ac:dyDescent="0.25">
      <c r="A749" s="341" t="s">
        <v>424</v>
      </c>
      <c r="B749" s="166" t="s">
        <v>425</v>
      </c>
      <c r="C749" s="342">
        <v>2</v>
      </c>
      <c r="D749" s="326" t="s">
        <v>10</v>
      </c>
      <c r="E749" s="643"/>
      <c r="F749" s="329">
        <f t="shared" si="113"/>
        <v>0</v>
      </c>
    </row>
    <row r="750" spans="1:6" x14ac:dyDescent="0.25">
      <c r="A750" s="341" t="s">
        <v>426</v>
      </c>
      <c r="B750" s="196" t="s">
        <v>427</v>
      </c>
      <c r="C750" s="342">
        <v>2</v>
      </c>
      <c r="D750" s="326" t="s">
        <v>10</v>
      </c>
      <c r="E750" s="645"/>
      <c r="F750" s="329">
        <f t="shared" si="113"/>
        <v>0</v>
      </c>
    </row>
    <row r="751" spans="1:6" x14ac:dyDescent="0.25">
      <c r="A751" s="341" t="s">
        <v>428</v>
      </c>
      <c r="B751" s="196" t="s">
        <v>429</v>
      </c>
      <c r="C751" s="342">
        <v>1</v>
      </c>
      <c r="D751" s="326" t="s">
        <v>10</v>
      </c>
      <c r="E751" s="643"/>
      <c r="F751" s="329">
        <f t="shared" si="113"/>
        <v>0</v>
      </c>
    </row>
    <row r="752" spans="1:6" x14ac:dyDescent="0.25">
      <c r="A752" s="341" t="s">
        <v>430</v>
      </c>
      <c r="B752" s="16" t="s">
        <v>431</v>
      </c>
      <c r="C752" s="149">
        <v>15</v>
      </c>
      <c r="D752" s="108" t="s">
        <v>10</v>
      </c>
      <c r="E752" s="14"/>
      <c r="F752" s="329">
        <f t="shared" si="113"/>
        <v>0</v>
      </c>
    </row>
    <row r="753" spans="1:6" x14ac:dyDescent="0.25">
      <c r="A753" s="341" t="s">
        <v>432</v>
      </c>
      <c r="B753" s="196" t="s">
        <v>818</v>
      </c>
      <c r="C753" s="342">
        <v>4</v>
      </c>
      <c r="D753" s="326" t="s">
        <v>10</v>
      </c>
      <c r="E753" s="643"/>
      <c r="F753" s="329">
        <f t="shared" si="113"/>
        <v>0</v>
      </c>
    </row>
    <row r="754" spans="1:6" x14ac:dyDescent="0.25">
      <c r="A754" s="341" t="s">
        <v>433</v>
      </c>
      <c r="B754" s="196" t="s">
        <v>819</v>
      </c>
      <c r="C754" s="342">
        <v>1</v>
      </c>
      <c r="D754" s="326" t="s">
        <v>10</v>
      </c>
      <c r="E754" s="643"/>
      <c r="F754" s="329">
        <f t="shared" si="113"/>
        <v>0</v>
      </c>
    </row>
    <row r="755" spans="1:6" x14ac:dyDescent="0.25">
      <c r="A755" s="341" t="s">
        <v>434</v>
      </c>
      <c r="B755" s="196" t="s">
        <v>820</v>
      </c>
      <c r="C755" s="342">
        <v>1.69</v>
      </c>
      <c r="D755" s="344" t="s">
        <v>8</v>
      </c>
      <c r="E755" s="643"/>
      <c r="F755" s="329">
        <f t="shared" si="113"/>
        <v>0</v>
      </c>
    </row>
    <row r="756" spans="1:6" x14ac:dyDescent="0.25">
      <c r="A756" s="345"/>
      <c r="B756" s="346"/>
      <c r="C756" s="347"/>
      <c r="D756" s="326"/>
      <c r="E756" s="646"/>
      <c r="F756" s="336"/>
    </row>
    <row r="757" spans="1:6" x14ac:dyDescent="0.25">
      <c r="A757" s="324">
        <v>1.9</v>
      </c>
      <c r="B757" s="334" t="s">
        <v>26</v>
      </c>
      <c r="C757" s="347"/>
      <c r="D757" s="326"/>
      <c r="E757" s="646"/>
      <c r="F757" s="336"/>
    </row>
    <row r="758" spans="1:6" x14ac:dyDescent="0.25">
      <c r="A758" s="330" t="s">
        <v>435</v>
      </c>
      <c r="B758" s="348" t="s">
        <v>593</v>
      </c>
      <c r="C758" s="349">
        <v>1</v>
      </c>
      <c r="D758" s="326" t="s">
        <v>10</v>
      </c>
      <c r="E758" s="643"/>
      <c r="F758" s="329">
        <f t="shared" ref="F758:F761" si="114">ROUND(C758*E758,2)</f>
        <v>0</v>
      </c>
    </row>
    <row r="759" spans="1:6" ht="25.5" x14ac:dyDescent="0.25">
      <c r="A759" s="330" t="s">
        <v>436</v>
      </c>
      <c r="B759" s="196" t="s">
        <v>594</v>
      </c>
      <c r="C759" s="349">
        <v>1</v>
      </c>
      <c r="D759" s="326" t="s">
        <v>10</v>
      </c>
      <c r="E759" s="643"/>
      <c r="F759" s="329">
        <f t="shared" si="114"/>
        <v>0</v>
      </c>
    </row>
    <row r="760" spans="1:6" x14ac:dyDescent="0.25">
      <c r="A760" s="330" t="s">
        <v>437</v>
      </c>
      <c r="B760" s="196" t="s">
        <v>595</v>
      </c>
      <c r="C760" s="349">
        <v>1</v>
      </c>
      <c r="D760" s="344" t="s">
        <v>10</v>
      </c>
      <c r="E760" s="643"/>
      <c r="F760" s="329">
        <f t="shared" si="114"/>
        <v>0</v>
      </c>
    </row>
    <row r="761" spans="1:6" x14ac:dyDescent="0.25">
      <c r="A761" s="330" t="s">
        <v>438</v>
      </c>
      <c r="B761" s="196" t="s">
        <v>596</v>
      </c>
      <c r="C761" s="349">
        <v>1</v>
      </c>
      <c r="D761" s="344" t="s">
        <v>10</v>
      </c>
      <c r="E761" s="643"/>
      <c r="F761" s="329">
        <f t="shared" si="114"/>
        <v>0</v>
      </c>
    </row>
    <row r="762" spans="1:6" x14ac:dyDescent="0.25">
      <c r="A762" s="350"/>
      <c r="B762" s="351" t="s">
        <v>14</v>
      </c>
      <c r="C762" s="352"/>
      <c r="D762" s="116"/>
      <c r="E762" s="647"/>
      <c r="F762" s="353">
        <f>SUM(F688:F761)</f>
        <v>0</v>
      </c>
    </row>
    <row r="763" spans="1:6" x14ac:dyDescent="0.25">
      <c r="A763" s="237"/>
      <c r="B763" s="238"/>
      <c r="C763" s="234"/>
      <c r="D763" s="235"/>
      <c r="E763" s="625"/>
      <c r="F763" s="236"/>
    </row>
    <row r="764" spans="1:6" x14ac:dyDescent="0.25">
      <c r="A764" s="65" t="s">
        <v>15</v>
      </c>
      <c r="B764" s="354" t="s">
        <v>355</v>
      </c>
      <c r="C764" s="355"/>
      <c r="D764" s="356"/>
      <c r="E764" s="648"/>
      <c r="F764" s="357"/>
    </row>
    <row r="765" spans="1:6" x14ac:dyDescent="0.25">
      <c r="A765" s="200"/>
      <c r="B765" s="158"/>
      <c r="C765" s="150"/>
      <c r="D765" s="145"/>
      <c r="E765" s="616"/>
      <c r="F765" s="164"/>
    </row>
    <row r="766" spans="1:6" x14ac:dyDescent="0.25">
      <c r="A766" s="193">
        <v>1</v>
      </c>
      <c r="B766" s="178" t="s">
        <v>77</v>
      </c>
      <c r="C766" s="169">
        <v>1</v>
      </c>
      <c r="D766" s="170" t="s">
        <v>25</v>
      </c>
      <c r="E766" s="14"/>
      <c r="F766" s="151">
        <f>ROUND(C766*E766,2)</f>
        <v>0</v>
      </c>
    </row>
    <row r="767" spans="1:6" x14ac:dyDescent="0.25">
      <c r="A767" s="193"/>
      <c r="B767" s="201"/>
      <c r="C767" s="169"/>
      <c r="D767" s="170"/>
      <c r="E767" s="616"/>
      <c r="F767" s="164"/>
    </row>
    <row r="768" spans="1:6" x14ac:dyDescent="0.25">
      <c r="A768" s="65">
        <v>2</v>
      </c>
      <c r="B768" s="157" t="s">
        <v>17</v>
      </c>
      <c r="C768" s="192"/>
      <c r="D768" s="108"/>
      <c r="E768" s="620"/>
      <c r="F768" s="92"/>
    </row>
    <row r="769" spans="1:6" x14ac:dyDescent="0.25">
      <c r="A769" s="202">
        <v>2.1</v>
      </c>
      <c r="B769" s="196" t="s">
        <v>585</v>
      </c>
      <c r="C769" s="192">
        <v>5.05</v>
      </c>
      <c r="D769" s="83" t="s">
        <v>8</v>
      </c>
      <c r="E769" s="621"/>
      <c r="F769" s="92">
        <f>ROUND(C769*E769,2)</f>
        <v>0</v>
      </c>
    </row>
    <row r="770" spans="1:6" x14ac:dyDescent="0.25">
      <c r="A770" s="203">
        <v>2.2000000000000002</v>
      </c>
      <c r="B770" s="148" t="s">
        <v>357</v>
      </c>
      <c r="C770" s="192">
        <v>2.0699999999999998</v>
      </c>
      <c r="D770" s="83" t="s">
        <v>6</v>
      </c>
      <c r="E770" s="620"/>
      <c r="F770" s="92">
        <f t="shared" ref="F770:F771" si="115">ROUND(C770*E770,2)</f>
        <v>0</v>
      </c>
    </row>
    <row r="771" spans="1:6" x14ac:dyDescent="0.25">
      <c r="A771" s="202">
        <v>2.2999999999999998</v>
      </c>
      <c r="B771" s="148" t="s">
        <v>336</v>
      </c>
      <c r="C771" s="192">
        <v>3.44</v>
      </c>
      <c r="D771" s="83" t="s">
        <v>18</v>
      </c>
      <c r="E771" s="623"/>
      <c r="F771" s="92">
        <f t="shared" si="115"/>
        <v>0</v>
      </c>
    </row>
    <row r="772" spans="1:6" x14ac:dyDescent="0.25">
      <c r="A772" s="200"/>
      <c r="B772" s="201"/>
      <c r="C772" s="169"/>
      <c r="D772" s="204"/>
      <c r="E772" s="616"/>
      <c r="F772" s="164"/>
    </row>
    <row r="773" spans="1:6" x14ac:dyDescent="0.25">
      <c r="A773" s="205">
        <v>3</v>
      </c>
      <c r="B773" s="206" t="s">
        <v>782</v>
      </c>
      <c r="C773" s="169"/>
      <c r="D773" s="204"/>
      <c r="E773" s="616"/>
      <c r="F773" s="164"/>
    </row>
    <row r="774" spans="1:6" x14ac:dyDescent="0.25">
      <c r="A774" s="177">
        <v>3.1</v>
      </c>
      <c r="B774" s="178" t="s">
        <v>237</v>
      </c>
      <c r="C774" s="169">
        <v>1.45</v>
      </c>
      <c r="D774" s="207" t="s">
        <v>8</v>
      </c>
      <c r="E774" s="14"/>
      <c r="F774" s="151">
        <f t="shared" ref="F774:F780" si="116">ROUND(C774*E774,2)</f>
        <v>0</v>
      </c>
    </row>
    <row r="775" spans="1:6" x14ac:dyDescent="0.25">
      <c r="A775" s="177">
        <v>3.2</v>
      </c>
      <c r="B775" s="178" t="s">
        <v>238</v>
      </c>
      <c r="C775" s="169">
        <v>0.32</v>
      </c>
      <c r="D775" s="207" t="s">
        <v>8</v>
      </c>
      <c r="E775" s="14"/>
      <c r="F775" s="151">
        <f t="shared" si="116"/>
        <v>0</v>
      </c>
    </row>
    <row r="776" spans="1:6" x14ac:dyDescent="0.25">
      <c r="A776" s="177">
        <v>3.3</v>
      </c>
      <c r="B776" s="208" t="s">
        <v>239</v>
      </c>
      <c r="C776" s="169">
        <v>0.18</v>
      </c>
      <c r="D776" s="207" t="s">
        <v>8</v>
      </c>
      <c r="E776" s="14"/>
      <c r="F776" s="151">
        <f t="shared" si="116"/>
        <v>0</v>
      </c>
    </row>
    <row r="777" spans="1:6" x14ac:dyDescent="0.25">
      <c r="A777" s="177">
        <v>3.4</v>
      </c>
      <c r="B777" s="178" t="s">
        <v>240</v>
      </c>
      <c r="C777" s="169">
        <v>0.11</v>
      </c>
      <c r="D777" s="207" t="s">
        <v>8</v>
      </c>
      <c r="E777" s="14"/>
      <c r="F777" s="151">
        <f t="shared" si="116"/>
        <v>0</v>
      </c>
    </row>
    <row r="778" spans="1:6" x14ac:dyDescent="0.25">
      <c r="A778" s="177">
        <v>3.5</v>
      </c>
      <c r="B778" s="178" t="s">
        <v>241</v>
      </c>
      <c r="C778" s="169">
        <v>0.37</v>
      </c>
      <c r="D778" s="207" t="s">
        <v>8</v>
      </c>
      <c r="E778" s="14"/>
      <c r="F778" s="151">
        <f t="shared" si="116"/>
        <v>0</v>
      </c>
    </row>
    <row r="779" spans="1:6" x14ac:dyDescent="0.25">
      <c r="A779" s="177">
        <v>3.6</v>
      </c>
      <c r="B779" s="178" t="s">
        <v>242</v>
      </c>
      <c r="C779" s="169">
        <v>0.12</v>
      </c>
      <c r="D779" s="207" t="s">
        <v>8</v>
      </c>
      <c r="E779" s="14"/>
      <c r="F779" s="151">
        <f t="shared" si="116"/>
        <v>0</v>
      </c>
    </row>
    <row r="780" spans="1:6" x14ac:dyDescent="0.25">
      <c r="A780" s="177">
        <v>3.7</v>
      </c>
      <c r="B780" s="178" t="s">
        <v>243</v>
      </c>
      <c r="C780" s="169">
        <v>0.81</v>
      </c>
      <c r="D780" s="207" t="s">
        <v>8</v>
      </c>
      <c r="E780" s="14"/>
      <c r="F780" s="151">
        <f t="shared" si="116"/>
        <v>0</v>
      </c>
    </row>
    <row r="781" spans="1:6" x14ac:dyDescent="0.25">
      <c r="A781" s="200"/>
      <c r="B781" s="201"/>
      <c r="C781" s="169"/>
      <c r="D781" s="204"/>
      <c r="E781" s="616"/>
      <c r="F781" s="164"/>
    </row>
    <row r="782" spans="1:6" x14ac:dyDescent="0.25">
      <c r="A782" s="205">
        <v>4</v>
      </c>
      <c r="B782" s="209" t="s">
        <v>306</v>
      </c>
      <c r="C782" s="169"/>
      <c r="D782" s="204"/>
      <c r="E782" s="616"/>
      <c r="F782" s="164"/>
    </row>
    <row r="783" spans="1:6" x14ac:dyDescent="0.25">
      <c r="A783" s="177">
        <v>4.0999999999999996</v>
      </c>
      <c r="B783" s="16" t="s">
        <v>244</v>
      </c>
      <c r="C783" s="169">
        <v>4.82</v>
      </c>
      <c r="D783" s="170" t="s">
        <v>9</v>
      </c>
      <c r="E783" s="14"/>
      <c r="F783" s="151">
        <f t="shared" ref="F783:F784" si="117">ROUND(C783*E783,2)</f>
        <v>0</v>
      </c>
    </row>
    <row r="784" spans="1:6" x14ac:dyDescent="0.25">
      <c r="A784" s="177">
        <v>4.2</v>
      </c>
      <c r="B784" s="16" t="s">
        <v>245</v>
      </c>
      <c r="C784" s="169">
        <v>22.69</v>
      </c>
      <c r="D784" s="170" t="s">
        <v>9</v>
      </c>
      <c r="E784" s="14"/>
      <c r="F784" s="151">
        <f t="shared" si="117"/>
        <v>0</v>
      </c>
    </row>
    <row r="785" spans="1:6" x14ac:dyDescent="0.25">
      <c r="A785" s="200"/>
      <c r="B785" s="201"/>
      <c r="C785" s="169"/>
      <c r="D785" s="204"/>
      <c r="E785" s="616"/>
      <c r="F785" s="164"/>
    </row>
    <row r="786" spans="1:6" x14ac:dyDescent="0.25">
      <c r="A786" s="205">
        <v>5</v>
      </c>
      <c r="B786" s="210" t="s">
        <v>33</v>
      </c>
      <c r="C786" s="169"/>
      <c r="D786" s="204"/>
      <c r="E786" s="616"/>
      <c r="F786" s="164"/>
    </row>
    <row r="787" spans="1:6" x14ac:dyDescent="0.25">
      <c r="A787" s="177">
        <v>5.0999999999999996</v>
      </c>
      <c r="B787" s="178" t="s">
        <v>20</v>
      </c>
      <c r="C787" s="169">
        <v>9.77</v>
      </c>
      <c r="D787" s="170" t="s">
        <v>9</v>
      </c>
      <c r="E787" s="14"/>
      <c r="F787" s="151">
        <f t="shared" ref="F787:F797" si="118">ROUND(C787*E787,2)</f>
        <v>0</v>
      </c>
    </row>
    <row r="788" spans="1:6" x14ac:dyDescent="0.25">
      <c r="A788" s="177">
        <v>5.2</v>
      </c>
      <c r="B788" s="178" t="s">
        <v>22</v>
      </c>
      <c r="C788" s="169">
        <v>26.04</v>
      </c>
      <c r="D788" s="170" t="s">
        <v>9</v>
      </c>
      <c r="E788" s="14"/>
      <c r="F788" s="151">
        <f t="shared" si="118"/>
        <v>0</v>
      </c>
    </row>
    <row r="789" spans="1:6" x14ac:dyDescent="0.25">
      <c r="A789" s="177">
        <v>5.3</v>
      </c>
      <c r="B789" s="178" t="s">
        <v>30</v>
      </c>
      <c r="C789" s="169">
        <v>20.94</v>
      </c>
      <c r="D789" s="170" t="s">
        <v>9</v>
      </c>
      <c r="E789" s="624"/>
      <c r="F789" s="151">
        <f t="shared" si="118"/>
        <v>0</v>
      </c>
    </row>
    <row r="790" spans="1:6" x14ac:dyDescent="0.25">
      <c r="A790" s="177">
        <v>5.4</v>
      </c>
      <c r="B790" s="178" t="s">
        <v>246</v>
      </c>
      <c r="C790" s="169">
        <v>9.6199999999999992</v>
      </c>
      <c r="D790" s="170" t="s">
        <v>9</v>
      </c>
      <c r="E790" s="14"/>
      <c r="F790" s="151">
        <f t="shared" si="118"/>
        <v>0</v>
      </c>
    </row>
    <row r="791" spans="1:6" x14ac:dyDescent="0.25">
      <c r="A791" s="177">
        <v>5.5</v>
      </c>
      <c r="B791" s="178" t="s">
        <v>24</v>
      </c>
      <c r="C791" s="169">
        <v>47.6</v>
      </c>
      <c r="D791" s="204" t="s">
        <v>11</v>
      </c>
      <c r="E791" s="624"/>
      <c r="F791" s="151">
        <f t="shared" si="118"/>
        <v>0</v>
      </c>
    </row>
    <row r="792" spans="1:6" x14ac:dyDescent="0.25">
      <c r="A792" s="177">
        <v>5.6</v>
      </c>
      <c r="B792" s="178" t="s">
        <v>32</v>
      </c>
      <c r="C792" s="169">
        <v>2.02</v>
      </c>
      <c r="D792" s="204" t="s">
        <v>11</v>
      </c>
      <c r="E792" s="14"/>
      <c r="F792" s="151">
        <f t="shared" si="118"/>
        <v>0</v>
      </c>
    </row>
    <row r="793" spans="1:6" x14ac:dyDescent="0.25">
      <c r="A793" s="177">
        <v>5.7</v>
      </c>
      <c r="B793" s="178" t="s">
        <v>65</v>
      </c>
      <c r="C793" s="169">
        <v>10.1</v>
      </c>
      <c r="D793" s="204" t="s">
        <v>11</v>
      </c>
      <c r="E793" s="14"/>
      <c r="F793" s="151">
        <f t="shared" si="118"/>
        <v>0</v>
      </c>
    </row>
    <row r="794" spans="1:6" x14ac:dyDescent="0.25">
      <c r="A794" s="177">
        <v>5.8</v>
      </c>
      <c r="B794" s="178" t="s">
        <v>247</v>
      </c>
      <c r="C794" s="169">
        <v>6.02</v>
      </c>
      <c r="D794" s="204" t="s">
        <v>11</v>
      </c>
      <c r="E794" s="14"/>
      <c r="F794" s="151">
        <f t="shared" si="118"/>
        <v>0</v>
      </c>
    </row>
    <row r="795" spans="1:6" x14ac:dyDescent="0.25">
      <c r="A795" s="177">
        <v>5.9</v>
      </c>
      <c r="B795" s="178" t="s">
        <v>248</v>
      </c>
      <c r="C795" s="169">
        <v>10.58</v>
      </c>
      <c r="D795" s="170" t="s">
        <v>9</v>
      </c>
      <c r="E795" s="14"/>
      <c r="F795" s="151">
        <f t="shared" si="118"/>
        <v>0</v>
      </c>
    </row>
    <row r="796" spans="1:6" x14ac:dyDescent="0.25">
      <c r="A796" s="211">
        <v>5.0999999999999996</v>
      </c>
      <c r="B796" s="178" t="s">
        <v>249</v>
      </c>
      <c r="C796" s="169">
        <v>2.84</v>
      </c>
      <c r="D796" s="170" t="s">
        <v>9</v>
      </c>
      <c r="E796" s="14"/>
      <c r="F796" s="151">
        <f t="shared" si="118"/>
        <v>0</v>
      </c>
    </row>
    <row r="797" spans="1:6" x14ac:dyDescent="0.25">
      <c r="A797" s="177">
        <v>5.1100000000000003</v>
      </c>
      <c r="B797" s="178" t="s">
        <v>250</v>
      </c>
      <c r="C797" s="169">
        <v>44.14</v>
      </c>
      <c r="D797" s="170" t="s">
        <v>9</v>
      </c>
      <c r="E797" s="14"/>
      <c r="F797" s="151">
        <f t="shared" si="118"/>
        <v>0</v>
      </c>
    </row>
    <row r="798" spans="1:6" x14ac:dyDescent="0.25">
      <c r="A798" s="200"/>
      <c r="B798" s="201"/>
      <c r="C798" s="169"/>
      <c r="D798" s="204"/>
      <c r="E798" s="616"/>
      <c r="F798" s="164"/>
    </row>
    <row r="799" spans="1:6" x14ac:dyDescent="0.25">
      <c r="A799" s="193">
        <v>6</v>
      </c>
      <c r="B799" s="208" t="s">
        <v>251</v>
      </c>
      <c r="C799" s="169">
        <v>5.3</v>
      </c>
      <c r="D799" s="170" t="s">
        <v>9</v>
      </c>
      <c r="E799" s="14"/>
      <c r="F799" s="151">
        <f t="shared" ref="F799" si="119">ROUND(C799*E799,2)</f>
        <v>0</v>
      </c>
    </row>
    <row r="800" spans="1:6" x14ac:dyDescent="0.25">
      <c r="A800" s="200"/>
      <c r="B800" s="201"/>
      <c r="C800" s="169"/>
      <c r="D800" s="170"/>
      <c r="E800" s="616"/>
      <c r="F800" s="164"/>
    </row>
    <row r="801" spans="1:6" x14ac:dyDescent="0.25">
      <c r="A801" s="193">
        <v>7</v>
      </c>
      <c r="B801" s="178" t="s">
        <v>601</v>
      </c>
      <c r="C801" s="169">
        <v>6.06</v>
      </c>
      <c r="D801" s="170" t="s">
        <v>9</v>
      </c>
      <c r="E801" s="14"/>
      <c r="F801" s="151">
        <f t="shared" ref="F801" si="120">ROUND(C801*E801,2)</f>
        <v>0</v>
      </c>
    </row>
    <row r="802" spans="1:6" x14ac:dyDescent="0.25">
      <c r="A802" s="200"/>
      <c r="B802" s="201"/>
      <c r="C802" s="169"/>
      <c r="D802" s="204"/>
      <c r="E802" s="616"/>
      <c r="F802" s="164"/>
    </row>
    <row r="803" spans="1:6" x14ac:dyDescent="0.25">
      <c r="A803" s="205">
        <v>8</v>
      </c>
      <c r="B803" s="213" t="s">
        <v>307</v>
      </c>
      <c r="C803" s="169"/>
      <c r="D803" s="204"/>
      <c r="E803" s="616"/>
      <c r="F803" s="164"/>
    </row>
    <row r="804" spans="1:6" x14ac:dyDescent="0.25">
      <c r="A804" s="177">
        <v>8.1</v>
      </c>
      <c r="B804" s="178" t="s">
        <v>252</v>
      </c>
      <c r="C804" s="169">
        <v>15.2</v>
      </c>
      <c r="D804" s="204" t="s">
        <v>11</v>
      </c>
      <c r="E804" s="14"/>
      <c r="F804" s="151">
        <f t="shared" ref="F804:F806" si="121">ROUND(C804*E804,2)</f>
        <v>0</v>
      </c>
    </row>
    <row r="805" spans="1:6" x14ac:dyDescent="0.25">
      <c r="A805" s="177">
        <v>8.1999999999999993</v>
      </c>
      <c r="B805" s="208" t="s">
        <v>599</v>
      </c>
      <c r="C805" s="169">
        <v>1</v>
      </c>
      <c r="D805" s="214" t="s">
        <v>10</v>
      </c>
      <c r="E805" s="14"/>
      <c r="F805" s="151">
        <f t="shared" si="121"/>
        <v>0</v>
      </c>
    </row>
    <row r="806" spans="1:6" x14ac:dyDescent="0.25">
      <c r="A806" s="177">
        <v>8.3000000000000007</v>
      </c>
      <c r="B806" s="178" t="s">
        <v>253</v>
      </c>
      <c r="C806" s="215">
        <v>1</v>
      </c>
      <c r="D806" s="214" t="s">
        <v>10</v>
      </c>
      <c r="E806" s="14"/>
      <c r="F806" s="151">
        <f t="shared" si="121"/>
        <v>0</v>
      </c>
    </row>
    <row r="807" spans="1:6" x14ac:dyDescent="0.25">
      <c r="A807" s="200"/>
      <c r="B807" s="201"/>
      <c r="C807" s="169"/>
      <c r="D807" s="204"/>
      <c r="E807" s="616"/>
      <c r="F807" s="164"/>
    </row>
    <row r="808" spans="1:6" x14ac:dyDescent="0.25">
      <c r="A808" s="205">
        <v>9</v>
      </c>
      <c r="B808" s="216" t="s">
        <v>308</v>
      </c>
      <c r="C808" s="169"/>
      <c r="D808" s="204"/>
      <c r="E808" s="616"/>
      <c r="F808" s="164"/>
    </row>
    <row r="809" spans="1:6" x14ac:dyDescent="0.25">
      <c r="A809" s="177">
        <v>9.1</v>
      </c>
      <c r="B809" s="178" t="s">
        <v>254</v>
      </c>
      <c r="C809" s="215">
        <v>23.25</v>
      </c>
      <c r="D809" s="214" t="s">
        <v>12</v>
      </c>
      <c r="E809" s="14"/>
      <c r="F809" s="151">
        <f t="shared" ref="F809:F810" si="122">ROUND(C809*E809,2)</f>
        <v>0</v>
      </c>
    </row>
    <row r="810" spans="1:6" x14ac:dyDescent="0.25">
      <c r="A810" s="177">
        <v>9.1999999999999993</v>
      </c>
      <c r="B810" s="178" t="s">
        <v>255</v>
      </c>
      <c r="C810" s="215">
        <v>1</v>
      </c>
      <c r="D810" s="214" t="s">
        <v>10</v>
      </c>
      <c r="E810" s="14"/>
      <c r="F810" s="151">
        <f t="shared" si="122"/>
        <v>0</v>
      </c>
    </row>
    <row r="811" spans="1:6" x14ac:dyDescent="0.25">
      <c r="A811" s="200"/>
      <c r="B811" s="217"/>
      <c r="C811" s="169"/>
      <c r="D811" s="218"/>
      <c r="E811" s="616"/>
      <c r="F811" s="164"/>
    </row>
    <row r="812" spans="1:6" x14ac:dyDescent="0.25">
      <c r="A812" s="219">
        <v>10</v>
      </c>
      <c r="B812" s="220" t="s">
        <v>121</v>
      </c>
      <c r="C812" s="169"/>
      <c r="D812" s="218"/>
      <c r="E812" s="616"/>
      <c r="F812" s="164"/>
    </row>
    <row r="813" spans="1:6" x14ac:dyDescent="0.25">
      <c r="A813" s="177">
        <v>10.1</v>
      </c>
      <c r="B813" s="16" t="s">
        <v>87</v>
      </c>
      <c r="C813" s="215">
        <v>1</v>
      </c>
      <c r="D813" s="214" t="s">
        <v>10</v>
      </c>
      <c r="E813" s="14"/>
      <c r="F813" s="151">
        <f t="shared" ref="F813:F822" si="123">ROUND(C813*E813,2)</f>
        <v>0</v>
      </c>
    </row>
    <row r="814" spans="1:6" x14ac:dyDescent="0.25">
      <c r="A814" s="177">
        <v>10.199999999999999</v>
      </c>
      <c r="B814" s="16" t="s">
        <v>88</v>
      </c>
      <c r="C814" s="215">
        <v>1</v>
      </c>
      <c r="D814" s="214" t="s">
        <v>10</v>
      </c>
      <c r="E814" s="14"/>
      <c r="F814" s="151">
        <f t="shared" si="123"/>
        <v>0</v>
      </c>
    </row>
    <row r="815" spans="1:6" ht="25.5" x14ac:dyDescent="0.25">
      <c r="A815" s="177">
        <v>10.3</v>
      </c>
      <c r="B815" s="212" t="s">
        <v>600</v>
      </c>
      <c r="C815" s="215">
        <v>1</v>
      </c>
      <c r="D815" s="214" t="s">
        <v>10</v>
      </c>
      <c r="E815" s="14"/>
      <c r="F815" s="151">
        <f t="shared" si="123"/>
        <v>0</v>
      </c>
    </row>
    <row r="816" spans="1:6" x14ac:dyDescent="0.25">
      <c r="A816" s="177">
        <v>10.4</v>
      </c>
      <c r="B816" s="31" t="s">
        <v>125</v>
      </c>
      <c r="C816" s="215">
        <v>1</v>
      </c>
      <c r="D816" s="214" t="s">
        <v>10</v>
      </c>
      <c r="E816" s="14"/>
      <c r="F816" s="151">
        <f t="shared" si="123"/>
        <v>0</v>
      </c>
    </row>
    <row r="817" spans="1:6" x14ac:dyDescent="0.25">
      <c r="A817" s="177">
        <v>10.5</v>
      </c>
      <c r="B817" s="178" t="s">
        <v>309</v>
      </c>
      <c r="C817" s="221">
        <v>1</v>
      </c>
      <c r="D817" s="214" t="s">
        <v>10</v>
      </c>
      <c r="E817" s="14"/>
      <c r="F817" s="151">
        <f t="shared" si="123"/>
        <v>0</v>
      </c>
    </row>
    <row r="818" spans="1:6" x14ac:dyDescent="0.25">
      <c r="A818" s="177">
        <v>10.6</v>
      </c>
      <c r="B818" s="178" t="s">
        <v>604</v>
      </c>
      <c r="C818" s="221">
        <v>1</v>
      </c>
      <c r="D818" s="214" t="s">
        <v>10</v>
      </c>
      <c r="E818" s="14"/>
      <c r="F818" s="151">
        <f t="shared" si="123"/>
        <v>0</v>
      </c>
    </row>
    <row r="819" spans="1:6" x14ac:dyDescent="0.25">
      <c r="A819" s="177">
        <v>10.7</v>
      </c>
      <c r="B819" s="178" t="s">
        <v>259</v>
      </c>
      <c r="C819" s="215">
        <v>1</v>
      </c>
      <c r="D819" s="214" t="s">
        <v>10</v>
      </c>
      <c r="E819" s="14"/>
      <c r="F819" s="151">
        <f t="shared" si="123"/>
        <v>0</v>
      </c>
    </row>
    <row r="820" spans="1:6" x14ac:dyDescent="0.25">
      <c r="A820" s="177">
        <v>10.8</v>
      </c>
      <c r="B820" s="178" t="s">
        <v>260</v>
      </c>
      <c r="C820" s="215">
        <v>1</v>
      </c>
      <c r="D820" s="214" t="s">
        <v>10</v>
      </c>
      <c r="E820" s="14"/>
      <c r="F820" s="151">
        <f t="shared" si="123"/>
        <v>0</v>
      </c>
    </row>
    <row r="821" spans="1:6" x14ac:dyDescent="0.25">
      <c r="A821" s="177">
        <v>10.9</v>
      </c>
      <c r="B821" s="178" t="s">
        <v>66</v>
      </c>
      <c r="C821" s="215">
        <v>1</v>
      </c>
      <c r="D821" s="222" t="s">
        <v>25</v>
      </c>
      <c r="E821" s="14"/>
      <c r="F821" s="151">
        <f t="shared" si="123"/>
        <v>0</v>
      </c>
    </row>
    <row r="822" spans="1:6" x14ac:dyDescent="0.25">
      <c r="A822" s="211">
        <v>10.1</v>
      </c>
      <c r="B822" s="178" t="s">
        <v>90</v>
      </c>
      <c r="C822" s="215">
        <v>1</v>
      </c>
      <c r="D822" s="222" t="s">
        <v>25</v>
      </c>
      <c r="E822" s="14"/>
      <c r="F822" s="151">
        <f t="shared" si="123"/>
        <v>0</v>
      </c>
    </row>
    <row r="823" spans="1:6" x14ac:dyDescent="0.25">
      <c r="A823" s="177">
        <v>10.11</v>
      </c>
      <c r="B823" s="178" t="s">
        <v>261</v>
      </c>
      <c r="C823" s="215">
        <v>2</v>
      </c>
      <c r="D823" s="214" t="s">
        <v>10</v>
      </c>
      <c r="E823" s="14"/>
      <c r="F823" s="151">
        <f>ROUND(C823*E823,2)</f>
        <v>0</v>
      </c>
    </row>
    <row r="824" spans="1:6" x14ac:dyDescent="0.25">
      <c r="A824" s="177">
        <v>10.119999999999999</v>
      </c>
      <c r="B824" s="178" t="s">
        <v>262</v>
      </c>
      <c r="C824" s="215">
        <v>1</v>
      </c>
      <c r="D824" s="214" t="s">
        <v>10</v>
      </c>
      <c r="E824" s="14"/>
      <c r="F824" s="151">
        <f>ROUND(C824*E824,2)</f>
        <v>0</v>
      </c>
    </row>
    <row r="825" spans="1:6" x14ac:dyDescent="0.25">
      <c r="A825" s="177">
        <v>10.130000000000001</v>
      </c>
      <c r="B825" s="223" t="s">
        <v>263</v>
      </c>
      <c r="C825" s="215">
        <v>1</v>
      </c>
      <c r="D825" s="214" t="s">
        <v>10</v>
      </c>
      <c r="E825" s="14"/>
      <c r="F825" s="151">
        <f>ROUND(C825*E825,2)</f>
        <v>0</v>
      </c>
    </row>
    <row r="826" spans="1:6" x14ac:dyDescent="0.25">
      <c r="A826" s="200"/>
      <c r="B826" s="166"/>
      <c r="C826" s="215"/>
      <c r="D826" s="222"/>
      <c r="E826" s="616"/>
      <c r="F826" s="151"/>
    </row>
    <row r="827" spans="1:6" x14ac:dyDescent="0.25">
      <c r="A827" s="219">
        <v>11</v>
      </c>
      <c r="B827" s="220" t="s">
        <v>27</v>
      </c>
      <c r="C827" s="169"/>
      <c r="D827" s="204"/>
      <c r="E827" s="616"/>
      <c r="F827" s="164"/>
    </row>
    <row r="828" spans="1:6" x14ac:dyDescent="0.25">
      <c r="A828" s="177">
        <v>11.1</v>
      </c>
      <c r="B828" s="178" t="s">
        <v>264</v>
      </c>
      <c r="C828" s="169">
        <v>1</v>
      </c>
      <c r="D828" s="214" t="s">
        <v>10</v>
      </c>
      <c r="E828" s="616"/>
      <c r="F828" s="151">
        <f t="shared" ref="F828:F832" si="124">ROUND(C828*E828,2)</f>
        <v>0</v>
      </c>
    </row>
    <row r="829" spans="1:6" x14ac:dyDescent="0.25">
      <c r="A829" s="177">
        <v>11.2</v>
      </c>
      <c r="B829" s="178" t="s">
        <v>265</v>
      </c>
      <c r="C829" s="169">
        <v>6</v>
      </c>
      <c r="D829" s="214" t="s">
        <v>10</v>
      </c>
      <c r="E829" s="616"/>
      <c r="F829" s="151">
        <f t="shared" si="124"/>
        <v>0</v>
      </c>
    </row>
    <row r="830" spans="1:6" x14ac:dyDescent="0.25">
      <c r="A830" s="177">
        <v>11.3</v>
      </c>
      <c r="B830" s="178" t="s">
        <v>266</v>
      </c>
      <c r="C830" s="169">
        <v>3</v>
      </c>
      <c r="D830" s="214" t="s">
        <v>10</v>
      </c>
      <c r="E830" s="616"/>
      <c r="F830" s="151">
        <f t="shared" si="124"/>
        <v>0</v>
      </c>
    </row>
    <row r="831" spans="1:6" x14ac:dyDescent="0.25">
      <c r="A831" s="177">
        <v>11.4</v>
      </c>
      <c r="B831" s="178" t="s">
        <v>136</v>
      </c>
      <c r="C831" s="169">
        <v>2</v>
      </c>
      <c r="D831" s="214" t="s">
        <v>10</v>
      </c>
      <c r="E831" s="616"/>
      <c r="F831" s="151">
        <f t="shared" si="124"/>
        <v>0</v>
      </c>
    </row>
    <row r="832" spans="1:6" x14ac:dyDescent="0.25">
      <c r="A832" s="177">
        <v>11.5</v>
      </c>
      <c r="B832" s="178" t="s">
        <v>267</v>
      </c>
      <c r="C832" s="169">
        <v>1</v>
      </c>
      <c r="D832" s="214" t="s">
        <v>10</v>
      </c>
      <c r="E832" s="616"/>
      <c r="F832" s="151">
        <f t="shared" si="124"/>
        <v>0</v>
      </c>
    </row>
    <row r="833" spans="1:6" x14ac:dyDescent="0.25">
      <c r="A833" s="200"/>
      <c r="B833" s="224"/>
      <c r="C833" s="169"/>
      <c r="D833" s="204"/>
      <c r="E833" s="616"/>
      <c r="F833" s="164"/>
    </row>
    <row r="834" spans="1:6" x14ac:dyDescent="0.25">
      <c r="A834" s="177">
        <v>12</v>
      </c>
      <c r="B834" s="225" t="s">
        <v>310</v>
      </c>
      <c r="C834" s="169">
        <v>1</v>
      </c>
      <c r="D834" s="214" t="s">
        <v>10</v>
      </c>
      <c r="E834" s="616"/>
      <c r="F834" s="151">
        <f t="shared" ref="F834" si="125">ROUND(C834*E834,2)</f>
        <v>0</v>
      </c>
    </row>
    <row r="835" spans="1:6" x14ac:dyDescent="0.25">
      <c r="A835" s="358"/>
      <c r="B835" s="334"/>
      <c r="C835" s="359"/>
      <c r="D835" s="360"/>
      <c r="E835" s="649"/>
      <c r="F835" s="36"/>
    </row>
    <row r="836" spans="1:6" x14ac:dyDescent="0.25">
      <c r="A836" s="350"/>
      <c r="B836" s="351" t="s">
        <v>28</v>
      </c>
      <c r="C836" s="352"/>
      <c r="D836" s="116"/>
      <c r="E836" s="647"/>
      <c r="F836" s="353">
        <f>SUM(F765:F835)</f>
        <v>0</v>
      </c>
    </row>
    <row r="837" spans="1:6" x14ac:dyDescent="0.25">
      <c r="A837" s="320" t="s">
        <v>29</v>
      </c>
      <c r="B837" s="334" t="s">
        <v>440</v>
      </c>
      <c r="C837" s="234"/>
      <c r="D837" s="235"/>
      <c r="E837" s="625"/>
      <c r="F837" s="236"/>
    </row>
    <row r="838" spans="1:6" x14ac:dyDescent="0.25">
      <c r="A838" s="237"/>
      <c r="B838" s="238"/>
      <c r="C838" s="234"/>
      <c r="D838" s="235"/>
      <c r="E838" s="625"/>
      <c r="F838" s="236"/>
    </row>
    <row r="839" spans="1:6" x14ac:dyDescent="0.25">
      <c r="A839" s="324">
        <v>3.1</v>
      </c>
      <c r="B839" s="323" t="s">
        <v>16</v>
      </c>
      <c r="C839" s="342"/>
      <c r="D839" s="344"/>
      <c r="E839" s="643"/>
      <c r="F839" s="336"/>
    </row>
    <row r="840" spans="1:6" x14ac:dyDescent="0.25">
      <c r="A840" s="341" t="s">
        <v>67</v>
      </c>
      <c r="B840" s="196" t="s">
        <v>13</v>
      </c>
      <c r="C840" s="342">
        <v>94.4</v>
      </c>
      <c r="D840" s="344" t="s">
        <v>11</v>
      </c>
      <c r="E840" s="643"/>
      <c r="F840" s="336">
        <f>C840*E840</f>
        <v>0</v>
      </c>
    </row>
    <row r="841" spans="1:6" x14ac:dyDescent="0.25">
      <c r="A841" s="341"/>
      <c r="B841" s="196"/>
      <c r="C841" s="342"/>
      <c r="D841" s="344"/>
      <c r="E841" s="643"/>
      <c r="F841" s="336"/>
    </row>
    <row r="842" spans="1:6" x14ac:dyDescent="0.25">
      <c r="A842" s="324">
        <v>3.2</v>
      </c>
      <c r="B842" s="334" t="s">
        <v>7</v>
      </c>
      <c r="C842" s="342"/>
      <c r="D842" s="344"/>
      <c r="E842" s="643"/>
      <c r="F842" s="336"/>
    </row>
    <row r="843" spans="1:6" x14ac:dyDescent="0.25">
      <c r="A843" s="341" t="s">
        <v>441</v>
      </c>
      <c r="B843" s="196" t="s">
        <v>358</v>
      </c>
      <c r="C843" s="342">
        <v>38.1</v>
      </c>
      <c r="D843" s="344" t="s">
        <v>8</v>
      </c>
      <c r="E843" s="645"/>
      <c r="F843" s="329">
        <f>ROUND(C843*E843,2)</f>
        <v>0</v>
      </c>
    </row>
    <row r="844" spans="1:6" x14ac:dyDescent="0.25">
      <c r="A844" s="341" t="s">
        <v>442</v>
      </c>
      <c r="B844" s="166" t="s">
        <v>587</v>
      </c>
      <c r="C844" s="342">
        <v>14.41</v>
      </c>
      <c r="D844" s="344" t="s">
        <v>6</v>
      </c>
      <c r="E844" s="645"/>
      <c r="F844" s="329">
        <f>ROUND(C844*E844,2)</f>
        <v>0</v>
      </c>
    </row>
    <row r="845" spans="1:6" x14ac:dyDescent="0.25">
      <c r="A845" s="341" t="s">
        <v>443</v>
      </c>
      <c r="B845" s="361" t="s">
        <v>312</v>
      </c>
      <c r="C845" s="342">
        <v>28.43</v>
      </c>
      <c r="D845" s="344" t="s">
        <v>18</v>
      </c>
      <c r="E845" s="14"/>
      <c r="F845" s="329">
        <f>ROUND(C845*E845,2)</f>
        <v>0</v>
      </c>
    </row>
    <row r="846" spans="1:6" x14ac:dyDescent="0.25">
      <c r="A846" s="341"/>
      <c r="B846" s="196"/>
      <c r="C846" s="342"/>
      <c r="D846" s="344"/>
      <c r="E846" s="643"/>
      <c r="F846" s="336"/>
    </row>
    <row r="847" spans="1:6" x14ac:dyDescent="0.25">
      <c r="A847" s="324">
        <v>3.3</v>
      </c>
      <c r="B847" s="334" t="s">
        <v>149</v>
      </c>
      <c r="C847" s="342"/>
      <c r="D847" s="344"/>
      <c r="E847" s="643"/>
      <c r="F847" s="336"/>
    </row>
    <row r="848" spans="1:6" x14ac:dyDescent="0.25">
      <c r="A848" s="341" t="s">
        <v>444</v>
      </c>
      <c r="B848" s="166" t="s">
        <v>269</v>
      </c>
      <c r="C848" s="342">
        <v>8.16</v>
      </c>
      <c r="D848" s="344" t="s">
        <v>8</v>
      </c>
      <c r="E848" s="645"/>
      <c r="F848" s="329">
        <f>ROUND(C848*E848,2)</f>
        <v>0</v>
      </c>
    </row>
    <row r="849" spans="1:6" x14ac:dyDescent="0.25">
      <c r="A849" s="341" t="s">
        <v>445</v>
      </c>
      <c r="B849" s="166" t="s">
        <v>270</v>
      </c>
      <c r="C849" s="342">
        <v>2.68</v>
      </c>
      <c r="D849" s="344" t="s">
        <v>8</v>
      </c>
      <c r="E849" s="645"/>
      <c r="F849" s="329">
        <f>ROUND(C849*E849,2)</f>
        <v>0</v>
      </c>
    </row>
    <row r="850" spans="1:6" x14ac:dyDescent="0.25">
      <c r="A850" s="341" t="s">
        <v>446</v>
      </c>
      <c r="B850" s="166" t="s">
        <v>271</v>
      </c>
      <c r="C850" s="342">
        <v>3.14</v>
      </c>
      <c r="D850" s="344" t="s">
        <v>8</v>
      </c>
      <c r="E850" s="645"/>
      <c r="F850" s="329">
        <f>ROUND(C850*E850,2)</f>
        <v>0</v>
      </c>
    </row>
    <row r="851" spans="1:6" x14ac:dyDescent="0.25">
      <c r="A851" s="341" t="s">
        <v>447</v>
      </c>
      <c r="B851" s="166" t="s">
        <v>781</v>
      </c>
      <c r="C851" s="342">
        <v>3.39</v>
      </c>
      <c r="D851" s="344" t="s">
        <v>8</v>
      </c>
      <c r="E851" s="645"/>
      <c r="F851" s="329">
        <f>ROUND(C851*E851,2)</f>
        <v>0</v>
      </c>
    </row>
    <row r="852" spans="1:6" x14ac:dyDescent="0.25">
      <c r="A852" s="341" t="s">
        <v>448</v>
      </c>
      <c r="B852" s="166" t="s">
        <v>273</v>
      </c>
      <c r="C852" s="342">
        <v>1.51</v>
      </c>
      <c r="D852" s="344" t="s">
        <v>8</v>
      </c>
      <c r="E852" s="645"/>
      <c r="F852" s="329">
        <f>ROUND(C852*E852,2)</f>
        <v>0</v>
      </c>
    </row>
    <row r="853" spans="1:6" x14ac:dyDescent="0.25">
      <c r="A853" s="341"/>
      <c r="B853" s="196"/>
      <c r="C853" s="342"/>
      <c r="D853" s="344"/>
      <c r="E853" s="643"/>
      <c r="F853" s="336"/>
    </row>
    <row r="854" spans="1:6" x14ac:dyDescent="0.25">
      <c r="A854" s="324">
        <v>3.4</v>
      </c>
      <c r="B854" s="334" t="s">
        <v>342</v>
      </c>
      <c r="C854" s="342"/>
      <c r="D854" s="344"/>
      <c r="E854" s="643"/>
      <c r="F854" s="336"/>
    </row>
    <row r="855" spans="1:6" x14ac:dyDescent="0.25">
      <c r="A855" s="341" t="s">
        <v>449</v>
      </c>
      <c r="B855" s="196" t="s">
        <v>359</v>
      </c>
      <c r="C855" s="342">
        <v>50.88</v>
      </c>
      <c r="D855" s="344" t="s">
        <v>9</v>
      </c>
      <c r="E855" s="643"/>
      <c r="F855" s="329">
        <f>ROUND(C855*E855,2)</f>
        <v>0</v>
      </c>
    </row>
    <row r="856" spans="1:6" x14ac:dyDescent="0.25">
      <c r="A856" s="341" t="s">
        <v>450</v>
      </c>
      <c r="B856" s="196" t="s">
        <v>451</v>
      </c>
      <c r="C856" s="342">
        <v>220.48</v>
      </c>
      <c r="D856" s="344" t="s">
        <v>9</v>
      </c>
      <c r="E856" s="643"/>
      <c r="F856" s="329">
        <f>ROUND(C856*E856,2)</f>
        <v>0</v>
      </c>
    </row>
    <row r="857" spans="1:6" x14ac:dyDescent="0.25">
      <c r="A857" s="341"/>
      <c r="B857" s="196"/>
      <c r="C857" s="342"/>
      <c r="D857" s="344"/>
      <c r="E857" s="643"/>
      <c r="F857" s="336"/>
    </row>
    <row r="858" spans="1:6" x14ac:dyDescent="0.25">
      <c r="A858" s="324">
        <v>3.5</v>
      </c>
      <c r="B858" s="334" t="s">
        <v>19</v>
      </c>
      <c r="C858" s="342"/>
      <c r="D858" s="344"/>
      <c r="E858" s="643"/>
      <c r="F858" s="336"/>
    </row>
    <row r="859" spans="1:6" x14ac:dyDescent="0.25">
      <c r="A859" s="341" t="s">
        <v>68</v>
      </c>
      <c r="B859" s="196" t="s">
        <v>20</v>
      </c>
      <c r="C859" s="342">
        <v>106.96</v>
      </c>
      <c r="D859" s="344" t="s">
        <v>9</v>
      </c>
      <c r="E859" s="643"/>
      <c r="F859" s="329">
        <f>ROUND(C859*E859,2)</f>
        <v>0</v>
      </c>
    </row>
    <row r="860" spans="1:6" x14ac:dyDescent="0.25">
      <c r="A860" s="341" t="s">
        <v>69</v>
      </c>
      <c r="B860" s="196" t="s">
        <v>46</v>
      </c>
      <c r="C860" s="342">
        <v>106.96</v>
      </c>
      <c r="D860" s="344" t="s">
        <v>9</v>
      </c>
      <c r="E860" s="650"/>
      <c r="F860" s="329">
        <f>ROUND(C860*E860,2)</f>
        <v>0</v>
      </c>
    </row>
    <row r="861" spans="1:6" x14ac:dyDescent="0.25">
      <c r="A861" s="341" t="s">
        <v>70</v>
      </c>
      <c r="B861" s="196" t="s">
        <v>24</v>
      </c>
      <c r="C861" s="342">
        <v>652.79999999999995</v>
      </c>
      <c r="D861" s="344" t="s">
        <v>11</v>
      </c>
      <c r="E861" s="602"/>
      <c r="F861" s="329">
        <f>ROUND(C861*E861,2)</f>
        <v>0</v>
      </c>
    </row>
    <row r="862" spans="1:6" x14ac:dyDescent="0.25">
      <c r="A862" s="341"/>
      <c r="B862" s="196"/>
      <c r="C862" s="342"/>
      <c r="D862" s="344"/>
      <c r="E862" s="643"/>
      <c r="F862" s="336"/>
    </row>
    <row r="863" spans="1:6" x14ac:dyDescent="0.25">
      <c r="A863" s="324">
        <v>3.6</v>
      </c>
      <c r="B863" s="334" t="s">
        <v>343</v>
      </c>
      <c r="C863" s="342"/>
      <c r="D863" s="344"/>
      <c r="E863" s="643"/>
      <c r="F863" s="336"/>
    </row>
    <row r="864" spans="1:6" x14ac:dyDescent="0.25">
      <c r="A864" s="341" t="s">
        <v>71</v>
      </c>
      <c r="B864" s="196" t="s">
        <v>344</v>
      </c>
      <c r="C864" s="342">
        <v>106.96</v>
      </c>
      <c r="D864" s="344" t="s">
        <v>9</v>
      </c>
      <c r="E864" s="643"/>
      <c r="F864" s="329">
        <f>ROUND(C864*E864,2)</f>
        <v>0</v>
      </c>
    </row>
    <row r="865" spans="1:6" x14ac:dyDescent="0.25">
      <c r="A865" s="341" t="s">
        <v>72</v>
      </c>
      <c r="B865" s="196" t="s">
        <v>345</v>
      </c>
      <c r="C865" s="342">
        <v>106.96</v>
      </c>
      <c r="D865" s="344" t="s">
        <v>9</v>
      </c>
      <c r="E865" s="643"/>
      <c r="F865" s="329">
        <f>ROUND(C865*E865,2)</f>
        <v>0</v>
      </c>
    </row>
    <row r="866" spans="1:6" x14ac:dyDescent="0.25">
      <c r="A866" s="341"/>
      <c r="B866" s="196"/>
      <c r="C866" s="342"/>
      <c r="D866" s="344"/>
      <c r="E866" s="643"/>
      <c r="F866" s="336"/>
    </row>
    <row r="867" spans="1:6" x14ac:dyDescent="0.25">
      <c r="A867" s="324">
        <v>3.7</v>
      </c>
      <c r="B867" s="334" t="s">
        <v>76</v>
      </c>
      <c r="C867" s="342"/>
      <c r="D867" s="344"/>
      <c r="E867" s="643"/>
      <c r="F867" s="336"/>
    </row>
    <row r="868" spans="1:6" ht="25.5" x14ac:dyDescent="0.25">
      <c r="A868" s="341" t="s">
        <v>360</v>
      </c>
      <c r="B868" s="25" t="s">
        <v>134</v>
      </c>
      <c r="C868" s="342">
        <v>90.4</v>
      </c>
      <c r="D868" s="362" t="s">
        <v>11</v>
      </c>
      <c r="E868" s="643"/>
      <c r="F868" s="329">
        <f>ROUND(C868*E868,2)</f>
        <v>0</v>
      </c>
    </row>
    <row r="869" spans="1:6" ht="25.5" x14ac:dyDescent="0.25">
      <c r="A869" s="341" t="s">
        <v>361</v>
      </c>
      <c r="B869" s="25" t="s">
        <v>822</v>
      </c>
      <c r="C869" s="342">
        <v>9.6</v>
      </c>
      <c r="D869" s="362" t="s">
        <v>11</v>
      </c>
      <c r="E869" s="643"/>
      <c r="F869" s="329">
        <f>ROUND(C869*E869,2)</f>
        <v>0</v>
      </c>
    </row>
    <row r="870" spans="1:6" ht="25.5" x14ac:dyDescent="0.25">
      <c r="A870" s="341" t="s">
        <v>452</v>
      </c>
      <c r="B870" s="363" t="s">
        <v>816</v>
      </c>
      <c r="C870" s="342">
        <v>1</v>
      </c>
      <c r="D870" s="362" t="s">
        <v>10</v>
      </c>
      <c r="E870" s="645"/>
      <c r="F870" s="329">
        <f>ROUND(C870*E870,2)</f>
        <v>0</v>
      </c>
    </row>
    <row r="871" spans="1:6" x14ac:dyDescent="0.25">
      <c r="A871" s="341"/>
      <c r="B871" s="363"/>
      <c r="C871" s="342"/>
      <c r="D871" s="362"/>
      <c r="E871" s="651"/>
      <c r="F871" s="336"/>
    </row>
    <row r="872" spans="1:6" x14ac:dyDescent="0.25">
      <c r="A872" s="322">
        <v>4</v>
      </c>
      <c r="B872" s="96" t="s">
        <v>607</v>
      </c>
      <c r="C872" s="342">
        <v>353.05</v>
      </c>
      <c r="D872" s="362" t="s">
        <v>9</v>
      </c>
      <c r="E872" s="645"/>
      <c r="F872" s="329">
        <f>ROUND(C872*E872,2)</f>
        <v>0</v>
      </c>
    </row>
    <row r="873" spans="1:6" x14ac:dyDescent="0.25">
      <c r="A873" s="364"/>
      <c r="B873" s="365"/>
      <c r="C873" s="366"/>
      <c r="D873" s="366"/>
      <c r="E873" s="651"/>
      <c r="F873" s="329">
        <f>ROUND(C873*E873,2)</f>
        <v>0</v>
      </c>
    </row>
    <row r="874" spans="1:6" x14ac:dyDescent="0.25">
      <c r="A874" s="322">
        <v>5</v>
      </c>
      <c r="B874" s="96" t="s">
        <v>354</v>
      </c>
      <c r="C874" s="359">
        <v>1</v>
      </c>
      <c r="D874" s="108" t="s">
        <v>25</v>
      </c>
      <c r="E874" s="616"/>
      <c r="F874" s="329">
        <f>ROUND(C874*E874,2)</f>
        <v>0</v>
      </c>
    </row>
    <row r="875" spans="1:6" x14ac:dyDescent="0.25">
      <c r="A875" s="350"/>
      <c r="B875" s="351" t="s">
        <v>74</v>
      </c>
      <c r="C875" s="352"/>
      <c r="D875" s="116"/>
      <c r="E875" s="647"/>
      <c r="F875" s="353">
        <f>SUM(F837:F874)</f>
        <v>0</v>
      </c>
    </row>
    <row r="876" spans="1:6" x14ac:dyDescent="0.25">
      <c r="A876" s="367"/>
      <c r="B876" s="351" t="s">
        <v>832</v>
      </c>
      <c r="C876" s="368"/>
      <c r="D876" s="369"/>
      <c r="E876" s="652"/>
      <c r="F876" s="370">
        <f>+F875+F836+F762</f>
        <v>0</v>
      </c>
    </row>
    <row r="877" spans="1:6" x14ac:dyDescent="0.25">
      <c r="A877" s="237"/>
      <c r="B877" s="238"/>
      <c r="C877" s="234"/>
      <c r="D877" s="235"/>
      <c r="E877" s="625"/>
      <c r="F877" s="236"/>
    </row>
    <row r="878" spans="1:6" x14ac:dyDescent="0.25">
      <c r="A878" s="237"/>
      <c r="B878" s="238"/>
      <c r="C878" s="234"/>
      <c r="D878" s="235"/>
      <c r="E878" s="625"/>
      <c r="F878" s="236"/>
    </row>
    <row r="879" spans="1:6" ht="52.5" x14ac:dyDescent="0.25">
      <c r="A879" s="320" t="s">
        <v>833</v>
      </c>
      <c r="B879" s="371" t="s">
        <v>458</v>
      </c>
      <c r="C879" s="234"/>
      <c r="D879" s="235"/>
      <c r="E879" s="625"/>
      <c r="F879" s="236"/>
    </row>
    <row r="880" spans="1:6" x14ac:dyDescent="0.25">
      <c r="A880" s="372">
        <v>1</v>
      </c>
      <c r="B880" s="373" t="s">
        <v>16</v>
      </c>
      <c r="C880" s="374"/>
      <c r="D880" s="375"/>
      <c r="E880" s="653"/>
      <c r="F880" s="377"/>
    </row>
    <row r="881" spans="1:6" x14ac:dyDescent="0.25">
      <c r="A881" s="378">
        <v>1.1000000000000001</v>
      </c>
      <c r="B881" s="379" t="s">
        <v>77</v>
      </c>
      <c r="C881" s="376">
        <v>95.82</v>
      </c>
      <c r="D881" s="375" t="s">
        <v>11</v>
      </c>
      <c r="E881" s="654"/>
      <c r="F881" s="381">
        <f>ROUND(E881*C881,2)</f>
        <v>0</v>
      </c>
    </row>
    <row r="882" spans="1:6" x14ac:dyDescent="0.25">
      <c r="A882" s="378"/>
      <c r="B882" s="382"/>
      <c r="C882" s="380"/>
      <c r="D882" s="383"/>
      <c r="E882" s="654"/>
      <c r="F882" s="384">
        <v>0</v>
      </c>
    </row>
    <row r="883" spans="1:6" x14ac:dyDescent="0.25">
      <c r="A883" s="372">
        <v>2</v>
      </c>
      <c r="B883" s="117" t="s">
        <v>126</v>
      </c>
      <c r="C883" s="385"/>
      <c r="D883" s="386"/>
      <c r="E883" s="654"/>
      <c r="F883" s="329">
        <v>0</v>
      </c>
    </row>
    <row r="884" spans="1:6" x14ac:dyDescent="0.25">
      <c r="A884" s="387">
        <v>2.1</v>
      </c>
      <c r="B884" s="388" t="s">
        <v>453</v>
      </c>
      <c r="C884" s="389">
        <v>93.9</v>
      </c>
      <c r="D884" s="390" t="s">
        <v>322</v>
      </c>
      <c r="E884" s="654"/>
      <c r="F884" s="381">
        <f>ROUND(E884*C884,2)</f>
        <v>0</v>
      </c>
    </row>
    <row r="885" spans="1:6" x14ac:dyDescent="0.25">
      <c r="A885" s="387">
        <v>2.2000000000000002</v>
      </c>
      <c r="B885" s="391" t="s">
        <v>300</v>
      </c>
      <c r="C885" s="389">
        <v>7.67</v>
      </c>
      <c r="D885" s="390" t="s">
        <v>563</v>
      </c>
      <c r="E885" s="654"/>
      <c r="F885" s="381">
        <f>ROUND(E885*C885,2)</f>
        <v>0</v>
      </c>
    </row>
    <row r="886" spans="1:6" ht="25.5" x14ac:dyDescent="0.25">
      <c r="A886" s="387">
        <v>2.2999999999999998</v>
      </c>
      <c r="B886" s="114" t="s">
        <v>583</v>
      </c>
      <c r="C886" s="382">
        <v>107.12</v>
      </c>
      <c r="D886" s="94" t="s">
        <v>18</v>
      </c>
      <c r="E886" s="654"/>
      <c r="F886" s="381">
        <f t="shared" ref="F886:F888" si="126">ROUND(E886*C886,2)</f>
        <v>0</v>
      </c>
    </row>
    <row r="887" spans="1:6" x14ac:dyDescent="0.25">
      <c r="A887" s="387">
        <v>2.4</v>
      </c>
      <c r="B887" s="388" t="s">
        <v>323</v>
      </c>
      <c r="C887" s="389">
        <v>78.28</v>
      </c>
      <c r="D887" s="390" t="s">
        <v>324</v>
      </c>
      <c r="E887" s="654"/>
      <c r="F887" s="381">
        <f t="shared" si="126"/>
        <v>0</v>
      </c>
    </row>
    <row r="888" spans="1:6" x14ac:dyDescent="0.25">
      <c r="A888" s="387">
        <v>2.5</v>
      </c>
      <c r="B888" s="388" t="s">
        <v>459</v>
      </c>
      <c r="C888" s="389">
        <v>19.53</v>
      </c>
      <c r="D888" s="390" t="s">
        <v>326</v>
      </c>
      <c r="E888" s="654"/>
      <c r="F888" s="381">
        <f t="shared" si="126"/>
        <v>0</v>
      </c>
    </row>
    <row r="889" spans="1:6" x14ac:dyDescent="0.25">
      <c r="A889" s="392"/>
      <c r="B889" s="388"/>
      <c r="C889" s="389"/>
      <c r="D889" s="393"/>
      <c r="E889" s="655"/>
      <c r="F889" s="394">
        <v>0</v>
      </c>
    </row>
    <row r="890" spans="1:6" x14ac:dyDescent="0.25">
      <c r="A890" s="395">
        <v>3</v>
      </c>
      <c r="B890" s="117" t="s">
        <v>99</v>
      </c>
      <c r="C890" s="376"/>
      <c r="D890" s="375"/>
      <c r="E890" s="653"/>
      <c r="F890" s="329">
        <v>0</v>
      </c>
    </row>
    <row r="891" spans="1:6" x14ac:dyDescent="0.25">
      <c r="A891" s="387">
        <v>3.1</v>
      </c>
      <c r="B891" s="396" t="s">
        <v>550</v>
      </c>
      <c r="C891" s="376">
        <v>98.69</v>
      </c>
      <c r="D891" s="397" t="s">
        <v>11</v>
      </c>
      <c r="E891" s="14"/>
      <c r="F891" s="381">
        <f t="shared" ref="F891" si="127">ROUND(E891*C891,2)</f>
        <v>0</v>
      </c>
    </row>
    <row r="892" spans="1:6" x14ac:dyDescent="0.25">
      <c r="A892" s="378"/>
      <c r="B892" s="396"/>
      <c r="C892" s="376"/>
      <c r="D892" s="397"/>
      <c r="E892" s="653"/>
      <c r="F892" s="329">
        <v>0</v>
      </c>
    </row>
    <row r="893" spans="1:6" x14ac:dyDescent="0.25">
      <c r="A893" s="395">
        <v>4</v>
      </c>
      <c r="B893" s="398" t="s">
        <v>100</v>
      </c>
      <c r="C893" s="376"/>
      <c r="D893" s="397"/>
      <c r="E893" s="653"/>
      <c r="F893" s="329">
        <v>0</v>
      </c>
    </row>
    <row r="894" spans="1:6" x14ac:dyDescent="0.25">
      <c r="A894" s="387">
        <v>4.0999999999999996</v>
      </c>
      <c r="B894" s="396" t="s">
        <v>551</v>
      </c>
      <c r="C894" s="376">
        <v>95.82</v>
      </c>
      <c r="D894" s="397" t="s">
        <v>11</v>
      </c>
      <c r="E894" s="654"/>
      <c r="F894" s="381">
        <f t="shared" ref="F894" si="128">ROUND(E894*C894,2)</f>
        <v>0</v>
      </c>
    </row>
    <row r="895" spans="1:6" x14ac:dyDescent="0.25">
      <c r="A895" s="378"/>
      <c r="B895" s="396"/>
      <c r="C895" s="376"/>
      <c r="D895" s="397"/>
      <c r="E895" s="653"/>
      <c r="F895" s="329">
        <v>0</v>
      </c>
    </row>
    <row r="896" spans="1:6" x14ac:dyDescent="0.25">
      <c r="A896" s="395">
        <v>5</v>
      </c>
      <c r="B896" s="399" t="s">
        <v>156</v>
      </c>
      <c r="C896" s="400"/>
      <c r="D896" s="397"/>
      <c r="E896" s="656"/>
      <c r="F896" s="329">
        <v>0</v>
      </c>
    </row>
    <row r="897" spans="1:6" x14ac:dyDescent="0.25">
      <c r="A897" s="378">
        <v>5.0999999999999996</v>
      </c>
      <c r="B897" s="396" t="s">
        <v>552</v>
      </c>
      <c r="C897" s="376">
        <v>95.82</v>
      </c>
      <c r="D897" s="397" t="s">
        <v>11</v>
      </c>
      <c r="E897" s="656"/>
      <c r="F897" s="381">
        <f>ROUND(E897*C897,2)</f>
        <v>0</v>
      </c>
    </row>
    <row r="898" spans="1:6" x14ac:dyDescent="0.25">
      <c r="A898" s="378"/>
      <c r="B898" s="396"/>
      <c r="C898" s="376"/>
      <c r="D898" s="383"/>
      <c r="E898" s="656"/>
      <c r="F898" s="394">
        <v>0</v>
      </c>
    </row>
    <row r="899" spans="1:6" ht="25.5" x14ac:dyDescent="0.25">
      <c r="A899" s="395">
        <v>6</v>
      </c>
      <c r="B899" s="401" t="s">
        <v>454</v>
      </c>
      <c r="C899" s="402"/>
      <c r="D899" s="403"/>
      <c r="E899" s="657"/>
      <c r="F899" s="394">
        <v>0</v>
      </c>
    </row>
    <row r="900" spans="1:6" x14ac:dyDescent="0.25">
      <c r="A900" s="378">
        <v>6.1</v>
      </c>
      <c r="B900" s="382" t="s">
        <v>455</v>
      </c>
      <c r="C900" s="380">
        <v>1</v>
      </c>
      <c r="D900" s="404" t="s">
        <v>10</v>
      </c>
      <c r="E900" s="656"/>
      <c r="F900" s="381">
        <f>ROUND(E900*C900,2)</f>
        <v>0</v>
      </c>
    </row>
    <row r="901" spans="1:6" x14ac:dyDescent="0.25">
      <c r="A901" s="378">
        <v>6.2</v>
      </c>
      <c r="B901" s="382" t="s">
        <v>460</v>
      </c>
      <c r="C901" s="380">
        <v>1</v>
      </c>
      <c r="D901" s="404" t="s">
        <v>10</v>
      </c>
      <c r="E901" s="656"/>
      <c r="F901" s="381">
        <f t="shared" ref="F901:F906" si="129">ROUND(E901*C901,2)</f>
        <v>0</v>
      </c>
    </row>
    <row r="902" spans="1:6" x14ac:dyDescent="0.25">
      <c r="A902" s="378">
        <v>6.3</v>
      </c>
      <c r="B902" s="382" t="s">
        <v>461</v>
      </c>
      <c r="C902" s="380">
        <v>2</v>
      </c>
      <c r="D902" s="404" t="s">
        <v>10</v>
      </c>
      <c r="E902" s="656"/>
      <c r="F902" s="381">
        <f t="shared" si="129"/>
        <v>0</v>
      </c>
    </row>
    <row r="903" spans="1:6" x14ac:dyDescent="0.25">
      <c r="A903" s="378">
        <v>6.4</v>
      </c>
      <c r="B903" s="382" t="s">
        <v>462</v>
      </c>
      <c r="C903" s="380">
        <v>1</v>
      </c>
      <c r="D903" s="404" t="s">
        <v>10</v>
      </c>
      <c r="E903" s="656"/>
      <c r="F903" s="381">
        <f t="shared" si="129"/>
        <v>0</v>
      </c>
    </row>
    <row r="904" spans="1:6" x14ac:dyDescent="0.25">
      <c r="A904" s="378">
        <v>6.5</v>
      </c>
      <c r="B904" s="382" t="s">
        <v>456</v>
      </c>
      <c r="C904" s="380">
        <v>6</v>
      </c>
      <c r="D904" s="404" t="s">
        <v>10</v>
      </c>
      <c r="E904" s="656"/>
      <c r="F904" s="381">
        <f t="shared" si="129"/>
        <v>0</v>
      </c>
    </row>
    <row r="905" spans="1:6" x14ac:dyDescent="0.25">
      <c r="A905" s="378">
        <v>6.6</v>
      </c>
      <c r="B905" s="382" t="s">
        <v>817</v>
      </c>
      <c r="C905" s="380">
        <v>0.48</v>
      </c>
      <c r="D905" s="404" t="s">
        <v>8</v>
      </c>
      <c r="E905" s="656"/>
      <c r="F905" s="381">
        <f t="shared" si="129"/>
        <v>0</v>
      </c>
    </row>
    <row r="906" spans="1:6" x14ac:dyDescent="0.25">
      <c r="A906" s="378"/>
      <c r="B906" s="382"/>
      <c r="C906" s="380"/>
      <c r="D906" s="383"/>
      <c r="E906" s="658"/>
      <c r="F906" s="381">
        <f t="shared" si="129"/>
        <v>0</v>
      </c>
    </row>
    <row r="907" spans="1:6" ht="51" x14ac:dyDescent="0.25">
      <c r="A907" s="395">
        <v>7</v>
      </c>
      <c r="B907" s="405" t="s">
        <v>463</v>
      </c>
      <c r="C907" s="389">
        <v>95.82</v>
      </c>
      <c r="D907" s="406" t="s">
        <v>11</v>
      </c>
      <c r="E907" s="659"/>
      <c r="F907" s="381">
        <f>ROUND(E907*C907,2)</f>
        <v>0</v>
      </c>
    </row>
    <row r="908" spans="1:6" x14ac:dyDescent="0.25">
      <c r="A908" s="395"/>
      <c r="B908" s="388"/>
      <c r="C908" s="389"/>
      <c r="D908" s="406"/>
      <c r="E908" s="660"/>
      <c r="F908" s="407"/>
    </row>
    <row r="909" spans="1:6" x14ac:dyDescent="0.25">
      <c r="A909" s="395">
        <v>8</v>
      </c>
      <c r="B909" s="388" t="s">
        <v>80</v>
      </c>
      <c r="C909" s="389">
        <v>95.82</v>
      </c>
      <c r="D909" s="406" t="s">
        <v>11</v>
      </c>
      <c r="E909" s="660"/>
      <c r="F909" s="381">
        <f>ROUND(E909*C909,2)</f>
        <v>0</v>
      </c>
    </row>
    <row r="910" spans="1:6" x14ac:dyDescent="0.25">
      <c r="A910" s="367"/>
      <c r="B910" s="351" t="s">
        <v>834</v>
      </c>
      <c r="C910" s="368"/>
      <c r="D910" s="369"/>
      <c r="E910" s="652"/>
      <c r="F910" s="370">
        <f>SUM(F879:F909)</f>
        <v>0</v>
      </c>
    </row>
    <row r="911" spans="1:6" x14ac:dyDescent="0.25">
      <c r="A911" s="408" t="s">
        <v>835</v>
      </c>
      <c r="B911" s="157" t="s">
        <v>346</v>
      </c>
      <c r="C911" s="112"/>
      <c r="D911" s="94"/>
      <c r="E911" s="610"/>
      <c r="F911" s="409"/>
    </row>
    <row r="912" spans="1:6" x14ac:dyDescent="0.25">
      <c r="A912" s="410"/>
      <c r="B912" s="157"/>
      <c r="C912" s="112"/>
      <c r="D912" s="94"/>
      <c r="E912" s="610"/>
      <c r="F912" s="409"/>
    </row>
    <row r="913" spans="1:6" x14ac:dyDescent="0.25">
      <c r="A913" s="408">
        <v>1</v>
      </c>
      <c r="B913" s="157" t="s">
        <v>347</v>
      </c>
      <c r="C913" s="112"/>
      <c r="D913" s="94"/>
      <c r="E913" s="610"/>
      <c r="F913" s="411"/>
    </row>
    <row r="914" spans="1:6" x14ac:dyDescent="0.25">
      <c r="A914" s="340">
        <v>1.1000000000000001</v>
      </c>
      <c r="B914" s="412" t="s">
        <v>13</v>
      </c>
      <c r="C914" s="91">
        <v>13989.52</v>
      </c>
      <c r="D914" s="413" t="s">
        <v>11</v>
      </c>
      <c r="E914" s="617"/>
      <c r="F914" s="329">
        <f>ROUND(C914*E914,2)</f>
        <v>0</v>
      </c>
    </row>
    <row r="915" spans="1:6" x14ac:dyDescent="0.25">
      <c r="A915" s="414"/>
      <c r="B915" s="16"/>
      <c r="C915" s="112"/>
      <c r="D915" s="94"/>
      <c r="E915" s="661"/>
      <c r="F915" s="409"/>
    </row>
    <row r="916" spans="1:6" x14ac:dyDescent="0.25">
      <c r="A916" s="408">
        <v>2</v>
      </c>
      <c r="B916" s="96" t="s">
        <v>553</v>
      </c>
      <c r="C916" s="112"/>
      <c r="D916" s="94"/>
      <c r="E916" s="661"/>
      <c r="F916" s="409"/>
    </row>
    <row r="917" spans="1:6" x14ac:dyDescent="0.25">
      <c r="A917" s="414">
        <f>A916+0.1</f>
        <v>2.1</v>
      </c>
      <c r="B917" s="16" t="s">
        <v>303</v>
      </c>
      <c r="C917" s="53">
        <v>27979.040000000001</v>
      </c>
      <c r="D917" s="123" t="s">
        <v>11</v>
      </c>
      <c r="E917" s="54"/>
      <c r="F917" s="329">
        <f>ROUND(C917*E917,2)</f>
        <v>0</v>
      </c>
    </row>
    <row r="918" spans="1:6" x14ac:dyDescent="0.25">
      <c r="A918" s="414">
        <f t="shared" ref="A918:A919" si="130">A917+0.1</f>
        <v>2.2000000000000002</v>
      </c>
      <c r="B918" s="166" t="s">
        <v>304</v>
      </c>
      <c r="C918" s="53">
        <v>8904.4599999999991</v>
      </c>
      <c r="D918" s="123" t="s">
        <v>9</v>
      </c>
      <c r="E918" s="54"/>
      <c r="F918" s="329">
        <f>ROUND(C918*E918,2)</f>
        <v>0</v>
      </c>
    </row>
    <row r="919" spans="1:6" x14ac:dyDescent="0.25">
      <c r="A919" s="414">
        <f t="shared" si="130"/>
        <v>2.2999999999999998</v>
      </c>
      <c r="B919" s="16" t="s">
        <v>464</v>
      </c>
      <c r="C919" s="53">
        <v>578.79</v>
      </c>
      <c r="D919" s="123" t="s">
        <v>8</v>
      </c>
      <c r="E919" s="54"/>
      <c r="F919" s="329">
        <f>ROUND(C919*E919,2)</f>
        <v>0</v>
      </c>
    </row>
    <row r="920" spans="1:6" x14ac:dyDescent="0.25">
      <c r="A920" s="414"/>
      <c r="B920" s="16"/>
      <c r="C920" s="112"/>
      <c r="D920" s="94"/>
      <c r="E920" s="661"/>
      <c r="F920" s="409"/>
    </row>
    <row r="921" spans="1:6" x14ac:dyDescent="0.25">
      <c r="A921" s="408">
        <v>3</v>
      </c>
      <c r="B921" s="157" t="s">
        <v>17</v>
      </c>
      <c r="C921" s="112"/>
      <c r="D921" s="94"/>
      <c r="E921" s="610"/>
      <c r="F921" s="411"/>
    </row>
    <row r="922" spans="1:6" x14ac:dyDescent="0.25">
      <c r="A922" s="414">
        <f>A921+0.1</f>
        <v>3.1</v>
      </c>
      <c r="B922" s="16" t="s">
        <v>235</v>
      </c>
      <c r="C922" s="112">
        <v>10423.6</v>
      </c>
      <c r="D922" s="94" t="s">
        <v>5</v>
      </c>
      <c r="E922" s="621"/>
      <c r="F922" s="329">
        <f t="shared" ref="F922:F926" si="131">ROUND(C922*E922,2)</f>
        <v>0</v>
      </c>
    </row>
    <row r="923" spans="1:6" x14ac:dyDescent="0.25">
      <c r="A923" s="414">
        <f t="shared" ref="A923:A926" si="132">A922+0.1</f>
        <v>3.2</v>
      </c>
      <c r="B923" s="166" t="s">
        <v>300</v>
      </c>
      <c r="C923" s="112">
        <v>999.64</v>
      </c>
      <c r="D923" s="94" t="s">
        <v>31</v>
      </c>
      <c r="E923" s="621"/>
      <c r="F923" s="329">
        <f t="shared" si="131"/>
        <v>0</v>
      </c>
    </row>
    <row r="924" spans="1:6" ht="25.5" x14ac:dyDescent="0.25">
      <c r="A924" s="414">
        <f t="shared" si="132"/>
        <v>3.3</v>
      </c>
      <c r="B924" s="114" t="s">
        <v>583</v>
      </c>
      <c r="C924" s="112">
        <v>2117.4899999999998</v>
      </c>
      <c r="D924" s="94" t="s">
        <v>18</v>
      </c>
      <c r="E924" s="662"/>
      <c r="F924" s="329">
        <f t="shared" si="131"/>
        <v>0</v>
      </c>
    </row>
    <row r="925" spans="1:6" x14ac:dyDescent="0.25">
      <c r="A925" s="414">
        <v>3.4</v>
      </c>
      <c r="B925" s="16" t="s">
        <v>297</v>
      </c>
      <c r="C925" s="112">
        <v>8822.8799999999992</v>
      </c>
      <c r="D925" s="94" t="s">
        <v>6</v>
      </c>
      <c r="E925" s="621"/>
      <c r="F925" s="329">
        <f t="shared" si="131"/>
        <v>0</v>
      </c>
    </row>
    <row r="926" spans="1:6" x14ac:dyDescent="0.25">
      <c r="A926" s="414">
        <f t="shared" si="132"/>
        <v>3.5</v>
      </c>
      <c r="B926" s="16" t="s">
        <v>465</v>
      </c>
      <c r="C926" s="112">
        <v>4038.35</v>
      </c>
      <c r="D926" s="94" t="s">
        <v>18</v>
      </c>
      <c r="E926" s="621"/>
      <c r="F926" s="329">
        <f t="shared" si="131"/>
        <v>0</v>
      </c>
    </row>
    <row r="927" spans="1:6" x14ac:dyDescent="0.25">
      <c r="A927" s="414"/>
      <c r="B927" s="417"/>
      <c r="C927" s="91"/>
      <c r="D927" s="123"/>
      <c r="E927" s="663"/>
      <c r="F927" s="409">
        <f>ROUND(E927*C927,2)</f>
        <v>0</v>
      </c>
    </row>
    <row r="928" spans="1:6" x14ac:dyDescent="0.25">
      <c r="A928" s="408">
        <f>A921+1</f>
        <v>4</v>
      </c>
      <c r="B928" s="418" t="s">
        <v>348</v>
      </c>
      <c r="C928" s="15"/>
      <c r="D928" s="419"/>
      <c r="E928" s="663"/>
      <c r="F928" s="409">
        <f>ROUND(E928*C928,2)</f>
        <v>0</v>
      </c>
    </row>
    <row r="929" spans="1:6" x14ac:dyDescent="0.25">
      <c r="A929" s="414">
        <f>A928+0.1</f>
        <v>4.0999999999999996</v>
      </c>
      <c r="B929" s="16" t="s">
        <v>302</v>
      </c>
      <c r="C929" s="15">
        <v>10081.82</v>
      </c>
      <c r="D929" s="419" t="s">
        <v>11</v>
      </c>
      <c r="E929" s="610"/>
      <c r="F929" s="329">
        <f>ROUND(C929*E929,2)</f>
        <v>0</v>
      </c>
    </row>
    <row r="930" spans="1:6" x14ac:dyDescent="0.25">
      <c r="A930" s="414">
        <f>A929+0.1</f>
        <v>4.2</v>
      </c>
      <c r="B930" s="16" t="s">
        <v>301</v>
      </c>
      <c r="C930" s="15">
        <v>2110.17</v>
      </c>
      <c r="D930" s="419" t="s">
        <v>11</v>
      </c>
      <c r="E930" s="663"/>
      <c r="F930" s="329">
        <f>ROUND(C930*E930,2)</f>
        <v>0</v>
      </c>
    </row>
    <row r="931" spans="1:6" x14ac:dyDescent="0.25">
      <c r="A931" s="414">
        <f>A930+0.1</f>
        <v>4.3</v>
      </c>
      <c r="B931" s="16" t="s">
        <v>305</v>
      </c>
      <c r="C931" s="15">
        <v>2097.69</v>
      </c>
      <c r="D931" s="419" t="s">
        <v>11</v>
      </c>
      <c r="E931" s="663"/>
      <c r="F931" s="329">
        <f>ROUND(C931*E931,2)</f>
        <v>0</v>
      </c>
    </row>
    <row r="932" spans="1:6" x14ac:dyDescent="0.25">
      <c r="A932" s="414"/>
      <c r="B932" s="417"/>
      <c r="C932" s="15"/>
      <c r="D932" s="419"/>
      <c r="E932" s="663"/>
      <c r="F932" s="411"/>
    </row>
    <row r="933" spans="1:6" x14ac:dyDescent="0.25">
      <c r="A933" s="408">
        <f>A928+1</f>
        <v>5</v>
      </c>
      <c r="B933" s="418" t="s">
        <v>349</v>
      </c>
      <c r="C933" s="15"/>
      <c r="D933" s="419"/>
      <c r="E933" s="663"/>
      <c r="F933" s="411"/>
    </row>
    <row r="934" spans="1:6" x14ac:dyDescent="0.25">
      <c r="A934" s="414">
        <f>A933+0.1</f>
        <v>5.0999999999999996</v>
      </c>
      <c r="B934" s="16" t="s">
        <v>350</v>
      </c>
      <c r="C934" s="15">
        <v>9884.14</v>
      </c>
      <c r="D934" s="419" t="s">
        <v>11</v>
      </c>
      <c r="E934" s="608"/>
      <c r="F934" s="329">
        <f>ROUND(C934*E934,2)</f>
        <v>0</v>
      </c>
    </row>
    <row r="935" spans="1:6" x14ac:dyDescent="0.25">
      <c r="A935" s="414">
        <f t="shared" ref="A935:A936" si="133">A934+0.1</f>
        <v>5.2</v>
      </c>
      <c r="B935" s="16" t="s">
        <v>351</v>
      </c>
      <c r="C935" s="15">
        <v>2068.79</v>
      </c>
      <c r="D935" s="419" t="s">
        <v>11</v>
      </c>
      <c r="E935" s="608"/>
      <c r="F935" s="329">
        <f>ROUND(C935*E935,2)</f>
        <v>0</v>
      </c>
    </row>
    <row r="936" spans="1:6" x14ac:dyDescent="0.25">
      <c r="A936" s="414">
        <f t="shared" si="133"/>
        <v>5.3</v>
      </c>
      <c r="B936" s="16" t="s">
        <v>466</v>
      </c>
      <c r="C936" s="15">
        <v>2036.59</v>
      </c>
      <c r="D936" s="419" t="s">
        <v>11</v>
      </c>
      <c r="E936" s="664"/>
      <c r="F936" s="329">
        <f>ROUND(C936*E936,2)</f>
        <v>0</v>
      </c>
    </row>
    <row r="937" spans="1:6" x14ac:dyDescent="0.25">
      <c r="A937" s="414"/>
      <c r="B937" s="16"/>
      <c r="C937" s="15"/>
      <c r="D937" s="419"/>
      <c r="E937" s="663"/>
      <c r="F937" s="411"/>
    </row>
    <row r="938" spans="1:6" x14ac:dyDescent="0.25">
      <c r="A938" s="408">
        <f>A933+1</f>
        <v>6</v>
      </c>
      <c r="B938" s="96" t="s">
        <v>156</v>
      </c>
      <c r="C938" s="415"/>
      <c r="D938" s="94"/>
      <c r="E938" s="610"/>
      <c r="F938" s="409"/>
    </row>
    <row r="939" spans="1:6" x14ac:dyDescent="0.25">
      <c r="A939" s="414">
        <f>A938+0.1</f>
        <v>6.1</v>
      </c>
      <c r="B939" s="16" t="s">
        <v>350</v>
      </c>
      <c r="C939" s="112">
        <v>9884.14</v>
      </c>
      <c r="D939" s="94" t="s">
        <v>11</v>
      </c>
      <c r="E939" s="610"/>
      <c r="F939" s="329">
        <f>ROUND(C939*E939,2)</f>
        <v>0</v>
      </c>
    </row>
    <row r="940" spans="1:6" x14ac:dyDescent="0.25">
      <c r="A940" s="414">
        <v>5.2</v>
      </c>
      <c r="B940" s="16" t="s">
        <v>351</v>
      </c>
      <c r="C940" s="112">
        <v>2068.79</v>
      </c>
      <c r="D940" s="419" t="s">
        <v>11</v>
      </c>
      <c r="E940" s="663"/>
      <c r="F940" s="329">
        <f>ROUND(C940*E940,2)</f>
        <v>0</v>
      </c>
    </row>
    <row r="941" spans="1:6" x14ac:dyDescent="0.25">
      <c r="A941" s="414">
        <v>5.2</v>
      </c>
      <c r="B941" s="16" t="s">
        <v>466</v>
      </c>
      <c r="C941" s="112">
        <v>2036.59</v>
      </c>
      <c r="D941" s="419" t="s">
        <v>11</v>
      </c>
      <c r="E941" s="663"/>
      <c r="F941" s="329">
        <f>ROUND(C941*E941,2)</f>
        <v>0</v>
      </c>
    </row>
    <row r="942" spans="1:6" x14ac:dyDescent="0.25">
      <c r="A942" s="414"/>
      <c r="B942" s="417"/>
      <c r="C942" s="15"/>
      <c r="D942" s="419"/>
      <c r="E942" s="610"/>
      <c r="F942" s="409">
        <f>ROUND(E942*C942,2)</f>
        <v>0</v>
      </c>
    </row>
    <row r="943" spans="1:6" x14ac:dyDescent="0.25">
      <c r="A943" s="199">
        <f>+A938+1</f>
        <v>7</v>
      </c>
      <c r="B943" s="96" t="s">
        <v>298</v>
      </c>
      <c r="C943" s="420"/>
      <c r="D943" s="421"/>
      <c r="E943" s="657"/>
      <c r="F943" s="357">
        <f>ROUND(E943*C943,2)</f>
        <v>0</v>
      </c>
    </row>
    <row r="944" spans="1:6" x14ac:dyDescent="0.25">
      <c r="A944" s="199">
        <f>+A943+0.1</f>
        <v>7.1</v>
      </c>
      <c r="B944" s="96" t="s">
        <v>467</v>
      </c>
      <c r="C944" s="166"/>
      <c r="D944" s="166"/>
      <c r="E944" s="642"/>
      <c r="F944" s="333"/>
    </row>
    <row r="945" spans="1:6" x14ac:dyDescent="0.25">
      <c r="A945" s="340" t="s">
        <v>468</v>
      </c>
      <c r="B945" s="166" t="s">
        <v>469</v>
      </c>
      <c r="C945" s="161">
        <v>21</v>
      </c>
      <c r="D945" s="83" t="s">
        <v>10</v>
      </c>
      <c r="E945" s="663"/>
      <c r="F945" s="329">
        <f t="shared" ref="F945:F953" si="134">ROUND(C945*E945,2)</f>
        <v>0</v>
      </c>
    </row>
    <row r="946" spans="1:6" x14ac:dyDescent="0.25">
      <c r="A946" s="340" t="s">
        <v>470</v>
      </c>
      <c r="B946" s="166" t="s">
        <v>471</v>
      </c>
      <c r="C946" s="161">
        <v>14</v>
      </c>
      <c r="D946" s="83" t="s">
        <v>10</v>
      </c>
      <c r="E946" s="663"/>
      <c r="F946" s="329">
        <f t="shared" si="134"/>
        <v>0</v>
      </c>
    </row>
    <row r="947" spans="1:6" x14ac:dyDescent="0.25">
      <c r="A947" s="340" t="s">
        <v>472</v>
      </c>
      <c r="B947" s="166" t="s">
        <v>473</v>
      </c>
      <c r="C947" s="161">
        <v>7</v>
      </c>
      <c r="D947" s="83" t="s">
        <v>10</v>
      </c>
      <c r="E947" s="663"/>
      <c r="F947" s="329">
        <f t="shared" si="134"/>
        <v>0</v>
      </c>
    </row>
    <row r="948" spans="1:6" x14ac:dyDescent="0.25">
      <c r="A948" s="340" t="s">
        <v>474</v>
      </c>
      <c r="B948" s="166" t="s">
        <v>475</v>
      </c>
      <c r="C948" s="161">
        <v>3</v>
      </c>
      <c r="D948" s="83" t="s">
        <v>10</v>
      </c>
      <c r="E948" s="663"/>
      <c r="F948" s="329">
        <f t="shared" si="134"/>
        <v>0</v>
      </c>
    </row>
    <row r="949" spans="1:6" x14ac:dyDescent="0.25">
      <c r="A949" s="340" t="s">
        <v>476</v>
      </c>
      <c r="B949" s="166" t="s">
        <v>477</v>
      </c>
      <c r="C949" s="161">
        <v>49</v>
      </c>
      <c r="D949" s="83" t="s">
        <v>10</v>
      </c>
      <c r="E949" s="663"/>
      <c r="F949" s="329">
        <f t="shared" si="134"/>
        <v>0</v>
      </c>
    </row>
    <row r="950" spans="1:6" x14ac:dyDescent="0.25">
      <c r="A950" s="340" t="s">
        <v>478</v>
      </c>
      <c r="B950" s="166" t="s">
        <v>479</v>
      </c>
      <c r="C950" s="161">
        <v>16</v>
      </c>
      <c r="D950" s="83" t="s">
        <v>10</v>
      </c>
      <c r="E950" s="663"/>
      <c r="F950" s="329">
        <f t="shared" si="134"/>
        <v>0</v>
      </c>
    </row>
    <row r="951" spans="1:6" x14ac:dyDescent="0.25">
      <c r="A951" s="340" t="s">
        <v>480</v>
      </c>
      <c r="B951" s="166" t="s">
        <v>481</v>
      </c>
      <c r="C951" s="161">
        <v>7</v>
      </c>
      <c r="D951" s="83" t="s">
        <v>10</v>
      </c>
      <c r="E951" s="663"/>
      <c r="F951" s="329">
        <f t="shared" si="134"/>
        <v>0</v>
      </c>
    </row>
    <row r="952" spans="1:6" x14ac:dyDescent="0.25">
      <c r="A952" s="340" t="s">
        <v>482</v>
      </c>
      <c r="B952" s="166" t="s">
        <v>483</v>
      </c>
      <c r="C952" s="161">
        <v>8</v>
      </c>
      <c r="D952" s="83" t="s">
        <v>10</v>
      </c>
      <c r="E952" s="663"/>
      <c r="F952" s="329">
        <f t="shared" si="134"/>
        <v>0</v>
      </c>
    </row>
    <row r="953" spans="1:6" x14ac:dyDescent="0.25">
      <c r="A953" s="340" t="s">
        <v>484</v>
      </c>
      <c r="B953" s="166" t="s">
        <v>823</v>
      </c>
      <c r="C953" s="161">
        <v>4.1399999999999997</v>
      </c>
      <c r="D953" s="83" t="s">
        <v>8</v>
      </c>
      <c r="E953" s="663"/>
      <c r="F953" s="329">
        <f t="shared" si="134"/>
        <v>0</v>
      </c>
    </row>
    <row r="954" spans="1:6" x14ac:dyDescent="0.25">
      <c r="A954" s="340"/>
      <c r="B954" s="396"/>
      <c r="C954" s="161"/>
      <c r="D954" s="145"/>
      <c r="E954" s="663"/>
      <c r="F954" s="357"/>
    </row>
    <row r="955" spans="1:6" x14ac:dyDescent="0.25">
      <c r="A955" s="199">
        <f>+A944+0.1</f>
        <v>7.2</v>
      </c>
      <c r="B955" s="96" t="s">
        <v>485</v>
      </c>
      <c r="C955" s="161"/>
      <c r="D955" s="145"/>
      <c r="E955" s="663"/>
      <c r="F955" s="357"/>
    </row>
    <row r="956" spans="1:6" x14ac:dyDescent="0.25">
      <c r="A956" s="340" t="s">
        <v>486</v>
      </c>
      <c r="B956" s="166" t="s">
        <v>487</v>
      </c>
      <c r="C956" s="161">
        <v>1</v>
      </c>
      <c r="D956" s="83" t="s">
        <v>10</v>
      </c>
      <c r="E956" s="663"/>
      <c r="F956" s="329">
        <f t="shared" ref="F956:F977" si="135">ROUND(C956*E956,2)</f>
        <v>0</v>
      </c>
    </row>
    <row r="957" spans="1:6" x14ac:dyDescent="0.25">
      <c r="A957" s="340" t="s">
        <v>488</v>
      </c>
      <c r="B957" s="166" t="s">
        <v>489</v>
      </c>
      <c r="C957" s="161">
        <v>3</v>
      </c>
      <c r="D957" s="83" t="s">
        <v>10</v>
      </c>
      <c r="E957" s="663"/>
      <c r="F957" s="329">
        <f t="shared" si="135"/>
        <v>0</v>
      </c>
    </row>
    <row r="958" spans="1:6" x14ac:dyDescent="0.25">
      <c r="A958" s="340" t="s">
        <v>490</v>
      </c>
      <c r="B958" s="166" t="s">
        <v>491</v>
      </c>
      <c r="C958" s="161">
        <v>3</v>
      </c>
      <c r="D958" s="83" t="s">
        <v>10</v>
      </c>
      <c r="E958" s="663"/>
      <c r="F958" s="329">
        <f t="shared" si="135"/>
        <v>0</v>
      </c>
    </row>
    <row r="959" spans="1:6" x14ac:dyDescent="0.25">
      <c r="A959" s="340" t="s">
        <v>492</v>
      </c>
      <c r="B959" s="166" t="s">
        <v>493</v>
      </c>
      <c r="C959" s="161">
        <v>2</v>
      </c>
      <c r="D959" s="83" t="s">
        <v>10</v>
      </c>
      <c r="E959" s="663"/>
      <c r="F959" s="329">
        <f t="shared" si="135"/>
        <v>0</v>
      </c>
    </row>
    <row r="960" spans="1:6" x14ac:dyDescent="0.25">
      <c r="A960" s="340" t="s">
        <v>494</v>
      </c>
      <c r="B960" s="166" t="s">
        <v>495</v>
      </c>
      <c r="C960" s="161">
        <v>1</v>
      </c>
      <c r="D960" s="83" t="s">
        <v>10</v>
      </c>
      <c r="E960" s="663"/>
      <c r="F960" s="329">
        <f t="shared" si="135"/>
        <v>0</v>
      </c>
    </row>
    <row r="961" spans="1:6" x14ac:dyDescent="0.25">
      <c r="A961" s="340" t="s">
        <v>496</v>
      </c>
      <c r="B961" s="166" t="s">
        <v>497</v>
      </c>
      <c r="C961" s="161">
        <v>1</v>
      </c>
      <c r="D961" s="83" t="s">
        <v>10</v>
      </c>
      <c r="E961" s="663"/>
      <c r="F961" s="329">
        <f t="shared" si="135"/>
        <v>0</v>
      </c>
    </row>
    <row r="962" spans="1:6" x14ac:dyDescent="0.25">
      <c r="A962" s="340" t="s">
        <v>498</v>
      </c>
      <c r="B962" s="166" t="s">
        <v>499</v>
      </c>
      <c r="C962" s="161">
        <v>6</v>
      </c>
      <c r="D962" s="83" t="s">
        <v>10</v>
      </c>
      <c r="E962" s="663"/>
      <c r="F962" s="329">
        <f t="shared" si="135"/>
        <v>0</v>
      </c>
    </row>
    <row r="963" spans="1:6" x14ac:dyDescent="0.25">
      <c r="A963" s="340" t="s">
        <v>500</v>
      </c>
      <c r="B963" s="166" t="s">
        <v>501</v>
      </c>
      <c r="C963" s="161">
        <v>4</v>
      </c>
      <c r="D963" s="83" t="s">
        <v>10</v>
      </c>
      <c r="E963" s="663"/>
      <c r="F963" s="329">
        <f t="shared" si="135"/>
        <v>0</v>
      </c>
    </row>
    <row r="964" spans="1:6" x14ac:dyDescent="0.25">
      <c r="A964" s="340" t="s">
        <v>502</v>
      </c>
      <c r="B964" s="166" t="s">
        <v>503</v>
      </c>
      <c r="C964" s="161">
        <v>1</v>
      </c>
      <c r="D964" s="83" t="s">
        <v>10</v>
      </c>
      <c r="E964" s="663"/>
      <c r="F964" s="329">
        <f t="shared" si="135"/>
        <v>0</v>
      </c>
    </row>
    <row r="965" spans="1:6" x14ac:dyDescent="0.25">
      <c r="A965" s="340" t="s">
        <v>504</v>
      </c>
      <c r="B965" s="166" t="s">
        <v>505</v>
      </c>
      <c r="C965" s="161">
        <v>5</v>
      </c>
      <c r="D965" s="83" t="s">
        <v>10</v>
      </c>
      <c r="E965" s="663"/>
      <c r="F965" s="329">
        <f t="shared" si="135"/>
        <v>0</v>
      </c>
    </row>
    <row r="966" spans="1:6" x14ac:dyDescent="0.25">
      <c r="A966" s="340" t="s">
        <v>506</v>
      </c>
      <c r="B966" s="166" t="s">
        <v>461</v>
      </c>
      <c r="C966" s="161">
        <v>1</v>
      </c>
      <c r="D966" s="83" t="s">
        <v>10</v>
      </c>
      <c r="E966" s="663"/>
      <c r="F966" s="329">
        <f t="shared" si="135"/>
        <v>0</v>
      </c>
    </row>
    <row r="967" spans="1:6" x14ac:dyDescent="0.25">
      <c r="A967" s="340" t="s">
        <v>507</v>
      </c>
      <c r="B967" s="166" t="s">
        <v>508</v>
      </c>
      <c r="C967" s="161">
        <v>1</v>
      </c>
      <c r="D967" s="83" t="s">
        <v>10</v>
      </c>
      <c r="E967" s="663"/>
      <c r="F967" s="329">
        <f t="shared" si="135"/>
        <v>0</v>
      </c>
    </row>
    <row r="968" spans="1:6" x14ac:dyDescent="0.25">
      <c r="A968" s="340" t="s">
        <v>509</v>
      </c>
      <c r="B968" s="166" t="s">
        <v>510</v>
      </c>
      <c r="C968" s="161">
        <v>2</v>
      </c>
      <c r="D968" s="83" t="s">
        <v>10</v>
      </c>
      <c r="E968" s="663"/>
      <c r="F968" s="329">
        <f t="shared" si="135"/>
        <v>0</v>
      </c>
    </row>
    <row r="969" spans="1:6" x14ac:dyDescent="0.25">
      <c r="A969" s="340" t="s">
        <v>511</v>
      </c>
      <c r="B969" s="166" t="s">
        <v>512</v>
      </c>
      <c r="C969" s="161">
        <v>3</v>
      </c>
      <c r="D969" s="83" t="s">
        <v>10</v>
      </c>
      <c r="E969" s="663"/>
      <c r="F969" s="329">
        <f t="shared" si="135"/>
        <v>0</v>
      </c>
    </row>
    <row r="970" spans="1:6" x14ac:dyDescent="0.25">
      <c r="A970" s="340" t="s">
        <v>513</v>
      </c>
      <c r="B970" s="166" t="s">
        <v>514</v>
      </c>
      <c r="C970" s="161">
        <v>3</v>
      </c>
      <c r="D970" s="83" t="s">
        <v>10</v>
      </c>
      <c r="E970" s="663"/>
      <c r="F970" s="329">
        <f t="shared" si="135"/>
        <v>0</v>
      </c>
    </row>
    <row r="971" spans="1:6" x14ac:dyDescent="0.25">
      <c r="A971" s="340" t="s">
        <v>515</v>
      </c>
      <c r="B971" s="166" t="s">
        <v>516</v>
      </c>
      <c r="C971" s="161">
        <v>2</v>
      </c>
      <c r="D971" s="83" t="s">
        <v>10</v>
      </c>
      <c r="E971" s="663"/>
      <c r="F971" s="329">
        <f t="shared" si="135"/>
        <v>0</v>
      </c>
    </row>
    <row r="972" spans="1:6" x14ac:dyDescent="0.25">
      <c r="A972" s="340" t="s">
        <v>517</v>
      </c>
      <c r="B972" s="158" t="s">
        <v>518</v>
      </c>
      <c r="C972" s="161">
        <v>35</v>
      </c>
      <c r="D972" s="83" t="s">
        <v>10</v>
      </c>
      <c r="E972" s="663"/>
      <c r="F972" s="329">
        <f>ROUND(C972*E972,2)</f>
        <v>0</v>
      </c>
    </row>
    <row r="973" spans="1:6" x14ac:dyDescent="0.25">
      <c r="A973" s="340" t="s">
        <v>519</v>
      </c>
      <c r="B973" s="166" t="s">
        <v>520</v>
      </c>
      <c r="C973" s="161">
        <v>5</v>
      </c>
      <c r="D973" s="83" t="s">
        <v>10</v>
      </c>
      <c r="E973" s="663"/>
      <c r="F973" s="329">
        <f>ROUND(C973*E973,2)</f>
        <v>0</v>
      </c>
    </row>
    <row r="974" spans="1:6" x14ac:dyDescent="0.25">
      <c r="A974" s="340" t="s">
        <v>521</v>
      </c>
      <c r="B974" s="166" t="s">
        <v>299</v>
      </c>
      <c r="C974" s="161">
        <v>11</v>
      </c>
      <c r="D974" s="83" t="s">
        <v>10</v>
      </c>
      <c r="E974" s="663"/>
      <c r="F974" s="329">
        <f>ROUND(C974*E974,2)</f>
        <v>0</v>
      </c>
    </row>
    <row r="975" spans="1:6" x14ac:dyDescent="0.25">
      <c r="A975" s="340" t="s">
        <v>522</v>
      </c>
      <c r="B975" s="166" t="s">
        <v>523</v>
      </c>
      <c r="C975" s="161">
        <v>45</v>
      </c>
      <c r="D975" s="83" t="s">
        <v>10</v>
      </c>
      <c r="E975" s="663"/>
      <c r="F975" s="329">
        <f>ROUND(C975*E975,2)</f>
        <v>0</v>
      </c>
    </row>
    <row r="976" spans="1:6" x14ac:dyDescent="0.25">
      <c r="A976" s="340" t="s">
        <v>524</v>
      </c>
      <c r="B976" s="166" t="s">
        <v>525</v>
      </c>
      <c r="C976" s="161">
        <v>1</v>
      </c>
      <c r="D976" s="83" t="s">
        <v>10</v>
      </c>
      <c r="E976" s="663"/>
      <c r="F976" s="329">
        <f>ROUND(C976*E976,2)</f>
        <v>0</v>
      </c>
    </row>
    <row r="977" spans="1:6" x14ac:dyDescent="0.25">
      <c r="A977" s="340" t="s">
        <v>526</v>
      </c>
      <c r="B977" s="166" t="s">
        <v>824</v>
      </c>
      <c r="C977" s="337">
        <v>2.3199999999999998</v>
      </c>
      <c r="D977" s="145" t="s">
        <v>8</v>
      </c>
      <c r="E977" s="663"/>
      <c r="F977" s="329">
        <f t="shared" si="135"/>
        <v>0</v>
      </c>
    </row>
    <row r="978" spans="1:6" x14ac:dyDescent="0.25">
      <c r="A978" s="414"/>
      <c r="B978" s="417"/>
      <c r="C978" s="15"/>
      <c r="D978" s="419"/>
      <c r="E978" s="663"/>
      <c r="F978" s="409"/>
    </row>
    <row r="979" spans="1:6" x14ac:dyDescent="0.25">
      <c r="A979" s="199">
        <f>+A943+1</f>
        <v>8</v>
      </c>
      <c r="B979" s="157" t="s">
        <v>169</v>
      </c>
      <c r="C979" s="332"/>
      <c r="D979" s="83"/>
      <c r="E979" s="663"/>
      <c r="F979" s="409"/>
    </row>
    <row r="980" spans="1:6" ht="25.5" x14ac:dyDescent="0.25">
      <c r="A980" s="340">
        <f>A979+0.1</f>
        <v>8.1</v>
      </c>
      <c r="B980" s="114" t="s">
        <v>527</v>
      </c>
      <c r="C980" s="112">
        <v>2</v>
      </c>
      <c r="D980" s="94" t="s">
        <v>10</v>
      </c>
      <c r="E980" s="664"/>
      <c r="F980" s="329">
        <f>ROUND(C980*E980,2)</f>
        <v>0</v>
      </c>
    </row>
    <row r="981" spans="1:6" ht="25.5" x14ac:dyDescent="0.25">
      <c r="A981" s="340">
        <f t="shared" ref="A981:A983" si="136">A980+0.1</f>
        <v>8.1999999999999993</v>
      </c>
      <c r="B981" s="114" t="s">
        <v>528</v>
      </c>
      <c r="C981" s="112">
        <v>5</v>
      </c>
      <c r="D981" s="94" t="s">
        <v>10</v>
      </c>
      <c r="E981" s="664"/>
      <c r="F981" s="329">
        <f>ROUND(C981*E981,2)</f>
        <v>0</v>
      </c>
    </row>
    <row r="982" spans="1:6" ht="25.5" x14ac:dyDescent="0.25">
      <c r="A982" s="340">
        <f t="shared" si="136"/>
        <v>8.3000000000000007</v>
      </c>
      <c r="B982" s="114" t="s">
        <v>529</v>
      </c>
      <c r="C982" s="112">
        <v>3</v>
      </c>
      <c r="D982" s="94" t="s">
        <v>10</v>
      </c>
      <c r="E982" s="664"/>
      <c r="F982" s="329">
        <f>ROUND(C982*E982,2)</f>
        <v>0</v>
      </c>
    </row>
    <row r="983" spans="1:6" x14ac:dyDescent="0.25">
      <c r="A983" s="340">
        <f t="shared" si="136"/>
        <v>8.4</v>
      </c>
      <c r="B983" s="114" t="s">
        <v>821</v>
      </c>
      <c r="C983" s="112">
        <v>10</v>
      </c>
      <c r="D983" s="94" t="s">
        <v>10</v>
      </c>
      <c r="E983" s="610"/>
      <c r="F983" s="329">
        <f>ROUND(C983*E983,2)</f>
        <v>0</v>
      </c>
    </row>
    <row r="984" spans="1:6" x14ac:dyDescent="0.25">
      <c r="A984" s="414"/>
      <c r="B984" s="16"/>
      <c r="C984" s="112"/>
      <c r="D984" s="227"/>
      <c r="E984" s="661"/>
      <c r="F984" s="409"/>
    </row>
    <row r="985" spans="1:6" x14ac:dyDescent="0.25">
      <c r="A985" s="408">
        <v>9</v>
      </c>
      <c r="B985" s="157" t="s">
        <v>327</v>
      </c>
      <c r="C985" s="422"/>
      <c r="D985" s="145"/>
      <c r="E985" s="602"/>
      <c r="F985" s="357"/>
    </row>
    <row r="986" spans="1:6" ht="25.5" x14ac:dyDescent="0.25">
      <c r="A986" s="408">
        <f>A985+0.1</f>
        <v>9.1</v>
      </c>
      <c r="B986" s="96" t="s">
        <v>784</v>
      </c>
      <c r="C986" s="112"/>
      <c r="D986" s="227"/>
      <c r="E986" s="661"/>
      <c r="F986" s="409"/>
    </row>
    <row r="987" spans="1:6" x14ac:dyDescent="0.25">
      <c r="A987" s="414" t="s">
        <v>163</v>
      </c>
      <c r="B987" s="417" t="s">
        <v>13</v>
      </c>
      <c r="C987" s="15">
        <v>1</v>
      </c>
      <c r="D987" s="419" t="s">
        <v>10</v>
      </c>
      <c r="E987" s="610"/>
      <c r="F987" s="329">
        <f t="shared" ref="F987:F995" si="137">ROUND(C987*E987,2)</f>
        <v>0</v>
      </c>
    </row>
    <row r="988" spans="1:6" x14ac:dyDescent="0.25">
      <c r="A988" s="414" t="s">
        <v>164</v>
      </c>
      <c r="B988" s="417" t="s">
        <v>530</v>
      </c>
      <c r="C988" s="15">
        <v>12</v>
      </c>
      <c r="D988" s="419" t="s">
        <v>11</v>
      </c>
      <c r="E988" s="610"/>
      <c r="F988" s="329">
        <f t="shared" si="137"/>
        <v>0</v>
      </c>
    </row>
    <row r="989" spans="1:6" x14ac:dyDescent="0.25">
      <c r="A989" s="414" t="s">
        <v>165</v>
      </c>
      <c r="B989" s="417" t="s">
        <v>531</v>
      </c>
      <c r="C989" s="15">
        <v>4</v>
      </c>
      <c r="D989" s="419" t="s">
        <v>10</v>
      </c>
      <c r="E989" s="610"/>
      <c r="F989" s="329">
        <f t="shared" si="137"/>
        <v>0</v>
      </c>
    </row>
    <row r="990" spans="1:6" x14ac:dyDescent="0.25">
      <c r="A990" s="414" t="s">
        <v>532</v>
      </c>
      <c r="B990" s="417" t="s">
        <v>533</v>
      </c>
      <c r="C990" s="15">
        <v>2</v>
      </c>
      <c r="D990" s="419" t="s">
        <v>10</v>
      </c>
      <c r="E990" s="610"/>
      <c r="F990" s="329">
        <f t="shared" si="137"/>
        <v>0</v>
      </c>
    </row>
    <row r="991" spans="1:6" x14ac:dyDescent="0.25">
      <c r="A991" s="414" t="s">
        <v>534</v>
      </c>
      <c r="B991" s="417" t="s">
        <v>815</v>
      </c>
      <c r="C991" s="15">
        <v>0.06</v>
      </c>
      <c r="D991" s="419" t="s">
        <v>8</v>
      </c>
      <c r="E991" s="610"/>
      <c r="F991" s="329">
        <f t="shared" si="137"/>
        <v>0</v>
      </c>
    </row>
    <row r="992" spans="1:6" x14ac:dyDescent="0.25">
      <c r="A992" s="414" t="s">
        <v>535</v>
      </c>
      <c r="B992" s="16" t="s">
        <v>235</v>
      </c>
      <c r="C992" s="112">
        <v>3.9</v>
      </c>
      <c r="D992" s="94" t="s">
        <v>8</v>
      </c>
      <c r="E992" s="621"/>
      <c r="F992" s="329">
        <f t="shared" si="137"/>
        <v>0</v>
      </c>
    </row>
    <row r="993" spans="1:6" x14ac:dyDescent="0.25">
      <c r="A993" s="414" t="s">
        <v>536</v>
      </c>
      <c r="B993" s="417" t="s">
        <v>537</v>
      </c>
      <c r="C993" s="15">
        <v>3.71</v>
      </c>
      <c r="D993" s="419" t="s">
        <v>8</v>
      </c>
      <c r="E993" s="621"/>
      <c r="F993" s="329">
        <f t="shared" si="137"/>
        <v>0</v>
      </c>
    </row>
    <row r="994" spans="1:6" x14ac:dyDescent="0.25">
      <c r="A994" s="414" t="s">
        <v>538</v>
      </c>
      <c r="B994" s="16" t="s">
        <v>539</v>
      </c>
      <c r="C994" s="112">
        <v>0.23</v>
      </c>
      <c r="D994" s="94" t="s">
        <v>8</v>
      </c>
      <c r="E994" s="610"/>
      <c r="F994" s="329">
        <f t="shared" si="137"/>
        <v>0</v>
      </c>
    </row>
    <row r="995" spans="1:6" x14ac:dyDescent="0.25">
      <c r="A995" s="414" t="s">
        <v>540</v>
      </c>
      <c r="B995" s="16" t="s">
        <v>337</v>
      </c>
      <c r="C995" s="112">
        <v>1</v>
      </c>
      <c r="D995" s="94" t="s">
        <v>10</v>
      </c>
      <c r="E995" s="610"/>
      <c r="F995" s="329">
        <f t="shared" si="137"/>
        <v>0</v>
      </c>
    </row>
    <row r="996" spans="1:6" x14ac:dyDescent="0.25">
      <c r="A996" s="414"/>
      <c r="B996" s="16"/>
      <c r="C996" s="112"/>
      <c r="D996" s="227"/>
      <c r="E996" s="661"/>
      <c r="F996" s="409"/>
    </row>
    <row r="997" spans="1:6" x14ac:dyDescent="0.25">
      <c r="A997" s="199">
        <f>+A985+1</f>
        <v>10</v>
      </c>
      <c r="B997" s="423" t="s">
        <v>197</v>
      </c>
      <c r="C997" s="416"/>
      <c r="D997" s="424"/>
      <c r="E997" s="54"/>
      <c r="F997" s="409"/>
    </row>
    <row r="998" spans="1:6" x14ac:dyDescent="0.25">
      <c r="A998" s="202">
        <f>A997+0.1</f>
        <v>10.1</v>
      </c>
      <c r="B998" s="425" t="s">
        <v>292</v>
      </c>
      <c r="C998" s="416">
        <v>384</v>
      </c>
      <c r="D998" s="424" t="s">
        <v>10</v>
      </c>
      <c r="E998" s="54"/>
      <c r="F998" s="329">
        <f>ROUND(C998*E998,2)</f>
        <v>0</v>
      </c>
    </row>
    <row r="999" spans="1:6" x14ac:dyDescent="0.25">
      <c r="A999" s="202">
        <v>10.199999999999999</v>
      </c>
      <c r="B999" s="425" t="s">
        <v>541</v>
      </c>
      <c r="C999" s="416">
        <v>256</v>
      </c>
      <c r="D999" s="424" t="s">
        <v>10</v>
      </c>
      <c r="E999" s="54"/>
      <c r="F999" s="329">
        <f>ROUND(C999*E999,2)</f>
        <v>0</v>
      </c>
    </row>
    <row r="1000" spans="1:6" x14ac:dyDescent="0.25">
      <c r="A1000" s="202">
        <f>A999+0.1</f>
        <v>10.3</v>
      </c>
      <c r="B1000" s="425" t="s">
        <v>293</v>
      </c>
      <c r="C1000" s="416">
        <v>38</v>
      </c>
      <c r="D1000" s="424" t="s">
        <v>10</v>
      </c>
      <c r="E1000" s="54"/>
      <c r="F1000" s="329">
        <f>ROUND(C1000*E1000,2)</f>
        <v>0</v>
      </c>
    </row>
    <row r="1001" spans="1:6" x14ac:dyDescent="0.25">
      <c r="A1001" s="202">
        <v>11.2</v>
      </c>
      <c r="B1001" s="425" t="s">
        <v>352</v>
      </c>
      <c r="C1001" s="416">
        <v>17</v>
      </c>
      <c r="D1001" s="424" t="s">
        <v>10</v>
      </c>
      <c r="E1001" s="54"/>
      <c r="F1001" s="329">
        <f>ROUND(C1001*E1001,2)</f>
        <v>0</v>
      </c>
    </row>
    <row r="1002" spans="1:6" x14ac:dyDescent="0.25">
      <c r="A1002" s="200"/>
      <c r="B1002" s="16"/>
      <c r="C1002" s="91"/>
      <c r="D1002" s="123"/>
      <c r="E1002" s="32"/>
      <c r="F1002" s="426"/>
    </row>
    <row r="1003" spans="1:6" x14ac:dyDescent="0.25">
      <c r="A1003" s="65">
        <f>+A997+1</f>
        <v>11</v>
      </c>
      <c r="B1003" s="418" t="s">
        <v>158</v>
      </c>
      <c r="C1003" s="15"/>
      <c r="D1003" s="98"/>
      <c r="E1003" s="665"/>
      <c r="F1003" s="409"/>
    </row>
    <row r="1004" spans="1:6" x14ac:dyDescent="0.25">
      <c r="A1004" s="427">
        <f>A1003+0.1</f>
        <v>11.1</v>
      </c>
      <c r="B1004" s="417" t="s">
        <v>159</v>
      </c>
      <c r="C1004" s="15">
        <v>64</v>
      </c>
      <c r="D1004" s="123" t="s">
        <v>8</v>
      </c>
      <c r="E1004" s="665"/>
      <c r="F1004" s="329">
        <f>ROUND(C1004*E1004,2)</f>
        <v>0</v>
      </c>
    </row>
    <row r="1005" spans="1:6" x14ac:dyDescent="0.25">
      <c r="A1005" s="427">
        <f>A1004+0.1</f>
        <v>11.2</v>
      </c>
      <c r="B1005" s="417" t="s">
        <v>45</v>
      </c>
      <c r="C1005" s="15">
        <v>89.6</v>
      </c>
      <c r="D1005" s="123" t="s">
        <v>8</v>
      </c>
      <c r="E1005" s="665"/>
      <c r="F1005" s="329">
        <f>ROUND(C1005*E1005,2)</f>
        <v>0</v>
      </c>
    </row>
    <row r="1006" spans="1:6" x14ac:dyDescent="0.25">
      <c r="A1006" s="427">
        <f>A1005+0.1</f>
        <v>11.3</v>
      </c>
      <c r="B1006" s="417" t="s">
        <v>160</v>
      </c>
      <c r="C1006" s="15">
        <v>215.04</v>
      </c>
      <c r="D1006" s="98" t="s">
        <v>8</v>
      </c>
      <c r="E1006" s="665"/>
      <c r="F1006" s="409">
        <f>ROUND(E1006*C1006,2)</f>
        <v>0</v>
      </c>
    </row>
    <row r="1007" spans="1:6" x14ac:dyDescent="0.25">
      <c r="A1007" s="427"/>
      <c r="B1007" s="417"/>
      <c r="C1007" s="15"/>
      <c r="D1007" s="98"/>
      <c r="E1007" s="665"/>
      <c r="F1007" s="409"/>
    </row>
    <row r="1008" spans="1:6" x14ac:dyDescent="0.25">
      <c r="A1008" s="65">
        <f>A1003+1</f>
        <v>12</v>
      </c>
      <c r="B1008" s="418" t="s">
        <v>161</v>
      </c>
      <c r="C1008" s="15"/>
      <c r="D1008" s="98"/>
      <c r="E1008" s="665"/>
      <c r="F1008" s="409"/>
    </row>
    <row r="1009" spans="1:6" x14ac:dyDescent="0.25">
      <c r="A1009" s="427">
        <f>A1008+0.1</f>
        <v>12.1</v>
      </c>
      <c r="B1009" s="212" t="s">
        <v>602</v>
      </c>
      <c r="C1009" s="15">
        <v>640</v>
      </c>
      <c r="D1009" s="98" t="s">
        <v>9</v>
      </c>
      <c r="E1009" s="665"/>
      <c r="F1009" s="329">
        <f>ROUND(C1009*E1009,2)</f>
        <v>0</v>
      </c>
    </row>
    <row r="1010" spans="1:6" x14ac:dyDescent="0.25">
      <c r="A1010" s="428">
        <f>A1009+0.1</f>
        <v>12.2</v>
      </c>
      <c r="B1010" s="16" t="s">
        <v>45</v>
      </c>
      <c r="C1010" s="15">
        <v>294</v>
      </c>
      <c r="D1010" s="83" t="s">
        <v>11</v>
      </c>
      <c r="E1010" s="14"/>
      <c r="F1010" s="329">
        <f>ROUND(C1010*E1010,2)</f>
        <v>0</v>
      </c>
    </row>
    <row r="1011" spans="1:6" x14ac:dyDescent="0.25">
      <c r="A1011" s="200"/>
      <c r="B1011" s="16"/>
      <c r="C1011" s="91"/>
      <c r="D1011" s="123"/>
      <c r="E1011" s="32"/>
      <c r="F1011" s="426"/>
    </row>
    <row r="1012" spans="1:6" x14ac:dyDescent="0.25">
      <c r="A1012" s="65">
        <f>+A1008+1</f>
        <v>13</v>
      </c>
      <c r="B1012" s="131" t="s">
        <v>294</v>
      </c>
      <c r="C1012" s="112"/>
      <c r="D1012" s="98"/>
      <c r="E1012" s="666"/>
      <c r="F1012" s="409"/>
    </row>
    <row r="1013" spans="1:6" x14ac:dyDescent="0.25">
      <c r="A1013" s="340">
        <f>A1012+0.1</f>
        <v>13.1</v>
      </c>
      <c r="B1013" s="16" t="s">
        <v>102</v>
      </c>
      <c r="C1013" s="112">
        <v>8904.4599999999991</v>
      </c>
      <c r="D1013" s="123" t="s">
        <v>9</v>
      </c>
      <c r="E1013" s="667"/>
      <c r="F1013" s="329">
        <f>ROUND(C1013*E1013,2)</f>
        <v>0</v>
      </c>
    </row>
    <row r="1014" spans="1:6" x14ac:dyDescent="0.25">
      <c r="A1014" s="340">
        <f t="shared" ref="A1014:A1015" si="138">A1013+0.1</f>
        <v>13.2</v>
      </c>
      <c r="B1014" s="16" t="s">
        <v>295</v>
      </c>
      <c r="C1014" s="112">
        <v>11130.58</v>
      </c>
      <c r="D1014" s="123" t="s">
        <v>9</v>
      </c>
      <c r="E1014" s="667"/>
      <c r="F1014" s="329">
        <f>ROUND(C1014*E1014,2)</f>
        <v>0</v>
      </c>
    </row>
    <row r="1015" spans="1:6" x14ac:dyDescent="0.25">
      <c r="A1015" s="340">
        <f t="shared" si="138"/>
        <v>13.3</v>
      </c>
      <c r="B1015" s="16" t="s">
        <v>314</v>
      </c>
      <c r="C1015" s="112">
        <v>16963</v>
      </c>
      <c r="D1015" s="123" t="s">
        <v>581</v>
      </c>
      <c r="E1015" s="667"/>
      <c r="F1015" s="329">
        <f>ROUND(C1015*E1015,2)</f>
        <v>0</v>
      </c>
    </row>
    <row r="1016" spans="1:6" x14ac:dyDescent="0.25">
      <c r="A1016" s="200"/>
      <c r="B1016" s="16"/>
      <c r="C1016" s="91"/>
      <c r="D1016" s="123"/>
      <c r="E1016" s="32"/>
      <c r="F1016" s="426"/>
    </row>
    <row r="1017" spans="1:6" ht="51" x14ac:dyDescent="0.25">
      <c r="A1017" s="429">
        <f>+A1012+1</f>
        <v>14</v>
      </c>
      <c r="B1017" s="114" t="s">
        <v>457</v>
      </c>
      <c r="C1017" s="112">
        <v>13989.52</v>
      </c>
      <c r="D1017" s="406" t="s">
        <v>11</v>
      </c>
      <c r="E1017" s="659"/>
      <c r="F1017" s="329">
        <f>ROUND(C1017*E1017,2)</f>
        <v>0</v>
      </c>
    </row>
    <row r="1018" spans="1:6" x14ac:dyDescent="0.25">
      <c r="A1018" s="199"/>
      <c r="B1018" s="16"/>
      <c r="C1018" s="430"/>
      <c r="D1018" s="406"/>
      <c r="E1018" s="607"/>
      <c r="F1018" s="409"/>
    </row>
    <row r="1019" spans="1:6" x14ac:dyDescent="0.25">
      <c r="A1019" s="199">
        <f>+A1017+1</f>
        <v>15</v>
      </c>
      <c r="B1019" s="16" t="s">
        <v>80</v>
      </c>
      <c r="C1019" s="112">
        <v>13989.52</v>
      </c>
      <c r="D1019" s="406" t="s">
        <v>11</v>
      </c>
      <c r="E1019" s="660"/>
      <c r="F1019" s="329">
        <f>ROUND(C1019*E1019,2)</f>
        <v>0</v>
      </c>
    </row>
    <row r="1020" spans="1:6" x14ac:dyDescent="0.25">
      <c r="A1020" s="64"/>
      <c r="B1020" s="431" t="s">
        <v>836</v>
      </c>
      <c r="C1020" s="416"/>
      <c r="D1020" s="432"/>
      <c r="E1020" s="54"/>
      <c r="F1020" s="433">
        <f>SUM(F912:F1019)</f>
        <v>0</v>
      </c>
    </row>
    <row r="1021" spans="1:6" x14ac:dyDescent="0.25">
      <c r="A1021" s="367"/>
      <c r="B1021" s="434"/>
      <c r="C1021" s="368"/>
      <c r="D1021" s="369"/>
      <c r="E1021" s="652"/>
      <c r="F1021" s="370"/>
    </row>
    <row r="1022" spans="1:6" x14ac:dyDescent="0.25">
      <c r="A1022" s="66"/>
      <c r="B1022" s="435" t="s">
        <v>544</v>
      </c>
      <c r="C1022" s="436"/>
      <c r="D1022" s="437"/>
      <c r="E1022" s="668"/>
      <c r="F1022" s="438">
        <f>+F1020+F910+F876</f>
        <v>0</v>
      </c>
    </row>
    <row r="1023" spans="1:6" x14ac:dyDescent="0.25">
      <c r="A1023" s="64"/>
      <c r="B1023" s="153"/>
      <c r="C1023" s="416"/>
      <c r="D1023" s="432"/>
      <c r="E1023" s="54"/>
      <c r="F1023" s="433"/>
    </row>
    <row r="1024" spans="1:6" x14ac:dyDescent="0.25">
      <c r="A1024" s="232" t="s">
        <v>759</v>
      </c>
      <c r="B1024" s="302" t="s">
        <v>559</v>
      </c>
      <c r="C1024" s="234"/>
      <c r="D1024" s="235"/>
      <c r="E1024" s="625"/>
      <c r="F1024" s="236"/>
    </row>
    <row r="1025" spans="1:6" x14ac:dyDescent="0.25">
      <c r="A1025" s="237"/>
      <c r="B1025" s="238"/>
      <c r="C1025" s="234"/>
      <c r="D1025" s="235"/>
      <c r="E1025" s="625"/>
      <c r="F1025" s="236"/>
    </row>
    <row r="1026" spans="1:6" x14ac:dyDescent="0.25">
      <c r="A1026" s="244">
        <v>1</v>
      </c>
      <c r="B1026" s="126" t="s">
        <v>171</v>
      </c>
      <c r="C1026" s="245">
        <v>3304.89</v>
      </c>
      <c r="D1026" s="128" t="s">
        <v>11</v>
      </c>
      <c r="E1026" s="612"/>
      <c r="F1026" s="129">
        <f t="shared" ref="F1026:F1051" si="139">ROUND(C1026*E1026,2)</f>
        <v>0</v>
      </c>
    </row>
    <row r="1027" spans="1:6" x14ac:dyDescent="0.25">
      <c r="A1027" s="252"/>
      <c r="B1027" s="295"/>
      <c r="C1027" s="127"/>
      <c r="D1027" s="254"/>
      <c r="E1027" s="612"/>
      <c r="F1027" s="129">
        <f t="shared" si="139"/>
        <v>0</v>
      </c>
    </row>
    <row r="1028" spans="1:6" x14ac:dyDescent="0.25">
      <c r="A1028" s="439">
        <v>2</v>
      </c>
      <c r="B1028" s="440" t="s">
        <v>289</v>
      </c>
      <c r="C1028" s="441"/>
      <c r="D1028" s="441"/>
      <c r="E1028" s="612"/>
      <c r="F1028" s="442">
        <f t="shared" si="139"/>
        <v>0</v>
      </c>
    </row>
    <row r="1029" spans="1:6" x14ac:dyDescent="0.25">
      <c r="A1029" s="443">
        <f>+A1028+0.1</f>
        <v>2.1</v>
      </c>
      <c r="B1029" s="441" t="s">
        <v>173</v>
      </c>
      <c r="C1029" s="15">
        <v>3304.89</v>
      </c>
      <c r="D1029" s="444" t="s">
        <v>11</v>
      </c>
      <c r="E1029" s="612"/>
      <c r="F1029" s="151">
        <f t="shared" si="139"/>
        <v>0</v>
      </c>
    </row>
    <row r="1030" spans="1:6" x14ac:dyDescent="0.25">
      <c r="A1030" s="443">
        <f t="shared" ref="A1030:A1031" si="140">+A1029+0.1</f>
        <v>2.2000000000000002</v>
      </c>
      <c r="B1030" s="441" t="s">
        <v>174</v>
      </c>
      <c r="C1030" s="15">
        <v>419.25</v>
      </c>
      <c r="D1030" s="444" t="s">
        <v>9</v>
      </c>
      <c r="E1030" s="612"/>
      <c r="F1030" s="151">
        <f t="shared" si="139"/>
        <v>0</v>
      </c>
    </row>
    <row r="1031" spans="1:6" x14ac:dyDescent="0.25">
      <c r="A1031" s="443">
        <f t="shared" si="140"/>
        <v>2.2999999999999998</v>
      </c>
      <c r="B1031" s="441" t="s">
        <v>290</v>
      </c>
      <c r="C1031" s="15">
        <v>27.25</v>
      </c>
      <c r="D1031" s="444" t="s">
        <v>8</v>
      </c>
      <c r="E1031" s="612"/>
      <c r="F1031" s="151">
        <f t="shared" si="139"/>
        <v>0</v>
      </c>
    </row>
    <row r="1032" spans="1:6" x14ac:dyDescent="0.25">
      <c r="A1032" s="252"/>
      <c r="B1032" s="295"/>
      <c r="C1032" s="127"/>
      <c r="D1032" s="254"/>
      <c r="E1032" s="612"/>
      <c r="F1032" s="129"/>
    </row>
    <row r="1033" spans="1:6" x14ac:dyDescent="0.25">
      <c r="A1033" s="252">
        <v>2</v>
      </c>
      <c r="B1033" s="296" t="s">
        <v>17</v>
      </c>
      <c r="C1033" s="127"/>
      <c r="D1033" s="254"/>
      <c r="E1033" s="612"/>
      <c r="F1033" s="129">
        <f t="shared" si="139"/>
        <v>0</v>
      </c>
    </row>
    <row r="1034" spans="1:6" x14ac:dyDescent="0.25">
      <c r="A1034" s="249">
        <f>+A1033+0.1</f>
        <v>2.1</v>
      </c>
      <c r="B1034" s="25" t="s">
        <v>176</v>
      </c>
      <c r="C1034" s="127">
        <v>2378.83</v>
      </c>
      <c r="D1034" s="23" t="s">
        <v>5</v>
      </c>
      <c r="E1034" s="612"/>
      <c r="F1034" s="129">
        <f t="shared" si="139"/>
        <v>0</v>
      </c>
    </row>
    <row r="1035" spans="1:6" x14ac:dyDescent="0.25">
      <c r="A1035" s="249">
        <f t="shared" ref="A1035:A1038" si="141">+A1034+0.1</f>
        <v>2.2000000000000002</v>
      </c>
      <c r="B1035" s="297" t="s">
        <v>155</v>
      </c>
      <c r="C1035" s="127">
        <v>231.34</v>
      </c>
      <c r="D1035" s="23" t="s">
        <v>31</v>
      </c>
      <c r="E1035" s="612"/>
      <c r="F1035" s="129">
        <f t="shared" si="139"/>
        <v>0</v>
      </c>
    </row>
    <row r="1036" spans="1:6" ht="25.5" x14ac:dyDescent="0.25">
      <c r="A1036" s="249">
        <f t="shared" si="141"/>
        <v>2.2999999999999998</v>
      </c>
      <c r="B1036" s="114" t="s">
        <v>583</v>
      </c>
      <c r="C1036" s="245">
        <v>484.04</v>
      </c>
      <c r="D1036" s="23" t="s">
        <v>18</v>
      </c>
      <c r="E1036" s="628"/>
      <c r="F1036" s="129">
        <f t="shared" si="139"/>
        <v>0</v>
      </c>
    </row>
    <row r="1037" spans="1:6" x14ac:dyDescent="0.25">
      <c r="A1037" s="249">
        <f t="shared" si="141"/>
        <v>2.4</v>
      </c>
      <c r="B1037" s="25" t="s">
        <v>177</v>
      </c>
      <c r="C1037" s="298">
        <v>2016.82</v>
      </c>
      <c r="D1037" s="261" t="s">
        <v>6</v>
      </c>
      <c r="E1037" s="612"/>
      <c r="F1037" s="129">
        <f t="shared" si="139"/>
        <v>0</v>
      </c>
    </row>
    <row r="1038" spans="1:6" x14ac:dyDescent="0.25">
      <c r="A1038" s="249">
        <f t="shared" si="141"/>
        <v>2.5</v>
      </c>
      <c r="B1038" s="25" t="s">
        <v>178</v>
      </c>
      <c r="C1038" s="127">
        <v>918.45</v>
      </c>
      <c r="D1038" s="23" t="s">
        <v>18</v>
      </c>
      <c r="E1038" s="612"/>
      <c r="F1038" s="129">
        <f t="shared" si="139"/>
        <v>0</v>
      </c>
    </row>
    <row r="1039" spans="1:6" x14ac:dyDescent="0.25">
      <c r="A1039" s="255"/>
      <c r="B1039" s="243"/>
      <c r="C1039" s="256"/>
      <c r="D1039" s="128"/>
      <c r="E1039" s="626"/>
      <c r="F1039" s="129">
        <f t="shared" si="139"/>
        <v>0</v>
      </c>
    </row>
    <row r="1040" spans="1:6" x14ac:dyDescent="0.25">
      <c r="A1040" s="252">
        <v>3</v>
      </c>
      <c r="B1040" s="126" t="s">
        <v>192</v>
      </c>
      <c r="C1040" s="256"/>
      <c r="D1040" s="128"/>
      <c r="E1040" s="626"/>
      <c r="F1040" s="129">
        <f t="shared" si="139"/>
        <v>0</v>
      </c>
    </row>
    <row r="1041" spans="1:6" x14ac:dyDescent="0.25">
      <c r="A1041" s="249">
        <f>+A1040+0.1</f>
        <v>3.1</v>
      </c>
      <c r="B1041" s="257" t="s">
        <v>193</v>
      </c>
      <c r="C1041" s="127">
        <v>471.5</v>
      </c>
      <c r="D1041" s="128" t="s">
        <v>11</v>
      </c>
      <c r="E1041" s="612"/>
      <c r="F1041" s="129">
        <f t="shared" si="139"/>
        <v>0</v>
      </c>
    </row>
    <row r="1042" spans="1:6" x14ac:dyDescent="0.25">
      <c r="A1042" s="249">
        <f t="shared" ref="A1042" si="142">+A1041+0.1</f>
        <v>3.2</v>
      </c>
      <c r="B1042" s="257" t="s">
        <v>194</v>
      </c>
      <c r="C1042" s="127">
        <v>2899.49</v>
      </c>
      <c r="D1042" s="128" t="s">
        <v>11</v>
      </c>
      <c r="E1042" s="612"/>
      <c r="F1042" s="129">
        <f t="shared" si="139"/>
        <v>0</v>
      </c>
    </row>
    <row r="1043" spans="1:6" x14ac:dyDescent="0.25">
      <c r="A1043" s="300"/>
      <c r="B1043" s="243"/>
      <c r="C1043" s="127"/>
      <c r="D1043" s="128"/>
      <c r="E1043" s="612"/>
      <c r="F1043" s="129">
        <f t="shared" si="139"/>
        <v>0</v>
      </c>
    </row>
    <row r="1044" spans="1:6" x14ac:dyDescent="0.25">
      <c r="A1044" s="252">
        <v>4</v>
      </c>
      <c r="B1044" s="126" t="s">
        <v>181</v>
      </c>
      <c r="C1044" s="127"/>
      <c r="D1044" s="128"/>
      <c r="E1044" s="612"/>
      <c r="F1044" s="129">
        <f t="shared" si="139"/>
        <v>0</v>
      </c>
    </row>
    <row r="1045" spans="1:6" x14ac:dyDescent="0.25">
      <c r="A1045" s="249">
        <f>+A1044+0.1</f>
        <v>4.0999999999999996</v>
      </c>
      <c r="B1045" s="257" t="s">
        <v>195</v>
      </c>
      <c r="C1045" s="127">
        <v>462.25</v>
      </c>
      <c r="D1045" s="128" t="s">
        <v>11</v>
      </c>
      <c r="E1045" s="612"/>
      <c r="F1045" s="129">
        <f t="shared" si="139"/>
        <v>0</v>
      </c>
    </row>
    <row r="1046" spans="1:6" x14ac:dyDescent="0.25">
      <c r="A1046" s="249">
        <f t="shared" ref="A1046" si="143">+A1045+0.1</f>
        <v>4.2</v>
      </c>
      <c r="B1046" s="257" t="s">
        <v>196</v>
      </c>
      <c r="C1046" s="127">
        <v>2842.64</v>
      </c>
      <c r="D1046" s="128" t="s">
        <v>11</v>
      </c>
      <c r="E1046" s="612"/>
      <c r="F1046" s="129">
        <f t="shared" si="139"/>
        <v>0</v>
      </c>
    </row>
    <row r="1047" spans="1:6" x14ac:dyDescent="0.25">
      <c r="A1047" s="258"/>
      <c r="B1047" s="257"/>
      <c r="C1047" s="127"/>
      <c r="D1047" s="128"/>
      <c r="E1047" s="612"/>
      <c r="F1047" s="129">
        <f t="shared" si="139"/>
        <v>0</v>
      </c>
    </row>
    <row r="1048" spans="1:6" x14ac:dyDescent="0.25">
      <c r="A1048" s="252">
        <v>5</v>
      </c>
      <c r="B1048" s="289" t="s">
        <v>156</v>
      </c>
      <c r="C1048" s="127"/>
      <c r="D1048" s="128"/>
      <c r="E1048" s="612"/>
      <c r="F1048" s="129">
        <f t="shared" si="139"/>
        <v>0</v>
      </c>
    </row>
    <row r="1049" spans="1:6" x14ac:dyDescent="0.25">
      <c r="A1049" s="249">
        <f>+A1048+0.1</f>
        <v>5.0999999999999996</v>
      </c>
      <c r="B1049" s="257" t="s">
        <v>195</v>
      </c>
      <c r="C1049" s="127">
        <v>462.25</v>
      </c>
      <c r="D1049" s="128" t="s">
        <v>11</v>
      </c>
      <c r="E1049" s="612"/>
      <c r="F1049" s="129">
        <f t="shared" si="139"/>
        <v>0</v>
      </c>
    </row>
    <row r="1050" spans="1:6" x14ac:dyDescent="0.25">
      <c r="A1050" s="249">
        <f t="shared" ref="A1050" si="144">+A1049+0.1</f>
        <v>5.2</v>
      </c>
      <c r="B1050" s="257" t="s">
        <v>196</v>
      </c>
      <c r="C1050" s="127">
        <v>2842.64</v>
      </c>
      <c r="D1050" s="128" t="s">
        <v>11</v>
      </c>
      <c r="E1050" s="612"/>
      <c r="F1050" s="129">
        <f t="shared" si="139"/>
        <v>0</v>
      </c>
    </row>
    <row r="1051" spans="1:6" x14ac:dyDescent="0.25">
      <c r="A1051" s="258"/>
      <c r="B1051" s="257"/>
      <c r="C1051" s="127"/>
      <c r="D1051" s="128"/>
      <c r="E1051" s="612"/>
      <c r="F1051" s="129">
        <f t="shared" si="139"/>
        <v>0</v>
      </c>
    </row>
    <row r="1052" spans="1:6" ht="25.5" x14ac:dyDescent="0.25">
      <c r="A1052" s="259">
        <v>6</v>
      </c>
      <c r="B1052" s="276" t="s">
        <v>579</v>
      </c>
      <c r="C1052" s="127">
        <v>15</v>
      </c>
      <c r="D1052" s="23" t="s">
        <v>85</v>
      </c>
      <c r="E1052" s="612"/>
      <c r="F1052" s="129">
        <f>ROUND(C1052*E1052,2)/100</f>
        <v>0</v>
      </c>
    </row>
    <row r="1053" spans="1:6" x14ac:dyDescent="0.25">
      <c r="A1053" s="262"/>
      <c r="B1053" s="25"/>
      <c r="C1053" s="445"/>
      <c r="D1053" s="309"/>
      <c r="E1053" s="612"/>
      <c r="F1053" s="129"/>
    </row>
    <row r="1054" spans="1:6" x14ac:dyDescent="0.25">
      <c r="A1054" s="252">
        <v>7</v>
      </c>
      <c r="B1054" s="307" t="s">
        <v>197</v>
      </c>
      <c r="C1054" s="248"/>
      <c r="D1054" s="28"/>
      <c r="E1054" s="632"/>
      <c r="F1054" s="129">
        <f t="shared" ref="F1054:F1055" si="145">ROUND(C1054*E1054,2)</f>
        <v>0</v>
      </c>
    </row>
    <row r="1055" spans="1:6" x14ac:dyDescent="0.25">
      <c r="A1055" s="249">
        <f>+A1054+0.1</f>
        <v>7.1</v>
      </c>
      <c r="B1055" s="257" t="s">
        <v>296</v>
      </c>
      <c r="C1055" s="245">
        <v>248</v>
      </c>
      <c r="D1055" s="309" t="s">
        <v>10</v>
      </c>
      <c r="E1055" s="612"/>
      <c r="F1055" s="129">
        <f t="shared" si="145"/>
        <v>0</v>
      </c>
    </row>
    <row r="1056" spans="1:6" x14ac:dyDescent="0.25">
      <c r="A1056" s="308"/>
      <c r="B1056" s="257"/>
      <c r="C1056" s="245"/>
      <c r="D1056" s="309"/>
      <c r="E1056" s="612"/>
      <c r="F1056" s="129"/>
    </row>
    <row r="1057" spans="1:6" x14ac:dyDescent="0.25">
      <c r="A1057" s="252">
        <v>8</v>
      </c>
      <c r="B1057" s="311" t="s">
        <v>157</v>
      </c>
      <c r="C1057" s="127"/>
      <c r="D1057" s="312"/>
      <c r="E1057" s="24"/>
      <c r="F1057" s="313">
        <f t="shared" ref="F1057:F1065" si="146">ROUND(C1057*E1057,2)</f>
        <v>0</v>
      </c>
    </row>
    <row r="1058" spans="1:6" x14ac:dyDescent="0.25">
      <c r="A1058" s="314">
        <v>8.1</v>
      </c>
      <c r="B1058" s="296" t="s">
        <v>158</v>
      </c>
      <c r="C1058" s="127"/>
      <c r="D1058" s="312"/>
      <c r="E1058" s="24"/>
      <c r="F1058" s="313">
        <f t="shared" si="146"/>
        <v>0</v>
      </c>
    </row>
    <row r="1059" spans="1:6" x14ac:dyDescent="0.25">
      <c r="A1059" s="249" t="s">
        <v>328</v>
      </c>
      <c r="B1059" s="25" t="s">
        <v>159</v>
      </c>
      <c r="C1059" s="127">
        <v>24.8</v>
      </c>
      <c r="D1059" s="312" t="s">
        <v>8</v>
      </c>
      <c r="E1059" s="24"/>
      <c r="F1059" s="313">
        <f t="shared" si="146"/>
        <v>0</v>
      </c>
    </row>
    <row r="1060" spans="1:6" x14ac:dyDescent="0.25">
      <c r="A1060" s="249" t="s">
        <v>329</v>
      </c>
      <c r="B1060" s="25" t="s">
        <v>45</v>
      </c>
      <c r="C1060" s="127">
        <v>24.8</v>
      </c>
      <c r="D1060" s="312" t="s">
        <v>8</v>
      </c>
      <c r="E1060" s="24"/>
      <c r="F1060" s="313">
        <f t="shared" si="146"/>
        <v>0</v>
      </c>
    </row>
    <row r="1061" spans="1:6" x14ac:dyDescent="0.25">
      <c r="A1061" s="249" t="s">
        <v>330</v>
      </c>
      <c r="B1061" s="25" t="s">
        <v>160</v>
      </c>
      <c r="C1061" s="127">
        <v>64.48</v>
      </c>
      <c r="D1061" s="312" t="s">
        <v>18</v>
      </c>
      <c r="E1061" s="24"/>
      <c r="F1061" s="313">
        <f t="shared" si="146"/>
        <v>0</v>
      </c>
    </row>
    <row r="1062" spans="1:6" x14ac:dyDescent="0.25">
      <c r="A1062" s="446"/>
      <c r="B1062" s="100"/>
      <c r="C1062" s="447"/>
      <c r="D1062" s="419"/>
      <c r="E1062" s="14"/>
      <c r="F1062" s="151">
        <f t="shared" si="146"/>
        <v>0</v>
      </c>
    </row>
    <row r="1063" spans="1:6" x14ac:dyDescent="0.25">
      <c r="A1063" s="448">
        <f>A1058+0.1</f>
        <v>8.1999999999999993</v>
      </c>
      <c r="B1063" s="449" t="s">
        <v>161</v>
      </c>
      <c r="C1063" s="29"/>
      <c r="D1063" s="419"/>
      <c r="E1063" s="14"/>
      <c r="F1063" s="151">
        <f t="shared" si="146"/>
        <v>0</v>
      </c>
    </row>
    <row r="1064" spans="1:6" x14ac:dyDescent="0.25">
      <c r="A1064" s="446" t="s">
        <v>338</v>
      </c>
      <c r="B1064" s="16" t="s">
        <v>602</v>
      </c>
      <c r="C1064" s="29">
        <v>248</v>
      </c>
      <c r="D1064" s="419" t="s">
        <v>9</v>
      </c>
      <c r="E1064" s="14"/>
      <c r="F1064" s="151">
        <f t="shared" si="146"/>
        <v>0</v>
      </c>
    </row>
    <row r="1065" spans="1:6" x14ac:dyDescent="0.25">
      <c r="A1065" s="446" t="s">
        <v>339</v>
      </c>
      <c r="B1065" s="16" t="s">
        <v>45</v>
      </c>
      <c r="C1065" s="29">
        <v>248</v>
      </c>
      <c r="D1065" s="419" t="s">
        <v>11</v>
      </c>
      <c r="E1065" s="14"/>
      <c r="F1065" s="151">
        <f t="shared" si="146"/>
        <v>0</v>
      </c>
    </row>
    <row r="1066" spans="1:6" x14ac:dyDescent="0.25">
      <c r="A1066" s="446"/>
      <c r="B1066" s="16"/>
      <c r="C1066" s="29"/>
      <c r="D1066" s="419"/>
      <c r="E1066" s="14"/>
      <c r="F1066" s="151"/>
    </row>
    <row r="1067" spans="1:6" x14ac:dyDescent="0.25">
      <c r="A1067" s="51">
        <v>9</v>
      </c>
      <c r="B1067" s="96" t="s">
        <v>294</v>
      </c>
      <c r="C1067" s="342"/>
      <c r="D1067" s="450"/>
      <c r="E1067" s="641"/>
      <c r="F1067" s="409"/>
    </row>
    <row r="1068" spans="1:6" x14ac:dyDescent="0.25">
      <c r="A1068" s="451">
        <f>A1067+0.1</f>
        <v>9.1</v>
      </c>
      <c r="B1068" s="16" t="s">
        <v>102</v>
      </c>
      <c r="C1068" s="342">
        <v>419.25</v>
      </c>
      <c r="D1068" s="450" t="s">
        <v>9</v>
      </c>
      <c r="E1068" s="641"/>
      <c r="F1068" s="409">
        <f t="shared" ref="F1068:F1069" si="147">ROUND(E1068*C1068,2)</f>
        <v>0</v>
      </c>
    </row>
    <row r="1069" spans="1:6" x14ac:dyDescent="0.25">
      <c r="A1069" s="451">
        <f t="shared" ref="A1069:A1070" si="148">A1068+0.1</f>
        <v>9.1999999999999993</v>
      </c>
      <c r="B1069" s="16" t="s">
        <v>295</v>
      </c>
      <c r="C1069" s="342">
        <v>524.05999999999995</v>
      </c>
      <c r="D1069" s="450" t="s">
        <v>9</v>
      </c>
      <c r="E1069" s="641"/>
      <c r="F1069" s="409">
        <f t="shared" si="147"/>
        <v>0</v>
      </c>
    </row>
    <row r="1070" spans="1:6" x14ac:dyDescent="0.25">
      <c r="A1070" s="451">
        <f t="shared" si="148"/>
        <v>9.3000000000000007</v>
      </c>
      <c r="B1070" s="16" t="s">
        <v>138</v>
      </c>
      <c r="C1070" s="342">
        <v>905.16</v>
      </c>
      <c r="D1070" s="123" t="s">
        <v>580</v>
      </c>
      <c r="E1070" s="641"/>
      <c r="F1070" s="409">
        <f>ROUND(E1070*C1070,2)</f>
        <v>0</v>
      </c>
    </row>
    <row r="1071" spans="1:6" x14ac:dyDescent="0.25">
      <c r="A1071" s="308"/>
      <c r="B1071" s="257"/>
      <c r="C1071" s="245"/>
      <c r="D1071" s="309"/>
      <c r="E1071" s="641"/>
      <c r="F1071" s="129"/>
    </row>
    <row r="1072" spans="1:6" ht="51" x14ac:dyDescent="0.25">
      <c r="A1072" s="306">
        <v>10</v>
      </c>
      <c r="B1072" s="45" t="s">
        <v>198</v>
      </c>
      <c r="C1072" s="245">
        <v>3304.89</v>
      </c>
      <c r="D1072" s="269" t="s">
        <v>11</v>
      </c>
      <c r="E1072" s="641"/>
      <c r="F1072" s="129">
        <f t="shared" ref="F1072:F1074" si="149">ROUND(C1072*E1072,2)</f>
        <v>0</v>
      </c>
    </row>
    <row r="1073" spans="1:6" x14ac:dyDescent="0.25">
      <c r="A1073" s="317"/>
      <c r="B1073" s="25"/>
      <c r="C1073" s="127"/>
      <c r="D1073" s="269"/>
      <c r="E1073" s="641"/>
      <c r="F1073" s="129">
        <f t="shared" si="149"/>
        <v>0</v>
      </c>
    </row>
    <row r="1074" spans="1:6" x14ac:dyDescent="0.25">
      <c r="A1074" s="35">
        <v>11</v>
      </c>
      <c r="B1074" s="25" t="s">
        <v>199</v>
      </c>
      <c r="C1074" s="127">
        <v>3304.89</v>
      </c>
      <c r="D1074" s="269" t="s">
        <v>11</v>
      </c>
      <c r="E1074" s="641"/>
      <c r="F1074" s="129">
        <f t="shared" si="149"/>
        <v>0</v>
      </c>
    </row>
    <row r="1075" spans="1:6" x14ac:dyDescent="0.25">
      <c r="A1075" s="452"/>
      <c r="B1075" s="453" t="s">
        <v>760</v>
      </c>
      <c r="C1075" s="454"/>
      <c r="D1075" s="455"/>
      <c r="E1075" s="669"/>
      <c r="F1075" s="456">
        <f>SUM(F1026:F1074)</f>
        <v>0</v>
      </c>
    </row>
    <row r="1076" spans="1:6" x14ac:dyDescent="0.25">
      <c r="A1076" s="457"/>
      <c r="B1076" s="458"/>
      <c r="C1076" s="459"/>
      <c r="D1076" s="460"/>
      <c r="E1076" s="670"/>
      <c r="F1076" s="461"/>
    </row>
    <row r="1077" spans="1:6" x14ac:dyDescent="0.25">
      <c r="A1077" s="232" t="s">
        <v>11</v>
      </c>
      <c r="B1077" s="462" t="s">
        <v>548</v>
      </c>
      <c r="C1077" s="234"/>
      <c r="D1077" s="235"/>
      <c r="E1077" s="625"/>
      <c r="F1077" s="236"/>
    </row>
    <row r="1078" spans="1:6" x14ac:dyDescent="0.25">
      <c r="A1078" s="85"/>
      <c r="B1078" s="86"/>
      <c r="C1078" s="87"/>
      <c r="D1078" s="88"/>
      <c r="E1078" s="601"/>
      <c r="F1078" s="89"/>
    </row>
    <row r="1079" spans="1:6" x14ac:dyDescent="0.25">
      <c r="A1079" s="239" t="s">
        <v>761</v>
      </c>
      <c r="B1079" s="463" t="s">
        <v>809</v>
      </c>
      <c r="C1079" s="127"/>
      <c r="D1079" s="128"/>
      <c r="E1079" s="612"/>
      <c r="F1079" s="129"/>
    </row>
    <row r="1080" spans="1:6" x14ac:dyDescent="0.25">
      <c r="A1080" s="85"/>
      <c r="B1080" s="86"/>
      <c r="C1080" s="87"/>
      <c r="D1080" s="88"/>
      <c r="E1080" s="601"/>
      <c r="F1080" s="89"/>
    </row>
    <row r="1081" spans="1:6" x14ac:dyDescent="0.25">
      <c r="A1081" s="464" t="s">
        <v>3</v>
      </c>
      <c r="B1081" s="465" t="s">
        <v>591</v>
      </c>
      <c r="C1081" s="466"/>
      <c r="D1081" s="467"/>
      <c r="E1081" s="671"/>
      <c r="F1081" s="468"/>
    </row>
    <row r="1082" spans="1:6" x14ac:dyDescent="0.25">
      <c r="A1082" s="143">
        <v>1</v>
      </c>
      <c r="B1082" s="96" t="s">
        <v>139</v>
      </c>
      <c r="C1082" s="469"/>
      <c r="D1082" s="123"/>
      <c r="E1082" s="14"/>
      <c r="F1082" s="151"/>
    </row>
    <row r="1083" spans="1:6" x14ac:dyDescent="0.25">
      <c r="A1083" s="470">
        <f>+A1082+0.1</f>
        <v>1.1000000000000001</v>
      </c>
      <c r="B1083" s="16" t="s">
        <v>590</v>
      </c>
      <c r="C1083" s="471">
        <v>2</v>
      </c>
      <c r="D1083" s="94" t="s">
        <v>202</v>
      </c>
      <c r="E1083" s="672"/>
      <c r="F1083" s="472">
        <f>ROUND(C1083*E1083,2)</f>
        <v>0</v>
      </c>
    </row>
    <row r="1084" spans="1:6" x14ac:dyDescent="0.25">
      <c r="A1084" s="176">
        <f>A1083+0.1</f>
        <v>1.2</v>
      </c>
      <c r="B1084" s="166" t="s">
        <v>203</v>
      </c>
      <c r="C1084" s="149">
        <v>2</v>
      </c>
      <c r="D1084" s="108" t="s">
        <v>201</v>
      </c>
      <c r="E1084" s="673"/>
      <c r="F1084" s="473">
        <f>ROUND(C1084*E1084,2)</f>
        <v>0</v>
      </c>
    </row>
    <row r="1085" spans="1:6" x14ac:dyDescent="0.25">
      <c r="A1085" s="55"/>
      <c r="B1085" s="166"/>
      <c r="C1085" s="149"/>
      <c r="D1085" s="108"/>
      <c r="E1085" s="673"/>
      <c r="F1085" s="473"/>
    </row>
    <row r="1086" spans="1:6" x14ac:dyDescent="0.25">
      <c r="A1086" s="51">
        <v>2</v>
      </c>
      <c r="B1086" s="474" t="s">
        <v>17</v>
      </c>
      <c r="C1086" s="475"/>
      <c r="D1086" s="83"/>
      <c r="E1086" s="602"/>
      <c r="F1086" s="476">
        <f>ROUND(C1086*E1086,2)</f>
        <v>0</v>
      </c>
    </row>
    <row r="1087" spans="1:6" x14ac:dyDescent="0.25">
      <c r="A1087" s="451">
        <v>2.1</v>
      </c>
      <c r="B1087" s="477" t="s">
        <v>96</v>
      </c>
      <c r="C1087" s="475">
        <v>104.75</v>
      </c>
      <c r="D1087" s="478" t="s">
        <v>5</v>
      </c>
      <c r="E1087" s="602"/>
      <c r="F1087" s="476">
        <f>ROUND(C1087*E1087,2)</f>
        <v>0</v>
      </c>
    </row>
    <row r="1088" spans="1:6" x14ac:dyDescent="0.25">
      <c r="A1088" s="451">
        <v>2.2000000000000002</v>
      </c>
      <c r="B1088" s="156" t="s">
        <v>556</v>
      </c>
      <c r="C1088" s="475">
        <v>16.3</v>
      </c>
      <c r="D1088" s="478" t="s">
        <v>6</v>
      </c>
      <c r="E1088" s="674"/>
      <c r="F1088" s="476">
        <f>ROUND(C1088*E1088,2)</f>
        <v>0</v>
      </c>
    </row>
    <row r="1089" spans="1:6" x14ac:dyDescent="0.25">
      <c r="A1089" s="451">
        <v>2.2999999999999998</v>
      </c>
      <c r="B1089" s="156" t="s">
        <v>555</v>
      </c>
      <c r="C1089" s="475">
        <v>106.14</v>
      </c>
      <c r="D1089" s="478" t="s">
        <v>18</v>
      </c>
      <c r="E1089" s="674"/>
      <c r="F1089" s="476">
        <f>ROUND(C1089*E1089,2)</f>
        <v>0</v>
      </c>
    </row>
    <row r="1090" spans="1:6" x14ac:dyDescent="0.25">
      <c r="A1090" s="451"/>
      <c r="B1090" s="479"/>
      <c r="C1090" s="475"/>
      <c r="D1090" s="83"/>
      <c r="E1090" s="602"/>
      <c r="F1090" s="476"/>
    </row>
    <row r="1091" spans="1:6" x14ac:dyDescent="0.25">
      <c r="A1091" s="51">
        <v>3</v>
      </c>
      <c r="B1091" s="480" t="s">
        <v>204</v>
      </c>
      <c r="C1091" s="475"/>
      <c r="D1091" s="83"/>
      <c r="E1091" s="602"/>
      <c r="F1091" s="476">
        <f t="shared" ref="F1091:F1130" si="150">ROUND(C1091*E1091,2)</f>
        <v>0</v>
      </c>
    </row>
    <row r="1092" spans="1:6" x14ac:dyDescent="0.25">
      <c r="A1092" s="451">
        <v>3.1</v>
      </c>
      <c r="B1092" s="156" t="s">
        <v>205</v>
      </c>
      <c r="C1092" s="475">
        <v>3.35</v>
      </c>
      <c r="D1092" s="478" t="s">
        <v>8</v>
      </c>
      <c r="E1092" s="602"/>
      <c r="F1092" s="476">
        <f t="shared" si="150"/>
        <v>0</v>
      </c>
    </row>
    <row r="1093" spans="1:6" x14ac:dyDescent="0.25">
      <c r="A1093" s="451">
        <v>3.2</v>
      </c>
      <c r="B1093" s="156" t="s">
        <v>206</v>
      </c>
      <c r="C1093" s="475">
        <v>6.23</v>
      </c>
      <c r="D1093" s="478" t="s">
        <v>8</v>
      </c>
      <c r="E1093" s="602"/>
      <c r="F1093" s="476">
        <f t="shared" si="150"/>
        <v>0</v>
      </c>
    </row>
    <row r="1094" spans="1:6" x14ac:dyDescent="0.25">
      <c r="A1094" s="451">
        <v>3.3</v>
      </c>
      <c r="B1094" s="156" t="s">
        <v>207</v>
      </c>
      <c r="C1094" s="475">
        <v>14.72</v>
      </c>
      <c r="D1094" s="478" t="s">
        <v>8</v>
      </c>
      <c r="E1094" s="602"/>
      <c r="F1094" s="476">
        <f t="shared" si="150"/>
        <v>0</v>
      </c>
    </row>
    <row r="1095" spans="1:6" x14ac:dyDescent="0.25">
      <c r="A1095" s="451">
        <v>3.4</v>
      </c>
      <c r="B1095" s="156" t="s">
        <v>208</v>
      </c>
      <c r="C1095" s="475">
        <v>17.23</v>
      </c>
      <c r="D1095" s="478" t="s">
        <v>8</v>
      </c>
      <c r="E1095" s="602"/>
      <c r="F1095" s="476">
        <f t="shared" si="150"/>
        <v>0</v>
      </c>
    </row>
    <row r="1096" spans="1:6" x14ac:dyDescent="0.25">
      <c r="A1096" s="451">
        <v>3.5</v>
      </c>
      <c r="B1096" s="156" t="s">
        <v>209</v>
      </c>
      <c r="C1096" s="475">
        <v>0.46</v>
      </c>
      <c r="D1096" s="478" t="s">
        <v>8</v>
      </c>
      <c r="E1096" s="602"/>
      <c r="F1096" s="476">
        <f t="shared" si="150"/>
        <v>0</v>
      </c>
    </row>
    <row r="1097" spans="1:6" x14ac:dyDescent="0.25">
      <c r="A1097" s="451">
        <v>3.6</v>
      </c>
      <c r="B1097" s="156" t="s">
        <v>210</v>
      </c>
      <c r="C1097" s="475">
        <v>0.14000000000000001</v>
      </c>
      <c r="D1097" s="478" t="s">
        <v>8</v>
      </c>
      <c r="E1097" s="602"/>
      <c r="F1097" s="476">
        <f t="shared" si="150"/>
        <v>0</v>
      </c>
    </row>
    <row r="1098" spans="1:6" x14ac:dyDescent="0.25">
      <c r="A1098" s="451">
        <v>3.7</v>
      </c>
      <c r="B1098" s="156" t="s">
        <v>211</v>
      </c>
      <c r="C1098" s="475">
        <v>1.51</v>
      </c>
      <c r="D1098" s="478" t="s">
        <v>8</v>
      </c>
      <c r="E1098" s="602"/>
      <c r="F1098" s="476">
        <f t="shared" si="150"/>
        <v>0</v>
      </c>
    </row>
    <row r="1099" spans="1:6" x14ac:dyDescent="0.25">
      <c r="A1099" s="451">
        <v>3.8</v>
      </c>
      <c r="B1099" s="156" t="s">
        <v>212</v>
      </c>
      <c r="C1099" s="475">
        <v>0.53</v>
      </c>
      <c r="D1099" s="478" t="s">
        <v>8</v>
      </c>
      <c r="E1099" s="602"/>
      <c r="F1099" s="476">
        <f t="shared" si="150"/>
        <v>0</v>
      </c>
    </row>
    <row r="1100" spans="1:6" x14ac:dyDescent="0.25">
      <c r="A1100" s="451"/>
      <c r="B1100" s="479"/>
      <c r="C1100" s="475"/>
      <c r="D1100" s="83"/>
      <c r="E1100" s="602"/>
      <c r="F1100" s="476">
        <f t="shared" si="150"/>
        <v>0</v>
      </c>
    </row>
    <row r="1101" spans="1:6" x14ac:dyDescent="0.25">
      <c r="A1101" s="51">
        <v>4</v>
      </c>
      <c r="B1101" s="474" t="s">
        <v>19</v>
      </c>
      <c r="C1101" s="475"/>
      <c r="D1101" s="83"/>
      <c r="E1101" s="602"/>
      <c r="F1101" s="476">
        <f t="shared" si="150"/>
        <v>0</v>
      </c>
    </row>
    <row r="1102" spans="1:6" x14ac:dyDescent="0.25">
      <c r="A1102" s="451">
        <v>4.0999999999999996</v>
      </c>
      <c r="B1102" s="156" t="s">
        <v>213</v>
      </c>
      <c r="C1102" s="475">
        <v>50.75</v>
      </c>
      <c r="D1102" s="481" t="s">
        <v>9</v>
      </c>
      <c r="E1102" s="675"/>
      <c r="F1102" s="476">
        <f>ROUND(C1102*E1102,2)</f>
        <v>0</v>
      </c>
    </row>
    <row r="1103" spans="1:6" x14ac:dyDescent="0.25">
      <c r="A1103" s="451">
        <f>+A1102+0.1</f>
        <v>4.2</v>
      </c>
      <c r="B1103" s="156" t="s">
        <v>214</v>
      </c>
      <c r="C1103" s="475">
        <v>50.75</v>
      </c>
      <c r="D1103" s="481" t="s">
        <v>9</v>
      </c>
      <c r="E1103" s="602"/>
      <c r="F1103" s="476">
        <f t="shared" ref="F1103:F1108" si="151">ROUND(C1103*E1103,2)</f>
        <v>0</v>
      </c>
    </row>
    <row r="1104" spans="1:6" x14ac:dyDescent="0.25">
      <c r="A1104" s="451">
        <f t="shared" ref="A1104:A1109" si="152">+A1103+0.1</f>
        <v>4.3</v>
      </c>
      <c r="B1104" s="156" t="s">
        <v>108</v>
      </c>
      <c r="C1104" s="475">
        <v>78.06</v>
      </c>
      <c r="D1104" s="481" t="s">
        <v>9</v>
      </c>
      <c r="E1104" s="602"/>
      <c r="F1104" s="476">
        <f t="shared" si="151"/>
        <v>0</v>
      </c>
    </row>
    <row r="1105" spans="1:6" x14ac:dyDescent="0.25">
      <c r="A1105" s="451">
        <f t="shared" si="152"/>
        <v>4.4000000000000004</v>
      </c>
      <c r="B1105" s="156" t="s">
        <v>30</v>
      </c>
      <c r="C1105" s="475">
        <v>81.569999999999993</v>
      </c>
      <c r="D1105" s="481" t="s">
        <v>9</v>
      </c>
      <c r="E1105" s="602"/>
      <c r="F1105" s="476">
        <f t="shared" si="151"/>
        <v>0</v>
      </c>
    </row>
    <row r="1106" spans="1:6" x14ac:dyDescent="0.25">
      <c r="A1106" s="451">
        <f t="shared" si="152"/>
        <v>4.5</v>
      </c>
      <c r="B1106" s="156" t="s">
        <v>23</v>
      </c>
      <c r="C1106" s="475">
        <v>56.61</v>
      </c>
      <c r="D1106" s="481" t="s">
        <v>9</v>
      </c>
      <c r="E1106" s="14"/>
      <c r="F1106" s="476">
        <f t="shared" si="151"/>
        <v>0</v>
      </c>
    </row>
    <row r="1107" spans="1:6" x14ac:dyDescent="0.25">
      <c r="A1107" s="451">
        <f t="shared" si="152"/>
        <v>4.5999999999999996</v>
      </c>
      <c r="B1107" s="156" t="s">
        <v>24</v>
      </c>
      <c r="C1107" s="475">
        <v>45.94</v>
      </c>
      <c r="D1107" s="83" t="s">
        <v>11</v>
      </c>
      <c r="E1107" s="602"/>
      <c r="F1107" s="476">
        <f t="shared" si="151"/>
        <v>0</v>
      </c>
    </row>
    <row r="1108" spans="1:6" x14ac:dyDescent="0.25">
      <c r="A1108" s="451">
        <f t="shared" si="152"/>
        <v>4.7</v>
      </c>
      <c r="B1108" s="156" t="s">
        <v>122</v>
      </c>
      <c r="C1108" s="475">
        <v>81.569999999999993</v>
      </c>
      <c r="D1108" s="481" t="s">
        <v>9</v>
      </c>
      <c r="E1108" s="676"/>
      <c r="F1108" s="476">
        <f t="shared" si="151"/>
        <v>0</v>
      </c>
    </row>
    <row r="1109" spans="1:6" x14ac:dyDescent="0.25">
      <c r="A1109" s="451">
        <f t="shared" si="152"/>
        <v>4.8</v>
      </c>
      <c r="B1109" s="82" t="s">
        <v>234</v>
      </c>
      <c r="C1109" s="120">
        <v>1</v>
      </c>
      <c r="D1109" s="482" t="s">
        <v>10</v>
      </c>
      <c r="E1109" s="677"/>
      <c r="F1109" s="84">
        <f>ROUND(C1109*E1109,20)</f>
        <v>0</v>
      </c>
    </row>
    <row r="1110" spans="1:6" x14ac:dyDescent="0.25">
      <c r="A1110" s="451"/>
      <c r="B1110" s="479"/>
      <c r="C1110" s="475"/>
      <c r="D1110" s="83"/>
      <c r="E1110" s="602"/>
      <c r="F1110" s="476"/>
    </row>
    <row r="1111" spans="1:6" ht="25.5" x14ac:dyDescent="0.25">
      <c r="A1111" s="199">
        <v>5</v>
      </c>
      <c r="B1111" s="483" t="s">
        <v>233</v>
      </c>
      <c r="C1111" s="484">
        <v>61.2</v>
      </c>
      <c r="D1111" s="485" t="s">
        <v>11</v>
      </c>
      <c r="E1111" s="635"/>
      <c r="F1111" s="486">
        <f>ROUND(C1111*E1111,2)</f>
        <v>0</v>
      </c>
    </row>
    <row r="1112" spans="1:6" x14ac:dyDescent="0.25">
      <c r="A1112" s="199"/>
      <c r="B1112" s="483"/>
      <c r="C1112" s="484"/>
      <c r="D1112" s="485"/>
      <c r="E1112" s="635"/>
      <c r="F1112" s="486"/>
    </row>
    <row r="1113" spans="1:6" x14ac:dyDescent="0.25">
      <c r="A1113" s="51">
        <v>6</v>
      </c>
      <c r="B1113" s="440" t="s">
        <v>215</v>
      </c>
      <c r="C1113" s="475">
        <v>1</v>
      </c>
      <c r="D1113" s="83" t="s">
        <v>60</v>
      </c>
      <c r="E1113" s="602"/>
      <c r="F1113" s="476">
        <f>ROUND(C1113*E1113,2)</f>
        <v>0</v>
      </c>
    </row>
    <row r="1114" spans="1:6" x14ac:dyDescent="0.25">
      <c r="A1114" s="51"/>
      <c r="B1114" s="440"/>
      <c r="C1114" s="475"/>
      <c r="D1114" s="83"/>
      <c r="E1114" s="602"/>
      <c r="F1114" s="476"/>
    </row>
    <row r="1115" spans="1:6" x14ac:dyDescent="0.25">
      <c r="A1115" s="51">
        <v>7</v>
      </c>
      <c r="B1115" s="487" t="s">
        <v>216</v>
      </c>
      <c r="C1115" s="475">
        <v>44.17</v>
      </c>
      <c r="D1115" s="478" t="s">
        <v>8</v>
      </c>
      <c r="E1115" s="635"/>
      <c r="F1115" s="476">
        <f>ROUND(C1115*E1115,2)</f>
        <v>0</v>
      </c>
    </row>
    <row r="1116" spans="1:6" x14ac:dyDescent="0.25">
      <c r="A1116" s="51"/>
      <c r="B1116" s="487"/>
      <c r="C1116" s="475"/>
      <c r="D1116" s="478"/>
      <c r="E1116" s="635"/>
      <c r="F1116" s="476"/>
    </row>
    <row r="1117" spans="1:6" x14ac:dyDescent="0.25">
      <c r="A1117" s="51">
        <v>8</v>
      </c>
      <c r="B1117" s="440" t="s">
        <v>217</v>
      </c>
      <c r="C1117" s="475">
        <v>3</v>
      </c>
      <c r="D1117" s="83" t="s">
        <v>112</v>
      </c>
      <c r="E1117" s="678"/>
      <c r="F1117" s="476">
        <f>ROUND(C1117*E1117,2)</f>
        <v>0</v>
      </c>
    </row>
    <row r="1118" spans="1:6" x14ac:dyDescent="0.25">
      <c r="A1118" s="451"/>
      <c r="B1118" s="479"/>
      <c r="C1118" s="475"/>
      <c r="D1118" s="83"/>
      <c r="E1118" s="602"/>
      <c r="F1118" s="476">
        <f t="shared" si="150"/>
        <v>0</v>
      </c>
    </row>
    <row r="1119" spans="1:6" x14ac:dyDescent="0.25">
      <c r="A1119" s="51">
        <v>9</v>
      </c>
      <c r="B1119" s="474" t="s">
        <v>218</v>
      </c>
      <c r="C1119" s="475"/>
      <c r="D1119" s="83"/>
      <c r="E1119" s="602"/>
      <c r="F1119" s="476">
        <f t="shared" si="150"/>
        <v>0</v>
      </c>
    </row>
    <row r="1120" spans="1:6" x14ac:dyDescent="0.25">
      <c r="A1120" s="451">
        <v>9.1</v>
      </c>
      <c r="B1120" s="16" t="s">
        <v>219</v>
      </c>
      <c r="C1120" s="475">
        <v>5</v>
      </c>
      <c r="D1120" s="123" t="s">
        <v>10</v>
      </c>
      <c r="E1120" s="602"/>
      <c r="F1120" s="476">
        <f t="shared" si="150"/>
        <v>0</v>
      </c>
    </row>
    <row r="1121" spans="1:6" x14ac:dyDescent="0.25">
      <c r="A1121" s="451">
        <v>9.1999999999999993</v>
      </c>
      <c r="B1121" s="16" t="s">
        <v>220</v>
      </c>
      <c r="C1121" s="475">
        <v>3</v>
      </c>
      <c r="D1121" s="123" t="s">
        <v>10</v>
      </c>
      <c r="E1121" s="602"/>
      <c r="F1121" s="476">
        <f t="shared" si="150"/>
        <v>0</v>
      </c>
    </row>
    <row r="1122" spans="1:6" x14ac:dyDescent="0.25">
      <c r="A1122" s="451">
        <v>9.3000000000000007</v>
      </c>
      <c r="B1122" s="156" t="s">
        <v>221</v>
      </c>
      <c r="C1122" s="475">
        <v>4</v>
      </c>
      <c r="D1122" s="123" t="s">
        <v>10</v>
      </c>
      <c r="E1122" s="602"/>
      <c r="F1122" s="476">
        <f t="shared" si="150"/>
        <v>0</v>
      </c>
    </row>
    <row r="1123" spans="1:6" x14ac:dyDescent="0.25">
      <c r="A1123" s="451">
        <v>9.4</v>
      </c>
      <c r="B1123" s="156" t="s">
        <v>222</v>
      </c>
      <c r="C1123" s="475">
        <v>3</v>
      </c>
      <c r="D1123" s="123" t="s">
        <v>10</v>
      </c>
      <c r="E1123" s="602"/>
      <c r="F1123" s="476">
        <f t="shared" si="150"/>
        <v>0</v>
      </c>
    </row>
    <row r="1124" spans="1:6" x14ac:dyDescent="0.25">
      <c r="A1124" s="451">
        <v>9.5</v>
      </c>
      <c r="B1124" s="156" t="s">
        <v>223</v>
      </c>
      <c r="C1124" s="475">
        <v>4</v>
      </c>
      <c r="D1124" s="123" t="s">
        <v>10</v>
      </c>
      <c r="E1124" s="602"/>
      <c r="F1124" s="476">
        <f t="shared" si="150"/>
        <v>0</v>
      </c>
    </row>
    <row r="1125" spans="1:6" x14ac:dyDescent="0.25">
      <c r="A1125" s="451">
        <v>9.6</v>
      </c>
      <c r="B1125" s="156" t="s">
        <v>224</v>
      </c>
      <c r="C1125" s="475">
        <v>4</v>
      </c>
      <c r="D1125" s="123" t="s">
        <v>10</v>
      </c>
      <c r="E1125" s="602"/>
      <c r="F1125" s="476">
        <f t="shared" si="150"/>
        <v>0</v>
      </c>
    </row>
    <row r="1126" spans="1:6" x14ac:dyDescent="0.25">
      <c r="A1126" s="451">
        <v>9.6999999999999993</v>
      </c>
      <c r="B1126" s="156" t="s">
        <v>225</v>
      </c>
      <c r="C1126" s="475">
        <v>27.95</v>
      </c>
      <c r="D1126" s="478" t="s">
        <v>5</v>
      </c>
      <c r="E1126" s="14"/>
      <c r="F1126" s="476">
        <f t="shared" si="150"/>
        <v>0</v>
      </c>
    </row>
    <row r="1127" spans="1:6" x14ac:dyDescent="0.25">
      <c r="A1127" s="451">
        <v>9.8000000000000007</v>
      </c>
      <c r="B1127" s="156" t="s">
        <v>155</v>
      </c>
      <c r="C1127" s="475">
        <v>1.28</v>
      </c>
      <c r="D1127" s="478" t="s">
        <v>8</v>
      </c>
      <c r="E1127" s="679"/>
      <c r="F1127" s="476">
        <f t="shared" si="150"/>
        <v>0</v>
      </c>
    </row>
    <row r="1128" spans="1:6" x14ac:dyDescent="0.25">
      <c r="A1128" s="451">
        <v>9.9</v>
      </c>
      <c r="B1128" s="156" t="s">
        <v>226</v>
      </c>
      <c r="C1128" s="475">
        <v>25.34</v>
      </c>
      <c r="D1128" s="478" t="s">
        <v>6</v>
      </c>
      <c r="E1128" s="602"/>
      <c r="F1128" s="476">
        <f t="shared" si="150"/>
        <v>0</v>
      </c>
    </row>
    <row r="1129" spans="1:6" x14ac:dyDescent="0.25">
      <c r="A1129" s="488">
        <v>9.1</v>
      </c>
      <c r="B1129" s="156" t="s">
        <v>135</v>
      </c>
      <c r="C1129" s="475">
        <v>3.13</v>
      </c>
      <c r="D1129" s="478" t="s">
        <v>18</v>
      </c>
      <c r="E1129" s="602"/>
      <c r="F1129" s="476">
        <f t="shared" si="150"/>
        <v>0</v>
      </c>
    </row>
    <row r="1130" spans="1:6" x14ac:dyDescent="0.25">
      <c r="A1130" s="488">
        <v>9.11</v>
      </c>
      <c r="B1130" s="156" t="s">
        <v>227</v>
      </c>
      <c r="C1130" s="475">
        <v>22.7</v>
      </c>
      <c r="D1130" s="83" t="s">
        <v>11</v>
      </c>
      <c r="E1130" s="602"/>
      <c r="F1130" s="476">
        <f t="shared" si="150"/>
        <v>0</v>
      </c>
    </row>
    <row r="1131" spans="1:6" x14ac:dyDescent="0.25">
      <c r="A1131" s="488">
        <v>9.1199999999999992</v>
      </c>
      <c r="B1131" s="156" t="s">
        <v>228</v>
      </c>
      <c r="C1131" s="475">
        <v>18.3</v>
      </c>
      <c r="D1131" s="83" t="s">
        <v>11</v>
      </c>
      <c r="E1131" s="602"/>
      <c r="F1131" s="476">
        <f>ROUND(C1131*E1131,2)</f>
        <v>0</v>
      </c>
    </row>
    <row r="1132" spans="1:6" x14ac:dyDescent="0.25">
      <c r="A1132" s="488">
        <v>9.1300000000000008</v>
      </c>
      <c r="B1132" s="156" t="s">
        <v>229</v>
      </c>
      <c r="C1132" s="475">
        <v>1</v>
      </c>
      <c r="D1132" s="123" t="s">
        <v>10</v>
      </c>
      <c r="E1132" s="602"/>
      <c r="F1132" s="476">
        <f>ROUND(C1132*E1132,2)</f>
        <v>0</v>
      </c>
    </row>
    <row r="1133" spans="1:6" x14ac:dyDescent="0.25">
      <c r="A1133" s="488"/>
      <c r="B1133" s="156"/>
      <c r="C1133" s="475"/>
      <c r="D1133" s="83"/>
      <c r="E1133" s="602"/>
      <c r="F1133" s="476"/>
    </row>
    <row r="1134" spans="1:6" x14ac:dyDescent="0.25">
      <c r="A1134" s="143">
        <v>10</v>
      </c>
      <c r="B1134" s="157" t="s">
        <v>230</v>
      </c>
      <c r="C1134" s="120"/>
      <c r="D1134" s="482"/>
      <c r="E1134" s="677"/>
      <c r="F1134" s="84"/>
    </row>
    <row r="1135" spans="1:6" ht="38.25" x14ac:dyDescent="0.25">
      <c r="A1135" s="118">
        <f>+A1134+0.1</f>
        <v>10.1</v>
      </c>
      <c r="B1135" s="114" t="s">
        <v>231</v>
      </c>
      <c r="C1135" s="120">
        <v>2.2000000000000002</v>
      </c>
      <c r="D1135" s="482" t="s">
        <v>11</v>
      </c>
      <c r="E1135" s="677"/>
      <c r="F1135" s="84">
        <f>ROUND(C1135*E1135,20)</f>
        <v>0</v>
      </c>
    </row>
    <row r="1136" spans="1:6" x14ac:dyDescent="0.25">
      <c r="A1136" s="118">
        <f>+A1135+0.1</f>
        <v>10.199999999999999</v>
      </c>
      <c r="B1136" s="16" t="s">
        <v>232</v>
      </c>
      <c r="C1136" s="120">
        <v>2.2999999999999998</v>
      </c>
      <c r="D1136" s="482" t="s">
        <v>11</v>
      </c>
      <c r="E1136" s="677"/>
      <c r="F1136" s="84">
        <f>ROUND(C1136*E1136,20)</f>
        <v>0</v>
      </c>
    </row>
    <row r="1137" spans="1:6" x14ac:dyDescent="0.25">
      <c r="A1137" s="488"/>
      <c r="B1137" s="479"/>
      <c r="C1137" s="475"/>
      <c r="D1137" s="83"/>
      <c r="E1137" s="602"/>
      <c r="F1137" s="476"/>
    </row>
    <row r="1138" spans="1:6" x14ac:dyDescent="0.25">
      <c r="A1138" s="143">
        <v>11</v>
      </c>
      <c r="B1138" s="212" t="s">
        <v>601</v>
      </c>
      <c r="C1138" s="475">
        <v>19.559999999999999</v>
      </c>
      <c r="D1138" s="481" t="s">
        <v>9</v>
      </c>
      <c r="E1138" s="602"/>
      <c r="F1138" s="476">
        <f t="shared" ref="F1138:F1139" si="153">ROUND(C1138*E1138,2)</f>
        <v>0</v>
      </c>
    </row>
    <row r="1139" spans="1:6" x14ac:dyDescent="0.25">
      <c r="A1139" s="171"/>
      <c r="B1139" s="479"/>
      <c r="C1139" s="475"/>
      <c r="D1139" s="83"/>
      <c r="E1139" s="602"/>
      <c r="F1139" s="476">
        <f t="shared" si="153"/>
        <v>0</v>
      </c>
    </row>
    <row r="1140" spans="1:6" x14ac:dyDescent="0.25">
      <c r="A1140" s="489"/>
      <c r="B1140" s="82"/>
      <c r="C1140" s="120"/>
      <c r="D1140" s="482"/>
      <c r="E1140" s="677"/>
      <c r="F1140" s="84"/>
    </row>
    <row r="1141" spans="1:6" x14ac:dyDescent="0.25">
      <c r="A1141" s="143" t="s">
        <v>15</v>
      </c>
      <c r="B1141" s="343" t="s">
        <v>276</v>
      </c>
      <c r="C1141" s="15"/>
      <c r="D1141" s="83"/>
      <c r="E1141" s="14"/>
      <c r="F1141" s="333"/>
    </row>
    <row r="1142" spans="1:6" x14ac:dyDescent="0.25">
      <c r="A1142" s="490">
        <v>1</v>
      </c>
      <c r="B1142" s="491" t="s">
        <v>77</v>
      </c>
      <c r="C1142" s="492">
        <v>1</v>
      </c>
      <c r="D1142" s="493" t="s">
        <v>25</v>
      </c>
      <c r="E1142" s="14"/>
      <c r="F1142" s="151">
        <f t="shared" ref="F1142" si="154">ROUND(C1142*E1142,2)</f>
        <v>0</v>
      </c>
    </row>
    <row r="1143" spans="1:6" x14ac:dyDescent="0.25">
      <c r="A1143" s="55"/>
      <c r="B1143" s="494"/>
      <c r="C1143" s="492"/>
      <c r="D1143" s="493"/>
      <c r="E1143" s="14"/>
      <c r="F1143" s="333"/>
    </row>
    <row r="1144" spans="1:6" x14ac:dyDescent="0.25">
      <c r="A1144" s="65">
        <v>2</v>
      </c>
      <c r="B1144" s="157" t="s">
        <v>17</v>
      </c>
      <c r="C1144" s="192"/>
      <c r="D1144" s="108"/>
      <c r="E1144" s="620"/>
      <c r="F1144" s="92"/>
    </row>
    <row r="1145" spans="1:6" x14ac:dyDescent="0.25">
      <c r="A1145" s="202">
        <v>2.1</v>
      </c>
      <c r="B1145" s="196" t="s">
        <v>585</v>
      </c>
      <c r="C1145" s="192">
        <v>5.05</v>
      </c>
      <c r="D1145" s="83" t="s">
        <v>8</v>
      </c>
      <c r="E1145" s="621"/>
      <c r="F1145" s="92">
        <f>ROUND(C1145*E1145,2)</f>
        <v>0</v>
      </c>
    </row>
    <row r="1146" spans="1:6" x14ac:dyDescent="0.25">
      <c r="A1146" s="203">
        <v>2.2000000000000002</v>
      </c>
      <c r="B1146" s="148" t="s">
        <v>357</v>
      </c>
      <c r="C1146" s="192">
        <v>2.0699999999999998</v>
      </c>
      <c r="D1146" s="83" t="s">
        <v>6</v>
      </c>
      <c r="E1146" s="620"/>
      <c r="F1146" s="92">
        <f t="shared" ref="F1146:F1147" si="155">ROUND(C1146*E1146,2)</f>
        <v>0</v>
      </c>
    </row>
    <row r="1147" spans="1:6" x14ac:dyDescent="0.25">
      <c r="A1147" s="202">
        <v>2.2999999999999998</v>
      </c>
      <c r="B1147" s="148" t="s">
        <v>336</v>
      </c>
      <c r="C1147" s="192">
        <v>3.44</v>
      </c>
      <c r="D1147" s="83" t="s">
        <v>18</v>
      </c>
      <c r="E1147" s="623"/>
      <c r="F1147" s="92">
        <f t="shared" si="155"/>
        <v>0</v>
      </c>
    </row>
    <row r="1148" spans="1:6" x14ac:dyDescent="0.25">
      <c r="A1148" s="55"/>
      <c r="B1148" s="494"/>
      <c r="C1148" s="492"/>
      <c r="D1148" s="495"/>
      <c r="E1148" s="14"/>
      <c r="F1148" s="333"/>
    </row>
    <row r="1149" spans="1:6" x14ac:dyDescent="0.25">
      <c r="A1149" s="65">
        <v>3</v>
      </c>
      <c r="B1149" s="496" t="s">
        <v>785</v>
      </c>
      <c r="C1149" s="492"/>
      <c r="D1149" s="495"/>
      <c r="E1149" s="14"/>
      <c r="F1149" s="333"/>
    </row>
    <row r="1150" spans="1:6" x14ac:dyDescent="0.25">
      <c r="A1150" s="155">
        <v>3.1</v>
      </c>
      <c r="B1150" s="491" t="s">
        <v>237</v>
      </c>
      <c r="C1150" s="492">
        <v>1.45</v>
      </c>
      <c r="D1150" s="493" t="s">
        <v>8</v>
      </c>
      <c r="E1150" s="14"/>
      <c r="F1150" s="151">
        <f t="shared" ref="F1150:F1156" si="156">ROUND(C1150*E1150,2)</f>
        <v>0</v>
      </c>
    </row>
    <row r="1151" spans="1:6" x14ac:dyDescent="0.25">
      <c r="A1151" s="155">
        <v>3.2</v>
      </c>
      <c r="B1151" s="491" t="s">
        <v>238</v>
      </c>
      <c r="C1151" s="492">
        <v>0.32</v>
      </c>
      <c r="D1151" s="493" t="s">
        <v>8</v>
      </c>
      <c r="E1151" s="14"/>
      <c r="F1151" s="151">
        <f t="shared" si="156"/>
        <v>0</v>
      </c>
    </row>
    <row r="1152" spans="1:6" x14ac:dyDescent="0.25">
      <c r="A1152" s="155">
        <v>3.3</v>
      </c>
      <c r="B1152" s="497" t="s">
        <v>239</v>
      </c>
      <c r="C1152" s="492">
        <v>0.18</v>
      </c>
      <c r="D1152" s="493" t="s">
        <v>8</v>
      </c>
      <c r="E1152" s="14"/>
      <c r="F1152" s="151">
        <f t="shared" si="156"/>
        <v>0</v>
      </c>
    </row>
    <row r="1153" spans="1:6" x14ac:dyDescent="0.25">
      <c r="A1153" s="155">
        <v>3.4</v>
      </c>
      <c r="B1153" s="491" t="s">
        <v>240</v>
      </c>
      <c r="C1153" s="492">
        <v>0.11</v>
      </c>
      <c r="D1153" s="493" t="s">
        <v>8</v>
      </c>
      <c r="E1153" s="14"/>
      <c r="F1153" s="151">
        <f t="shared" si="156"/>
        <v>0</v>
      </c>
    </row>
    <row r="1154" spans="1:6" x14ac:dyDescent="0.25">
      <c r="A1154" s="155">
        <v>3.5</v>
      </c>
      <c r="B1154" s="491" t="s">
        <v>241</v>
      </c>
      <c r="C1154" s="492">
        <v>0.37</v>
      </c>
      <c r="D1154" s="493" t="s">
        <v>8</v>
      </c>
      <c r="E1154" s="14"/>
      <c r="F1154" s="151">
        <f t="shared" si="156"/>
        <v>0</v>
      </c>
    </row>
    <row r="1155" spans="1:6" x14ac:dyDescent="0.25">
      <c r="A1155" s="155">
        <v>3.6</v>
      </c>
      <c r="B1155" s="491" t="s">
        <v>242</v>
      </c>
      <c r="C1155" s="492">
        <v>0.12</v>
      </c>
      <c r="D1155" s="493" t="s">
        <v>8</v>
      </c>
      <c r="E1155" s="14"/>
      <c r="F1155" s="151">
        <f t="shared" si="156"/>
        <v>0</v>
      </c>
    </row>
    <row r="1156" spans="1:6" x14ac:dyDescent="0.25">
      <c r="A1156" s="155">
        <v>3.7</v>
      </c>
      <c r="B1156" s="491" t="s">
        <v>243</v>
      </c>
      <c r="C1156" s="492">
        <v>0.81</v>
      </c>
      <c r="D1156" s="493" t="s">
        <v>8</v>
      </c>
      <c r="E1156" s="14"/>
      <c r="F1156" s="151">
        <f t="shared" si="156"/>
        <v>0</v>
      </c>
    </row>
    <row r="1157" spans="1:6" x14ac:dyDescent="0.25">
      <c r="A1157" s="55"/>
      <c r="B1157" s="494"/>
      <c r="C1157" s="492"/>
      <c r="D1157" s="495"/>
      <c r="E1157" s="14"/>
      <c r="F1157" s="333"/>
    </row>
    <row r="1158" spans="1:6" x14ac:dyDescent="0.25">
      <c r="A1158" s="65">
        <v>4</v>
      </c>
      <c r="B1158" s="496" t="s">
        <v>150</v>
      </c>
      <c r="C1158" s="492"/>
      <c r="D1158" s="495"/>
      <c r="E1158" s="14"/>
      <c r="F1158" s="333"/>
    </row>
    <row r="1159" spans="1:6" x14ac:dyDescent="0.25">
      <c r="A1159" s="155">
        <v>4.0999999999999996</v>
      </c>
      <c r="B1159" s="16" t="s">
        <v>244</v>
      </c>
      <c r="C1159" s="492">
        <v>4.82</v>
      </c>
      <c r="D1159" s="493" t="s">
        <v>9</v>
      </c>
      <c r="E1159" s="14"/>
      <c r="F1159" s="151">
        <f t="shared" ref="F1159:F1160" si="157">ROUND(C1159*E1159,2)</f>
        <v>0</v>
      </c>
    </row>
    <row r="1160" spans="1:6" x14ac:dyDescent="0.25">
      <c r="A1160" s="155">
        <v>4.2</v>
      </c>
      <c r="B1160" s="16" t="s">
        <v>245</v>
      </c>
      <c r="C1160" s="492">
        <v>22.69</v>
      </c>
      <c r="D1160" s="493" t="s">
        <v>9</v>
      </c>
      <c r="E1160" s="14"/>
      <c r="F1160" s="151">
        <f t="shared" si="157"/>
        <v>0</v>
      </c>
    </row>
    <row r="1161" spans="1:6" x14ac:dyDescent="0.25">
      <c r="A1161" s="55"/>
      <c r="B1161" s="494"/>
      <c r="C1161" s="492"/>
      <c r="D1161" s="495"/>
      <c r="E1161" s="14"/>
      <c r="F1161" s="333"/>
    </row>
    <row r="1162" spans="1:6" x14ac:dyDescent="0.25">
      <c r="A1162" s="65">
        <v>5</v>
      </c>
      <c r="B1162" s="496" t="s">
        <v>33</v>
      </c>
      <c r="C1162" s="492"/>
      <c r="D1162" s="495"/>
      <c r="E1162" s="14"/>
      <c r="F1162" s="333"/>
    </row>
    <row r="1163" spans="1:6" x14ac:dyDescent="0.25">
      <c r="A1163" s="155">
        <v>5.0999999999999996</v>
      </c>
      <c r="B1163" s="491" t="s">
        <v>20</v>
      </c>
      <c r="C1163" s="492">
        <v>9.77</v>
      </c>
      <c r="D1163" s="493" t="s">
        <v>9</v>
      </c>
      <c r="E1163" s="14"/>
      <c r="F1163" s="151">
        <f t="shared" ref="F1163:F1173" si="158">ROUND(C1163*E1163,2)</f>
        <v>0</v>
      </c>
    </row>
    <row r="1164" spans="1:6" x14ac:dyDescent="0.25">
      <c r="A1164" s="155">
        <v>5.2</v>
      </c>
      <c r="B1164" s="491" t="s">
        <v>22</v>
      </c>
      <c r="C1164" s="492">
        <v>26.04</v>
      </c>
      <c r="D1164" s="493" t="s">
        <v>9</v>
      </c>
      <c r="E1164" s="14"/>
      <c r="F1164" s="151">
        <f t="shared" si="158"/>
        <v>0</v>
      </c>
    </row>
    <row r="1165" spans="1:6" x14ac:dyDescent="0.25">
      <c r="A1165" s="155">
        <v>5.3</v>
      </c>
      <c r="B1165" s="491" t="s">
        <v>30</v>
      </c>
      <c r="C1165" s="492">
        <v>20.94</v>
      </c>
      <c r="D1165" s="493" t="s">
        <v>9</v>
      </c>
      <c r="E1165" s="14"/>
      <c r="F1165" s="151">
        <f t="shared" si="158"/>
        <v>0</v>
      </c>
    </row>
    <row r="1166" spans="1:6" x14ac:dyDescent="0.25">
      <c r="A1166" s="155">
        <v>5.4</v>
      </c>
      <c r="B1166" s="491" t="s">
        <v>246</v>
      </c>
      <c r="C1166" s="492">
        <v>9.6199999999999992</v>
      </c>
      <c r="D1166" s="493" t="s">
        <v>9</v>
      </c>
      <c r="E1166" s="14"/>
      <c r="F1166" s="151">
        <f t="shared" si="158"/>
        <v>0</v>
      </c>
    </row>
    <row r="1167" spans="1:6" x14ac:dyDescent="0.25">
      <c r="A1167" s="155">
        <v>5.5</v>
      </c>
      <c r="B1167" s="491" t="s">
        <v>24</v>
      </c>
      <c r="C1167" s="492">
        <v>47.6</v>
      </c>
      <c r="D1167" s="495" t="s">
        <v>11</v>
      </c>
      <c r="E1167" s="14"/>
      <c r="F1167" s="151">
        <f t="shared" si="158"/>
        <v>0</v>
      </c>
    </row>
    <row r="1168" spans="1:6" x14ac:dyDescent="0.25">
      <c r="A1168" s="155">
        <v>5.6</v>
      </c>
      <c r="B1168" s="491" t="s">
        <v>32</v>
      </c>
      <c r="C1168" s="492">
        <v>2.02</v>
      </c>
      <c r="D1168" s="495" t="s">
        <v>11</v>
      </c>
      <c r="E1168" s="14"/>
      <c r="F1168" s="151">
        <f t="shared" si="158"/>
        <v>0</v>
      </c>
    </row>
    <row r="1169" spans="1:6" x14ac:dyDescent="0.25">
      <c r="A1169" s="155">
        <v>5.7</v>
      </c>
      <c r="B1169" s="491" t="s">
        <v>65</v>
      </c>
      <c r="C1169" s="492">
        <v>10.1</v>
      </c>
      <c r="D1169" s="495" t="s">
        <v>11</v>
      </c>
      <c r="E1169" s="14"/>
      <c r="F1169" s="151">
        <f t="shared" si="158"/>
        <v>0</v>
      </c>
    </row>
    <row r="1170" spans="1:6" x14ac:dyDescent="0.25">
      <c r="A1170" s="155">
        <v>5.8</v>
      </c>
      <c r="B1170" s="491" t="s">
        <v>247</v>
      </c>
      <c r="C1170" s="492">
        <v>6.02</v>
      </c>
      <c r="D1170" s="495" t="s">
        <v>11</v>
      </c>
      <c r="E1170" s="14"/>
      <c r="F1170" s="151">
        <f t="shared" si="158"/>
        <v>0</v>
      </c>
    </row>
    <row r="1171" spans="1:6" x14ac:dyDescent="0.25">
      <c r="A1171" s="155">
        <v>5.9</v>
      </c>
      <c r="B1171" s="491" t="s">
        <v>248</v>
      </c>
      <c r="C1171" s="492">
        <v>10.58</v>
      </c>
      <c r="D1171" s="493" t="s">
        <v>9</v>
      </c>
      <c r="E1171" s="14"/>
      <c r="F1171" s="151">
        <f t="shared" si="158"/>
        <v>0</v>
      </c>
    </row>
    <row r="1172" spans="1:6" x14ac:dyDescent="0.25">
      <c r="A1172" s="488">
        <v>5.0999999999999996</v>
      </c>
      <c r="B1172" s="491" t="s">
        <v>249</v>
      </c>
      <c r="C1172" s="492">
        <v>2.84</v>
      </c>
      <c r="D1172" s="493" t="s">
        <v>9</v>
      </c>
      <c r="E1172" s="14"/>
      <c r="F1172" s="151">
        <f t="shared" si="158"/>
        <v>0</v>
      </c>
    </row>
    <row r="1173" spans="1:6" x14ac:dyDescent="0.25">
      <c r="A1173" s="155">
        <v>5.1100000000000003</v>
      </c>
      <c r="B1173" s="491" t="s">
        <v>250</v>
      </c>
      <c r="C1173" s="492">
        <v>44.14</v>
      </c>
      <c r="D1173" s="493" t="s">
        <v>9</v>
      </c>
      <c r="E1173" s="14"/>
      <c r="F1173" s="151">
        <f t="shared" si="158"/>
        <v>0</v>
      </c>
    </row>
    <row r="1174" spans="1:6" x14ac:dyDescent="0.25">
      <c r="A1174" s="55"/>
      <c r="B1174" s="494"/>
      <c r="C1174" s="492"/>
      <c r="D1174" s="495"/>
      <c r="E1174" s="14"/>
      <c r="F1174" s="333"/>
    </row>
    <row r="1175" spans="1:6" x14ac:dyDescent="0.25">
      <c r="A1175" s="65">
        <v>6</v>
      </c>
      <c r="B1175" s="498" t="s">
        <v>251</v>
      </c>
      <c r="C1175" s="492">
        <v>5.3</v>
      </c>
      <c r="D1175" s="493" t="s">
        <v>9</v>
      </c>
      <c r="E1175" s="14"/>
      <c r="F1175" s="151">
        <f t="shared" ref="F1175" si="159">ROUND(C1175*E1175,2)</f>
        <v>0</v>
      </c>
    </row>
    <row r="1176" spans="1:6" x14ac:dyDescent="0.25">
      <c r="A1176" s="55"/>
      <c r="B1176" s="494"/>
      <c r="C1176" s="492"/>
      <c r="D1176" s="493"/>
      <c r="E1176" s="14"/>
      <c r="F1176" s="333"/>
    </row>
    <row r="1177" spans="1:6" x14ac:dyDescent="0.25">
      <c r="A1177" s="65">
        <v>7</v>
      </c>
      <c r="B1177" s="212" t="s">
        <v>601</v>
      </c>
      <c r="C1177" s="492">
        <v>6.06</v>
      </c>
      <c r="D1177" s="493" t="s">
        <v>9</v>
      </c>
      <c r="E1177" s="14"/>
      <c r="F1177" s="151">
        <f t="shared" ref="F1177" si="160">ROUND(C1177*E1177,2)</f>
        <v>0</v>
      </c>
    </row>
    <row r="1178" spans="1:6" x14ac:dyDescent="0.25">
      <c r="A1178" s="55"/>
      <c r="B1178" s="494"/>
      <c r="C1178" s="492"/>
      <c r="D1178" s="495"/>
      <c r="E1178" s="14"/>
      <c r="F1178" s="333"/>
    </row>
    <row r="1179" spans="1:6" x14ac:dyDescent="0.25">
      <c r="A1179" s="65">
        <v>8</v>
      </c>
      <c r="B1179" s="499" t="s">
        <v>277</v>
      </c>
      <c r="C1179" s="492"/>
      <c r="D1179" s="495"/>
      <c r="E1179" s="14"/>
      <c r="F1179" s="333"/>
    </row>
    <row r="1180" spans="1:6" x14ac:dyDescent="0.25">
      <c r="A1180" s="155">
        <v>8.1</v>
      </c>
      <c r="B1180" s="491" t="s">
        <v>252</v>
      </c>
      <c r="C1180" s="492">
        <v>15.2</v>
      </c>
      <c r="D1180" s="495" t="s">
        <v>11</v>
      </c>
      <c r="E1180" s="14"/>
      <c r="F1180" s="151">
        <f t="shared" ref="F1180:F1182" si="161">ROUND(C1180*E1180,2)</f>
        <v>0</v>
      </c>
    </row>
    <row r="1181" spans="1:6" x14ac:dyDescent="0.25">
      <c r="A1181" s="155">
        <v>8.1999999999999993</v>
      </c>
      <c r="B1181" s="491" t="s">
        <v>598</v>
      </c>
      <c r="C1181" s="500">
        <v>1</v>
      </c>
      <c r="D1181" s="501" t="s">
        <v>10</v>
      </c>
      <c r="E1181" s="14"/>
      <c r="F1181" s="151">
        <f t="shared" si="161"/>
        <v>0</v>
      </c>
    </row>
    <row r="1182" spans="1:6" x14ac:dyDescent="0.25">
      <c r="A1182" s="155">
        <v>8.3000000000000007</v>
      </c>
      <c r="B1182" s="491" t="s">
        <v>253</v>
      </c>
      <c r="C1182" s="500">
        <v>1</v>
      </c>
      <c r="D1182" s="501" t="s">
        <v>10</v>
      </c>
      <c r="E1182" s="14"/>
      <c r="F1182" s="151">
        <f t="shared" si="161"/>
        <v>0</v>
      </c>
    </row>
    <row r="1183" spans="1:6" x14ac:dyDescent="0.25">
      <c r="A1183" s="55"/>
      <c r="B1183" s="494"/>
      <c r="C1183" s="492"/>
      <c r="D1183" s="495"/>
      <c r="E1183" s="14"/>
      <c r="F1183" s="333"/>
    </row>
    <row r="1184" spans="1:6" x14ac:dyDescent="0.25">
      <c r="A1184" s="65">
        <v>9</v>
      </c>
      <c r="B1184" s="502" t="s">
        <v>278</v>
      </c>
      <c r="C1184" s="492"/>
      <c r="D1184" s="495"/>
      <c r="E1184" s="14"/>
      <c r="F1184" s="333"/>
    </row>
    <row r="1185" spans="1:6" x14ac:dyDescent="0.25">
      <c r="A1185" s="155">
        <v>9.1</v>
      </c>
      <c r="B1185" s="497" t="s">
        <v>254</v>
      </c>
      <c r="C1185" s="492">
        <v>23.25</v>
      </c>
      <c r="D1185" s="495" t="s">
        <v>12</v>
      </c>
      <c r="E1185" s="14"/>
      <c r="F1185" s="151">
        <f t="shared" ref="F1185:F1186" si="162">ROUND(C1185*E1185,2)</f>
        <v>0</v>
      </c>
    </row>
    <row r="1186" spans="1:6" x14ac:dyDescent="0.25">
      <c r="A1186" s="155">
        <v>9.1999999999999993</v>
      </c>
      <c r="B1186" s="491" t="s">
        <v>255</v>
      </c>
      <c r="C1186" s="500">
        <v>1</v>
      </c>
      <c r="D1186" s="501" t="s">
        <v>10</v>
      </c>
      <c r="E1186" s="14"/>
      <c r="F1186" s="151">
        <f t="shared" si="162"/>
        <v>0</v>
      </c>
    </row>
    <row r="1187" spans="1:6" x14ac:dyDescent="0.25">
      <c r="A1187" s="55"/>
      <c r="B1187" s="503"/>
      <c r="C1187" s="492"/>
      <c r="D1187" s="218"/>
      <c r="E1187" s="14"/>
      <c r="F1187" s="333"/>
    </row>
    <row r="1188" spans="1:6" x14ac:dyDescent="0.25">
      <c r="A1188" s="504">
        <v>10</v>
      </c>
      <c r="B1188" s="502" t="s">
        <v>279</v>
      </c>
      <c r="C1188" s="492"/>
      <c r="D1188" s="218"/>
      <c r="E1188" s="14"/>
      <c r="F1188" s="333"/>
    </row>
    <row r="1189" spans="1:6" x14ac:dyDescent="0.25">
      <c r="A1189" s="155">
        <v>10.1</v>
      </c>
      <c r="B1189" s="491" t="s">
        <v>79</v>
      </c>
      <c r="C1189" s="500">
        <v>1</v>
      </c>
      <c r="D1189" s="501" t="s">
        <v>10</v>
      </c>
      <c r="E1189" s="14"/>
      <c r="F1189" s="151">
        <f t="shared" ref="F1189:F1201" si="163">ROUND(C1189*E1189,2)</f>
        <v>0</v>
      </c>
    </row>
    <row r="1190" spans="1:6" x14ac:dyDescent="0.25">
      <c r="A1190" s="155">
        <v>10.199999999999999</v>
      </c>
      <c r="B1190" s="491" t="s">
        <v>256</v>
      </c>
      <c r="C1190" s="500">
        <v>1</v>
      </c>
      <c r="D1190" s="501" t="s">
        <v>10</v>
      </c>
      <c r="E1190" s="14"/>
      <c r="F1190" s="151">
        <f t="shared" si="163"/>
        <v>0</v>
      </c>
    </row>
    <row r="1191" spans="1:6" ht="25.5" x14ac:dyDescent="0.25">
      <c r="A1191" s="155">
        <v>10.3</v>
      </c>
      <c r="B1191" s="212" t="s">
        <v>600</v>
      </c>
      <c r="C1191" s="500">
        <v>1</v>
      </c>
      <c r="D1191" s="501" t="s">
        <v>10</v>
      </c>
      <c r="E1191" s="14"/>
      <c r="F1191" s="151">
        <f t="shared" si="163"/>
        <v>0</v>
      </c>
    </row>
    <row r="1192" spans="1:6" x14ac:dyDescent="0.25">
      <c r="A1192" s="155">
        <v>10.4</v>
      </c>
      <c r="B1192" s="491" t="s">
        <v>78</v>
      </c>
      <c r="C1192" s="500">
        <v>1</v>
      </c>
      <c r="D1192" s="501" t="s">
        <v>10</v>
      </c>
      <c r="E1192" s="14"/>
      <c r="F1192" s="151">
        <f t="shared" si="163"/>
        <v>0</v>
      </c>
    </row>
    <row r="1193" spans="1:6" x14ac:dyDescent="0.25">
      <c r="A1193" s="155">
        <v>10.5</v>
      </c>
      <c r="B1193" s="491" t="s">
        <v>257</v>
      </c>
      <c r="C1193" s="500">
        <v>1</v>
      </c>
      <c r="D1193" s="501" t="s">
        <v>10</v>
      </c>
      <c r="E1193" s="14"/>
      <c r="F1193" s="151">
        <f t="shared" si="163"/>
        <v>0</v>
      </c>
    </row>
    <row r="1194" spans="1:6" x14ac:dyDescent="0.25">
      <c r="A1194" s="155">
        <v>10.6</v>
      </c>
      <c r="B1194" s="491" t="s">
        <v>258</v>
      </c>
      <c r="C1194" s="500">
        <v>1</v>
      </c>
      <c r="D1194" s="501" t="s">
        <v>10</v>
      </c>
      <c r="E1194" s="14"/>
      <c r="F1194" s="151">
        <f t="shared" si="163"/>
        <v>0</v>
      </c>
    </row>
    <row r="1195" spans="1:6" x14ac:dyDescent="0.25">
      <c r="A1195" s="155">
        <v>10.7</v>
      </c>
      <c r="B1195" s="491" t="s">
        <v>259</v>
      </c>
      <c r="C1195" s="500">
        <v>1</v>
      </c>
      <c r="D1195" s="501" t="s">
        <v>10</v>
      </c>
      <c r="E1195" s="14"/>
      <c r="F1195" s="151">
        <f t="shared" si="163"/>
        <v>0</v>
      </c>
    </row>
    <row r="1196" spans="1:6" x14ac:dyDescent="0.25">
      <c r="A1196" s="155">
        <v>10.8</v>
      </c>
      <c r="B1196" s="491" t="s">
        <v>260</v>
      </c>
      <c r="C1196" s="500">
        <v>1</v>
      </c>
      <c r="D1196" s="501" t="s">
        <v>10</v>
      </c>
      <c r="E1196" s="14"/>
      <c r="F1196" s="151">
        <f t="shared" si="163"/>
        <v>0</v>
      </c>
    </row>
    <row r="1197" spans="1:6" x14ac:dyDescent="0.25">
      <c r="A1197" s="155">
        <v>10.9</v>
      </c>
      <c r="B1197" s="491" t="s">
        <v>66</v>
      </c>
      <c r="C1197" s="500">
        <v>1</v>
      </c>
      <c r="D1197" s="505" t="s">
        <v>25</v>
      </c>
      <c r="E1197" s="14"/>
      <c r="F1197" s="151">
        <f t="shared" si="163"/>
        <v>0</v>
      </c>
    </row>
    <row r="1198" spans="1:6" x14ac:dyDescent="0.25">
      <c r="A1198" s="488">
        <v>10.1</v>
      </c>
      <c r="B1198" s="491" t="s">
        <v>90</v>
      </c>
      <c r="C1198" s="500">
        <v>1</v>
      </c>
      <c r="D1198" s="505" t="s">
        <v>25</v>
      </c>
      <c r="E1198" s="14"/>
      <c r="F1198" s="151">
        <f t="shared" si="163"/>
        <v>0</v>
      </c>
    </row>
    <row r="1199" spans="1:6" x14ac:dyDescent="0.25">
      <c r="A1199" s="155">
        <v>10.11</v>
      </c>
      <c r="B1199" s="491" t="s">
        <v>261</v>
      </c>
      <c r="C1199" s="500">
        <v>2</v>
      </c>
      <c r="D1199" s="501" t="s">
        <v>10</v>
      </c>
      <c r="E1199" s="14"/>
      <c r="F1199" s="151">
        <f t="shared" si="163"/>
        <v>0</v>
      </c>
    </row>
    <row r="1200" spans="1:6" x14ac:dyDescent="0.25">
      <c r="A1200" s="155">
        <v>10.119999999999999</v>
      </c>
      <c r="B1200" s="491" t="s">
        <v>262</v>
      </c>
      <c r="C1200" s="500">
        <v>1</v>
      </c>
      <c r="D1200" s="501" t="s">
        <v>10</v>
      </c>
      <c r="E1200" s="14"/>
      <c r="F1200" s="151">
        <f t="shared" si="163"/>
        <v>0</v>
      </c>
    </row>
    <row r="1201" spans="1:6" x14ac:dyDescent="0.25">
      <c r="A1201" s="155">
        <v>10.130000000000001</v>
      </c>
      <c r="B1201" s="506" t="s">
        <v>263</v>
      </c>
      <c r="C1201" s="500">
        <v>1</v>
      </c>
      <c r="D1201" s="501" t="s">
        <v>10</v>
      </c>
      <c r="E1201" s="14"/>
      <c r="F1201" s="151">
        <f t="shared" si="163"/>
        <v>0</v>
      </c>
    </row>
    <row r="1202" spans="1:6" x14ac:dyDescent="0.25">
      <c r="A1202" s="55"/>
      <c r="B1202" s="166"/>
      <c r="C1202" s="500"/>
      <c r="D1202" s="505"/>
      <c r="E1202" s="14"/>
      <c r="F1202" s="333"/>
    </row>
    <row r="1203" spans="1:6" x14ac:dyDescent="0.25">
      <c r="A1203" s="504">
        <v>11</v>
      </c>
      <c r="B1203" s="496" t="s">
        <v>280</v>
      </c>
      <c r="C1203" s="492"/>
      <c r="D1203" s="495"/>
      <c r="E1203" s="14"/>
      <c r="F1203" s="333"/>
    </row>
    <row r="1204" spans="1:6" x14ac:dyDescent="0.25">
      <c r="A1204" s="155">
        <v>11.1</v>
      </c>
      <c r="B1204" s="491" t="s">
        <v>264</v>
      </c>
      <c r="C1204" s="492">
        <v>1</v>
      </c>
      <c r="D1204" s="501" t="s">
        <v>10</v>
      </c>
      <c r="E1204" s="616"/>
      <c r="F1204" s="151">
        <f t="shared" ref="F1204:F1246" si="164">ROUND(C1204*E1204,2)</f>
        <v>0</v>
      </c>
    </row>
    <row r="1205" spans="1:6" x14ac:dyDescent="0.25">
      <c r="A1205" s="155">
        <v>11.2</v>
      </c>
      <c r="B1205" s="491" t="s">
        <v>265</v>
      </c>
      <c r="C1205" s="492">
        <v>6</v>
      </c>
      <c r="D1205" s="501" t="s">
        <v>10</v>
      </c>
      <c r="E1205" s="14"/>
      <c r="F1205" s="151">
        <f t="shared" si="164"/>
        <v>0</v>
      </c>
    </row>
    <row r="1206" spans="1:6" x14ac:dyDescent="0.25">
      <c r="A1206" s="155">
        <v>11.3</v>
      </c>
      <c r="B1206" s="491" t="s">
        <v>266</v>
      </c>
      <c r="C1206" s="492">
        <v>3</v>
      </c>
      <c r="D1206" s="501" t="s">
        <v>10</v>
      </c>
      <c r="E1206" s="14"/>
      <c r="F1206" s="151">
        <f t="shared" si="164"/>
        <v>0</v>
      </c>
    </row>
    <row r="1207" spans="1:6" x14ac:dyDescent="0.25">
      <c r="A1207" s="155">
        <v>11.4</v>
      </c>
      <c r="B1207" s="491" t="s">
        <v>136</v>
      </c>
      <c r="C1207" s="492">
        <v>2</v>
      </c>
      <c r="D1207" s="501" t="s">
        <v>10</v>
      </c>
      <c r="E1207" s="14"/>
      <c r="F1207" s="151">
        <f t="shared" si="164"/>
        <v>0</v>
      </c>
    </row>
    <row r="1208" spans="1:6" x14ac:dyDescent="0.25">
      <c r="A1208" s="155">
        <v>11.5</v>
      </c>
      <c r="B1208" s="491" t="s">
        <v>267</v>
      </c>
      <c r="C1208" s="492">
        <v>1</v>
      </c>
      <c r="D1208" s="501" t="s">
        <v>10</v>
      </c>
      <c r="E1208" s="14"/>
      <c r="F1208" s="151">
        <f t="shared" si="164"/>
        <v>0</v>
      </c>
    </row>
    <row r="1209" spans="1:6" x14ac:dyDescent="0.25">
      <c r="A1209" s="55"/>
      <c r="B1209" s="494"/>
      <c r="C1209" s="492"/>
      <c r="D1209" s="495"/>
      <c r="E1209" s="14"/>
      <c r="F1209" s="151">
        <f t="shared" si="164"/>
        <v>0</v>
      </c>
    </row>
    <row r="1210" spans="1:6" x14ac:dyDescent="0.25">
      <c r="A1210" s="504">
        <v>12</v>
      </c>
      <c r="B1210" s="506" t="s">
        <v>268</v>
      </c>
      <c r="C1210" s="492">
        <v>1</v>
      </c>
      <c r="D1210" s="501" t="s">
        <v>10</v>
      </c>
      <c r="E1210" s="14"/>
      <c r="F1210" s="151">
        <f t="shared" si="164"/>
        <v>0</v>
      </c>
    </row>
    <row r="1211" spans="1:6" x14ac:dyDescent="0.25">
      <c r="A1211" s="55"/>
      <c r="B1211" s="166"/>
      <c r="C1211" s="15"/>
      <c r="D1211" s="83"/>
      <c r="E1211" s="14"/>
      <c r="F1211" s="151">
        <f t="shared" si="164"/>
        <v>0</v>
      </c>
    </row>
    <row r="1212" spans="1:6" x14ac:dyDescent="0.25">
      <c r="A1212" s="143" t="s">
        <v>29</v>
      </c>
      <c r="B1212" s="343" t="s">
        <v>281</v>
      </c>
      <c r="C1212" s="15"/>
      <c r="D1212" s="83"/>
      <c r="E1212" s="14"/>
      <c r="F1212" s="151">
        <f t="shared" si="164"/>
        <v>0</v>
      </c>
    </row>
    <row r="1213" spans="1:6" x14ac:dyDescent="0.25">
      <c r="A1213" s="490">
        <f>+A1142</f>
        <v>1</v>
      </c>
      <c r="B1213" s="166" t="s">
        <v>77</v>
      </c>
      <c r="C1213" s="15">
        <v>64.599999999999994</v>
      </c>
      <c r="D1213" s="83" t="s">
        <v>11</v>
      </c>
      <c r="E1213" s="14"/>
      <c r="F1213" s="151">
        <f t="shared" si="164"/>
        <v>0</v>
      </c>
    </row>
    <row r="1214" spans="1:6" x14ac:dyDescent="0.25">
      <c r="A1214" s="55"/>
      <c r="B1214" s="166"/>
      <c r="C1214" s="15"/>
      <c r="D1214" s="83"/>
      <c r="E1214" s="14"/>
      <c r="F1214" s="151">
        <f t="shared" si="164"/>
        <v>0</v>
      </c>
    </row>
    <row r="1215" spans="1:6" x14ac:dyDescent="0.25">
      <c r="A1215" s="504">
        <f>+A1144</f>
        <v>2</v>
      </c>
      <c r="B1215" s="343" t="s">
        <v>152</v>
      </c>
      <c r="C1215" s="15"/>
      <c r="D1215" s="83"/>
      <c r="E1215" s="14"/>
      <c r="F1215" s="151">
        <f t="shared" si="164"/>
        <v>0</v>
      </c>
    </row>
    <row r="1216" spans="1:6" x14ac:dyDescent="0.25">
      <c r="A1216" s="451">
        <v>2.1</v>
      </c>
      <c r="B1216" s="166" t="s">
        <v>141</v>
      </c>
      <c r="C1216" s="15">
        <v>25.74</v>
      </c>
      <c r="D1216" s="83" t="s">
        <v>5</v>
      </c>
      <c r="E1216" s="14"/>
      <c r="F1216" s="151">
        <f t="shared" si="164"/>
        <v>0</v>
      </c>
    </row>
    <row r="1217" spans="1:6" x14ac:dyDescent="0.25">
      <c r="A1217" s="451">
        <v>2.2000000000000002</v>
      </c>
      <c r="B1217" s="166" t="s">
        <v>587</v>
      </c>
      <c r="C1217" s="15">
        <v>10.01</v>
      </c>
      <c r="D1217" s="83" t="s">
        <v>6</v>
      </c>
      <c r="E1217" s="616"/>
      <c r="F1217" s="151">
        <f t="shared" si="164"/>
        <v>0</v>
      </c>
    </row>
    <row r="1218" spans="1:6" x14ac:dyDescent="0.25">
      <c r="A1218" s="451">
        <v>2.2999999999999998</v>
      </c>
      <c r="B1218" s="507" t="s">
        <v>312</v>
      </c>
      <c r="C1218" s="15">
        <v>18.88</v>
      </c>
      <c r="D1218" s="83" t="s">
        <v>18</v>
      </c>
      <c r="E1218" s="14"/>
      <c r="F1218" s="151">
        <f t="shared" si="164"/>
        <v>0</v>
      </c>
    </row>
    <row r="1219" spans="1:6" x14ac:dyDescent="0.25">
      <c r="A1219" s="55"/>
      <c r="B1219" s="166"/>
      <c r="C1219" s="15"/>
      <c r="D1219" s="83"/>
      <c r="E1219" s="14"/>
      <c r="F1219" s="151">
        <f t="shared" si="164"/>
        <v>0</v>
      </c>
    </row>
    <row r="1220" spans="1:6" x14ac:dyDescent="0.25">
      <c r="A1220" s="504">
        <v>3</v>
      </c>
      <c r="B1220" s="343" t="s">
        <v>149</v>
      </c>
      <c r="C1220" s="15"/>
      <c r="D1220" s="83"/>
      <c r="E1220" s="14"/>
      <c r="F1220" s="151">
        <f t="shared" si="164"/>
        <v>0</v>
      </c>
    </row>
    <row r="1221" spans="1:6" x14ac:dyDescent="0.25">
      <c r="A1221" s="451">
        <v>3.1</v>
      </c>
      <c r="B1221" s="166" t="s">
        <v>269</v>
      </c>
      <c r="C1221" s="15">
        <v>5.67</v>
      </c>
      <c r="D1221" s="83" t="s">
        <v>8</v>
      </c>
      <c r="E1221" s="14"/>
      <c r="F1221" s="151">
        <f t="shared" si="164"/>
        <v>0</v>
      </c>
    </row>
    <row r="1222" spans="1:6" x14ac:dyDescent="0.25">
      <c r="A1222" s="451">
        <v>3.2</v>
      </c>
      <c r="B1222" s="166" t="s">
        <v>270</v>
      </c>
      <c r="C1222" s="15">
        <v>1.53</v>
      </c>
      <c r="D1222" s="83" t="s">
        <v>8</v>
      </c>
      <c r="E1222" s="14"/>
      <c r="F1222" s="151">
        <f t="shared" si="164"/>
        <v>0</v>
      </c>
    </row>
    <row r="1223" spans="1:6" x14ac:dyDescent="0.25">
      <c r="A1223" s="451">
        <v>3.3</v>
      </c>
      <c r="B1223" s="166" t="s">
        <v>271</v>
      </c>
      <c r="C1223" s="15">
        <v>1.22</v>
      </c>
      <c r="D1223" s="83" t="s">
        <v>8</v>
      </c>
      <c r="E1223" s="14"/>
      <c r="F1223" s="151">
        <f t="shared" si="164"/>
        <v>0</v>
      </c>
    </row>
    <row r="1224" spans="1:6" x14ac:dyDescent="0.25">
      <c r="A1224" s="451">
        <v>3.4</v>
      </c>
      <c r="B1224" s="166" t="s">
        <v>272</v>
      </c>
      <c r="C1224" s="15">
        <v>2.29</v>
      </c>
      <c r="D1224" s="83" t="s">
        <v>8</v>
      </c>
      <c r="E1224" s="14"/>
      <c r="F1224" s="151">
        <f t="shared" si="164"/>
        <v>0</v>
      </c>
    </row>
    <row r="1225" spans="1:6" x14ac:dyDescent="0.25">
      <c r="A1225" s="451">
        <v>3.5</v>
      </c>
      <c r="B1225" s="166" t="s">
        <v>273</v>
      </c>
      <c r="C1225" s="15">
        <v>1.51</v>
      </c>
      <c r="D1225" s="83" t="s">
        <v>8</v>
      </c>
      <c r="E1225" s="14"/>
      <c r="F1225" s="151">
        <f t="shared" si="164"/>
        <v>0</v>
      </c>
    </row>
    <row r="1226" spans="1:6" x14ac:dyDescent="0.25">
      <c r="A1226" s="55"/>
      <c r="B1226" s="166"/>
      <c r="C1226" s="15"/>
      <c r="D1226" s="83"/>
      <c r="E1226" s="14"/>
      <c r="F1226" s="151">
        <f t="shared" si="164"/>
        <v>0</v>
      </c>
    </row>
    <row r="1227" spans="1:6" x14ac:dyDescent="0.25">
      <c r="A1227" s="504">
        <v>4</v>
      </c>
      <c r="B1227" s="343" t="s">
        <v>150</v>
      </c>
      <c r="C1227" s="15"/>
      <c r="D1227" s="83"/>
      <c r="E1227" s="14"/>
      <c r="F1227" s="151">
        <f t="shared" si="164"/>
        <v>0</v>
      </c>
    </row>
    <row r="1228" spans="1:6" x14ac:dyDescent="0.25">
      <c r="A1228" s="451">
        <v>4.0999999999999996</v>
      </c>
      <c r="B1228" s="166" t="s">
        <v>133</v>
      </c>
      <c r="C1228" s="15">
        <v>34.32</v>
      </c>
      <c r="D1228" s="83" t="s">
        <v>9</v>
      </c>
      <c r="E1228" s="14"/>
      <c r="F1228" s="151">
        <f t="shared" si="164"/>
        <v>0</v>
      </c>
    </row>
    <row r="1229" spans="1:6" x14ac:dyDescent="0.25">
      <c r="A1229" s="451">
        <v>4.2</v>
      </c>
      <c r="B1229" s="166" t="s">
        <v>147</v>
      </c>
      <c r="C1229" s="15">
        <v>91.52</v>
      </c>
      <c r="D1229" s="83" t="s">
        <v>9</v>
      </c>
      <c r="E1229" s="14"/>
      <c r="F1229" s="151">
        <f t="shared" si="164"/>
        <v>0</v>
      </c>
    </row>
    <row r="1230" spans="1:6" x14ac:dyDescent="0.25">
      <c r="A1230" s="55"/>
      <c r="B1230" s="166"/>
      <c r="C1230" s="15"/>
      <c r="D1230" s="83"/>
      <c r="E1230" s="14"/>
      <c r="F1230" s="151">
        <f t="shared" si="164"/>
        <v>0</v>
      </c>
    </row>
    <row r="1231" spans="1:6" x14ac:dyDescent="0.25">
      <c r="A1231" s="504">
        <v>5</v>
      </c>
      <c r="B1231" s="343" t="s">
        <v>33</v>
      </c>
      <c r="C1231" s="15"/>
      <c r="D1231" s="83"/>
      <c r="E1231" s="14"/>
      <c r="F1231" s="151">
        <f t="shared" si="164"/>
        <v>0</v>
      </c>
    </row>
    <row r="1232" spans="1:6" x14ac:dyDescent="0.25">
      <c r="A1232" s="451">
        <v>5.0999999999999996</v>
      </c>
      <c r="B1232" s="166" t="s">
        <v>20</v>
      </c>
      <c r="C1232" s="15">
        <v>58.74</v>
      </c>
      <c r="D1232" s="83" t="s">
        <v>9</v>
      </c>
      <c r="E1232" s="14"/>
      <c r="F1232" s="151">
        <f t="shared" si="164"/>
        <v>0</v>
      </c>
    </row>
    <row r="1233" spans="1:6" x14ac:dyDescent="0.25">
      <c r="A1233" s="451">
        <v>5.2</v>
      </c>
      <c r="B1233" s="166" t="s">
        <v>46</v>
      </c>
      <c r="C1233" s="15">
        <v>58.74</v>
      </c>
      <c r="D1233" s="83" t="s">
        <v>9</v>
      </c>
      <c r="E1233" s="14"/>
      <c r="F1233" s="151">
        <f t="shared" si="164"/>
        <v>0</v>
      </c>
    </row>
    <row r="1234" spans="1:6" x14ac:dyDescent="0.25">
      <c r="A1234" s="451">
        <v>5.3</v>
      </c>
      <c r="B1234" s="166" t="s">
        <v>24</v>
      </c>
      <c r="C1234" s="15">
        <v>351.2</v>
      </c>
      <c r="D1234" s="83" t="s">
        <v>11</v>
      </c>
      <c r="E1234" s="14"/>
      <c r="F1234" s="151">
        <f t="shared" si="164"/>
        <v>0</v>
      </c>
    </row>
    <row r="1235" spans="1:6" x14ac:dyDescent="0.25">
      <c r="A1235" s="55"/>
      <c r="B1235" s="166"/>
      <c r="C1235" s="15"/>
      <c r="D1235" s="83"/>
      <c r="E1235" s="14"/>
      <c r="F1235" s="151">
        <f t="shared" si="164"/>
        <v>0</v>
      </c>
    </row>
    <row r="1236" spans="1:6" x14ac:dyDescent="0.25">
      <c r="A1236" s="504">
        <v>6</v>
      </c>
      <c r="B1236" s="343" t="s">
        <v>282</v>
      </c>
      <c r="C1236" s="15"/>
      <c r="D1236" s="83"/>
      <c r="E1236" s="14"/>
      <c r="F1236" s="151">
        <f t="shared" si="164"/>
        <v>0</v>
      </c>
    </row>
    <row r="1237" spans="1:6" x14ac:dyDescent="0.25">
      <c r="A1237" s="451">
        <v>6.1</v>
      </c>
      <c r="B1237" s="166" t="s">
        <v>124</v>
      </c>
      <c r="C1237" s="15">
        <v>58.74</v>
      </c>
      <c r="D1237" s="83" t="s">
        <v>9</v>
      </c>
      <c r="E1237" s="14"/>
      <c r="F1237" s="151">
        <f t="shared" si="164"/>
        <v>0</v>
      </c>
    </row>
    <row r="1238" spans="1:6" x14ac:dyDescent="0.25">
      <c r="A1238" s="451">
        <v>6.2</v>
      </c>
      <c r="B1238" s="166" t="s">
        <v>64</v>
      </c>
      <c r="C1238" s="15">
        <v>58.74</v>
      </c>
      <c r="D1238" s="83" t="s">
        <v>9</v>
      </c>
      <c r="E1238" s="14"/>
      <c r="F1238" s="151">
        <f t="shared" si="164"/>
        <v>0</v>
      </c>
    </row>
    <row r="1239" spans="1:6" x14ac:dyDescent="0.25">
      <c r="A1239" s="55"/>
      <c r="B1239" s="166"/>
      <c r="C1239" s="15"/>
      <c r="D1239" s="83"/>
      <c r="E1239" s="14"/>
      <c r="F1239" s="151">
        <f t="shared" si="164"/>
        <v>0</v>
      </c>
    </row>
    <row r="1240" spans="1:6" x14ac:dyDescent="0.25">
      <c r="A1240" s="508">
        <v>7</v>
      </c>
      <c r="B1240" s="343" t="s">
        <v>76</v>
      </c>
      <c r="C1240" s="15"/>
      <c r="D1240" s="83"/>
      <c r="E1240" s="14"/>
      <c r="F1240" s="151">
        <f t="shared" si="164"/>
        <v>0</v>
      </c>
    </row>
    <row r="1241" spans="1:6" x14ac:dyDescent="0.25">
      <c r="A1241" s="451">
        <v>7.1</v>
      </c>
      <c r="B1241" s="166" t="s">
        <v>274</v>
      </c>
      <c r="C1241" s="15">
        <v>60.6</v>
      </c>
      <c r="D1241" s="83" t="s">
        <v>11</v>
      </c>
      <c r="E1241" s="14"/>
      <c r="F1241" s="151">
        <f t="shared" si="164"/>
        <v>0</v>
      </c>
    </row>
    <row r="1242" spans="1:6" ht="25.5" x14ac:dyDescent="0.25">
      <c r="A1242" s="451">
        <v>7.2</v>
      </c>
      <c r="B1242" s="16" t="s">
        <v>811</v>
      </c>
      <c r="C1242" s="15">
        <v>1</v>
      </c>
      <c r="D1242" s="83" t="s">
        <v>10</v>
      </c>
      <c r="E1242" s="14"/>
      <c r="F1242" s="151">
        <f t="shared" si="164"/>
        <v>0</v>
      </c>
    </row>
    <row r="1243" spans="1:6" x14ac:dyDescent="0.25">
      <c r="A1243" s="55"/>
      <c r="B1243" s="166"/>
      <c r="C1243" s="15"/>
      <c r="D1243" s="83"/>
      <c r="E1243" s="14"/>
      <c r="F1243" s="151">
        <f t="shared" si="164"/>
        <v>0</v>
      </c>
    </row>
    <row r="1244" spans="1:6" x14ac:dyDescent="0.25">
      <c r="A1244" s="490">
        <v>8</v>
      </c>
      <c r="B1244" s="166" t="s">
        <v>605</v>
      </c>
      <c r="C1244" s="15">
        <v>223</v>
      </c>
      <c r="D1244" s="83" t="s">
        <v>9</v>
      </c>
      <c r="E1244" s="14"/>
      <c r="F1244" s="151">
        <f t="shared" si="164"/>
        <v>0</v>
      </c>
    </row>
    <row r="1245" spans="1:6" x14ac:dyDescent="0.25">
      <c r="A1245" s="490"/>
      <c r="B1245" s="166"/>
      <c r="C1245" s="15"/>
      <c r="D1245" s="83"/>
      <c r="E1245" s="14"/>
      <c r="F1245" s="151">
        <f t="shared" si="164"/>
        <v>0</v>
      </c>
    </row>
    <row r="1246" spans="1:6" x14ac:dyDescent="0.25">
      <c r="A1246" s="490">
        <v>9</v>
      </c>
      <c r="B1246" s="166" t="s">
        <v>584</v>
      </c>
      <c r="C1246" s="15">
        <v>1</v>
      </c>
      <c r="D1246" s="83" t="s">
        <v>10</v>
      </c>
      <c r="E1246" s="14"/>
      <c r="F1246" s="151">
        <f t="shared" si="164"/>
        <v>0</v>
      </c>
    </row>
    <row r="1247" spans="1:6" x14ac:dyDescent="0.25">
      <c r="A1247" s="55"/>
      <c r="B1247" s="197" t="s">
        <v>762</v>
      </c>
      <c r="C1247" s="166"/>
      <c r="D1247" s="166"/>
      <c r="E1247" s="642"/>
      <c r="F1247" s="198">
        <f>SUM(F1083:F1246)</f>
        <v>0</v>
      </c>
    </row>
    <row r="1248" spans="1:6" x14ac:dyDescent="0.25">
      <c r="A1248" s="85"/>
      <c r="B1248" s="86"/>
      <c r="C1248" s="87"/>
      <c r="D1248" s="88"/>
      <c r="E1248" s="625"/>
      <c r="F1248" s="89"/>
    </row>
    <row r="1249" spans="1:6" x14ac:dyDescent="0.25">
      <c r="A1249" s="320" t="s">
        <v>763</v>
      </c>
      <c r="B1249" s="233" t="s">
        <v>188</v>
      </c>
      <c r="C1249" s="234"/>
      <c r="D1249" s="235"/>
      <c r="E1249" s="625"/>
      <c r="F1249" s="236"/>
    </row>
    <row r="1250" spans="1:6" x14ac:dyDescent="0.25">
      <c r="A1250" s="237"/>
      <c r="B1250" s="238"/>
      <c r="C1250" s="234"/>
      <c r="D1250" s="235"/>
      <c r="E1250" s="625"/>
      <c r="F1250" s="236"/>
    </row>
    <row r="1251" spans="1:6" x14ac:dyDescent="0.25">
      <c r="A1251" s="439">
        <v>1</v>
      </c>
      <c r="B1251" s="302" t="s">
        <v>139</v>
      </c>
      <c r="C1251" s="441"/>
      <c r="D1251" s="441"/>
      <c r="E1251" s="680"/>
      <c r="F1251" s="442"/>
    </row>
    <row r="1252" spans="1:6" x14ac:dyDescent="0.25">
      <c r="A1252" s="443">
        <f>+A1251+0.1</f>
        <v>1.1000000000000001</v>
      </c>
      <c r="B1252" s="441" t="s">
        <v>287</v>
      </c>
      <c r="C1252" s="15">
        <v>4749.55</v>
      </c>
      <c r="D1252" s="444" t="s">
        <v>11</v>
      </c>
      <c r="E1252" s="681"/>
      <c r="F1252" s="151">
        <f>ROUND(C1252*E1252,2)</f>
        <v>0</v>
      </c>
    </row>
    <row r="1253" spans="1:6" x14ac:dyDescent="0.25">
      <c r="A1253" s="439"/>
      <c r="B1253" s="440"/>
      <c r="C1253" s="15"/>
      <c r="D1253" s="444"/>
      <c r="E1253" s="681"/>
      <c r="F1253" s="151"/>
    </row>
    <row r="1254" spans="1:6" x14ac:dyDescent="0.25">
      <c r="A1254" s="448">
        <v>2</v>
      </c>
      <c r="B1254" s="109" t="s">
        <v>17</v>
      </c>
      <c r="C1254" s="29"/>
      <c r="D1254" s="509"/>
      <c r="E1254" s="681"/>
      <c r="F1254" s="510">
        <f>ROUND(C1254*E1254,2)</f>
        <v>0</v>
      </c>
    </row>
    <row r="1255" spans="1:6" x14ac:dyDescent="0.25">
      <c r="A1255" s="446">
        <f>+A1254+0.1</f>
        <v>2.1</v>
      </c>
      <c r="B1255" s="25" t="s">
        <v>176</v>
      </c>
      <c r="C1255" s="29">
        <v>3422.25</v>
      </c>
      <c r="D1255" s="444" t="s">
        <v>5</v>
      </c>
      <c r="E1255" s="681"/>
      <c r="F1255" s="510">
        <f>ROUND(C1255*E1255,2)</f>
        <v>0</v>
      </c>
    </row>
    <row r="1256" spans="1:6" x14ac:dyDescent="0.25">
      <c r="A1256" s="446">
        <f t="shared" ref="A1256:A1257" si="165">+A1255+0.1</f>
        <v>2.2000000000000002</v>
      </c>
      <c r="B1256" s="441" t="s">
        <v>155</v>
      </c>
      <c r="C1256" s="29">
        <v>332.46</v>
      </c>
      <c r="D1256" s="444" t="s">
        <v>31</v>
      </c>
      <c r="E1256" s="681"/>
      <c r="F1256" s="510">
        <f>ROUND(C1256*E1256,2)</f>
        <v>0</v>
      </c>
    </row>
    <row r="1257" spans="1:6" x14ac:dyDescent="0.25">
      <c r="A1257" s="446">
        <f t="shared" si="165"/>
        <v>2.2999999999999998</v>
      </c>
      <c r="B1257" s="25" t="s">
        <v>177</v>
      </c>
      <c r="C1257" s="150">
        <v>2901.68</v>
      </c>
      <c r="D1257" s="444" t="s">
        <v>6</v>
      </c>
      <c r="E1257" s="681"/>
      <c r="F1257" s="510">
        <f t="shared" ref="F1257:F1258" si="166">ROUND(C1257*E1257,2)</f>
        <v>0</v>
      </c>
    </row>
    <row r="1258" spans="1:6" x14ac:dyDescent="0.25">
      <c r="A1258" s="446">
        <f>+A1257+0.1</f>
        <v>2.4</v>
      </c>
      <c r="B1258" s="16" t="s">
        <v>178</v>
      </c>
      <c r="C1258" s="29">
        <v>624.67999999999995</v>
      </c>
      <c r="D1258" s="444" t="s">
        <v>18</v>
      </c>
      <c r="E1258" s="681"/>
      <c r="F1258" s="510">
        <f t="shared" si="166"/>
        <v>0</v>
      </c>
    </row>
    <row r="1259" spans="1:6" x14ac:dyDescent="0.25">
      <c r="A1259" s="446"/>
      <c r="B1259" s="16"/>
      <c r="C1259" s="29"/>
      <c r="D1259" s="444"/>
      <c r="E1259" s="679"/>
      <c r="F1259" s="510"/>
    </row>
    <row r="1260" spans="1:6" x14ac:dyDescent="0.25">
      <c r="A1260" s="511">
        <v>3</v>
      </c>
      <c r="B1260" s="512" t="s">
        <v>192</v>
      </c>
      <c r="C1260" s="513"/>
      <c r="D1260" s="444"/>
      <c r="E1260" s="679"/>
      <c r="F1260" s="510">
        <f t="shared" ref="F1260:F1262" si="167">ROUND(C1260*E1260,2)</f>
        <v>0</v>
      </c>
    </row>
    <row r="1261" spans="1:6" x14ac:dyDescent="0.25">
      <c r="A1261" s="514">
        <f>+A1260+0.1</f>
        <v>3.1</v>
      </c>
      <c r="B1261" s="208" t="s">
        <v>193</v>
      </c>
      <c r="C1261" s="15">
        <v>729.51</v>
      </c>
      <c r="D1261" s="444" t="s">
        <v>11</v>
      </c>
      <c r="E1261" s="679"/>
      <c r="F1261" s="510">
        <f t="shared" si="167"/>
        <v>0</v>
      </c>
    </row>
    <row r="1262" spans="1:6" x14ac:dyDescent="0.25">
      <c r="A1262" s="514">
        <f>+A1261+0.1</f>
        <v>3.2</v>
      </c>
      <c r="B1262" s="208" t="s">
        <v>194</v>
      </c>
      <c r="C1262" s="15">
        <v>4115.03</v>
      </c>
      <c r="D1262" s="444" t="s">
        <v>11</v>
      </c>
      <c r="E1262" s="679"/>
      <c r="F1262" s="510">
        <f t="shared" si="167"/>
        <v>0</v>
      </c>
    </row>
    <row r="1263" spans="1:6" x14ac:dyDescent="0.25">
      <c r="A1263" s="514"/>
      <c r="B1263" s="208"/>
      <c r="C1263" s="15"/>
      <c r="D1263" s="444"/>
      <c r="E1263" s="679"/>
      <c r="F1263" s="510"/>
    </row>
    <row r="1264" spans="1:6" x14ac:dyDescent="0.25">
      <c r="A1264" s="511">
        <v>4</v>
      </c>
      <c r="B1264" s="512" t="s">
        <v>181</v>
      </c>
      <c r="C1264" s="15"/>
      <c r="D1264" s="444"/>
      <c r="E1264" s="679"/>
      <c r="F1264" s="510">
        <f t="shared" ref="F1264:F1266" si="168">ROUND(C1264*E1264,2)</f>
        <v>0</v>
      </c>
    </row>
    <row r="1265" spans="1:6" x14ac:dyDescent="0.25">
      <c r="A1265" s="514">
        <f>+A1264+0.1</f>
        <v>4.0999999999999996</v>
      </c>
      <c r="B1265" s="208" t="s">
        <v>291</v>
      </c>
      <c r="C1265" s="15">
        <v>715.21</v>
      </c>
      <c r="D1265" s="444" t="s">
        <v>11</v>
      </c>
      <c r="E1265" s="647"/>
      <c r="F1265" s="510">
        <f t="shared" si="168"/>
        <v>0</v>
      </c>
    </row>
    <row r="1266" spans="1:6" x14ac:dyDescent="0.25">
      <c r="A1266" s="514">
        <f>+A1265+0.1</f>
        <v>4.2</v>
      </c>
      <c r="B1266" s="208" t="s">
        <v>196</v>
      </c>
      <c r="C1266" s="15">
        <v>4034.34</v>
      </c>
      <c r="D1266" s="444" t="s">
        <v>11</v>
      </c>
      <c r="E1266" s="647"/>
      <c r="F1266" s="510">
        <f t="shared" si="168"/>
        <v>0</v>
      </c>
    </row>
    <row r="1267" spans="1:6" x14ac:dyDescent="0.25">
      <c r="A1267" s="511"/>
      <c r="B1267" s="512"/>
      <c r="C1267" s="513"/>
      <c r="D1267" s="444"/>
      <c r="E1267" s="679"/>
      <c r="F1267" s="510"/>
    </row>
    <row r="1268" spans="1:6" x14ac:dyDescent="0.25">
      <c r="A1268" s="511">
        <v>5</v>
      </c>
      <c r="B1268" s="302" t="s">
        <v>156</v>
      </c>
      <c r="C1268" s="15"/>
      <c r="D1268" s="444"/>
      <c r="E1268" s="679"/>
      <c r="F1268" s="510">
        <f>ROUND(C1268*E1268,2)</f>
        <v>0</v>
      </c>
    </row>
    <row r="1269" spans="1:6" x14ac:dyDescent="0.25">
      <c r="A1269" s="514">
        <f>+A1268+0.1</f>
        <v>5.0999999999999996</v>
      </c>
      <c r="B1269" s="208" t="s">
        <v>291</v>
      </c>
      <c r="C1269" s="15">
        <v>715.21</v>
      </c>
      <c r="D1269" s="444" t="s">
        <v>11</v>
      </c>
      <c r="E1269" s="679"/>
      <c r="F1269" s="510">
        <f>ROUND(C1269*E1269,2)</f>
        <v>0</v>
      </c>
    </row>
    <row r="1270" spans="1:6" x14ac:dyDescent="0.25">
      <c r="A1270" s="514">
        <f>+A1269+0.1</f>
        <v>5.2</v>
      </c>
      <c r="B1270" s="208" t="s">
        <v>196</v>
      </c>
      <c r="C1270" s="15">
        <v>4034.34</v>
      </c>
      <c r="D1270" s="444" t="s">
        <v>11</v>
      </c>
      <c r="E1270" s="682"/>
      <c r="F1270" s="510">
        <f t="shared" ref="F1270" si="169">ROUND(C1270*E1270,2)</f>
        <v>0</v>
      </c>
    </row>
    <row r="1271" spans="1:6" x14ac:dyDescent="0.25">
      <c r="A1271" s="515"/>
      <c r="B1271" s="208"/>
      <c r="C1271" s="15"/>
      <c r="D1271" s="444"/>
      <c r="E1271" s="679"/>
      <c r="F1271" s="510"/>
    </row>
    <row r="1272" spans="1:6" x14ac:dyDescent="0.25">
      <c r="A1272" s="516">
        <v>6</v>
      </c>
      <c r="B1272" s="302" t="s">
        <v>545</v>
      </c>
      <c r="C1272" s="15">
        <v>15</v>
      </c>
      <c r="D1272" s="444" t="s">
        <v>85</v>
      </c>
      <c r="E1272" s="679"/>
      <c r="F1272" s="510">
        <f>+E1272*C1272/100</f>
        <v>0</v>
      </c>
    </row>
    <row r="1273" spans="1:6" x14ac:dyDescent="0.25">
      <c r="A1273" s="516"/>
      <c r="B1273" s="302"/>
      <c r="C1273" s="15"/>
      <c r="D1273" s="444"/>
      <c r="E1273" s="679"/>
      <c r="F1273" s="510"/>
    </row>
    <row r="1274" spans="1:6" x14ac:dyDescent="0.25">
      <c r="A1274" s="516">
        <v>7</v>
      </c>
      <c r="B1274" s="302" t="s">
        <v>197</v>
      </c>
      <c r="C1274" s="15"/>
      <c r="D1274" s="444"/>
      <c r="E1274" s="679"/>
      <c r="F1274" s="510"/>
    </row>
    <row r="1275" spans="1:6" x14ac:dyDescent="0.25">
      <c r="A1275" s="517">
        <v>7.1</v>
      </c>
      <c r="B1275" s="425" t="s">
        <v>293</v>
      </c>
      <c r="C1275" s="29">
        <v>482</v>
      </c>
      <c r="D1275" s="444" t="s">
        <v>10</v>
      </c>
      <c r="E1275" s="683"/>
      <c r="F1275" s="510">
        <f>ROUND(C1275*E1275,2)</f>
        <v>0</v>
      </c>
    </row>
    <row r="1276" spans="1:6" x14ac:dyDescent="0.25">
      <c r="A1276" s="516"/>
      <c r="B1276" s="302"/>
      <c r="C1276" s="15"/>
      <c r="D1276" s="444"/>
      <c r="E1276" s="679"/>
      <c r="F1276" s="510"/>
    </row>
    <row r="1277" spans="1:6" x14ac:dyDescent="0.25">
      <c r="A1277" s="252">
        <v>8</v>
      </c>
      <c r="B1277" s="311" t="s">
        <v>157</v>
      </c>
      <c r="C1277" s="127"/>
      <c r="D1277" s="312"/>
      <c r="E1277" s="24"/>
      <c r="F1277" s="313">
        <f t="shared" ref="F1277:F1285" si="170">ROUND(C1277*E1277,2)</f>
        <v>0</v>
      </c>
    </row>
    <row r="1278" spans="1:6" x14ac:dyDescent="0.25">
      <c r="A1278" s="314">
        <v>8.1</v>
      </c>
      <c r="B1278" s="296" t="s">
        <v>158</v>
      </c>
      <c r="C1278" s="127"/>
      <c r="D1278" s="312"/>
      <c r="E1278" s="24"/>
      <c r="F1278" s="313">
        <f t="shared" si="170"/>
        <v>0</v>
      </c>
    </row>
    <row r="1279" spans="1:6" x14ac:dyDescent="0.25">
      <c r="A1279" s="249" t="s">
        <v>328</v>
      </c>
      <c r="B1279" s="25" t="s">
        <v>159</v>
      </c>
      <c r="C1279" s="127">
        <v>48.2</v>
      </c>
      <c r="D1279" s="312" t="s">
        <v>8</v>
      </c>
      <c r="E1279" s="24"/>
      <c r="F1279" s="313">
        <f t="shared" si="170"/>
        <v>0</v>
      </c>
    </row>
    <row r="1280" spans="1:6" x14ac:dyDescent="0.25">
      <c r="A1280" s="249" t="s">
        <v>329</v>
      </c>
      <c r="B1280" s="25" t="s">
        <v>45</v>
      </c>
      <c r="C1280" s="127">
        <v>38.08</v>
      </c>
      <c r="D1280" s="312" t="s">
        <v>8</v>
      </c>
      <c r="E1280" s="24"/>
      <c r="F1280" s="313">
        <f t="shared" si="170"/>
        <v>0</v>
      </c>
    </row>
    <row r="1281" spans="1:6" x14ac:dyDescent="0.25">
      <c r="A1281" s="249" t="s">
        <v>330</v>
      </c>
      <c r="B1281" s="25" t="s">
        <v>160</v>
      </c>
      <c r="C1281" s="127">
        <v>112.16</v>
      </c>
      <c r="D1281" s="312" t="s">
        <v>18</v>
      </c>
      <c r="E1281" s="24"/>
      <c r="F1281" s="313">
        <f t="shared" si="170"/>
        <v>0</v>
      </c>
    </row>
    <row r="1282" spans="1:6" x14ac:dyDescent="0.25">
      <c r="A1282" s="249"/>
      <c r="B1282" s="295"/>
      <c r="C1282" s="315"/>
      <c r="D1282" s="312"/>
      <c r="E1282" s="24"/>
      <c r="F1282" s="313">
        <f t="shared" si="170"/>
        <v>0</v>
      </c>
    </row>
    <row r="1283" spans="1:6" x14ac:dyDescent="0.25">
      <c r="A1283" s="252">
        <f>A1278+0.1</f>
        <v>8.1999999999999993</v>
      </c>
      <c r="B1283" s="316" t="s">
        <v>161</v>
      </c>
      <c r="C1283" s="127"/>
      <c r="D1283" s="312"/>
      <c r="E1283" s="24"/>
      <c r="F1283" s="313">
        <f t="shared" si="170"/>
        <v>0</v>
      </c>
    </row>
    <row r="1284" spans="1:6" x14ac:dyDescent="0.25">
      <c r="A1284" s="249" t="s">
        <v>338</v>
      </c>
      <c r="B1284" s="212" t="s">
        <v>602</v>
      </c>
      <c r="C1284" s="127">
        <v>482</v>
      </c>
      <c r="D1284" s="312" t="s">
        <v>9</v>
      </c>
      <c r="E1284" s="24"/>
      <c r="F1284" s="313">
        <f t="shared" si="170"/>
        <v>0</v>
      </c>
    </row>
    <row r="1285" spans="1:6" x14ac:dyDescent="0.25">
      <c r="A1285" s="249" t="s">
        <v>339</v>
      </c>
      <c r="B1285" s="25" t="s">
        <v>45</v>
      </c>
      <c r="C1285" s="127">
        <v>482</v>
      </c>
      <c r="D1285" s="312" t="s">
        <v>11</v>
      </c>
      <c r="E1285" s="24"/>
      <c r="F1285" s="313">
        <f t="shared" si="170"/>
        <v>0</v>
      </c>
    </row>
    <row r="1286" spans="1:6" x14ac:dyDescent="0.25">
      <c r="A1286" s="518"/>
      <c r="B1286" s="519"/>
      <c r="C1286" s="520"/>
      <c r="D1286" s="460"/>
      <c r="E1286" s="670"/>
      <c r="F1286" s="521"/>
    </row>
    <row r="1287" spans="1:6" ht="51" x14ac:dyDescent="0.25">
      <c r="A1287" s="46">
        <v>9</v>
      </c>
      <c r="B1287" s="114" t="s">
        <v>288</v>
      </c>
      <c r="C1287" s="150">
        <v>4749.55</v>
      </c>
      <c r="D1287" s="444" t="s">
        <v>11</v>
      </c>
      <c r="E1287" s="679"/>
      <c r="F1287" s="510">
        <f>ROUND(C1287*E1287,2)</f>
        <v>0</v>
      </c>
    </row>
    <row r="1288" spans="1:6" x14ac:dyDescent="0.25">
      <c r="A1288" s="522"/>
      <c r="B1288" s="523"/>
      <c r="C1288" s="150"/>
      <c r="D1288" s="444"/>
      <c r="E1288" s="679"/>
      <c r="F1288" s="524">
        <f>ROUND(C1288*E1288,2)</f>
        <v>0</v>
      </c>
    </row>
    <row r="1289" spans="1:6" x14ac:dyDescent="0.25">
      <c r="A1289" s="51">
        <v>10</v>
      </c>
      <c r="B1289" s="16" t="s">
        <v>199</v>
      </c>
      <c r="C1289" s="150">
        <v>4749.55</v>
      </c>
      <c r="D1289" s="444" t="s">
        <v>11</v>
      </c>
      <c r="E1289" s="679"/>
      <c r="F1289" s="510">
        <f>ROUND(C1289*E1289,2)</f>
        <v>0</v>
      </c>
    </row>
    <row r="1290" spans="1:6" x14ac:dyDescent="0.25">
      <c r="A1290" s="55"/>
      <c r="B1290" s="197" t="s">
        <v>764</v>
      </c>
      <c r="C1290" s="166"/>
      <c r="D1290" s="166"/>
      <c r="E1290" s="622"/>
      <c r="F1290" s="198">
        <f>SUM(F1251:F1289)</f>
        <v>0</v>
      </c>
    </row>
    <row r="1291" spans="1:6" x14ac:dyDescent="0.25">
      <c r="A1291" s="137"/>
      <c r="B1291" s="138" t="s">
        <v>546</v>
      </c>
      <c r="C1291" s="139"/>
      <c r="D1291" s="140"/>
      <c r="E1291" s="614"/>
      <c r="F1291" s="141">
        <f>+F1290+F1247</f>
        <v>0</v>
      </c>
    </row>
    <row r="1292" spans="1:6" x14ac:dyDescent="0.25">
      <c r="A1292" s="367"/>
      <c r="B1292" s="434"/>
      <c r="C1292" s="368"/>
      <c r="D1292" s="369"/>
      <c r="E1292" s="652"/>
      <c r="F1292" s="370"/>
    </row>
    <row r="1293" spans="1:6" x14ac:dyDescent="0.25">
      <c r="A1293" s="37" t="s">
        <v>48</v>
      </c>
      <c r="B1293" s="1" t="s">
        <v>49</v>
      </c>
      <c r="C1293" s="6"/>
      <c r="D1293" s="8"/>
      <c r="E1293" s="11"/>
      <c r="F1293" s="525"/>
    </row>
    <row r="1294" spans="1:6" ht="38.25" x14ac:dyDescent="0.25">
      <c r="A1294" s="38">
        <v>1</v>
      </c>
      <c r="B1294" s="7" t="s">
        <v>61</v>
      </c>
      <c r="C1294" s="5">
        <v>2</v>
      </c>
      <c r="D1294" s="8" t="s">
        <v>10</v>
      </c>
      <c r="E1294" s="4"/>
      <c r="F1294" s="526">
        <f>ROUND(E1294*C1294,2)</f>
        <v>0</v>
      </c>
    </row>
    <row r="1295" spans="1:6" x14ac:dyDescent="0.25">
      <c r="A1295" s="38">
        <v>2</v>
      </c>
      <c r="B1295" s="527" t="s">
        <v>105</v>
      </c>
      <c r="C1295" s="528">
        <v>1</v>
      </c>
      <c r="D1295" s="529" t="s">
        <v>60</v>
      </c>
      <c r="E1295" s="684"/>
      <c r="F1295" s="521">
        <f t="shared" ref="F1295:F1296" si="171">ROUND(C1295*E1295,2)</f>
        <v>0</v>
      </c>
    </row>
    <row r="1296" spans="1:6" ht="25.5" x14ac:dyDescent="0.25">
      <c r="A1296" s="38">
        <v>3</v>
      </c>
      <c r="B1296" s="527" t="s">
        <v>767</v>
      </c>
      <c r="C1296" s="687"/>
      <c r="D1296" s="529" t="s">
        <v>637</v>
      </c>
      <c r="E1296" s="684"/>
      <c r="F1296" s="521">
        <f t="shared" si="171"/>
        <v>0</v>
      </c>
    </row>
    <row r="1297" spans="1:6" x14ac:dyDescent="0.25">
      <c r="A1297" s="66"/>
      <c r="B1297" s="435" t="s">
        <v>50</v>
      </c>
      <c r="C1297" s="436"/>
      <c r="D1297" s="437"/>
      <c r="E1297" s="668"/>
      <c r="F1297" s="438">
        <f>SUM(F1294:F1296)</f>
        <v>0</v>
      </c>
    </row>
    <row r="1298" spans="1:6" x14ac:dyDescent="0.25">
      <c r="A1298" s="530"/>
      <c r="B1298" s="531"/>
      <c r="C1298" s="532"/>
      <c r="D1298" s="533"/>
      <c r="E1298" s="685"/>
      <c r="F1298" s="534"/>
    </row>
    <row r="1299" spans="1:6" x14ac:dyDescent="0.25">
      <c r="A1299" s="40"/>
      <c r="B1299" s="41" t="s">
        <v>51</v>
      </c>
      <c r="C1299" s="42"/>
      <c r="D1299" s="43"/>
      <c r="E1299" s="44"/>
      <c r="F1299" s="535">
        <f>+F57+F108+F347+F523+F600+F680+F1291+F1075+F1022+F1297</f>
        <v>0</v>
      </c>
    </row>
    <row r="1300" spans="1:6" x14ac:dyDescent="0.25">
      <c r="A1300" s="39"/>
      <c r="B1300" s="2"/>
      <c r="C1300" s="17"/>
      <c r="D1300" s="9"/>
      <c r="E1300" s="12"/>
      <c r="F1300" s="536"/>
    </row>
    <row r="1301" spans="1:6" x14ac:dyDescent="0.25">
      <c r="A1301" s="39"/>
      <c r="B1301" s="3" t="s">
        <v>52</v>
      </c>
      <c r="C1301" s="17"/>
      <c r="D1301" s="9"/>
      <c r="E1301" s="12"/>
      <c r="F1301" s="536"/>
    </row>
    <row r="1302" spans="1:6" x14ac:dyDescent="0.25">
      <c r="A1302" s="39"/>
      <c r="B1302" s="10" t="s">
        <v>53</v>
      </c>
      <c r="C1302" s="20">
        <v>0.1</v>
      </c>
      <c r="D1302" s="9"/>
      <c r="E1302" s="12"/>
      <c r="F1302" s="537">
        <f>+C1302*F1299</f>
        <v>0</v>
      </c>
    </row>
    <row r="1303" spans="1:6" x14ac:dyDescent="0.25">
      <c r="A1303" s="39"/>
      <c r="B1303" s="10" t="s">
        <v>54</v>
      </c>
      <c r="C1303" s="20">
        <v>0.03</v>
      </c>
      <c r="D1303" s="9"/>
      <c r="E1303" s="12"/>
      <c r="F1303" s="537">
        <f>+C1303*F1299</f>
        <v>0</v>
      </c>
    </row>
    <row r="1304" spans="1:6" x14ac:dyDescent="0.25">
      <c r="A1304" s="39"/>
      <c r="B1304" s="10" t="s">
        <v>55</v>
      </c>
      <c r="C1304" s="20">
        <v>0.04</v>
      </c>
      <c r="D1304" s="9"/>
      <c r="E1304" s="12"/>
      <c r="F1304" s="537">
        <f>+C1304*F1299</f>
        <v>0</v>
      </c>
    </row>
    <row r="1305" spans="1:6" x14ac:dyDescent="0.25">
      <c r="A1305" s="39"/>
      <c r="B1305" s="10" t="s">
        <v>56</v>
      </c>
      <c r="C1305" s="27">
        <v>4.4999999999999998E-2</v>
      </c>
      <c r="D1305" s="9"/>
      <c r="E1305" s="12"/>
      <c r="F1305" s="537">
        <f>+C1305*F1299</f>
        <v>0</v>
      </c>
    </row>
    <row r="1306" spans="1:6" x14ac:dyDescent="0.25">
      <c r="A1306" s="39"/>
      <c r="B1306" s="10" t="s">
        <v>57</v>
      </c>
      <c r="C1306" s="20">
        <v>0.05</v>
      </c>
      <c r="D1306" s="9"/>
      <c r="E1306" s="12"/>
      <c r="F1306" s="537">
        <f>+C1306*F1299</f>
        <v>0</v>
      </c>
    </row>
    <row r="1307" spans="1:6" x14ac:dyDescent="0.25">
      <c r="A1307" s="538"/>
      <c r="B1307" s="539" t="s">
        <v>575</v>
      </c>
      <c r="C1307" s="540">
        <v>1</v>
      </c>
      <c r="D1307" s="541" t="s">
        <v>10</v>
      </c>
      <c r="E1307" s="684"/>
      <c r="F1307" s="542">
        <f>ROUND(E1307*C1307,2)</f>
        <v>0</v>
      </c>
    </row>
    <row r="1308" spans="1:6" x14ac:dyDescent="0.25">
      <c r="A1308" s="39"/>
      <c r="B1308" s="13" t="s">
        <v>73</v>
      </c>
      <c r="C1308" s="20">
        <v>0.18</v>
      </c>
      <c r="D1308" s="9"/>
      <c r="E1308" s="12"/>
      <c r="F1308" s="537">
        <f>+C1308*F1302</f>
        <v>0</v>
      </c>
    </row>
    <row r="1309" spans="1:6" x14ac:dyDescent="0.25">
      <c r="A1309" s="39"/>
      <c r="B1309" s="10" t="s">
        <v>58</v>
      </c>
      <c r="C1309" s="20">
        <v>0.01</v>
      </c>
      <c r="D1309" s="9"/>
      <c r="E1309" s="12"/>
      <c r="F1309" s="537">
        <f>+C1309*F1299</f>
        <v>0</v>
      </c>
    </row>
    <row r="1310" spans="1:6" x14ac:dyDescent="0.25">
      <c r="A1310" s="39"/>
      <c r="B1310" s="543" t="s">
        <v>84</v>
      </c>
      <c r="C1310" s="544">
        <v>1E-3</v>
      </c>
      <c r="D1310" s="58"/>
      <c r="E1310" s="59"/>
      <c r="F1310" s="537">
        <f>+C1310*F1299</f>
        <v>0</v>
      </c>
    </row>
    <row r="1311" spans="1:6" x14ac:dyDescent="0.25">
      <c r="A1311" s="39"/>
      <c r="B1311" s="60" t="s">
        <v>59</v>
      </c>
      <c r="C1311" s="27">
        <v>0.05</v>
      </c>
      <c r="D1311" s="58"/>
      <c r="E1311" s="59"/>
      <c r="F1311" s="537">
        <f>+C1311*F1299</f>
        <v>0</v>
      </c>
    </row>
    <row r="1312" spans="1:6" x14ac:dyDescent="0.25">
      <c r="A1312" s="118"/>
      <c r="B1312" s="545" t="s">
        <v>75</v>
      </c>
      <c r="C1312" s="91"/>
      <c r="D1312" s="108"/>
      <c r="E1312" s="620"/>
      <c r="F1312" s="546">
        <f>SUM(F1302:F1311)</f>
        <v>0</v>
      </c>
    </row>
    <row r="1313" spans="1:6" x14ac:dyDescent="0.25">
      <c r="A1313" s="547"/>
      <c r="B1313" s="548"/>
      <c r="C1313" s="549"/>
      <c r="D1313" s="550"/>
      <c r="E1313" s="686"/>
      <c r="F1313" s="551"/>
    </row>
    <row r="1314" spans="1:6" x14ac:dyDescent="0.25">
      <c r="A1314" s="552"/>
      <c r="B1314" s="553" t="s">
        <v>62</v>
      </c>
      <c r="C1314" s="553"/>
      <c r="D1314" s="553"/>
      <c r="E1314" s="553"/>
      <c r="F1314" s="554">
        <f>+F1312+F1299</f>
        <v>0</v>
      </c>
    </row>
    <row r="1315" spans="1:6" x14ac:dyDescent="0.25">
      <c r="A1315" s="552"/>
      <c r="B1315" s="553" t="s">
        <v>62</v>
      </c>
      <c r="C1315" s="553"/>
      <c r="D1315" s="553"/>
      <c r="E1315" s="553"/>
      <c r="F1315" s="554">
        <f>+F1314</f>
        <v>0</v>
      </c>
    </row>
    <row r="1316" spans="1:6" x14ac:dyDescent="0.25">
      <c r="A1316" s="555"/>
      <c r="B1316" s="556"/>
      <c r="C1316" s="557"/>
      <c r="D1316" s="558"/>
      <c r="E1316" s="558"/>
      <c r="F1316" s="559"/>
    </row>
    <row r="1317" spans="1:6" x14ac:dyDescent="0.25">
      <c r="A1317" s="555"/>
      <c r="B1317" s="556"/>
      <c r="C1317" s="557"/>
      <c r="D1317" s="558"/>
      <c r="E1317" s="558"/>
      <c r="F1317" s="559"/>
    </row>
    <row r="1318" spans="1:6" x14ac:dyDescent="0.25">
      <c r="A1318" s="560"/>
      <c r="B1318" s="561"/>
      <c r="C1318" s="562"/>
      <c r="D1318" s="563"/>
      <c r="E1318" s="564"/>
      <c r="F1318" s="565"/>
    </row>
    <row r="1319" spans="1:6" x14ac:dyDescent="0.25">
      <c r="A1319" s="560"/>
      <c r="B1319" s="566"/>
      <c r="C1319" s="567"/>
      <c r="D1319" s="568"/>
      <c r="E1319" s="568"/>
      <c r="F1319" s="568"/>
    </row>
    <row r="1320" spans="1:6" x14ac:dyDescent="0.25">
      <c r="A1320" s="560"/>
      <c r="B1320" s="561"/>
      <c r="C1320" s="688"/>
      <c r="D1320" s="689"/>
      <c r="E1320" s="689"/>
      <c r="F1320" s="689"/>
    </row>
    <row r="1321" spans="1:6" x14ac:dyDescent="0.25">
      <c r="A1321" s="560"/>
      <c r="B1321" s="695"/>
      <c r="C1321" s="695"/>
      <c r="D1321" s="695"/>
      <c r="E1321" s="695"/>
      <c r="F1321" s="569"/>
    </row>
    <row r="1322" spans="1:6" x14ac:dyDescent="0.25">
      <c r="A1322" s="560"/>
      <c r="B1322" s="695"/>
      <c r="C1322" s="695"/>
      <c r="D1322" s="695"/>
      <c r="E1322" s="695"/>
      <c r="F1322" s="569"/>
    </row>
    <row r="1323" spans="1:6" x14ac:dyDescent="0.25">
      <c r="A1323" s="561"/>
      <c r="B1323" s="696"/>
      <c r="C1323" s="696"/>
      <c r="D1323" s="696"/>
      <c r="E1323" s="696"/>
      <c r="F1323" s="569"/>
    </row>
    <row r="1324" spans="1:6" x14ac:dyDescent="0.25">
      <c r="A1324" s="561"/>
      <c r="B1324" s="561"/>
      <c r="C1324" s="570"/>
      <c r="D1324" s="571"/>
      <c r="E1324" s="572"/>
      <c r="F1324" s="569"/>
    </row>
    <row r="1325" spans="1:6" x14ac:dyDescent="0.25">
      <c r="A1325" s="573"/>
      <c r="B1325" s="574"/>
      <c r="C1325" s="575"/>
      <c r="D1325" s="576"/>
      <c r="E1325" s="577"/>
      <c r="F1325" s="578"/>
    </row>
    <row r="1326" spans="1:6" x14ac:dyDescent="0.25">
      <c r="A1326" s="561"/>
      <c r="B1326" s="561"/>
      <c r="C1326" s="562"/>
      <c r="D1326" s="561"/>
      <c r="E1326" s="564"/>
      <c r="F1326" s="565"/>
    </row>
    <row r="1327" spans="1:6" x14ac:dyDescent="0.25">
      <c r="A1327" s="561"/>
      <c r="B1327" s="561"/>
      <c r="C1327" s="562"/>
      <c r="D1327" s="563"/>
      <c r="E1327" s="564"/>
      <c r="F1327" s="565"/>
    </row>
    <row r="1328" spans="1:6" x14ac:dyDescent="0.25">
      <c r="A1328" s="579"/>
      <c r="B1328" s="566"/>
      <c r="C1328" s="567"/>
      <c r="D1328" s="568"/>
      <c r="E1328" s="568"/>
      <c r="F1328" s="568"/>
    </row>
    <row r="1329" spans="1:6" x14ac:dyDescent="0.25">
      <c r="A1329" s="560"/>
      <c r="B1329" s="561"/>
      <c r="C1329" s="688"/>
      <c r="D1329" s="689"/>
      <c r="E1329" s="689"/>
      <c r="F1329" s="689"/>
    </row>
    <row r="1330" spans="1:6" x14ac:dyDescent="0.25">
      <c r="A1330" s="560"/>
      <c r="B1330" s="561"/>
      <c r="C1330" s="570"/>
      <c r="D1330" s="571"/>
      <c r="E1330" s="571"/>
      <c r="F1330" s="571"/>
    </row>
    <row r="1331" spans="1:6" x14ac:dyDescent="0.25">
      <c r="A1331" s="560"/>
      <c r="B1331" s="561"/>
      <c r="C1331" s="570"/>
      <c r="D1331" s="571"/>
      <c r="E1331" s="571"/>
      <c r="F1331" s="571"/>
    </row>
    <row r="1332" spans="1:6" x14ac:dyDescent="0.25">
      <c r="A1332" s="560"/>
      <c r="B1332" s="561"/>
      <c r="C1332" s="570"/>
      <c r="D1332" s="571"/>
      <c r="E1332" s="571"/>
      <c r="F1332" s="571"/>
    </row>
    <row r="1333" spans="1:6" x14ac:dyDescent="0.25">
      <c r="A1333" s="560"/>
      <c r="B1333" s="561"/>
      <c r="C1333" s="570"/>
      <c r="D1333" s="571"/>
      <c r="E1333" s="571"/>
      <c r="F1333" s="571"/>
    </row>
    <row r="1334" spans="1:6" x14ac:dyDescent="0.25">
      <c r="A1334" s="560"/>
      <c r="B1334" s="561"/>
      <c r="C1334" s="570"/>
      <c r="D1334" s="571"/>
      <c r="E1334" s="571"/>
      <c r="F1334" s="571"/>
    </row>
    <row r="1335" spans="1:6" x14ac:dyDescent="0.25">
      <c r="A1335" s="560"/>
      <c r="B1335" s="580"/>
      <c r="C1335" s="690"/>
      <c r="D1335" s="690"/>
      <c r="E1335" s="690"/>
      <c r="F1335" s="690"/>
    </row>
    <row r="1336" spans="1:6" x14ac:dyDescent="0.25">
      <c r="A1336" s="560"/>
      <c r="B1336" s="580"/>
      <c r="C1336" s="581"/>
      <c r="D1336" s="582"/>
      <c r="E1336" s="564"/>
      <c r="F1336" s="583"/>
    </row>
    <row r="1337" spans="1:6" x14ac:dyDescent="0.25">
      <c r="A1337" s="560"/>
      <c r="B1337" s="580"/>
      <c r="C1337" s="581"/>
      <c r="D1337" s="582"/>
      <c r="E1337" s="564"/>
      <c r="F1337" s="583"/>
    </row>
    <row r="1338" spans="1:6" x14ac:dyDescent="0.25">
      <c r="A1338" s="584"/>
      <c r="B1338" s="585"/>
      <c r="C1338" s="586"/>
      <c r="D1338" s="580"/>
      <c r="E1338" s="577"/>
      <c r="F1338" s="587"/>
    </row>
    <row r="1339" spans="1:6" x14ac:dyDescent="0.25">
      <c r="A1339" s="588"/>
      <c r="B1339" s="566"/>
      <c r="C1339" s="691"/>
      <c r="D1339" s="691"/>
      <c r="E1339" s="691"/>
      <c r="F1339" s="691"/>
    </row>
    <row r="1340" spans="1:6" x14ac:dyDescent="0.25">
      <c r="A1340" s="560"/>
      <c r="B1340" s="561"/>
      <c r="C1340" s="688"/>
      <c r="D1340" s="688"/>
      <c r="E1340" s="688"/>
      <c r="F1340" s="688"/>
    </row>
    <row r="1341" spans="1:6" x14ac:dyDescent="0.25">
      <c r="A1341" s="589"/>
      <c r="B1341" s="589"/>
      <c r="C1341" s="590"/>
      <c r="D1341" s="591"/>
      <c r="E1341" s="589"/>
      <c r="F1341" s="591"/>
    </row>
    <row r="1342" spans="1:6" x14ac:dyDescent="0.25">
      <c r="A1342" s="251"/>
      <c r="B1342" s="592"/>
      <c r="C1342" s="562"/>
      <c r="D1342" s="593"/>
      <c r="E1342" s="594"/>
      <c r="F1342" s="595"/>
    </row>
    <row r="1343" spans="1:6" x14ac:dyDescent="0.25">
      <c r="A1343" s="251"/>
      <c r="B1343" s="596"/>
      <c r="C1343" s="562"/>
      <c r="D1343" s="597"/>
      <c r="E1343" s="594"/>
      <c r="F1343" s="565"/>
    </row>
  </sheetData>
  <sheetProtection algorithmName="SHA-512" hashValue="mCQZNZWcz1fgW43W3yvZADwqtRXh8rYEKA2sLUzGTSq2P3IwKk5nNG99tsIvb1JskRmVTZVr8RngpU090TAv/g==" saltValue="JQaicTDyOzJQ4NaXtk+EtQ==" spinCount="100000" sheet="1" objects="1" scenarios="1"/>
  <mergeCells count="11">
    <mergeCell ref="C1329:F1329"/>
    <mergeCell ref="C1335:F1335"/>
    <mergeCell ref="C1339:F1339"/>
    <mergeCell ref="C1340:F1340"/>
    <mergeCell ref="B2:F2"/>
    <mergeCell ref="A3:B3"/>
    <mergeCell ref="A5:F5"/>
    <mergeCell ref="C1320:F1320"/>
    <mergeCell ref="B1321:E1321"/>
    <mergeCell ref="B1322:E1322"/>
    <mergeCell ref="B1323:E1323"/>
  </mergeCells>
  <pageMargins left="0.7" right="0.7" top="0.75" bottom="0.75" header="0.3" footer="0.3"/>
  <pageSetup scale="65" fitToHeight="0" orientation="portrait" horizontalDpi="0" verticalDpi="0" r:id="rId1"/>
  <headerFooter>
    <oddFooter>&amp;C&amp;P/&amp;N</oddFooter>
  </headerFooter>
  <rowBreaks count="2" manualBreakCount="2">
    <brk id="1265" max="5" man="1"/>
    <brk id="132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LP-Parte B</vt:lpstr>
      <vt:lpstr>'LP-Parte B'!Área_de_impresión</vt:lpstr>
      <vt:lpstr>'LP-Parte 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Elvira Altagracia Jiménez Montás</dc:creator>
  <cp:lastModifiedBy>Gustavo Adolfo Lemoine Cabreja</cp:lastModifiedBy>
  <cp:lastPrinted>2026-06-09T13:46:28Z</cp:lastPrinted>
  <dcterms:created xsi:type="dcterms:W3CDTF">2022-04-20T20:37:01Z</dcterms:created>
  <dcterms:modified xsi:type="dcterms:W3CDTF">2026-06-09T15:34:27Z</dcterms:modified>
</cp:coreProperties>
</file>