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tros ordenadores\Mi PC\OneDrive - INAPA\Escritorio G.L. (Usar)\Gustavo Lemoine\Direccion de Ingenieria G.L\Proyectos\DR. Ac. Consuelo\Contratacion\"/>
    </mc:Choice>
  </mc:AlternateContent>
  <bookViews>
    <workbookView xWindow="0" yWindow="0" windowWidth="28800" windowHeight="11580" tabRatio="625"/>
  </bookViews>
  <sheets>
    <sheet name="LP-Parte B" sheetId="5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#REF!</definedName>
    <definedName name="\a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'LP-Parte B'!$A$1:$F$302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>#N/A</definedName>
    <definedName name="asd" localSheetId="0">#REF!</definedName>
    <definedName name="asd">#REF!</definedName>
    <definedName name="AYCARP" localSheetId="0">[3]INS!#REF!</definedName>
    <definedName name="AYCARP">[3]INS!#REF!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[4]ADDENDA!#REF!</definedName>
    <definedName name="b">[4]ADDENDA!#REF!</definedName>
    <definedName name="BALDOSAS_TRANSPARENTE" localSheetId="0">#REF!</definedName>
    <definedName name="BALDOSAS_TRANSPARENTE">#REF!</definedName>
    <definedName name="BASE_CONTEN" localSheetId="0">#REF!</definedName>
    <definedName name="BASE_CONTEN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[5]INSU!$B$42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[6]M.O.!$C$9</definedName>
    <definedName name="C._ADICIONAL">#N/A</definedName>
    <definedName name="caballeteasbecto" localSheetId="0">[7]precios!#REF!</definedName>
    <definedName name="caballeteasbecto">[7]precios!#REF!</definedName>
    <definedName name="caballeteasbeto" localSheetId="0">[7]precios!#REF!</definedName>
    <definedName name="caballeteasbeto">[7]precios!#REF!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[6]M.O.!#REF!</definedName>
    <definedName name="CARANTEPECHO">[6]M.O.!#REF!</definedName>
    <definedName name="CARCOL30" localSheetId="0">[6]M.O.!#REF!</definedName>
    <definedName name="CARCOL30">[6]M.O.!#REF!</definedName>
    <definedName name="CARCOL50" localSheetId="0">[6]M.O.!#REF!</definedName>
    <definedName name="CARCOL50">[6]M.O.!#REF!</definedName>
    <definedName name="CARCOLAMARRE" localSheetId="0">[6]M.O.!#REF!</definedName>
    <definedName name="CARCOLAMARRE">[6]M.O.!#REF!</definedName>
    <definedName name="CARGA_SOCIAL" localSheetId="0">#REF!</definedName>
    <definedName name="CARGA_SOCIAL">#REF!</definedName>
    <definedName name="CARLOSAPLA" localSheetId="0">[6]M.O.!#REF!</definedName>
    <definedName name="CARLOSAPLA">[6]M.O.!#REF!</definedName>
    <definedName name="CARLOSAVARIASAGUAS" localSheetId="0">[6]M.O.!#REF!</definedName>
    <definedName name="CARLOSAVARIASAGUAS">[6]M.O.!#REF!</definedName>
    <definedName name="CARMURO" localSheetId="0">[6]M.O.!#REF!</definedName>
    <definedName name="CARMURO">[6]M.O.!#REF!</definedName>
    <definedName name="CARP1" localSheetId="0">[3]INS!#REF!</definedName>
    <definedName name="CARP1">[3]INS!#REF!</definedName>
    <definedName name="CARP2" localSheetId="0">[3]INS!#REF!</definedName>
    <definedName name="CARP2">[3]INS!#REF!</definedName>
    <definedName name="CARPDINTEL" localSheetId="0">[6]M.O.!#REF!</definedName>
    <definedName name="CARPDINTEL">[6]M.O.!#REF!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[6]M.O.!#REF!</definedName>
    <definedName name="CARPVIGA2040">[6]M.O.!#REF!</definedName>
    <definedName name="CARPVIGA3050" localSheetId="0">[6]M.O.!#REF!</definedName>
    <definedName name="CARPVIGA3050">[6]M.O.!#REF!</definedName>
    <definedName name="CARPVIGA3060" localSheetId="0">[6]M.O.!#REF!</definedName>
    <definedName name="CARPVIGA3060">[6]M.O.!#REF!</definedName>
    <definedName name="CARPVIGA4080" localSheetId="0">[6]M.O.!#REF!</definedName>
    <definedName name="CARPVIGA4080">[6]M.O.!#REF!</definedName>
    <definedName name="CARRAMPA" localSheetId="0">[6]M.O.!#REF!</definedName>
    <definedName name="CARRAMPA">[6]M.O.!#REF!</definedName>
    <definedName name="CARRETILLA" localSheetId="0">#REF!</definedName>
    <definedName name="CARRETILLA">#REF!</definedName>
    <definedName name="CASBESTO" localSheetId="0">[6]M.O.!#REF!</definedName>
    <definedName name="CASBESTO">[6]M.O.!#REF!</definedName>
    <definedName name="CBLOCK10" localSheetId="0">[3]INS!#REF!</definedName>
    <definedName name="CBLOCK10">[3]INS!#REF!</definedName>
    <definedName name="cell">'[8]LISTADO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[5]INSU!$B$104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[9]INS!$D$767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[4]ADDENDA!#REF!</definedName>
    <definedName name="cuadro">[4]ADDENDA!#REF!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[6]M.O.!#REF!</definedName>
    <definedName name="CZINC">[6]M.O.!#REF!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[4]ADDENDA!#REF!</definedName>
    <definedName name="expl">[4]ADDENDA!#REF!</definedName>
    <definedName name="Extracción_IM" localSheetId="0">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'[9]HORM.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[5]INSU!$B$41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[3]INS!#REF!</definedName>
    <definedName name="MAESTROCARP">[3]INS!#REF!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[3]INS!#REF!</definedName>
    <definedName name="MOPISOCERAMICA">[3]INS!#REF!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[10]Insumos!#REF!</definedName>
    <definedName name="NADA">[10]Insumos!#REF!</definedName>
    <definedName name="NINGUNA" localSheetId="0">[10]Insumos!#REF!</definedName>
    <definedName name="NINGUNA">[10]Insumos!#REF!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[9]SALARIOS!$C$10</definedName>
    <definedName name="OXIGENO_CIL" localSheetId="0">#REF!</definedName>
    <definedName name="OXIGENO_CIL">#REF!</definedName>
    <definedName name="p" localSheetId="0">[11]peso!#REF!</definedName>
    <definedName name="p">[11]peso!#REF!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[5]MO!$B$11</definedName>
    <definedName name="PEONCARP" localSheetId="0">[3]INS!#REF!</definedName>
    <definedName name="PEONCARP">[3]INS!#REF!</definedName>
    <definedName name="PERFIL_CUADRADO_34">[5]INSU!$B$91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[9]INS!$D$770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[5]INSU!$B$103</definedName>
    <definedName name="PLANTA_ELECTRICA" localSheetId="0">#REF!</definedName>
    <definedName name="PLANTA_ELECTRICA">#REF!</definedName>
    <definedName name="PLASTICO">[5]INSU!$B$90</definedName>
    <definedName name="PLIGADORA2">[3]INS!$D$563</definedName>
    <definedName name="PLOMERO" localSheetId="0">[3]INS!#REF!</definedName>
    <definedName name="PLOMERO">[3]INS!#REF!</definedName>
    <definedName name="PLOMERO_SOLDADOR" localSheetId="0">#REF!</definedName>
    <definedName name="PLOMERO_SOLDADOR">#REF!</definedName>
    <definedName name="PLOMEROAYUDANTE" localSheetId="0">[3]INS!#REF!</definedName>
    <definedName name="PLOMEROAYUDANTE">[3]INS!#REF!</definedName>
    <definedName name="PLOMEROOFICIAL" localSheetId="0">[3]INS!#REF!</definedName>
    <definedName name="PLOMEROOFICIAL">[3]INS!#REF!</definedName>
    <definedName name="PLYWOOD_34_2CARAS" localSheetId="0">#REF!</definedName>
    <definedName name="PLYWOOD_34_2CARAS">#REF!</definedName>
    <definedName name="pmadera2162" localSheetId="0">[7]precios!#REF!</definedName>
    <definedName name="pmadera2162">[7]precios!#REF!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[12]Precios!$A$4:$F$1576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[3]INS!$D$568</definedName>
    <definedName name="Q" localSheetId="0">#REF!</definedName>
    <definedName name="Q">#REF!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[13]COF!$G$733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'LP-Parte B'!$1:$5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62913" fullPrecision="0"/>
</workbook>
</file>

<file path=xl/calcChain.xml><?xml version="1.0" encoding="utf-8"?>
<calcChain xmlns="http://schemas.openxmlformats.org/spreadsheetml/2006/main">
  <c r="F163" i="53" l="1"/>
  <c r="F162" i="53"/>
  <c r="F161" i="53"/>
  <c r="F273" i="53" l="1"/>
  <c r="F272" i="53"/>
  <c r="F267" i="53"/>
  <c r="F266" i="53"/>
  <c r="F262" i="53"/>
  <c r="F261" i="53"/>
  <c r="F260" i="53"/>
  <c r="F257" i="53"/>
  <c r="F256" i="53"/>
  <c r="F253" i="53"/>
  <c r="F252" i="53"/>
  <c r="F251" i="53"/>
  <c r="F248" i="53"/>
  <c r="F247" i="53"/>
  <c r="F244" i="53"/>
  <c r="F243" i="53"/>
  <c r="F242" i="53"/>
  <c r="F241" i="53"/>
  <c r="F240" i="53"/>
  <c r="F237" i="53"/>
  <c r="F236" i="53"/>
  <c r="F235" i="53"/>
  <c r="F232" i="53"/>
  <c r="F225" i="53"/>
  <c r="F223" i="53"/>
  <c r="F222" i="53"/>
  <c r="F221" i="53"/>
  <c r="F220" i="53"/>
  <c r="F219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2" i="53"/>
  <c r="F201" i="53"/>
  <c r="F198" i="53"/>
  <c r="F197" i="53"/>
  <c r="F196" i="53"/>
  <c r="F193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7" i="53"/>
  <c r="F176" i="53"/>
  <c r="F173" i="53"/>
  <c r="F172" i="53"/>
  <c r="F171" i="53"/>
  <c r="F170" i="53"/>
  <c r="F169" i="53"/>
  <c r="F168" i="53"/>
  <c r="F167" i="53"/>
  <c r="F166" i="53"/>
  <c r="F158" i="53"/>
  <c r="F153" i="53"/>
  <c r="F152" i="53"/>
  <c r="F151" i="53"/>
  <c r="F150" i="53"/>
  <c r="F149" i="53"/>
  <c r="F148" i="53"/>
  <c r="F147" i="53"/>
  <c r="F145" i="53"/>
  <c r="F144" i="53"/>
  <c r="F143" i="53"/>
  <c r="F142" i="53"/>
  <c r="F141" i="53"/>
  <c r="F140" i="53"/>
  <c r="F139" i="53"/>
  <c r="F138" i="53"/>
  <c r="F137" i="53"/>
  <c r="F136" i="53"/>
  <c r="F135" i="53"/>
  <c r="F132" i="53"/>
  <c r="F131" i="53"/>
  <c r="F130" i="53"/>
  <c r="F127" i="53"/>
  <c r="F126" i="53"/>
  <c r="F125" i="53"/>
  <c r="F122" i="53"/>
  <c r="F121" i="53"/>
  <c r="F120" i="53"/>
  <c r="F117" i="53"/>
  <c r="F113" i="53"/>
  <c r="F112" i="53"/>
  <c r="F111" i="53"/>
  <c r="F110" i="53"/>
  <c r="F109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7" i="53"/>
  <c r="F86" i="53"/>
  <c r="F83" i="53"/>
  <c r="F81" i="53"/>
  <c r="F80" i="53"/>
  <c r="F79" i="53"/>
  <c r="F78" i="53"/>
  <c r="F77" i="53"/>
  <c r="F76" i="53"/>
  <c r="F75" i="53"/>
  <c r="F74" i="53"/>
  <c r="F73" i="53"/>
  <c r="F72" i="53"/>
  <c r="F71" i="53"/>
  <c r="F68" i="53"/>
  <c r="F67" i="53"/>
  <c r="F66" i="53"/>
  <c r="F65" i="53"/>
  <c r="F64" i="53"/>
  <c r="F63" i="53"/>
  <c r="F62" i="53"/>
  <c r="F61" i="53"/>
  <c r="F60" i="53"/>
  <c r="F59" i="53"/>
  <c r="F58" i="53"/>
  <c r="F55" i="53"/>
  <c r="F54" i="53"/>
  <c r="F53" i="53"/>
  <c r="F50" i="53"/>
  <c r="F46" i="53"/>
  <c r="F45" i="53"/>
  <c r="F44" i="53"/>
  <c r="F43" i="53"/>
  <c r="F42" i="53"/>
  <c r="F41" i="53"/>
  <c r="F38" i="53"/>
  <c r="F30" i="53"/>
  <c r="F29" i="53"/>
  <c r="F27" i="53"/>
  <c r="F26" i="53"/>
  <c r="F25" i="53"/>
  <c r="F22" i="53"/>
  <c r="F21" i="53"/>
  <c r="F20" i="53"/>
  <c r="F19" i="53"/>
  <c r="F16" i="53"/>
  <c r="F15" i="53"/>
  <c r="F14" i="53"/>
  <c r="F11" i="53"/>
  <c r="F10" i="53"/>
  <c r="F32" i="53" l="1"/>
  <c r="F226" i="53"/>
  <c r="F263" i="53"/>
  <c r="F154" i="53"/>
  <c r="F274" i="53"/>
  <c r="F268" i="53"/>
  <c r="F269" i="53" l="1"/>
  <c r="F276" i="53" s="1"/>
  <c r="F287" i="53" l="1"/>
  <c r="F284" i="53"/>
  <c r="F279" i="53"/>
  <c r="F285" i="53" s="1"/>
  <c r="F288" i="53"/>
  <c r="F283" i="53"/>
  <c r="F286" i="53"/>
  <c r="F282" i="53"/>
  <c r="F281" i="53"/>
  <c r="F280" i="53"/>
  <c r="F289" i="53" l="1"/>
  <c r="F291" i="53" s="1"/>
</calcChain>
</file>

<file path=xl/sharedStrings.xml><?xml version="1.0" encoding="utf-8"?>
<sst xmlns="http://schemas.openxmlformats.org/spreadsheetml/2006/main" count="475" uniqueCount="303">
  <si>
    <t>M</t>
  </si>
  <si>
    <t>Ud</t>
  </si>
  <si>
    <t>III</t>
  </si>
  <si>
    <t>II</t>
  </si>
  <si>
    <t>I</t>
  </si>
  <si>
    <t>IV</t>
  </si>
  <si>
    <t>Valor RD$</t>
  </si>
  <si>
    <t>%</t>
  </si>
  <si>
    <t>Transporte</t>
  </si>
  <si>
    <t>Fraguache</t>
  </si>
  <si>
    <t>Cantos</t>
  </si>
  <si>
    <t>Pañete exterior</t>
  </si>
  <si>
    <t>Fino losa de techo</t>
  </si>
  <si>
    <t>P.U. RD$</t>
  </si>
  <si>
    <t>Replanteo</t>
  </si>
  <si>
    <t>Item</t>
  </si>
  <si>
    <t>D e s c r I p c I ó n</t>
  </si>
  <si>
    <t>Cantidad</t>
  </si>
  <si>
    <t>Excavación material compacto c/equipo</t>
  </si>
  <si>
    <t>GASTOS INDIRECTOS</t>
  </si>
  <si>
    <t>Honorarios Profesionales</t>
  </si>
  <si>
    <t>Seguros, Fianzas y Polizas</t>
  </si>
  <si>
    <t>Gastos Administrativos</t>
  </si>
  <si>
    <t>Supervision de INAPA</t>
  </si>
  <si>
    <t>Medidas de Compensación Ambiental</t>
  </si>
  <si>
    <t>Ley 6-86</t>
  </si>
  <si>
    <t>CODIA</t>
  </si>
  <si>
    <t>Imprevistos</t>
  </si>
  <si>
    <t>TOTAL GASTOS INDIRECTOS</t>
  </si>
  <si>
    <t>VARIOS</t>
  </si>
  <si>
    <t>SUB-TOTAL GENERAL</t>
  </si>
  <si>
    <t>Gls</t>
  </si>
  <si>
    <t>PRELIMINAR</t>
  </si>
  <si>
    <t>MOVIMIENTO DE TIERRA</t>
  </si>
  <si>
    <t>Mes</t>
  </si>
  <si>
    <t>Salida Interruptor Sencillo</t>
  </si>
  <si>
    <t>Salida Interruptor Doble</t>
  </si>
  <si>
    <t>Uso de Grúa</t>
  </si>
  <si>
    <t>Región:</t>
  </si>
  <si>
    <t>Z</t>
  </si>
  <si>
    <t>M³</t>
  </si>
  <si>
    <t>TERMINACIÓN DE SUPERFICIE</t>
  </si>
  <si>
    <t>A</t>
  </si>
  <si>
    <t>Fino losa pasarela</t>
  </si>
  <si>
    <t>M³N</t>
  </si>
  <si>
    <t>M³C</t>
  </si>
  <si>
    <t>M³E</t>
  </si>
  <si>
    <t>TERMINACIÓN DE SUPERFICIE:</t>
  </si>
  <si>
    <t>M²</t>
  </si>
  <si>
    <t>Suministro y colocación de banda de goma hidrofilica extensible para construcción, impermeable 5 mm x20 mm</t>
  </si>
  <si>
    <t>P.A.</t>
  </si>
  <si>
    <t>APLICACIÓN DE:</t>
  </si>
  <si>
    <t>Fino losa de fondo pulido c/impermeabilizante tipo Sika Top Seal 107 ó similar</t>
  </si>
  <si>
    <t>INSTALACIONES:</t>
  </si>
  <si>
    <t>Aditivo retardante SX-PELL  ó similar</t>
  </si>
  <si>
    <t>MOVIMIENTO DE TIERRA P/TUBERIAS SOTERRADAS</t>
  </si>
  <si>
    <t>Asiento de arena ( suministro y colocación )</t>
  </si>
  <si>
    <t>Relleno compactado c/compactador mecánico en capas de 0.20 m</t>
  </si>
  <si>
    <t>Logo y letrero INAPA</t>
  </si>
  <si>
    <t>B</t>
  </si>
  <si>
    <t>Impermeabilizante para hormigones estructurales</t>
  </si>
  <si>
    <t>PRELIMINAR:</t>
  </si>
  <si>
    <t>EQUIPOS:</t>
  </si>
  <si>
    <t>Equipo de Corte (inc. materiales, oxígeno y acetileno )</t>
  </si>
  <si>
    <t>MANO DE OBRA:</t>
  </si>
  <si>
    <t>Extracción de tuberias de Ø16" y  Ø20" acero</t>
  </si>
  <si>
    <t>DESMONTES Y EXTRACCIÓNES:</t>
  </si>
  <si>
    <t>Corte y bajada de tuberías de Ø16" acero (entrada, rebose y soporte)</t>
  </si>
  <si>
    <t>Demolición de zapata de hormigón armado</t>
  </si>
  <si>
    <t>Carga y transporte de chatarra metálica</t>
  </si>
  <si>
    <t>Bote de escombros c/camión @ 5 km ( inc. esparcimiento en botadero )</t>
  </si>
  <si>
    <t>SUMINISTRO E INSTALACIÓN DE TUBERÍAS DE ENTRADA, SALIDA, BAY PASS, REBOSE Y DESAGÜE</t>
  </si>
  <si>
    <t>Replanteo de tuberías</t>
  </si>
  <si>
    <t>Tubería  Ø24" acero SCH-20 c/protección anticorrosiva</t>
  </si>
  <si>
    <t>Tubería  Ø20" acero SCH-20 c/protección anticorrosiva</t>
  </si>
  <si>
    <t>Tubería  Ø20" PVC SDR-26 c/J.G.</t>
  </si>
  <si>
    <t>Codo Ø24"x90º acero-soldado SCH-20 c/proteción anticorrosiva</t>
  </si>
  <si>
    <t>Codo Ø24"x45º acero-soldado SCH-20 c/proteción anticorrosiva</t>
  </si>
  <si>
    <t>Codo Ø20"x90º acero-soldado SCH-20 c/proteción anticorrosiva</t>
  </si>
  <si>
    <t>Tee Ø24"x24" acero-soldado SCH-20 c/proteción anticorrosiva</t>
  </si>
  <si>
    <t>Tee Ø24"x20" acero-soldado SCH-20 c/proteción anticorrosiva</t>
  </si>
  <si>
    <t>Tee Ø20"x20" acero-soldado SCH-20 c/proteción anticorrosiva</t>
  </si>
  <si>
    <t>PRELIMINARES</t>
  </si>
  <si>
    <t>MOVIMIENTO DE TIERRA:</t>
  </si>
  <si>
    <t>Excavación zapatas material no clasificado  mano</t>
  </si>
  <si>
    <t>Reposición material compactado a mano</t>
  </si>
  <si>
    <t xml:space="preserve">Bote de material con camión d=5 km (incluye carguío y esparcimiento en botadero) </t>
  </si>
  <si>
    <t>HORMIGÓN ARMADO  F᾽C=210 KG/CM2 EN:</t>
  </si>
  <si>
    <t>MUROS</t>
  </si>
  <si>
    <t>Pañete en vigas y columnas</t>
  </si>
  <si>
    <t xml:space="preserve">Base Blanca </t>
  </si>
  <si>
    <t xml:space="preserve">Acrílica Azul Turquesa </t>
  </si>
  <si>
    <t>SUMINISTRO Y COLOCACIÓN DE:</t>
  </si>
  <si>
    <t>Alambre galvanizado tipo trinchera (inc. estructura para soporte de alambre trinchera )</t>
  </si>
  <si>
    <t>Niple Ø24"x18" acero SCH-20 c/proteción anticorrosiva</t>
  </si>
  <si>
    <t>Niple Ø20"x18" acero SCH-20 c/proteción anticorrosiva</t>
  </si>
  <si>
    <t>8.1.1</t>
  </si>
  <si>
    <t>8.1.2</t>
  </si>
  <si>
    <t>8.1.2.1</t>
  </si>
  <si>
    <t>8.2.2.2</t>
  </si>
  <si>
    <t>8.2.2.3</t>
  </si>
  <si>
    <t>8.1.3</t>
  </si>
  <si>
    <t>8.1.3.1</t>
  </si>
  <si>
    <t>8.1.3.2</t>
  </si>
  <si>
    <t>8.1.3.3</t>
  </si>
  <si>
    <t>8.1.4</t>
  </si>
  <si>
    <t>8.1.4.1</t>
  </si>
  <si>
    <t>8.4.1.2</t>
  </si>
  <si>
    <t>8.4.1.3</t>
  </si>
  <si>
    <t>8.1.5</t>
  </si>
  <si>
    <t>Perfil W8x31 H.N.</t>
  </si>
  <si>
    <t>Viga Perfil W10x15 H.N.</t>
  </si>
  <si>
    <t>Channel C10x15.3 H.N.</t>
  </si>
  <si>
    <t>Tola 3/16" corrugada H.N</t>
  </si>
  <si>
    <t>Tola 3/4" lisa H.N ( placa base para pedestal )</t>
  </si>
  <si>
    <t>8.1.5.1</t>
  </si>
  <si>
    <t>8.1.5.2</t>
  </si>
  <si>
    <t>8.1.5.3</t>
  </si>
  <si>
    <t>8.1.5.4</t>
  </si>
  <si>
    <t>8.1.5.5</t>
  </si>
  <si>
    <t>8.1.5.6</t>
  </si>
  <si>
    <t>Barandas en tubos Ø¾" H.G. ( pasamanos )</t>
  </si>
  <si>
    <t>8.1.5.7</t>
  </si>
  <si>
    <t>8.1.5.8</t>
  </si>
  <si>
    <t>Pintura esmalte en escalera</t>
  </si>
  <si>
    <t>8.1.5.9</t>
  </si>
  <si>
    <t>Pintura anticorrosiva en escalera</t>
  </si>
  <si>
    <t>Replanteo y Control topográfico</t>
  </si>
  <si>
    <t>Visita</t>
  </si>
  <si>
    <t>Relleno de reposición compactado c/compactador mecánico en capas de 0.20 m</t>
  </si>
  <si>
    <t>Zapata de Muro e=0.80 m, a=4.00 m - 4.18 qq/m³</t>
  </si>
  <si>
    <t>Zapata de Columnas Z1 (2.40x2.40)m x 0.50 m - 1.92 qq/m³</t>
  </si>
  <si>
    <t>Zapata de Columnas Z2 (2.00x2.00)m x 0.50 m - 1.95 qq/m³</t>
  </si>
  <si>
    <t>3.1.1</t>
  </si>
  <si>
    <t>3.2.1</t>
  </si>
  <si>
    <t>3.2.2</t>
  </si>
  <si>
    <t>3.2.3</t>
  </si>
  <si>
    <t>Vigas de Fondo VF1 (0.40x0.60)m - 4.90 qq/m³</t>
  </si>
  <si>
    <t>Vigas V1 ( 0.40x0.90 )m - 3.20 qq/m³</t>
  </si>
  <si>
    <t xml:space="preserve">Columnas C1 (0.80x0.80) m - 4.33 qq/m³ </t>
  </si>
  <si>
    <t>Vigas V2 ( 0.40x0.45 )m - 7.48 qq/m³</t>
  </si>
  <si>
    <t>Muros 0.40 m - 3.21 qq/m³  ( Dep. Reg.)</t>
  </si>
  <si>
    <t xml:space="preserve">Columnas C1 (0.50x0.50) m - 5.80 qq/m³ </t>
  </si>
  <si>
    <t>Losa de Techo e=0.15 m - 1.18 qq/m³</t>
  </si>
  <si>
    <t xml:space="preserve">HORMIGÓN ARMADO INDUSTRIAL: 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</si>
  <si>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</si>
  <si>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</si>
  <si>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</si>
  <si>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</si>
  <si>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</si>
  <si>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</si>
  <si>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</si>
  <si>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</si>
  <si>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</si>
  <si>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</si>
  <si>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</si>
  <si>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 xml:space="preserve"> FʹC=160KG/CM² EN:</t>
  </si>
  <si>
    <t>FʹC=280KG/CM² EN:</t>
  </si>
  <si>
    <t>FʹC=350KG/CM² EN:</t>
  </si>
  <si>
    <t>Zabaleta Armada ( 0.40x0.40 )m - 5.89 qq/m³</t>
  </si>
  <si>
    <t>Vigas V3 ( 0.40x0.60 )m - 5.30 qq/m³</t>
  </si>
  <si>
    <t>Bote de material in situ</t>
  </si>
  <si>
    <t>HORMIGÓN ARMADO FʹC=280KG/CM²:</t>
  </si>
  <si>
    <t>Pedestal P1 (0.40x0.40)m x 1.20 m - 6.00 qq/m³</t>
  </si>
  <si>
    <t>Zapata soporte escalera (1.53x1.60)m x 0.25 m - 1.13 qq/m³</t>
  </si>
  <si>
    <t>Pintura Acrilíca</t>
  </si>
  <si>
    <t>ESTRUCTURA METÁLICA:</t>
  </si>
  <si>
    <t>TERMINACIÓN DE SUPERFICIE ( PEDESTALES ESCALERA):</t>
  </si>
  <si>
    <t>Día</t>
  </si>
  <si>
    <t>Lb</t>
  </si>
  <si>
    <t>Instalación Estructura Metálica</t>
  </si>
  <si>
    <r>
      <t>Zapata de muros (0.45 x 0.25) m  - 0.87 qq/m</t>
    </r>
    <r>
      <rPr>
        <vertAlign val="superscript"/>
        <sz val="10"/>
        <rFont val="Arial"/>
        <family val="2"/>
      </rPr>
      <t>3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</si>
  <si>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</si>
  <si>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</si>
  <si>
    <t>PINTURA EN VIGAS Y COLUMNAS</t>
  </si>
  <si>
    <t>Limpeza final ( inc. obreros, camión y herramientas menores)</t>
  </si>
  <si>
    <t>Equipo de seguridad industrial (arnés, cascos, guantes, cuerda, lentes , ect )</t>
  </si>
  <si>
    <t>Herramientas menores</t>
  </si>
  <si>
    <t>Limpieza del área en general ( 530.00 M² )</t>
  </si>
  <si>
    <t>GARITA DE VIGILANTE</t>
  </si>
  <si>
    <t xml:space="preserve">Replanteo </t>
  </si>
  <si>
    <t>Excavación material compactado a mano</t>
  </si>
  <si>
    <t xml:space="preserve">Relleno de reposición material compactado a mano </t>
  </si>
  <si>
    <t>Bote de material In Situ</t>
  </si>
  <si>
    <t>HORMIGÓN ARMADO F`C=210 kg/cm²:</t>
  </si>
  <si>
    <t>Zapata de muro (Incl. Zap. C1) - 0.85 qq/m³</t>
  </si>
  <si>
    <t>Viga de amarre bajo de piso ( 0.15 x 0.20 ) - 3.71 qq/m³</t>
  </si>
  <si>
    <t>Viga de amarre a nivel de techo (0.15 x 0.20)-3.37 qq/m³</t>
  </si>
  <si>
    <t>Dintel D1 ( 0.15 x 0.30 ) - 2.99 qq/m³</t>
  </si>
  <si>
    <t>Viga dintel D2 (0.15 x 0.40) - 2.32 qq/m³</t>
  </si>
  <si>
    <t>Columna ( 0.30 x 0.15 ) - 3.03 qq/m³</t>
  </si>
  <si>
    <t>Losa de techo  0.12 M - 1.34 qq/m³</t>
  </si>
  <si>
    <t>MUROS DE BLOQUES:</t>
  </si>
  <si>
    <t>Block 6" B.N.P., Ø3/8" @ 0.60 mt.</t>
  </si>
  <si>
    <t>Block 6" S.N.P., Ø3/8" @ 0.60 mt.</t>
  </si>
  <si>
    <t xml:space="preserve">Pañete interior </t>
  </si>
  <si>
    <t xml:space="preserve">Fino losa de techo </t>
  </si>
  <si>
    <t>Antepecho</t>
  </si>
  <si>
    <t>Zabaleta en techo</t>
  </si>
  <si>
    <t>Gotero ranurado</t>
  </si>
  <si>
    <t xml:space="preserve">Impermeabilizante tipo selllador  (inc.preparacion superficie) para techo </t>
  </si>
  <si>
    <t>Cerámica en  baño</t>
  </si>
  <si>
    <t>Pintura general acrílica (incluye base blanca)</t>
  </si>
  <si>
    <t>Acera perimetral de 0.80 M</t>
  </si>
  <si>
    <t>PUERTA ( SUMINISTRO Y COLOCACIÓN ):</t>
  </si>
  <si>
    <t xml:space="preserve">Pre marco  de 1½" x 1½" x 3/16"  en puerta y ventanas </t>
  </si>
  <si>
    <t>Puerta polimetal (2.10x1.0)m (Inc. herraje instalación y llavín tipo )</t>
  </si>
  <si>
    <t xml:space="preserve">VENTANA DE ALUMINIO ( INCLUYE COLOCACIÓN ): </t>
  </si>
  <si>
    <t>Ventanas  de aluminio  en celosías color blanco, con palanca, (fabricación superior)</t>
  </si>
  <si>
    <t>P²</t>
  </si>
  <si>
    <t>Inodoro sencillo blanco (completo)</t>
  </si>
  <si>
    <t>Desagüe de techo de 3"</t>
  </si>
  <si>
    <t>Ducha sencilla</t>
  </si>
  <si>
    <t>Desagüe de piso 3"</t>
  </si>
  <si>
    <t>Columna ventilación de 3" PVC ( SDR-41 )</t>
  </si>
  <si>
    <t>Tinaco 150 GLS</t>
  </si>
  <si>
    <t>Barra para cortina de baño</t>
  </si>
  <si>
    <t>Tuberías y piezas</t>
  </si>
  <si>
    <t xml:space="preserve">Cámara de inspección </t>
  </si>
  <si>
    <t>Cámara Séptica (1.50 x 1.90 x 1.20 )m</t>
  </si>
  <si>
    <t xml:space="preserve">Pozo filtrante Ø8"+camisa en Ø6" PVC SDR-26, Pf=75', c/empaque de grava  </t>
  </si>
  <si>
    <t>Entrada General (inc. Panel de Breaker de 4/8 circuitos)</t>
  </si>
  <si>
    <t>Salidas Luces Cenitales</t>
  </si>
  <si>
    <t>Salida Tomacorriente Doble 120 V</t>
  </si>
  <si>
    <t>SUB-TOTAL II</t>
  </si>
  <si>
    <t>CONSTRUCCIÓN DEPÓSITO REGULADOR H.A. 2,000 M³</t>
  </si>
  <si>
    <t>SUB-TOTAL I</t>
  </si>
  <si>
    <t>Pañete interior pulido c/Impermeabilizante tipo Sika Top Seal 107, ó similar</t>
  </si>
  <si>
    <t>Pintura acrilica en exterior azul turqueza ( inc base blanca )</t>
  </si>
  <si>
    <t>Acera perimetral 1.00 m  e=0.10m,  Fʹc=180kg/cm²</t>
  </si>
  <si>
    <t xml:space="preserve">Losa de hormigón c/malla electrosoldada D2.3x2.3 mm-20x20 cm, e=0.10m, Fʹc=210kg/cm²  (interior base del depósito ) </t>
  </si>
  <si>
    <r>
      <rPr>
        <b/>
        <sz val="10"/>
        <color theme="1"/>
        <rFont val="Arial"/>
        <family val="2"/>
      </rPr>
      <t>ANDAMIAJE</t>
    </r>
    <r>
      <rPr>
        <sz val="10"/>
        <color theme="1"/>
        <rFont val="Arial"/>
        <family val="2"/>
      </rPr>
      <t xml:space="preserve"> (para uso en general)</t>
    </r>
  </si>
  <si>
    <t>8.1.5.10</t>
  </si>
  <si>
    <t>8.1.5.11</t>
  </si>
  <si>
    <t>Registro para Válvulas ( 2.21 x 2.21 x 2.17 )m</t>
  </si>
  <si>
    <t>Anclaje de H.A. para piezas</t>
  </si>
  <si>
    <t xml:space="preserve">Junta mecánica tipo Dresser Ø20", 150 PSI  </t>
  </si>
  <si>
    <t>Válvula de Mariposa platillada de Ø24" H.F. 150 PSI ( completa )</t>
  </si>
  <si>
    <t>Válvula de Mariposa platillada de Ø20" H.F. 150 PSI ( completa )</t>
  </si>
  <si>
    <t>Bote de matrial c/camión distancia= 5 km (inc. carguio y esparcimiento en botadero)</t>
  </si>
  <si>
    <t>7.18.1</t>
  </si>
  <si>
    <t>7.18.2</t>
  </si>
  <si>
    <t>7.18.3</t>
  </si>
  <si>
    <t>7.18.4</t>
  </si>
  <si>
    <t>7.18.5</t>
  </si>
  <si>
    <t>ESCALERA EXTERIOR H.N. CON ESTRUCTURA METÁLICA  L=12.00M</t>
  </si>
  <si>
    <t>SUB-TOTAL III</t>
  </si>
  <si>
    <t>TRABAJOS GENERALES</t>
  </si>
  <si>
    <t xml:space="preserve">Embellecimeinto área exterior c/gravilla </t>
  </si>
  <si>
    <t>SUB-TOTAL FASE A</t>
  </si>
  <si>
    <t>SUB-TOTAL IV</t>
  </si>
  <si>
    <t>SUB-TOTAL FASE B</t>
  </si>
  <si>
    <r>
      <rPr>
        <b/>
        <sz val="10"/>
        <rFont val="Arial"/>
        <family val="2"/>
      </rPr>
      <t xml:space="preserve">Valla anunciando Obra </t>
    </r>
    <r>
      <rPr>
        <sz val="10"/>
        <rFont val="Arial"/>
        <family val="2"/>
      </rPr>
      <t>16' x 10' impresión full color conteniendo logo de INAPA, nombre de proyecto y contratista. Estructura en tubos galvanizados 1½"x 1½" y soportes en tubo cuadrado 4" x 4"</t>
    </r>
  </si>
  <si>
    <t>Hormigón de limpieza e=0.08 m</t>
  </si>
  <si>
    <t>Excavación para zapatas a mano (material compacto)</t>
  </si>
  <si>
    <t>Zapata Z3  (1.50x1.50)m x 0.40 m - 1.69 qq/m³</t>
  </si>
  <si>
    <t xml:space="preserve">Losa de hormigón c/malla electrosoldada D2.3x2.3 mm-20x20 cm, e=0.10m,  (pulido ) </t>
  </si>
  <si>
    <t>Lavamano sencillo</t>
  </si>
  <si>
    <t>Rejas de protección en puerta (2.10x1.00) M</t>
  </si>
  <si>
    <t>Rejas de protección en ventanas</t>
  </si>
  <si>
    <t>Muros 0.40 m - 2.80 qq/m³ ( soporte inferior Depósito)</t>
  </si>
  <si>
    <t>Losa entrepiso  e=0.45 m - 2.44 qq/m³ (fondo Depósito )</t>
  </si>
  <si>
    <t>Abrazadera metálica (inc. pernos y resina epóxica )</t>
  </si>
  <si>
    <t xml:space="preserve">Excalera exterior con protección H.N., L=7.20 m  </t>
  </si>
  <si>
    <t xml:space="preserve">Excalera interior Inoxidable, L=6.10 m </t>
  </si>
  <si>
    <t>Ventilación de Techo en Ø12" ( incluye:  1 Tee Ø12" x Ø12", 2 Codos Ø12" x 90º  y Niple pasamuro de Ø12" x24" )</t>
  </si>
  <si>
    <t>Baranda de Pasarela   en tubos Ø¾" H.G.</t>
  </si>
  <si>
    <t>Barandas de Techo en tubos Ø¾" H.G.</t>
  </si>
  <si>
    <t>Confección de Logo y letrero (INAPA)</t>
  </si>
  <si>
    <t>Confección de Logo y letrero (INAPA )</t>
  </si>
  <si>
    <t>ITBIS (Ley 07-2007)</t>
  </si>
  <si>
    <t>TOTAL GENERAL RD$</t>
  </si>
  <si>
    <t xml:space="preserve">Tapa metálica en registro de techo depósito (1.00x1.00)m </t>
  </si>
  <si>
    <t>Puerta corrediza L=4.0 m (incluye angular del riel, rodamientos y demas accesorios de instalación)</t>
  </si>
  <si>
    <t xml:space="preserve">Campamento  (Incluye: Alquiler de casa con o sin  solar y caseta para materiales) </t>
  </si>
  <si>
    <r>
      <t xml:space="preserve">Ubicación: </t>
    </r>
    <r>
      <rPr>
        <b/>
        <sz val="10"/>
        <rFont val="Arial"/>
        <family val="2"/>
      </rPr>
      <t>PROVINCIA SAN PEDRO DE MACORÍS</t>
    </r>
  </si>
  <si>
    <t>Obra:</t>
  </si>
  <si>
    <t>IX (HIGUAMO)</t>
  </si>
  <si>
    <t>Pernos anclaje Ø3/4" x 20" A307 ( inc. 2 tuercas )</t>
  </si>
  <si>
    <t>Bote de material c/camión " 5 km(inc. carguio y esparcimiento en botadero)</t>
  </si>
  <si>
    <t>Block 8" Ø3/8"@0.40 m BNP</t>
  </si>
  <si>
    <r>
      <t>Columnas de amarre (0.20 x 0.25) m - 4.36 qq/m</t>
    </r>
    <r>
      <rPr>
        <vertAlign val="superscript"/>
        <sz val="10"/>
        <rFont val="Arial"/>
        <family val="2"/>
      </rPr>
      <t>3</t>
    </r>
  </si>
  <si>
    <r>
      <t>Viga de amarre SNP (0.25 x 0.20) m - 2.45 qq/m</t>
    </r>
    <r>
      <rPr>
        <vertAlign val="superscript"/>
        <sz val="10"/>
        <rFont val="Arial"/>
        <family val="2"/>
      </rPr>
      <t>3</t>
    </r>
  </si>
  <si>
    <t xml:space="preserve">Block 6" Ø3/8"@0.40 m SNP violinado </t>
  </si>
  <si>
    <t>Suministro y compactacion material de mina (caliche) distancia=20km,</t>
  </si>
  <si>
    <t xml:space="preserve">DESMANTELAMIENTO DEPÓSITO REGULADOR SUPERFICIAL METÁLICO EXISTENTE, CAPACIDAD 3,785 M³ (1,000,000 gls),                                                             ( TANQUE CONSUELO AB- 4 ) </t>
  </si>
  <si>
    <t xml:space="preserve">DEPÓSITO REGULADOR H.A. 2,000 M3 , ELEVADO A 12.00 M ),                                       ( TANQUE CONSUELO AB-4 ) </t>
  </si>
  <si>
    <t xml:space="preserve">VERJA PERIMETRAL EN BLOQUES DE 8" VIOLINADOS,  L=300.0 M, H=2.40M SNP </t>
  </si>
  <si>
    <t>Relleno de reposición compactado c/compactador mecánico capas de 0.20 m</t>
  </si>
  <si>
    <t>INSTALACIÓN SANITARIA:</t>
  </si>
  <si>
    <t xml:space="preserve">INSTALACIÓN ELÉCTRICA: </t>
  </si>
  <si>
    <t>Corte de capa vegetal  c/equipo (explanación)</t>
  </si>
  <si>
    <t>Excavación material compacto c/equipo (p/fundaciones)</t>
  </si>
  <si>
    <t>SUB-TOTAL FASE Z</t>
  </si>
  <si>
    <t xml:space="preserve">Alquiler  de andamios  </t>
  </si>
  <si>
    <t>Soldador Cortador ( 2 h )</t>
  </si>
  <si>
    <t>Ayudantes (4 h )</t>
  </si>
  <si>
    <t>Obreros ( Personal de apoyo ) ( 4h )</t>
  </si>
  <si>
    <t>Dia</t>
  </si>
  <si>
    <t xml:space="preserve">Suministro y colocación de junta expansiva en Foam ½" (colocada cada 30 m en columna adicional)  </t>
  </si>
  <si>
    <r>
      <t xml:space="preserve">SNIP: </t>
    </r>
    <r>
      <rPr>
        <b/>
        <sz val="10"/>
        <rFont val="Arial"/>
        <family val="2"/>
      </rPr>
      <t>17402</t>
    </r>
  </si>
  <si>
    <t>LISTA DE PARTIDAS</t>
  </si>
  <si>
    <t>CONSTRUCCIÓN DEPÓSITOS REGULADORES ACUEDUCTO CONSUELO (PARTE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</si>
</sst>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.00\ _€_-;\-* #,##0.00\ _€_-;_-* &quot;-&quot;??\ _€_-;_-@_-"/>
    <numFmt numFmtId="168" formatCode="General_)"/>
    <numFmt numFmtId="169" formatCode="0.0"/>
    <numFmt numFmtId="170" formatCode="0.000"/>
    <numFmt numFmtId="171" formatCode="#,##0.00;[Red]#,##0.00"/>
    <numFmt numFmtId="172" formatCode="0.0%"/>
    <numFmt numFmtId="173" formatCode="#."/>
    <numFmt numFmtId="174" formatCode="[$€]#,##0.00;[Red]\-[$€]#,##0.00"/>
    <numFmt numFmtId="175" formatCode="#,##0.00_ ;\-#,##0.00\ "/>
    <numFmt numFmtId="176" formatCode="&quot;$&quot;#,##0.00;[Red]\-&quot;$&quot;#,##0.00"/>
    <numFmt numFmtId="177" formatCode="_-* #,##0.00\ _R_D_$_-;\-* #,##0.00\ _R_D_$_-;_-* &quot;-&quot;??\ _R_D_$_-;_-@_-"/>
  </numFmts>
  <fonts count="43" x14ac:knownFonts="1">
    <font>
      <sz val="10"/>
      <name val="Courie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2"/>
      <name val="Courier"/>
      <family val="3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Courier"/>
    </font>
    <font>
      <vertAlign val="superscript"/>
      <sz val="10"/>
      <name val="Arial"/>
      <family val="2"/>
    </font>
    <font>
      <sz val="10"/>
      <color rgb="FF000000"/>
      <name val="Calibri"/>
      <family val="2"/>
      <scheme val="minor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 style="thin">
        <color indexed="64"/>
      </top>
      <bottom/>
      <diagonal/>
    </border>
  </borders>
  <cellStyleXfs count="106">
    <xf numFmtId="168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1" fillId="11" borderId="1" applyNumberFormat="0" applyAlignment="0" applyProtection="0"/>
    <xf numFmtId="0" fontId="22" fillId="12" borderId="2" applyNumberFormat="0" applyAlignment="0" applyProtection="0"/>
    <xf numFmtId="0" fontId="23" fillId="0" borderId="3" applyNumberFormat="0" applyFill="0" applyAlignment="0" applyProtection="0"/>
    <xf numFmtId="166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5" fillId="7" borderId="1" applyNumberFormat="0" applyAlignment="0" applyProtection="0"/>
    <xf numFmtId="174" fontId="13" fillId="0" borderId="0" applyFont="0" applyFill="0" applyBorder="0" applyAlignment="0" applyProtection="0"/>
    <xf numFmtId="173" fontId="16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0" fontId="26" fillId="17" borderId="0" applyNumberFormat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>
      <alignment vertical="top"/>
      <protection locked="0"/>
    </xf>
    <xf numFmtId="0" fontId="27" fillId="7" borderId="0" applyNumberFormat="0" applyBorder="0" applyAlignment="0" applyProtection="0"/>
    <xf numFmtId="0" fontId="18" fillId="0" borderId="0"/>
    <xf numFmtId="0" fontId="11" fillId="0" borderId="0"/>
    <xf numFmtId="39" fontId="1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39" fontId="33" fillId="0" borderId="0"/>
    <xf numFmtId="0" fontId="36" fillId="0" borderId="0"/>
    <xf numFmtId="0" fontId="11" fillId="0" borderId="0">
      <alignment vertical="center"/>
    </xf>
    <xf numFmtId="0" fontId="15" fillId="0" borderId="0"/>
    <xf numFmtId="0" fontId="11" fillId="0" borderId="0">
      <protection locked="0"/>
    </xf>
    <xf numFmtId="0" fontId="11" fillId="0" borderId="0"/>
    <xf numFmtId="0" fontId="14" fillId="4" borderId="4" applyNumberFormat="0" applyFont="0" applyAlignment="0" applyProtection="0"/>
    <xf numFmtId="0" fontId="28" fillId="11" borderId="5" applyNumberFormat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24" fillId="0" borderId="7" applyNumberFormat="0" applyFill="0" applyAlignment="0" applyProtection="0"/>
    <xf numFmtId="0" fontId="32" fillId="0" borderId="8" applyNumberFormat="0" applyFill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168" fontId="39" fillId="0" borderId="0"/>
    <xf numFmtId="0" fontId="36" fillId="0" borderId="0"/>
    <xf numFmtId="0" fontId="36" fillId="0" borderId="0"/>
    <xf numFmtId="39" fontId="14" fillId="0" borderId="0"/>
    <xf numFmtId="0" fontId="11" fillId="0" borderId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168" fontId="41" fillId="0" borderId="0"/>
  </cellStyleXfs>
  <cellXfs count="125">
    <xf numFmtId="168" fontId="0" fillId="0" borderId="0" xfId="0"/>
    <xf numFmtId="168" fontId="11" fillId="18" borderId="0" xfId="0" applyFont="1" applyFill="1" applyAlignment="1">
      <alignment vertical="top"/>
    </xf>
    <xf numFmtId="168" fontId="11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168" fontId="11" fillId="18" borderId="0" xfId="0" applyFont="1" applyFill="1" applyAlignment="1">
      <alignment horizontal="left" vertical="top"/>
    </xf>
    <xf numFmtId="168" fontId="11" fillId="18" borderId="0" xfId="0" applyFont="1" applyFill="1" applyAlignment="1">
      <alignment horizontal="right" vertical="top"/>
    </xf>
    <xf numFmtId="4" fontId="11" fillId="18" borderId="0" xfId="0" applyNumberFormat="1" applyFont="1" applyFill="1" applyAlignment="1">
      <alignment vertical="top"/>
    </xf>
    <xf numFmtId="168" fontId="38" fillId="18" borderId="0" xfId="0" applyFont="1" applyFill="1" applyAlignment="1">
      <alignment vertical="top"/>
    </xf>
    <xf numFmtId="168" fontId="12" fillId="0" borderId="0" xfId="0" applyFont="1" applyAlignment="1">
      <alignment horizontal="right" vertical="top"/>
    </xf>
    <xf numFmtId="4" fontId="12" fillId="0" borderId="0" xfId="0" applyNumberFormat="1" applyFont="1" applyAlignment="1">
      <alignment horizontal="right" vertical="top"/>
    </xf>
    <xf numFmtId="4" fontId="37" fillId="18" borderId="0" xfId="79" applyNumberFormat="1" applyFont="1" applyFill="1" applyBorder="1" applyAlignment="1">
      <alignment horizontal="left" vertical="top" wrapText="1"/>
    </xf>
    <xf numFmtId="4" fontId="37" fillId="0" borderId="0" xfId="0" applyNumberFormat="1" applyFont="1" applyBorder="1" applyAlignment="1">
      <alignment vertical="top" wrapText="1"/>
    </xf>
    <xf numFmtId="43" fontId="11" fillId="0" borderId="0" xfId="68" applyNumberFormat="1" applyFont="1" applyAlignment="1">
      <alignment vertical="top"/>
    </xf>
    <xf numFmtId="168" fontId="38" fillId="18" borderId="11" xfId="0" applyFont="1" applyFill="1" applyBorder="1" applyAlignment="1">
      <alignment horizontal="left" vertical="top" wrapText="1"/>
    </xf>
    <xf numFmtId="168" fontId="11" fillId="18" borderId="11" xfId="0" applyFont="1" applyFill="1" applyBorder="1" applyAlignment="1">
      <alignment vertical="top"/>
    </xf>
    <xf numFmtId="4" fontId="11" fillId="18" borderId="11" xfId="0" applyNumberFormat="1" applyFont="1" applyFill="1" applyBorder="1" applyAlignment="1">
      <alignment horizontal="center" vertical="top" wrapText="1"/>
    </xf>
    <xf numFmtId="168" fontId="11" fillId="18" borderId="10" xfId="0" applyFont="1" applyFill="1" applyBorder="1" applyAlignment="1">
      <alignment vertical="top"/>
    </xf>
    <xf numFmtId="168" fontId="12" fillId="18" borderId="10" xfId="0" applyFont="1" applyFill="1" applyBorder="1" applyAlignment="1">
      <alignment horizontal="center" vertical="top"/>
    </xf>
    <xf numFmtId="4" fontId="12" fillId="18" borderId="11" xfId="0" applyNumberFormat="1" applyFont="1" applyFill="1" applyBorder="1" applyAlignment="1">
      <alignment horizontal="left" vertical="top" wrapText="1"/>
    </xf>
    <xf numFmtId="4" fontId="11" fillId="18" borderId="11" xfId="0" applyNumberFormat="1" applyFont="1" applyFill="1" applyBorder="1" applyAlignment="1">
      <alignment horizontal="right" vertical="top" wrapText="1"/>
    </xf>
    <xf numFmtId="4" fontId="12" fillId="18" borderId="12" xfId="0" applyNumberFormat="1" applyFont="1" applyFill="1" applyBorder="1" applyAlignment="1">
      <alignment horizontal="right" vertical="top" wrapText="1"/>
    </xf>
    <xf numFmtId="4" fontId="11" fillId="18" borderId="11" xfId="0" applyNumberFormat="1" applyFont="1" applyFill="1" applyBorder="1" applyAlignment="1">
      <alignment horizontal="justify" vertical="top" wrapText="1"/>
    </xf>
    <xf numFmtId="168" fontId="11" fillId="18" borderId="12" xfId="0" applyFont="1" applyFill="1" applyBorder="1" applyAlignment="1">
      <alignment vertical="top"/>
    </xf>
    <xf numFmtId="168" fontId="38" fillId="20" borderId="14" xfId="0" applyFont="1" applyFill="1" applyBorder="1" applyAlignment="1">
      <alignment horizontal="center" vertical="top"/>
    </xf>
    <xf numFmtId="168" fontId="34" fillId="18" borderId="11" xfId="0" applyNumberFormat="1" applyFont="1" applyFill="1" applyBorder="1" applyAlignment="1">
      <alignment horizontal="right" vertical="top" wrapText="1"/>
    </xf>
    <xf numFmtId="175" fontId="35" fillId="18" borderId="11" xfId="0" applyNumberFormat="1" applyFont="1" applyFill="1" applyBorder="1" applyAlignment="1">
      <alignment horizontal="right" vertical="top"/>
    </xf>
    <xf numFmtId="168" fontId="11" fillId="18" borderId="11" xfId="0" applyFont="1" applyFill="1" applyBorder="1" applyAlignment="1">
      <alignment horizontal="right" vertical="top"/>
    </xf>
    <xf numFmtId="172" fontId="35" fillId="18" borderId="11" xfId="0" applyNumberFormat="1" applyFont="1" applyFill="1" applyBorder="1" applyAlignment="1">
      <alignment horizontal="right" vertical="top"/>
    </xf>
    <xf numFmtId="4" fontId="11" fillId="18" borderId="12" xfId="0" applyNumberFormat="1" applyFont="1" applyFill="1" applyBorder="1" applyAlignment="1">
      <alignment vertical="top"/>
    </xf>
    <xf numFmtId="2" fontId="12" fillId="18" borderId="10" xfId="68" applyNumberFormat="1" applyFont="1" applyFill="1" applyBorder="1" applyAlignment="1">
      <alignment horizontal="center" vertical="top"/>
    </xf>
    <xf numFmtId="168" fontId="38" fillId="18" borderId="11" xfId="0" applyFont="1" applyFill="1" applyBorder="1" applyAlignment="1">
      <alignment horizontal="center" vertical="top"/>
    </xf>
    <xf numFmtId="168" fontId="38" fillId="18" borderId="12" xfId="0" applyFont="1" applyFill="1" applyBorder="1" applyAlignment="1">
      <alignment horizontal="center" vertical="top"/>
    </xf>
    <xf numFmtId="168" fontId="38" fillId="18" borderId="11" xfId="0" applyFont="1" applyFill="1" applyBorder="1" applyAlignment="1">
      <alignment vertical="top"/>
    </xf>
    <xf numFmtId="168" fontId="10" fillId="18" borderId="11" xfId="0" applyFont="1" applyFill="1" applyBorder="1" applyAlignment="1">
      <alignment vertical="top"/>
    </xf>
    <xf numFmtId="168" fontId="38" fillId="18" borderId="11" xfId="0" applyFont="1" applyFill="1" applyBorder="1" applyAlignment="1">
      <alignment horizontal="left" vertical="top"/>
    </xf>
    <xf numFmtId="168" fontId="10" fillId="18" borderId="11" xfId="0" applyFont="1" applyFill="1" applyBorder="1" applyAlignment="1">
      <alignment horizontal="center" vertical="top"/>
    </xf>
    <xf numFmtId="0" fontId="38" fillId="18" borderId="10" xfId="0" applyNumberFormat="1" applyFont="1" applyFill="1" applyBorder="1" applyAlignment="1">
      <alignment vertical="top"/>
    </xf>
    <xf numFmtId="0" fontId="10" fillId="18" borderId="10" xfId="0" applyNumberFormat="1" applyFont="1" applyFill="1" applyBorder="1" applyAlignment="1">
      <alignment vertical="top"/>
    </xf>
    <xf numFmtId="168" fontId="10" fillId="18" borderId="12" xfId="0" applyFont="1" applyFill="1" applyBorder="1" applyAlignment="1">
      <alignment horizontal="center" vertical="top"/>
    </xf>
    <xf numFmtId="4" fontId="11" fillId="18" borderId="12" xfId="0" applyNumberFormat="1" applyFont="1" applyFill="1" applyBorder="1" applyAlignment="1">
      <alignment horizontal="right" vertical="top" wrapText="1"/>
    </xf>
    <xf numFmtId="2" fontId="10" fillId="18" borderId="10" xfId="0" applyNumberFormat="1" applyFont="1" applyFill="1" applyBorder="1" applyAlignment="1">
      <alignment vertical="top"/>
    </xf>
    <xf numFmtId="168" fontId="9" fillId="18" borderId="11" xfId="0" applyFont="1" applyFill="1" applyBorder="1" applyAlignment="1">
      <alignment vertical="top"/>
    </xf>
    <xf numFmtId="168" fontId="38" fillId="18" borderId="11" xfId="0" applyFont="1" applyFill="1" applyBorder="1" applyAlignment="1">
      <alignment vertical="top" wrapText="1"/>
    </xf>
    <xf numFmtId="168" fontId="9" fillId="18" borderId="11" xfId="0" applyFont="1" applyFill="1" applyBorder="1" applyAlignment="1">
      <alignment horizontal="center" vertical="top"/>
    </xf>
    <xf numFmtId="4" fontId="9" fillId="18" borderId="11" xfId="0" applyNumberFormat="1" applyFont="1" applyFill="1" applyBorder="1" applyAlignment="1">
      <alignment vertical="top"/>
    </xf>
    <xf numFmtId="4" fontId="9" fillId="21" borderId="11" xfId="0" applyNumberFormat="1" applyFont="1" applyFill="1" applyBorder="1" applyAlignment="1">
      <alignment vertical="top"/>
    </xf>
    <xf numFmtId="168" fontId="38" fillId="18" borderId="10" xfId="0" applyFont="1" applyFill="1" applyBorder="1" applyAlignment="1">
      <alignment horizontal="center" vertical="top"/>
    </xf>
    <xf numFmtId="168" fontId="9" fillId="18" borderId="10" xfId="0" applyFont="1" applyFill="1" applyBorder="1" applyAlignment="1">
      <alignment horizontal="center" vertical="top"/>
    </xf>
    <xf numFmtId="168" fontId="9" fillId="18" borderId="12" xfId="0" applyFont="1" applyFill="1" applyBorder="1" applyAlignment="1">
      <alignment horizontal="center" vertical="top"/>
    </xf>
    <xf numFmtId="169" fontId="9" fillId="18" borderId="10" xfId="0" applyNumberFormat="1" applyFont="1" applyFill="1" applyBorder="1" applyAlignment="1">
      <alignment horizontal="right" vertical="top"/>
    </xf>
    <xf numFmtId="4" fontId="11" fillId="18" borderId="11" xfId="59" applyNumberFormat="1" applyFont="1" applyFill="1" applyBorder="1" applyAlignment="1">
      <alignment vertical="top"/>
    </xf>
    <xf numFmtId="171" fontId="11" fillId="18" borderId="11" xfId="0" applyNumberFormat="1" applyFont="1" applyFill="1" applyBorder="1" applyAlignment="1">
      <alignment horizontal="center" vertical="top"/>
    </xf>
    <xf numFmtId="168" fontId="11" fillId="18" borderId="11" xfId="0" applyFont="1" applyFill="1" applyBorder="1" applyAlignment="1">
      <alignment horizontal="left" vertical="top" wrapText="1"/>
    </xf>
    <xf numFmtId="168" fontId="38" fillId="20" borderId="13" xfId="0" applyFont="1" applyFill="1" applyBorder="1" applyAlignment="1">
      <alignment horizontal="center" vertical="top"/>
    </xf>
    <xf numFmtId="4" fontId="38" fillId="20" borderId="15" xfId="0" applyNumberFormat="1" applyFont="1" applyFill="1" applyBorder="1" applyAlignment="1">
      <alignment vertical="top"/>
    </xf>
    <xf numFmtId="168" fontId="11" fillId="20" borderId="13" xfId="0" applyFont="1" applyFill="1" applyBorder="1" applyAlignment="1">
      <alignment vertical="top"/>
    </xf>
    <xf numFmtId="168" fontId="11" fillId="20" borderId="14" xfId="0" applyFont="1" applyFill="1" applyBorder="1" applyAlignment="1">
      <alignment vertical="top"/>
    </xf>
    <xf numFmtId="168" fontId="8" fillId="18" borderId="11" xfId="0" applyFont="1" applyFill="1" applyBorder="1" applyAlignment="1">
      <alignment horizontal="center" vertical="top"/>
    </xf>
    <xf numFmtId="168" fontId="7" fillId="18" borderId="11" xfId="0" applyFont="1" applyFill="1" applyBorder="1" applyAlignment="1">
      <alignment vertical="top"/>
    </xf>
    <xf numFmtId="168" fontId="6" fillId="18" borderId="11" xfId="0" applyFont="1" applyFill="1" applyBorder="1" applyAlignment="1">
      <alignment vertical="top"/>
    </xf>
    <xf numFmtId="168" fontId="9" fillId="18" borderId="10" xfId="0" applyFont="1" applyFill="1" applyBorder="1" applyAlignment="1">
      <alignment vertical="top"/>
    </xf>
    <xf numFmtId="168" fontId="9" fillId="18" borderId="10" xfId="0" applyFont="1" applyFill="1" applyBorder="1" applyAlignment="1">
      <alignment horizontal="right" vertical="top"/>
    </xf>
    <xf numFmtId="0" fontId="9" fillId="18" borderId="10" xfId="0" applyNumberFormat="1" applyFont="1" applyFill="1" applyBorder="1" applyAlignment="1">
      <alignment horizontal="right" vertical="top"/>
    </xf>
    <xf numFmtId="0" fontId="9" fillId="18" borderId="10" xfId="0" applyNumberFormat="1" applyFont="1" applyFill="1" applyBorder="1" applyAlignment="1">
      <alignment vertical="top"/>
    </xf>
    <xf numFmtId="168" fontId="6" fillId="18" borderId="11" xfId="0" applyFont="1" applyFill="1" applyBorder="1" applyAlignment="1">
      <alignment horizontal="center" vertical="top"/>
    </xf>
    <xf numFmtId="4" fontId="9" fillId="18" borderId="11" xfId="0" applyNumberFormat="1" applyFont="1" applyFill="1" applyBorder="1" applyAlignment="1">
      <alignment horizontal="center" vertical="top"/>
    </xf>
    <xf numFmtId="168" fontId="5" fillId="18" borderId="11" xfId="0" applyFont="1" applyFill="1" applyBorder="1" applyAlignment="1">
      <alignment vertical="top"/>
    </xf>
    <xf numFmtId="168" fontId="5" fillId="18" borderId="11" xfId="0" applyFont="1" applyFill="1" applyBorder="1" applyAlignment="1">
      <alignment horizontal="center" vertical="top"/>
    </xf>
    <xf numFmtId="168" fontId="4" fillId="18" borderId="11" xfId="0" applyFont="1" applyFill="1" applyBorder="1" applyAlignment="1">
      <alignment vertical="top"/>
    </xf>
    <xf numFmtId="168" fontId="11" fillId="0" borderId="0" xfId="0" applyFont="1" applyAlignment="1">
      <alignment horizontal="right" vertical="top"/>
    </xf>
    <xf numFmtId="2" fontId="11" fillId="0" borderId="0" xfId="0" applyNumberFormat="1" applyFont="1" applyAlignment="1">
      <alignment horizontal="left" vertical="top"/>
    </xf>
    <xf numFmtId="4" fontId="11" fillId="18" borderId="11" xfId="50" applyNumberFormat="1" applyFont="1" applyFill="1" applyBorder="1" applyAlignment="1">
      <alignment horizontal="right" vertical="top" wrapText="1"/>
    </xf>
    <xf numFmtId="0" fontId="4" fillId="18" borderId="10" xfId="0" applyNumberFormat="1" applyFont="1" applyFill="1" applyBorder="1" applyAlignment="1">
      <alignment horizontal="right" vertical="top"/>
    </xf>
    <xf numFmtId="168" fontId="4" fillId="18" borderId="11" xfId="0" applyFont="1" applyFill="1" applyBorder="1" applyAlignment="1">
      <alignment horizontal="center" vertical="top"/>
    </xf>
    <xf numFmtId="0" fontId="38" fillId="18" borderId="10" xfId="0" applyNumberFormat="1" applyFont="1" applyFill="1" applyBorder="1" applyAlignment="1">
      <alignment horizontal="right" vertical="top"/>
    </xf>
    <xf numFmtId="168" fontId="3" fillId="18" borderId="11" xfId="0" applyFont="1" applyFill="1" applyBorder="1" applyAlignment="1">
      <alignment vertical="top"/>
    </xf>
    <xf numFmtId="0" fontId="3" fillId="18" borderId="10" xfId="0" applyNumberFormat="1" applyFont="1" applyFill="1" applyBorder="1" applyAlignment="1">
      <alignment horizontal="right" vertical="top"/>
    </xf>
    <xf numFmtId="168" fontId="3" fillId="18" borderId="11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top"/>
    </xf>
    <xf numFmtId="168" fontId="38" fillId="19" borderId="9" xfId="0" applyFont="1" applyFill="1" applyBorder="1" applyAlignment="1">
      <alignment horizontal="center" vertical="top"/>
    </xf>
    <xf numFmtId="168" fontId="3" fillId="18" borderId="11" xfId="0" applyFont="1" applyFill="1" applyBorder="1" applyAlignment="1">
      <alignment horizontal="justify" vertical="top" wrapText="1"/>
    </xf>
    <xf numFmtId="168" fontId="3" fillId="18" borderId="11" xfId="0" applyFont="1" applyFill="1" applyBorder="1" applyAlignment="1">
      <alignment vertical="top" wrapText="1"/>
    </xf>
    <xf numFmtId="168" fontId="10" fillId="18" borderId="11" xfId="0" applyFont="1" applyFill="1" applyBorder="1" applyAlignment="1">
      <alignment horizontal="justify" vertical="top" wrapText="1"/>
    </xf>
    <xf numFmtId="168" fontId="4" fillId="18" borderId="11" xfId="0" applyFont="1" applyFill="1" applyBorder="1" applyAlignment="1">
      <alignment horizontal="justify" vertical="top" wrapText="1"/>
    </xf>
    <xf numFmtId="168" fontId="6" fillId="18" borderId="11" xfId="0" applyFont="1" applyFill="1" applyBorder="1" applyAlignment="1">
      <alignment horizontal="justify" vertical="top" wrapText="1"/>
    </xf>
    <xf numFmtId="168" fontId="11" fillId="18" borderId="17" xfId="0" applyFont="1" applyFill="1" applyBorder="1" applyAlignment="1">
      <alignment vertical="top" wrapText="1"/>
    </xf>
    <xf numFmtId="2" fontId="12" fillId="18" borderId="10" xfId="68" applyNumberFormat="1" applyFont="1" applyFill="1" applyBorder="1" applyAlignment="1">
      <alignment horizontal="right" vertical="top"/>
    </xf>
    <xf numFmtId="168" fontId="38" fillId="18" borderId="11" xfId="0" applyFont="1" applyFill="1" applyBorder="1" applyAlignment="1">
      <alignment horizontal="right" vertical="top"/>
    </xf>
    <xf numFmtId="4" fontId="12" fillId="18" borderId="12" xfId="0" applyNumberFormat="1" applyFont="1" applyFill="1" applyBorder="1" applyAlignment="1">
      <alignment vertical="top"/>
    </xf>
    <xf numFmtId="168" fontId="38" fillId="22" borderId="13" xfId="0" applyFont="1" applyFill="1" applyBorder="1" applyAlignment="1">
      <alignment horizontal="center" vertical="top"/>
    </xf>
    <xf numFmtId="168" fontId="38" fillId="22" borderId="14" xfId="0" applyFont="1" applyFill="1" applyBorder="1" applyAlignment="1">
      <alignment horizontal="right" vertical="top"/>
    </xf>
    <xf numFmtId="168" fontId="38" fillId="22" borderId="14" xfId="0" applyFont="1" applyFill="1" applyBorder="1" applyAlignment="1">
      <alignment horizontal="center" vertical="top"/>
    </xf>
    <xf numFmtId="4" fontId="38" fillId="22" borderId="15" xfId="0" applyNumberFormat="1" applyFont="1" applyFill="1" applyBorder="1" applyAlignment="1">
      <alignment vertical="top"/>
    </xf>
    <xf numFmtId="168" fontId="3" fillId="18" borderId="0" xfId="0" applyFont="1" applyFill="1" applyAlignment="1">
      <alignment vertical="top"/>
    </xf>
    <xf numFmtId="168" fontId="12" fillId="18" borderId="0" xfId="0" applyFont="1" applyFill="1" applyAlignment="1">
      <alignment vertical="top"/>
    </xf>
    <xf numFmtId="168" fontId="1" fillId="18" borderId="11" xfId="0" applyFont="1" applyFill="1" applyBorder="1" applyAlignment="1">
      <alignment horizontal="center" vertical="top"/>
    </xf>
    <xf numFmtId="168" fontId="1" fillId="18" borderId="11" xfId="0" applyFont="1" applyFill="1" applyBorder="1" applyAlignment="1">
      <alignment vertical="top"/>
    </xf>
    <xf numFmtId="4" fontId="1" fillId="18" borderId="11" xfId="0" applyNumberFormat="1" applyFont="1" applyFill="1" applyBorder="1" applyAlignment="1">
      <alignment vertical="top"/>
    </xf>
    <xf numFmtId="0" fontId="1" fillId="18" borderId="10" xfId="0" applyNumberFormat="1" applyFont="1" applyFill="1" applyBorder="1" applyAlignment="1">
      <alignment horizontal="right" vertical="top"/>
    </xf>
    <xf numFmtId="43" fontId="11" fillId="18" borderId="17" xfId="101" applyFont="1" applyFill="1" applyBorder="1" applyAlignment="1">
      <alignment horizontal="right" vertical="top" wrapText="1"/>
    </xf>
    <xf numFmtId="43" fontId="11" fillId="0" borderId="0" xfId="100" applyNumberFormat="1" applyFont="1" applyAlignment="1">
      <alignment vertical="top"/>
    </xf>
    <xf numFmtId="168" fontId="1" fillId="18" borderId="11" xfId="0" applyFont="1" applyFill="1" applyBorder="1" applyAlignment="1">
      <alignment vertical="top" wrapText="1"/>
    </xf>
    <xf numFmtId="0" fontId="11" fillId="18" borderId="17" xfId="102" applyNumberFormat="1" applyFont="1" applyFill="1" applyBorder="1" applyAlignment="1">
      <alignment horizontal="center" vertical="top" wrapText="1"/>
    </xf>
    <xf numFmtId="43" fontId="11" fillId="18" borderId="0" xfId="68" applyNumberFormat="1" applyFont="1" applyFill="1" applyAlignment="1">
      <alignment vertical="top"/>
    </xf>
    <xf numFmtId="168" fontId="1" fillId="18" borderId="11" xfId="0" applyFont="1" applyFill="1" applyBorder="1" applyAlignment="1">
      <alignment horizontal="justify" vertical="top" wrapText="1"/>
    </xf>
    <xf numFmtId="0" fontId="11" fillId="23" borderId="18" xfId="0" applyNumberFormat="1" applyFont="1" applyFill="1" applyBorder="1" applyAlignment="1">
      <alignment horizontal="justify" vertical="top" wrapText="1"/>
    </xf>
    <xf numFmtId="4" fontId="37" fillId="21" borderId="0" xfId="0" applyNumberFormat="1" applyFont="1" applyFill="1" applyAlignment="1">
      <alignment vertical="top"/>
    </xf>
    <xf numFmtId="168" fontId="11" fillId="18" borderId="19" xfId="0" applyFont="1" applyFill="1" applyBorder="1" applyAlignment="1">
      <alignment vertical="top"/>
    </xf>
    <xf numFmtId="4" fontId="11" fillId="18" borderId="11" xfId="50" applyNumberFormat="1" applyFont="1" applyFill="1" applyBorder="1" applyAlignment="1" applyProtection="1">
      <alignment horizontal="right" vertical="top" wrapText="1"/>
      <protection locked="0"/>
    </xf>
    <xf numFmtId="168" fontId="9" fillId="18" borderId="11" xfId="0" applyFont="1" applyFill="1" applyBorder="1" applyAlignment="1" applyProtection="1">
      <alignment horizontal="center" vertical="top"/>
      <protection locked="0"/>
    </xf>
    <xf numFmtId="4" fontId="9" fillId="18" borderId="11" xfId="0" applyNumberFormat="1" applyFont="1" applyFill="1" applyBorder="1" applyAlignment="1" applyProtection="1">
      <alignment vertical="top"/>
      <protection locked="0"/>
    </xf>
    <xf numFmtId="4" fontId="36" fillId="20" borderId="14" xfId="0" applyNumberFormat="1" applyFont="1" applyFill="1" applyBorder="1" applyAlignment="1" applyProtection="1">
      <alignment vertical="top"/>
      <protection locked="0"/>
    </xf>
    <xf numFmtId="4" fontId="1" fillId="18" borderId="11" xfId="0" applyNumberFormat="1" applyFont="1" applyFill="1" applyBorder="1" applyAlignment="1" applyProtection="1">
      <alignment vertical="top"/>
      <protection locked="0"/>
    </xf>
    <xf numFmtId="168" fontId="38" fillId="18" borderId="11" xfId="0" applyFont="1" applyFill="1" applyBorder="1" applyAlignment="1" applyProtection="1">
      <alignment horizontal="center" vertical="top"/>
      <protection locked="0"/>
    </xf>
    <xf numFmtId="4" fontId="8" fillId="18" borderId="11" xfId="0" applyNumberFormat="1" applyFont="1" applyFill="1" applyBorder="1" applyAlignment="1" applyProtection="1">
      <alignment vertical="top"/>
      <protection locked="0"/>
    </xf>
    <xf numFmtId="4" fontId="11" fillId="18" borderId="11" xfId="0" applyNumberFormat="1" applyFont="1" applyFill="1" applyBorder="1" applyAlignment="1" applyProtection="1">
      <alignment vertical="top" wrapText="1"/>
      <protection locked="0"/>
    </xf>
    <xf numFmtId="4" fontId="11" fillId="18" borderId="11" xfId="53" applyNumberFormat="1" applyFont="1" applyFill="1" applyBorder="1" applyAlignment="1" applyProtection="1">
      <alignment vertical="top" wrapText="1"/>
      <protection locked="0"/>
    </xf>
    <xf numFmtId="4" fontId="11" fillId="18" borderId="11" xfId="0" applyNumberFormat="1" applyFont="1" applyFill="1" applyBorder="1" applyAlignment="1" applyProtection="1">
      <alignment vertical="top"/>
      <protection locked="0"/>
    </xf>
    <xf numFmtId="168" fontId="11" fillId="18" borderId="11" xfId="0" applyFont="1" applyFill="1" applyBorder="1" applyAlignment="1" applyProtection="1">
      <alignment vertical="top"/>
      <protection locked="0"/>
    </xf>
    <xf numFmtId="168" fontId="38" fillId="22" borderId="14" xfId="0" applyFont="1" applyFill="1" applyBorder="1" applyAlignment="1" applyProtection="1">
      <alignment horizontal="center" vertical="top"/>
      <protection locked="0"/>
    </xf>
    <xf numFmtId="168" fontId="38" fillId="18" borderId="0" xfId="0" applyFont="1" applyFill="1" applyAlignment="1">
      <alignment horizontal="left" vertical="top" wrapText="1"/>
    </xf>
    <xf numFmtId="4" fontId="12" fillId="18" borderId="0" xfId="79" applyNumberFormat="1" applyFont="1" applyFill="1" applyBorder="1" applyAlignment="1">
      <alignment horizontal="left" vertical="top"/>
    </xf>
    <xf numFmtId="4" fontId="11" fillId="18" borderId="0" xfId="79" applyNumberFormat="1" applyFont="1" applyFill="1" applyBorder="1" applyAlignment="1">
      <alignment horizontal="left" vertical="top"/>
    </xf>
    <xf numFmtId="168" fontId="12" fillId="18" borderId="16" xfId="0" applyFont="1" applyFill="1" applyBorder="1" applyAlignment="1">
      <alignment horizontal="center" vertical="top"/>
    </xf>
    <xf numFmtId="168" fontId="42" fillId="18" borderId="0" xfId="0" applyFont="1" applyFill="1" applyAlignment="1">
      <alignment vertical="top"/>
    </xf>
  </cellXfs>
  <cellStyles count="10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_ANALISIS EL PUERTO" xfId="22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F2" xfId="32"/>
    <cellStyle name="F3" xfId="33"/>
    <cellStyle name="F4" xfId="34"/>
    <cellStyle name="F5" xfId="35"/>
    <cellStyle name="F6" xfId="36"/>
    <cellStyle name="F7" xfId="37"/>
    <cellStyle name="F8" xfId="38"/>
    <cellStyle name="Incorrecto" xfId="39" builtinId="27" customBuiltin="1"/>
    <cellStyle name="Millares 10" xfId="40"/>
    <cellStyle name="Millares 10 2" xfId="41"/>
    <cellStyle name="Millares 10 2 2 2" xfId="42"/>
    <cellStyle name="Millares 10 2 2 2 2" xfId="101"/>
    <cellStyle name="Millares 10 2 3" xfId="83"/>
    <cellStyle name="Millares 10 3" xfId="98"/>
    <cellStyle name="Millares 11" xfId="43"/>
    <cellStyle name="Millares 11 2" xfId="44"/>
    <cellStyle name="Millares 12 3" xfId="80"/>
    <cellStyle name="Millares 14" xfId="45"/>
    <cellStyle name="Millares 2" xfId="46"/>
    <cellStyle name="Millares 2 2" xfId="47"/>
    <cellStyle name="Millares 2 2 2" xfId="48"/>
    <cellStyle name="Millares 2 2 2 2 2" xfId="94"/>
    <cellStyle name="Millares 2 2 2 4" xfId="90"/>
    <cellStyle name="Millares 2 8" xfId="97"/>
    <cellStyle name="Millares 3" xfId="49"/>
    <cellStyle name="Millares 3 2" xfId="91"/>
    <cellStyle name="Millares 3 2 3" xfId="92"/>
    <cellStyle name="Millares 3 2 3 3" xfId="82"/>
    <cellStyle name="Millares 3 3" xfId="50"/>
    <cellStyle name="Millares 3 3 2" xfId="99"/>
    <cellStyle name="Millares 3 3 2 3" xfId="93"/>
    <cellStyle name="Millares 4 2" xfId="51"/>
    <cellStyle name="Millares 5 3" xfId="52"/>
    <cellStyle name="Millares 5 3 2" xfId="53"/>
    <cellStyle name="Millares 5 3 5" xfId="54"/>
    <cellStyle name="Neutral" xfId="55" builtinId="28" customBuiltin="1"/>
    <cellStyle name="No-definido" xfId="56"/>
    <cellStyle name="Normal" xfId="0" builtinId="0"/>
    <cellStyle name="Normal 10" xfId="57"/>
    <cellStyle name="Normal 10 2 2" xfId="58"/>
    <cellStyle name="Normal 10 2 2 2" xfId="103"/>
    <cellStyle name="Normal 13 2" xfId="59"/>
    <cellStyle name="Normal 13 2 2" xfId="95"/>
    <cellStyle name="Normal 14 2" xfId="84"/>
    <cellStyle name="Normal 18" xfId="81"/>
    <cellStyle name="Normal 2" xfId="60"/>
    <cellStyle name="Normal 2 10" xfId="96"/>
    <cellStyle name="Normal 2 2" xfId="61"/>
    <cellStyle name="Normal 2 2 2" xfId="79"/>
    <cellStyle name="Normal 2 3" xfId="62"/>
    <cellStyle name="Normal 2 3 2" xfId="63"/>
    <cellStyle name="Normal 20" xfId="64"/>
    <cellStyle name="Normal 29" xfId="85"/>
    <cellStyle name="Normal 3" xfId="65"/>
    <cellStyle name="Normal 3 12 2" xfId="66"/>
    <cellStyle name="Normal 3 13" xfId="67"/>
    <cellStyle name="Normal 3 2" xfId="88"/>
    <cellStyle name="Normal 4" xfId="68"/>
    <cellStyle name="Normal 4 15" xfId="100"/>
    <cellStyle name="Normal 5" xfId="104"/>
    <cellStyle name="Normal 6" xfId="105"/>
    <cellStyle name="Normal 6 2 5" xfId="69"/>
    <cellStyle name="Normal 69" xfId="86"/>
    <cellStyle name="Normal 71" xfId="87"/>
    <cellStyle name="Normal 9" xfId="70"/>
    <cellStyle name="Normal 9 2" xfId="89"/>
    <cellStyle name="Normal 9 3 2" xfId="102"/>
    <cellStyle name="Notas" xfId="71" builtinId="10" customBuiltin="1"/>
    <cellStyle name="Salida" xfId="72" builtinId="21" customBuiltin="1"/>
    <cellStyle name="Texto de advertencia" xfId="73" builtinId="11" customBuiltin="1"/>
    <cellStyle name="Texto explicativo" xfId="74" builtinId="53" customBuiltin="1"/>
    <cellStyle name="Título" xfId="75" builtinId="15" customBuiltin="1"/>
    <cellStyle name="Título 2" xfId="76" builtinId="17" customBuiltin="1"/>
    <cellStyle name="Título 3" xfId="77" builtinId="18" customBuiltin="1"/>
    <cellStyle name="Total" xfId="78" builtinId="25" customBuiltin="1"/>
  </cellStyles>
  <dxfs count="0"/>
  <tableStyles count="0" defaultTableStyle="TableStyleMedium9" defaultPivotStyle="PivotStyleLight16"/>
  <colors>
    <mruColors>
      <color rgb="FF3333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114295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104770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857375" y="1119854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104770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857375" y="1119854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57375" y="1119854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114295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5591175" y="111985425"/>
          <a:ext cx="106417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104770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5591175" y="111985425"/>
          <a:ext cx="106417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104770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5591175" y="111985425"/>
          <a:ext cx="106417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114295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5591175" y="111985425"/>
          <a:ext cx="106417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114295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104770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067425" y="1119854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104770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6067425" y="1119854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6067425" y="1119854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114295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7029450" y="1119854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104770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7029450" y="1119854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104770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7029450" y="1119854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114295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7029450" y="1119854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38099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28574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28574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38099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38099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98945700"/>
          <a:ext cx="9525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1276350</xdr:colOff>
      <xdr:row>271</xdr:row>
      <xdr:rowOff>28574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98945700"/>
          <a:ext cx="9525" cy="3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385268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376515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376515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385268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385268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98945700"/>
          <a:ext cx="19050" cy="70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1266825</xdr:colOff>
      <xdr:row>269</xdr:row>
      <xdr:rowOff>0</xdr:rowOff>
    </xdr:from>
    <xdr:to>
      <xdr:col>1</xdr:col>
      <xdr:colOff>1285875</xdr:colOff>
      <xdr:row>271</xdr:row>
      <xdr:rowOff>376515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98945700"/>
          <a:ext cx="19050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114297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57375" y="493490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104772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57375" y="493490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104772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57375" y="49349025"/>
          <a:ext cx="104775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114297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57375" y="493490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301</xdr:row>
      <xdr:rowOff>0</xdr:rowOff>
    </xdr:from>
    <xdr:to>
      <xdr:col>1</xdr:col>
      <xdr:colOff>1409700</xdr:colOff>
      <xdr:row>302</xdr:row>
      <xdr:rowOff>114297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57375" y="49349025"/>
          <a:ext cx="104775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114297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5591175" y="49349025"/>
          <a:ext cx="106417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301</xdr:row>
      <xdr:rowOff>0</xdr:rowOff>
    </xdr:from>
    <xdr:to>
      <xdr:col>3</xdr:col>
      <xdr:colOff>106417</xdr:colOff>
      <xdr:row>302</xdr:row>
      <xdr:rowOff>104772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5591175" y="49349025"/>
          <a:ext cx="106417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114297</xdr:rowOff>
    </xdr:to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6067425" y="493490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104772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6067425" y="493490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104772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6067425" y="49349025"/>
          <a:ext cx="10472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114297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6067425" y="493490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1304925</xdr:colOff>
      <xdr:row>301</xdr:row>
      <xdr:rowOff>0</xdr:rowOff>
    </xdr:from>
    <xdr:to>
      <xdr:col>4</xdr:col>
      <xdr:colOff>104721</xdr:colOff>
      <xdr:row>302</xdr:row>
      <xdr:rowOff>114297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6067425" y="49349025"/>
          <a:ext cx="10472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114297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7029450" y="493490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104772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7029450" y="493490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104772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7029450" y="49349025"/>
          <a:ext cx="106951" cy="266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1304925</xdr:colOff>
      <xdr:row>301</xdr:row>
      <xdr:rowOff>0</xdr:rowOff>
    </xdr:from>
    <xdr:to>
      <xdr:col>5</xdr:col>
      <xdr:colOff>106951</xdr:colOff>
      <xdr:row>302</xdr:row>
      <xdr:rowOff>114297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7029450" y="49349025"/>
          <a:ext cx="106951" cy="276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297</xdr:row>
      <xdr:rowOff>0</xdr:rowOff>
    </xdr:from>
    <xdr:ext cx="104775" cy="281935"/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1800225" y="7094982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72410"/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1800225" y="7094982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72410"/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1800225" y="7094982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8193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1800225" y="7094982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8193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1800225" y="7094982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81935"/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5031105" y="7094982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72410"/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5031105" y="7094982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72410"/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5031105" y="7094982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81935"/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5031105" y="7094982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5"/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5457825" y="7094982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72410"/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5457825" y="7094982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72410"/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5457825" y="7094982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5"/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5457825" y="7094982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5"/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5457825" y="7094982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81937"/>
    <xdr:sp macro="" textlink="">
      <xdr:nvSpPr>
        <xdr:cNvPr id="82" name="Text Box 9"/>
        <xdr:cNvSpPr txBox="1">
          <a:spLocks noChangeArrowheads="1"/>
        </xdr:cNvSpPr>
      </xdr:nvSpPr>
      <xdr:spPr bwMode="auto">
        <a:xfrm>
          <a:off x="1800225" y="7094982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72412"/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800225" y="7094982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72412"/>
    <xdr:sp macro="" textlink="">
      <xdr:nvSpPr>
        <xdr:cNvPr id="84" name="Text Box 9"/>
        <xdr:cNvSpPr txBox="1">
          <a:spLocks noChangeArrowheads="1"/>
        </xdr:cNvSpPr>
      </xdr:nvSpPr>
      <xdr:spPr bwMode="auto">
        <a:xfrm>
          <a:off x="1800225" y="7094982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81937"/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1800225" y="7094982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297</xdr:row>
      <xdr:rowOff>0</xdr:rowOff>
    </xdr:from>
    <xdr:ext cx="104775" cy="281937"/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1800225" y="7094982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81937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5031105" y="7094982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72412"/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5031105" y="7094982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72412"/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5031105" y="7094982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297</xdr:row>
      <xdr:rowOff>0</xdr:rowOff>
    </xdr:from>
    <xdr:ext cx="104512" cy="281937"/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5031105" y="7094982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7"/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5457825" y="7094982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72412"/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5457825" y="7094982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72412"/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5457825" y="7094982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7"/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5457825" y="7094982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297</xdr:row>
      <xdr:rowOff>0</xdr:rowOff>
    </xdr:from>
    <xdr:ext cx="102816" cy="281937"/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5457825" y="7094982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5"/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72410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1857375" y="5198745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72410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1857375" y="5198745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5"/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5"/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81935"/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5591175" y="5198745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72410"/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5591175" y="5198745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72410"/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5591175" y="5198745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81935"/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5591175" y="5198745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5"/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72410"/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6067425" y="5198745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72410"/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6067425" y="5198745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7"/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72412"/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857375" y="5198745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72412"/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857375" y="5198745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7"/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298</xdr:row>
      <xdr:rowOff>0</xdr:rowOff>
    </xdr:from>
    <xdr:ext cx="104775" cy="281937"/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81937"/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5591175" y="5198745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72412"/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5591175" y="5198745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72412"/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5591175" y="5198745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298</xdr:row>
      <xdr:rowOff>0</xdr:rowOff>
    </xdr:from>
    <xdr:ext cx="104512" cy="281937"/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5591175" y="5198745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7"/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72412"/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6067425" y="5198745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72412"/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6067425" y="5198745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7"/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298</xdr:row>
      <xdr:rowOff>0</xdr:rowOff>
    </xdr:from>
    <xdr:ext cx="102816" cy="281937"/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5"/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72410"/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57375" y="5198745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72410"/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57375" y="51987450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5"/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5"/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57375" y="51987450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81935"/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5591175" y="5198745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72410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5591175" y="5198745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72410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5591175" y="51987450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81935"/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5591175" y="51987450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5"/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72410"/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6067425" y="5198745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72410"/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6067425" y="51987450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5"/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5"/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6067425" y="51987450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7"/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72412"/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1857375" y="5198745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72412"/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1857375" y="51987450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7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299</xdr:row>
      <xdr:rowOff>0</xdr:rowOff>
    </xdr:from>
    <xdr:ext cx="104775" cy="281937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1857375" y="51987450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81937"/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5591175" y="5198745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72412"/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5591175" y="5198745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72412"/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5591175" y="51987450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299</xdr:row>
      <xdr:rowOff>0</xdr:rowOff>
    </xdr:from>
    <xdr:ext cx="104512" cy="281937"/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5591175" y="51987450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7"/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72412"/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6067425" y="5198745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72412"/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6067425" y="51987450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7"/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299</xdr:row>
      <xdr:rowOff>0</xdr:rowOff>
    </xdr:from>
    <xdr:ext cx="102816" cy="281937"/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6067425" y="51987450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5"/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1857375" y="52149375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72410"/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1857375" y="52149375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72410"/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1857375" y="52149375"/>
          <a:ext cx="104775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5"/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1857375" y="52149375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5"/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1857375" y="52149375"/>
          <a:ext cx="104775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81935"/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5591175" y="52149375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72410"/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5591175" y="52149375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72410"/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5591175" y="52149375"/>
          <a:ext cx="104512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81935"/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5591175" y="52149375"/>
          <a:ext cx="104512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5"/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6067425" y="52149375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72410"/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6067425" y="52149375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72410"/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6067425" y="52149375"/>
          <a:ext cx="102816" cy="27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5"/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6067425" y="52149375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5"/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6067425" y="52149375"/>
          <a:ext cx="102816" cy="28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7"/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57375" y="52149375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72412"/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57375" y="52149375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72412"/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57375" y="52149375"/>
          <a:ext cx="104775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7"/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57375" y="52149375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300</xdr:row>
      <xdr:rowOff>0</xdr:rowOff>
    </xdr:from>
    <xdr:ext cx="104775" cy="281937"/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57375" y="52149375"/>
          <a:ext cx="104775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81937"/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5591175" y="52149375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72412"/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5591175" y="52149375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72412"/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5591175" y="52149375"/>
          <a:ext cx="104512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300</xdr:row>
      <xdr:rowOff>0</xdr:rowOff>
    </xdr:from>
    <xdr:ext cx="104512" cy="281937"/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5591175" y="52149375"/>
          <a:ext cx="104512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7"/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6067425" y="52149375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72412"/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6067425" y="52149375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72412"/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6067425" y="52149375"/>
          <a:ext cx="102816" cy="27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7"/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6067425" y="52149375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1304925</xdr:colOff>
      <xdr:row>300</xdr:row>
      <xdr:rowOff>0</xdr:rowOff>
    </xdr:from>
    <xdr:ext cx="102816" cy="281937"/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6067425" y="52149375"/>
          <a:ext cx="102816" cy="28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  <sheetName val="Muros Interiores h=2.8 m "/>
      <sheetName val="Piscina_&amp;_Jacuzzi"/>
      <sheetName val="M_O_"/>
      <sheetName val="Mediciones_1er_Nivel"/>
      <sheetName val="Mediciones_2do_Nivel"/>
      <sheetName val="Mediciones_Terraza"/>
      <sheetName val="Mediciones_Marquesinas"/>
      <sheetName val="Mediciones_Gazebo"/>
      <sheetName val="Mediciones_Piscina"/>
      <sheetName val="Materiales_&amp;_Tranporte"/>
      <sheetName val="Pisos_&amp;_Revestimientos"/>
      <sheetName val="Cuantía_Acero"/>
      <sheetName val="Cotización_Acero"/>
      <sheetName val="IS_Villa"/>
      <sheetName val="IS_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  <sheetName val="ANALISIS_ALUZINC1"/>
      <sheetName val="ANALISIS_ACERO1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  <sheetName val="CUBICACION "/>
      <sheetName val="A"/>
      <sheetName val="inter"/>
      <sheetName val="OBRAMANO"/>
      <sheetName val="Los Ángeles (Fase II)"/>
      <sheetName val="ANALISIS"/>
      <sheetName val="Ana"/>
      <sheetName val="Ins"/>
      <sheetName val="Ins 2"/>
      <sheetName val="Análisi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>
        <row r="4">
          <cell r="A4" t="str">
            <v>Id.</v>
          </cell>
        </row>
      </sheetData>
      <sheetData sheetId="33">
        <row r="4">
          <cell r="A4" t="str">
            <v>Id.</v>
          </cell>
        </row>
      </sheetData>
      <sheetData sheetId="34">
        <row r="4">
          <cell r="A4" t="str">
            <v>Id.</v>
          </cell>
        </row>
      </sheetData>
      <sheetData sheetId="35">
        <row r="4">
          <cell r="A4" t="str">
            <v>Id.</v>
          </cell>
        </row>
      </sheetData>
      <sheetData sheetId="36">
        <row r="4">
          <cell r="A4" t="str">
            <v>Id.</v>
          </cell>
        </row>
      </sheetData>
      <sheetData sheetId="37">
        <row r="4">
          <cell r="A4" t="str">
            <v>Id.</v>
          </cell>
        </row>
      </sheetData>
      <sheetData sheetId="38">
        <row r="4">
          <cell r="A4" t="str">
            <v>Id.</v>
          </cell>
        </row>
      </sheetData>
      <sheetData sheetId="39">
        <row r="4">
          <cell r="A4" t="str">
            <v>Id.</v>
          </cell>
        </row>
      </sheetData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4">
          <cell r="A4" t="str">
            <v>Id.</v>
          </cell>
        </row>
      </sheetData>
      <sheetData sheetId="43">
        <row r="4">
          <cell r="A4" t="str">
            <v>Id.</v>
          </cell>
        </row>
      </sheetData>
      <sheetData sheetId="44">
        <row r="4">
          <cell r="A4" t="str">
            <v>Id.</v>
          </cell>
        </row>
      </sheetData>
      <sheetData sheetId="45">
        <row r="4">
          <cell r="A4" t="str">
            <v>Id.</v>
          </cell>
        </row>
      </sheetData>
      <sheetData sheetId="46">
        <row r="4">
          <cell r="A4" t="str">
            <v>Id.</v>
          </cell>
        </row>
      </sheetData>
      <sheetData sheetId="47">
        <row r="4">
          <cell r="A4" t="str">
            <v>Id.</v>
          </cell>
        </row>
      </sheetData>
      <sheetData sheetId="48">
        <row r="4">
          <cell r="A4" t="str">
            <v>Id.</v>
          </cell>
        </row>
      </sheetData>
      <sheetData sheetId="49">
        <row r="4">
          <cell r="A4" t="str">
            <v>Id.</v>
          </cell>
        </row>
      </sheetData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>
        <row r="4">
          <cell r="A4" t="str">
            <v>Id.</v>
          </cell>
        </row>
      </sheetData>
      <sheetData sheetId="53">
        <row r="4">
          <cell r="A4" t="str">
            <v>Id.</v>
          </cell>
        </row>
      </sheetData>
      <sheetData sheetId="54">
        <row r="4">
          <cell r="A4" t="str">
            <v>Id.</v>
          </cell>
        </row>
      </sheetData>
      <sheetData sheetId="55">
        <row r="4">
          <cell r="A4" t="str">
            <v>Id.</v>
          </cell>
        </row>
      </sheetData>
      <sheetData sheetId="56">
        <row r="4">
          <cell r="A4" t="str">
            <v>Id.</v>
          </cell>
        </row>
      </sheetData>
      <sheetData sheetId="57"/>
      <sheetData sheetId="58">
        <row r="4">
          <cell r="A4" t="str">
            <v>Id.</v>
          </cell>
        </row>
      </sheetData>
      <sheetData sheetId="59">
        <row r="4">
          <cell r="A4" t="str">
            <v>Id.</v>
          </cell>
        </row>
      </sheetData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>
        <row r="4">
          <cell r="A4" t="str">
            <v>Id.</v>
          </cell>
        </row>
      </sheetData>
      <sheetData sheetId="63">
        <row r="4">
          <cell r="A4" t="str">
            <v>Id.</v>
          </cell>
        </row>
      </sheetData>
      <sheetData sheetId="64">
        <row r="4">
          <cell r="A4" t="str">
            <v>Id.</v>
          </cell>
        </row>
      </sheetData>
      <sheetData sheetId="65">
        <row r="4">
          <cell r="A4" t="str">
            <v>Id.</v>
          </cell>
        </row>
      </sheetData>
      <sheetData sheetId="66">
        <row r="4">
          <cell r="A4" t="str">
            <v>Id.</v>
          </cell>
        </row>
      </sheetData>
      <sheetData sheetId="67"/>
      <sheetData sheetId="68"/>
      <sheetData sheetId="69">
        <row r="4">
          <cell r="A4" t="str">
            <v>Id.</v>
          </cell>
        </row>
      </sheetData>
      <sheetData sheetId="70">
        <row r="4">
          <cell r="A4" t="str">
            <v>Id.</v>
          </cell>
        </row>
      </sheetData>
      <sheetData sheetId="71">
        <row r="4">
          <cell r="A4" t="str">
            <v>Id.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>
        <row r="4">
          <cell r="A4" t="str">
            <v>Id.</v>
          </cell>
        </row>
      </sheetData>
      <sheetData sheetId="87">
        <row r="4">
          <cell r="A4" t="str">
            <v>Id.</v>
          </cell>
        </row>
      </sheetData>
      <sheetData sheetId="88">
        <row r="4">
          <cell r="A4" t="str">
            <v>Id.</v>
          </cell>
        </row>
      </sheetData>
      <sheetData sheetId="89">
        <row r="4">
          <cell r="A4" t="str">
            <v>Id.</v>
          </cell>
        </row>
      </sheetData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>
        <row r="4">
          <cell r="A4" t="str">
            <v>Id.</v>
          </cell>
        </row>
      </sheetData>
      <sheetData sheetId="95">
        <row r="4">
          <cell r="A4" t="str">
            <v>Id.</v>
          </cell>
        </row>
      </sheetData>
      <sheetData sheetId="96">
        <row r="4">
          <cell r="A4" t="str">
            <v>Id.</v>
          </cell>
        </row>
      </sheetData>
      <sheetData sheetId="97">
        <row r="4">
          <cell r="A4" t="str">
            <v>Id.</v>
          </cell>
        </row>
      </sheetData>
      <sheetData sheetId="98">
        <row r="4">
          <cell r="A4" t="str">
            <v>Id.</v>
          </cell>
        </row>
      </sheetData>
      <sheetData sheetId="99">
        <row r="4">
          <cell r="A4" t="str">
            <v>Id.</v>
          </cell>
        </row>
      </sheetData>
      <sheetData sheetId="100">
        <row r="4">
          <cell r="A4" t="str">
            <v>Id.</v>
          </cell>
        </row>
      </sheetData>
      <sheetData sheetId="101">
        <row r="4">
          <cell r="A4" t="str">
            <v>Id.</v>
          </cell>
        </row>
      </sheetData>
      <sheetData sheetId="102">
        <row r="4">
          <cell r="A4" t="str">
            <v>Id.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  <sheetName val="TERMINACION_DE_SUPERFICIE"/>
      <sheetName val="Pisos_marmol_y_Ceram_laticrete"/>
      <sheetName val="ANALISIS_DE_COSTOS"/>
      <sheetName val="PISO_VIBRAZO_GRIS"/>
      <sheetName val="LISTADO_INSUMOS_DEL_2000"/>
      <sheetName val="HORMIGON_ARMADO,_ZAPATA"/>
      <sheetName val="Presupuesto_@_1-10-02"/>
      <sheetName val="Mediciones_@_10-9-02"/>
      <sheetName val="M_O__Plomería_(2)"/>
      <sheetName val="Piezas_Plomería_(2)"/>
      <sheetName val="Análisis_Complementarios"/>
      <sheetName val="Pisos_&amp;_Revestimientos"/>
      <sheetName val="Cuantía_Acero"/>
      <sheetName val="Cotización_Acero"/>
      <sheetName val="Cotizaciones_Diversas"/>
      <sheetName val="M_O__Plomería"/>
      <sheetName val="Piezas_Plomería"/>
      <sheetName val="M_O_"/>
      <sheetName val="Hoja_Resumen"/>
      <sheetName val="Apto__#1202"/>
      <sheetName val="Apto__#1203"/>
      <sheetName val="Pisos_Terraza_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  <sheetName val="MANO DE OBRA (2)"/>
      <sheetName val="Mano de Obra"/>
      <sheetName val="MOVIMIENTO DE TIERRA"/>
      <sheetName val="M_O_"/>
      <sheetName val="RECLAMACION_3"/>
      <sheetName val="Ins_2"/>
      <sheetName val="sanitaria"/>
      <sheetName val="Sheet1"/>
      <sheetName val="Analisis Unitarios"/>
      <sheetName val="Análisis"/>
      <sheetName val="M_O_1"/>
      <sheetName val="RECLAMACION_31"/>
      <sheetName val="Ins_21"/>
      <sheetName val="Col_Amarre"/>
      <sheetName val="HORM__Y_MORTEROS_"/>
      <sheetName val="Resumen_Precio_Equipos"/>
      <sheetName val="O_M__y_Salarios"/>
      <sheetName val="MANO_DE_OBRA_(2)"/>
      <sheetName val="Mano_de_Obra"/>
      <sheetName val="MOVIMIENTO_DE_TIERRA"/>
      <sheetName val="Analisis_Unit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  <sheetName val="Análisis"/>
      <sheetName val="CADRO_EXPLICATIVO6"/>
      <sheetName val="Cornisa_de_2_62_pie6"/>
      <sheetName val="Cornisa_de_2_pie6"/>
      <sheetName val="Muros_Interiores_h=2_8_m_6"/>
      <sheetName val="MurosInt_h=2_8_m_Plycem_2_lado6"/>
      <sheetName val="MurosInt_h=2_8_m_U_C_con_plyce6"/>
      <sheetName val="Plafond_Sheetrock6"/>
      <sheetName val="Analisis_Unitarios6"/>
      <sheetName val="Desembolso_de_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  <sheetName val="Sheet4"/>
      <sheetName val="Sheet5"/>
      <sheetName val="análisis de precios"/>
      <sheetName val="caseta de planta"/>
      <sheetName val="analisis de costo"/>
      <sheetName val="Mano Obra"/>
      <sheetName val="anal term"/>
      <sheetName val="a"/>
      <sheetName val="Cotz."/>
      <sheetName val="NUEVAS_PARTIDAS6"/>
      <sheetName val="Ana__blocks_y_termin_6"/>
      <sheetName val="Costos_Mano_de_Obra6"/>
      <sheetName val="Insumos_materiales6"/>
      <sheetName val="Ana__Horm_mexc_mort6"/>
      <sheetName val="Cabañas_simple_Tipo_26"/>
      <sheetName val="Cabañas_simple_Tipo_36"/>
      <sheetName val="Cabañas_Vice_Presidenciales6"/>
      <sheetName val="Analisis_Unit__"/>
      <sheetName val="Cargas_Sociales"/>
      <sheetName val="Partidas_def_"/>
      <sheetName val="Mem_de_Calculo"/>
      <sheetName val="ANALISIS__DE_PARTIDAS"/>
      <sheetName val="Contratista_2"/>
      <sheetName val="Pu-Sanit_"/>
      <sheetName val="análisis_de_precios"/>
      <sheetName val="caseta_de_planta"/>
      <sheetName val="analisis_de_costo"/>
      <sheetName val="Mano_Obra"/>
      <sheetName val="anal_term"/>
      <sheetName val="LISTA DE PRECI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1">
          <cell r="B11">
            <v>0</v>
          </cell>
        </row>
      </sheetData>
      <sheetData sheetId="60">
        <row r="11">
          <cell r="B11">
            <v>0</v>
          </cell>
        </row>
      </sheetData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>
        <row r="11">
          <cell r="B11">
            <v>0</v>
          </cell>
        </row>
      </sheetData>
      <sheetData sheetId="66">
        <row r="11">
          <cell r="B11">
            <v>0</v>
          </cell>
        </row>
      </sheetData>
      <sheetData sheetId="67">
        <row r="11">
          <cell r="B11">
            <v>0</v>
          </cell>
        </row>
      </sheetData>
      <sheetData sheetId="68"/>
      <sheetData sheetId="69"/>
      <sheetData sheetId="70"/>
      <sheetData sheetId="71">
        <row r="11">
          <cell r="B11">
            <v>0</v>
          </cell>
        </row>
      </sheetData>
      <sheetData sheetId="72"/>
      <sheetData sheetId="73"/>
      <sheetData sheetId="74"/>
      <sheetData sheetId="75"/>
      <sheetData sheetId="76">
        <row r="11">
          <cell r="B11">
            <v>0</v>
          </cell>
        </row>
      </sheetData>
      <sheetData sheetId="77">
        <row r="11">
          <cell r="B11">
            <v>0</v>
          </cell>
        </row>
      </sheetData>
      <sheetData sheetId="78">
        <row r="11">
          <cell r="B11">
            <v>0</v>
          </cell>
        </row>
      </sheetData>
      <sheetData sheetId="79">
        <row r="11">
          <cell r="B11">
            <v>0</v>
          </cell>
        </row>
      </sheetData>
      <sheetData sheetId="80">
        <row r="11">
          <cell r="B11">
            <v>0</v>
          </cell>
        </row>
      </sheetData>
      <sheetData sheetId="81">
        <row r="11">
          <cell r="B11">
            <v>0</v>
          </cell>
        </row>
      </sheetData>
      <sheetData sheetId="82">
        <row r="11">
          <cell r="B11">
            <v>0</v>
          </cell>
        </row>
      </sheetData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Analisis BC"/>
      <sheetName val="M_O_6"/>
      <sheetName val="Analisis_(2)6"/>
      <sheetName val="analisis_basicos6"/>
      <sheetName val="ANALISIS_6"/>
      <sheetName val="COLOCACION_DE_TUBERIA6"/>
      <sheetName val="C_D_C_,_C_Op__y_C_G_6"/>
      <sheetName val="Malla_Ciclónica_y_Muros_Blo_6"/>
      <sheetName val="RECLAMACION_36"/>
      <sheetName val="MATERIALES_LISTADO6"/>
      <sheetName val="anal_term"/>
      <sheetName val="caseta_de_planta"/>
      <sheetName val="Analisis_BC"/>
      <sheetName val="hato mayor dic.2010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>
        <row r="9">
          <cell r="C9">
            <v>1525</v>
          </cell>
        </row>
      </sheetData>
      <sheetData sheetId="22"/>
      <sheetData sheetId="23">
        <row r="9">
          <cell r="C9">
            <v>1525</v>
          </cell>
        </row>
      </sheetData>
      <sheetData sheetId="24"/>
      <sheetData sheetId="25"/>
      <sheetData sheetId="26">
        <row r="9">
          <cell r="C9">
            <v>1525</v>
          </cell>
        </row>
      </sheetData>
      <sheetData sheetId="27"/>
      <sheetData sheetId="28">
        <row r="9">
          <cell r="C9">
            <v>1525</v>
          </cell>
        </row>
      </sheetData>
      <sheetData sheetId="29">
        <row r="9">
          <cell r="C9">
            <v>1525</v>
          </cell>
        </row>
      </sheetData>
      <sheetData sheetId="30">
        <row r="9">
          <cell r="C9">
            <v>1525</v>
          </cell>
        </row>
      </sheetData>
      <sheetData sheetId="31">
        <row r="9">
          <cell r="C9">
            <v>1525</v>
          </cell>
        </row>
      </sheetData>
      <sheetData sheetId="32"/>
      <sheetData sheetId="33"/>
      <sheetData sheetId="34"/>
      <sheetData sheetId="35"/>
      <sheetData sheetId="36">
        <row r="9">
          <cell r="C9">
            <v>1525</v>
          </cell>
        </row>
      </sheetData>
      <sheetData sheetId="37">
        <row r="9">
          <cell r="C9">
            <v>1525</v>
          </cell>
        </row>
      </sheetData>
      <sheetData sheetId="38"/>
      <sheetData sheetId="39">
        <row r="9">
          <cell r="C9">
            <v>1525</v>
          </cell>
        </row>
      </sheetData>
      <sheetData sheetId="40">
        <row r="9">
          <cell r="C9">
            <v>1525</v>
          </cell>
        </row>
      </sheetData>
      <sheetData sheetId="41"/>
      <sheetData sheetId="42"/>
      <sheetData sheetId="43">
        <row r="9">
          <cell r="C9">
            <v>1525</v>
          </cell>
        </row>
      </sheetData>
      <sheetData sheetId="44"/>
      <sheetData sheetId="45">
        <row r="9">
          <cell r="C9">
            <v>1525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  <sheetName val="Mov__tierra"/>
      <sheetName val="H_A_"/>
      <sheetName val="Cuantia_de_Acero"/>
      <sheetName val="Muros_y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  <sheetName val="Unified Pagos- factura_rep.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  <sheetName val="Pu-Sanit."/>
      <sheetName val="Mat"/>
      <sheetName val="anal term"/>
      <sheetName val="Sheet4"/>
      <sheetName val="Sheet5"/>
      <sheetName val="análisis de precios"/>
      <sheetName val="caseta de planta"/>
      <sheetName val="Mezcla"/>
      <sheetName val="analisis de costo"/>
      <sheetName val="Col.Amarre"/>
      <sheetName val="Escalera"/>
      <sheetName val="Muros"/>
      <sheetName val="Precio"/>
      <sheetName val="CUBICACION"/>
      <sheetName val="MOCuadrillas"/>
      <sheetName val="Ana"/>
      <sheetName val="ANALISIS STO DGO"/>
      <sheetName val="UASD"/>
      <sheetName val="MO"/>
      <sheetName val="anál de costos (2)"/>
      <sheetName val="Analisis1"/>
      <sheetName val="Obra de Mano"/>
      <sheetName val="M_O_6"/>
      <sheetName val="HORM__Y_MORTEROS_6"/>
      <sheetName val="ANALISIS_FRED6"/>
      <sheetName val="Ana_MELLIZAS6"/>
      <sheetName val="Pres_InstSanit_6"/>
      <sheetName val="Pres_InstElect_6"/>
      <sheetName val="LISTADO_INSUMOS_DEL_20006"/>
      <sheetName val="COSTO_INDIRECTO6"/>
      <sheetName val="OPERADORES_EQUIPOS6"/>
      <sheetName val="Listado_Equipos_a_utilizar6"/>
      <sheetName val="Analisis_Unit__6"/>
      <sheetName val="Cargas_Sociales6"/>
      <sheetName val="Unified_Pagos-_factura_rep_txt"/>
      <sheetName val="ANALISIS_H-A_"/>
      <sheetName val="MANO_DE_OBRA"/>
      <sheetName val="Insumos_materiales"/>
      <sheetName val="Costos_Mano_de_Obra"/>
      <sheetName val="Ana__Horm_mexc_mort"/>
      <sheetName val="Pu-Sanit_"/>
      <sheetName val="anal_term"/>
      <sheetName val="análisis_de_precios"/>
      <sheetName val="caseta_de_planta"/>
      <sheetName val="analisis_de_costo"/>
      <sheetName val="Col_Amarre"/>
      <sheetName val="ANALISIS_STO_DGO"/>
      <sheetName val="Obra_de_Mano"/>
      <sheetName val="anál_de_costos_(2)"/>
      <sheetName val="presupuesto"/>
      <sheetName val="MATERIALES LISTADO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C10">
            <v>43335</v>
          </cell>
        </row>
      </sheetData>
      <sheetData sheetId="22">
        <row r="10">
          <cell r="C10">
            <v>43335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>
        <row r="212">
          <cell r="H212">
            <v>2563.4295469815961</v>
          </cell>
        </row>
      </sheetData>
      <sheetData sheetId="26">
        <row r="212">
          <cell r="H212">
            <v>2563.4295469815961</v>
          </cell>
        </row>
      </sheetData>
      <sheetData sheetId="27">
        <row r="212">
          <cell r="H212">
            <v>2563.4295469815961</v>
          </cell>
        </row>
      </sheetData>
      <sheetData sheetId="28">
        <row r="212">
          <cell r="H212">
            <v>2563.4295469815961</v>
          </cell>
        </row>
      </sheetData>
      <sheetData sheetId="29">
        <row r="212">
          <cell r="H212">
            <v>2563.4295469815961</v>
          </cell>
        </row>
      </sheetData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>
        <row r="212">
          <cell r="H212">
            <v>2563.4295469815961</v>
          </cell>
        </row>
      </sheetData>
      <sheetData sheetId="38">
        <row r="212">
          <cell r="H212">
            <v>2563.4295469815961</v>
          </cell>
        </row>
      </sheetData>
      <sheetData sheetId="39">
        <row r="212">
          <cell r="H212">
            <v>2563.4295469815961</v>
          </cell>
        </row>
      </sheetData>
      <sheetData sheetId="40">
        <row r="212">
          <cell r="H212">
            <v>2563.4295469815961</v>
          </cell>
        </row>
      </sheetData>
      <sheetData sheetId="41">
        <row r="212">
          <cell r="H212">
            <v>2563.4295469815961</v>
          </cell>
        </row>
      </sheetData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>
        <row r="212">
          <cell r="H212">
            <v>2563.4295469815961</v>
          </cell>
        </row>
      </sheetData>
      <sheetData sheetId="45">
        <row r="212">
          <cell r="H212">
            <v>2563.4295469815961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0">
          <cell r="C10">
            <v>43335</v>
          </cell>
        </row>
      </sheetData>
      <sheetData sheetId="66">
        <row r="10">
          <cell r="C10">
            <v>43335</v>
          </cell>
        </row>
      </sheetData>
      <sheetData sheetId="67">
        <row r="10">
          <cell r="C10">
            <v>43335</v>
          </cell>
        </row>
      </sheetData>
      <sheetData sheetId="68">
        <row r="10">
          <cell r="C10">
            <v>43335</v>
          </cell>
        </row>
      </sheetData>
      <sheetData sheetId="69">
        <row r="10">
          <cell r="C10">
            <v>43335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>
        <row r="10">
          <cell r="C10">
            <v>43335</v>
          </cell>
        </row>
      </sheetData>
      <sheetData sheetId="76"/>
      <sheetData sheetId="77"/>
      <sheetData sheetId="78">
        <row r="10">
          <cell r="C10">
            <v>43335</v>
          </cell>
        </row>
      </sheetData>
      <sheetData sheetId="79">
        <row r="10">
          <cell r="C10">
            <v>43335</v>
          </cell>
        </row>
      </sheetData>
      <sheetData sheetId="80">
        <row r="10">
          <cell r="C10">
            <v>43335</v>
          </cell>
        </row>
      </sheetData>
      <sheetData sheetId="81">
        <row r="10">
          <cell r="C10">
            <v>43335</v>
          </cell>
        </row>
      </sheetData>
      <sheetData sheetId="82"/>
      <sheetData sheetId="83">
        <row r="10">
          <cell r="C10">
            <v>43335</v>
          </cell>
        </row>
      </sheetData>
      <sheetData sheetId="84">
        <row r="10">
          <cell r="C10">
            <v>43335</v>
          </cell>
        </row>
      </sheetData>
      <sheetData sheetId="85">
        <row r="10">
          <cell r="C10">
            <v>43335</v>
          </cell>
        </row>
      </sheetData>
      <sheetData sheetId="86"/>
      <sheetData sheetId="87"/>
      <sheetData sheetId="88">
        <row r="10">
          <cell r="C10">
            <v>43335</v>
          </cell>
        </row>
      </sheetData>
      <sheetData sheetId="89">
        <row r="10">
          <cell r="C10">
            <v>43335</v>
          </cell>
        </row>
      </sheetData>
      <sheetData sheetId="90">
        <row r="10">
          <cell r="C10">
            <v>43335</v>
          </cell>
        </row>
      </sheetData>
      <sheetData sheetId="91"/>
      <sheetData sheetId="92"/>
      <sheetData sheetId="93">
        <row r="10">
          <cell r="C10">
            <v>43335</v>
          </cell>
        </row>
      </sheetData>
      <sheetData sheetId="94">
        <row r="10">
          <cell r="C10">
            <v>43335</v>
          </cell>
        </row>
      </sheetData>
      <sheetData sheetId="95"/>
      <sheetData sheetId="96"/>
      <sheetData sheetId="97"/>
      <sheetData sheetId="98">
        <row r="10">
          <cell r="C10">
            <v>43335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  <pageSetUpPr fitToPage="1"/>
  </sheetPr>
  <dimension ref="A1:M320"/>
  <sheetViews>
    <sheetView showZeros="0" tabSelected="1" view="pageBreakPreview" zoomScaleNormal="160" zoomScaleSheetLayoutView="100" workbookViewId="0">
      <selection activeCell="C161" sqref="C161"/>
    </sheetView>
  </sheetViews>
  <sheetFormatPr baseColWidth="10" defaultColWidth="11" defaultRowHeight="13.2" x14ac:dyDescent="0.2"/>
  <cols>
    <col min="1" max="1" width="7.21875" style="2" customWidth="1"/>
    <col min="2" max="2" width="56.109375" style="2" customWidth="1"/>
    <col min="3" max="3" width="10" style="2" customWidth="1"/>
    <col min="4" max="4" width="6.21875" style="2" customWidth="1"/>
    <col min="5" max="5" width="12.6640625" style="2" customWidth="1"/>
    <col min="6" max="6" width="16.21875" style="2" customWidth="1"/>
    <col min="7" max="7" width="14.21875" style="2" customWidth="1"/>
    <col min="8" max="8" width="12.6640625" style="3" bestFit="1" customWidth="1"/>
    <col min="9" max="9" width="13.21875" style="2" customWidth="1"/>
    <col min="10" max="10" width="11.88671875" style="2" customWidth="1"/>
    <col min="11" max="11" width="10.44140625" style="2" customWidth="1"/>
    <col min="12" max="16384" width="11" style="2"/>
  </cols>
  <sheetData>
    <row r="1" spans="1:13" x14ac:dyDescent="0.2">
      <c r="A1" s="4" t="s">
        <v>276</v>
      </c>
      <c r="B1" s="120" t="s">
        <v>302</v>
      </c>
      <c r="C1" s="120"/>
      <c r="D1" s="120"/>
      <c r="E1" s="120"/>
      <c r="F1" s="120"/>
    </row>
    <row r="2" spans="1:13" ht="12.75" customHeight="1" x14ac:dyDescent="0.2">
      <c r="A2" s="4" t="s">
        <v>275</v>
      </c>
      <c r="B2" s="93"/>
      <c r="C2" s="1"/>
      <c r="D2" s="1"/>
    </row>
    <row r="3" spans="1:13" ht="12.75" customHeight="1" x14ac:dyDescent="0.2">
      <c r="A3" s="4" t="s">
        <v>300</v>
      </c>
      <c r="B3" s="7"/>
      <c r="C3" s="1"/>
      <c r="D3" s="1"/>
      <c r="E3" s="5" t="s">
        <v>38</v>
      </c>
      <c r="F3" s="94" t="s">
        <v>277</v>
      </c>
    </row>
    <row r="4" spans="1:13" ht="12.75" customHeight="1" x14ac:dyDescent="0.2">
      <c r="A4" s="123" t="s">
        <v>301</v>
      </c>
      <c r="B4" s="123"/>
      <c r="C4" s="123"/>
      <c r="D4" s="123"/>
      <c r="E4" s="123"/>
      <c r="F4" s="123"/>
    </row>
    <row r="5" spans="1:13" x14ac:dyDescent="0.2">
      <c r="A5" s="79" t="s">
        <v>15</v>
      </c>
      <c r="B5" s="79" t="s">
        <v>16</v>
      </c>
      <c r="C5" s="79" t="s">
        <v>17</v>
      </c>
      <c r="D5" s="79" t="s">
        <v>1</v>
      </c>
      <c r="E5" s="79" t="s">
        <v>13</v>
      </c>
      <c r="F5" s="79" t="s">
        <v>6</v>
      </c>
      <c r="G5" s="8"/>
      <c r="H5" s="9"/>
      <c r="I5" s="8"/>
    </row>
    <row r="6" spans="1:13" x14ac:dyDescent="0.2">
      <c r="A6" s="46"/>
      <c r="B6" s="30"/>
      <c r="C6" s="30"/>
      <c r="D6" s="30"/>
      <c r="E6" s="30"/>
      <c r="F6" s="31"/>
    </row>
    <row r="7" spans="1:13" ht="39" customHeight="1" x14ac:dyDescent="0.2">
      <c r="A7" s="29" t="s">
        <v>42</v>
      </c>
      <c r="B7" s="42" t="s">
        <v>285</v>
      </c>
      <c r="C7" s="43"/>
      <c r="D7" s="43"/>
      <c r="E7" s="109"/>
      <c r="F7" s="48"/>
    </row>
    <row r="8" spans="1:13" x14ac:dyDescent="0.2">
      <c r="A8" s="47"/>
      <c r="B8" s="41"/>
      <c r="C8" s="43"/>
      <c r="D8" s="43"/>
      <c r="E8" s="109"/>
      <c r="F8" s="48"/>
    </row>
    <row r="9" spans="1:13" x14ac:dyDescent="0.2">
      <c r="A9" s="36">
        <v>1</v>
      </c>
      <c r="B9" s="32" t="s">
        <v>61</v>
      </c>
      <c r="C9" s="43"/>
      <c r="D9" s="43"/>
      <c r="E9" s="109"/>
      <c r="F9" s="48"/>
    </row>
    <row r="10" spans="1:13" x14ac:dyDescent="0.2">
      <c r="A10" s="63">
        <v>1.1000000000000001</v>
      </c>
      <c r="B10" s="75" t="s">
        <v>178</v>
      </c>
      <c r="C10" s="44">
        <v>1</v>
      </c>
      <c r="D10" s="43" t="s">
        <v>50</v>
      </c>
      <c r="E10" s="110"/>
      <c r="F10" s="39">
        <f t="shared" ref="F10:F11" si="0">ROUND(E10*C10,2)</f>
        <v>0</v>
      </c>
      <c r="G10" s="12"/>
    </row>
    <row r="11" spans="1:13" s="3" customFormat="1" x14ac:dyDescent="0.2">
      <c r="A11" s="63">
        <v>1.2</v>
      </c>
      <c r="B11" s="96" t="s">
        <v>294</v>
      </c>
      <c r="C11" s="44">
        <v>1</v>
      </c>
      <c r="D11" s="43" t="s">
        <v>50</v>
      </c>
      <c r="E11" s="110"/>
      <c r="F11" s="39">
        <f t="shared" si="0"/>
        <v>0</v>
      </c>
      <c r="G11" s="12"/>
      <c r="I11" s="2"/>
      <c r="J11" s="2"/>
      <c r="K11" s="2"/>
      <c r="L11" s="2"/>
      <c r="M11" s="2"/>
    </row>
    <row r="12" spans="1:13" s="3" customFormat="1" x14ac:dyDescent="0.2">
      <c r="A12" s="60"/>
      <c r="B12" s="41"/>
      <c r="C12" s="65"/>
      <c r="D12" s="43"/>
      <c r="E12" s="110"/>
      <c r="F12" s="48"/>
      <c r="G12" s="12"/>
      <c r="I12" s="2"/>
      <c r="J12" s="2"/>
      <c r="K12" s="2"/>
      <c r="L12" s="2"/>
      <c r="M12" s="2"/>
    </row>
    <row r="13" spans="1:13" s="3" customFormat="1" x14ac:dyDescent="0.2">
      <c r="A13" s="36">
        <v>2</v>
      </c>
      <c r="B13" s="32" t="s">
        <v>62</v>
      </c>
      <c r="C13" s="44"/>
      <c r="D13" s="43"/>
      <c r="E13" s="110"/>
      <c r="F13" s="48"/>
      <c r="G13" s="12"/>
      <c r="I13" s="2"/>
      <c r="J13" s="2"/>
      <c r="K13" s="2"/>
      <c r="L13" s="2"/>
      <c r="M13" s="2"/>
    </row>
    <row r="14" spans="1:13" s="3" customFormat="1" x14ac:dyDescent="0.2">
      <c r="A14" s="62">
        <v>2.1</v>
      </c>
      <c r="B14" s="59" t="s">
        <v>37</v>
      </c>
      <c r="C14" s="44">
        <v>10</v>
      </c>
      <c r="D14" s="77" t="s">
        <v>168</v>
      </c>
      <c r="E14" s="110"/>
      <c r="F14" s="39">
        <f t="shared" ref="F14:F16" si="1">ROUND(E14*C14,2)</f>
        <v>0</v>
      </c>
      <c r="G14" s="12"/>
      <c r="I14" s="2"/>
      <c r="J14" s="2"/>
      <c r="K14" s="2"/>
      <c r="L14" s="2"/>
      <c r="M14" s="2"/>
    </row>
    <row r="15" spans="1:13" s="3" customFormat="1" x14ac:dyDescent="0.2">
      <c r="A15" s="62">
        <v>2.2000000000000002</v>
      </c>
      <c r="B15" s="59" t="s">
        <v>63</v>
      </c>
      <c r="C15" s="44">
        <v>5</v>
      </c>
      <c r="D15" s="77" t="s">
        <v>168</v>
      </c>
      <c r="E15" s="110"/>
      <c r="F15" s="39">
        <f t="shared" si="1"/>
        <v>0</v>
      </c>
      <c r="G15" s="12"/>
      <c r="I15" s="2"/>
      <c r="J15" s="2"/>
      <c r="K15" s="2"/>
      <c r="L15" s="2"/>
      <c r="M15" s="2"/>
    </row>
    <row r="16" spans="1:13" s="3" customFormat="1" ht="26.4" x14ac:dyDescent="0.2">
      <c r="A16" s="62">
        <v>2.2999999999999998</v>
      </c>
      <c r="B16" s="80" t="s">
        <v>176</v>
      </c>
      <c r="C16" s="44">
        <v>1</v>
      </c>
      <c r="D16" s="43" t="s">
        <v>50</v>
      </c>
      <c r="E16" s="110"/>
      <c r="F16" s="39">
        <f t="shared" si="1"/>
        <v>0</v>
      </c>
      <c r="G16" s="12"/>
      <c r="I16" s="2"/>
      <c r="J16" s="2"/>
      <c r="K16" s="2"/>
      <c r="L16" s="2"/>
      <c r="M16" s="2"/>
    </row>
    <row r="17" spans="1:13" s="3" customFormat="1" x14ac:dyDescent="0.2">
      <c r="A17" s="60"/>
      <c r="B17" s="41"/>
      <c r="C17" s="44"/>
      <c r="D17" s="43"/>
      <c r="E17" s="110"/>
      <c r="F17" s="39"/>
      <c r="G17" s="12"/>
      <c r="I17" s="2"/>
      <c r="J17" s="2"/>
      <c r="K17" s="2"/>
      <c r="L17" s="2"/>
      <c r="M17" s="2"/>
    </row>
    <row r="18" spans="1:13" s="3" customFormat="1" x14ac:dyDescent="0.2">
      <c r="A18" s="36">
        <v>3</v>
      </c>
      <c r="B18" s="32" t="s">
        <v>64</v>
      </c>
      <c r="C18" s="44"/>
      <c r="D18" s="43"/>
      <c r="E18" s="110"/>
      <c r="F18" s="48"/>
      <c r="G18" s="12"/>
      <c r="I18" s="2"/>
      <c r="J18" s="2"/>
      <c r="K18" s="2"/>
      <c r="L18" s="2"/>
      <c r="M18" s="2"/>
    </row>
    <row r="19" spans="1:13" s="3" customFormat="1" x14ac:dyDescent="0.2">
      <c r="A19" s="62">
        <v>3.1</v>
      </c>
      <c r="B19" s="96" t="s">
        <v>295</v>
      </c>
      <c r="C19" s="44">
        <v>12</v>
      </c>
      <c r="D19" s="95" t="s">
        <v>298</v>
      </c>
      <c r="E19" s="110"/>
      <c r="F19" s="39">
        <f t="shared" ref="F19:F21" si="2">ROUND(E19*C19,2)</f>
        <v>0</v>
      </c>
      <c r="G19" s="12"/>
      <c r="I19" s="2"/>
      <c r="J19" s="2"/>
      <c r="K19" s="2"/>
      <c r="L19" s="2"/>
      <c r="M19" s="2"/>
    </row>
    <row r="20" spans="1:13" s="3" customFormat="1" x14ac:dyDescent="0.2">
      <c r="A20" s="62">
        <v>3.2</v>
      </c>
      <c r="B20" s="96" t="s">
        <v>296</v>
      </c>
      <c r="C20" s="44">
        <v>12</v>
      </c>
      <c r="D20" s="95" t="s">
        <v>298</v>
      </c>
      <c r="E20" s="110"/>
      <c r="F20" s="39">
        <f t="shared" si="2"/>
        <v>0</v>
      </c>
      <c r="G20" s="12"/>
      <c r="I20" s="2"/>
      <c r="J20" s="2"/>
      <c r="K20" s="2"/>
      <c r="L20" s="2"/>
      <c r="M20" s="2"/>
    </row>
    <row r="21" spans="1:13" s="3" customFormat="1" x14ac:dyDescent="0.2">
      <c r="A21" s="62">
        <v>3.3</v>
      </c>
      <c r="B21" s="96" t="s">
        <v>297</v>
      </c>
      <c r="C21" s="44">
        <v>12</v>
      </c>
      <c r="D21" s="95" t="s">
        <v>298</v>
      </c>
      <c r="E21" s="110"/>
      <c r="F21" s="39">
        <f t="shared" si="2"/>
        <v>0</v>
      </c>
      <c r="G21" s="12"/>
      <c r="I21" s="2"/>
      <c r="J21" s="2"/>
      <c r="K21" s="2"/>
      <c r="L21" s="2"/>
      <c r="M21" s="2"/>
    </row>
    <row r="22" spans="1:13" s="3" customFormat="1" x14ac:dyDescent="0.2">
      <c r="A22" s="62">
        <v>3.4</v>
      </c>
      <c r="B22" s="75" t="s">
        <v>177</v>
      </c>
      <c r="C22" s="44">
        <v>3</v>
      </c>
      <c r="D22" s="77" t="s">
        <v>7</v>
      </c>
      <c r="E22" s="110"/>
      <c r="F22" s="39">
        <f>ROUND(E22*C22,2)/100</f>
        <v>0</v>
      </c>
      <c r="G22" s="12"/>
      <c r="I22" s="2"/>
      <c r="J22" s="2"/>
      <c r="K22" s="2"/>
      <c r="L22" s="2"/>
      <c r="M22" s="2"/>
    </row>
    <row r="23" spans="1:13" s="3" customFormat="1" x14ac:dyDescent="0.2">
      <c r="A23" s="62"/>
      <c r="B23" s="59"/>
      <c r="C23" s="44"/>
      <c r="D23" s="64"/>
      <c r="E23" s="110"/>
      <c r="F23" s="39"/>
      <c r="G23" s="12"/>
      <c r="I23" s="2"/>
      <c r="J23" s="2"/>
      <c r="K23" s="2"/>
      <c r="L23" s="2"/>
      <c r="M23" s="2"/>
    </row>
    <row r="24" spans="1:13" s="3" customFormat="1" x14ac:dyDescent="0.2">
      <c r="A24" s="36">
        <v>4</v>
      </c>
      <c r="B24" s="32" t="s">
        <v>66</v>
      </c>
      <c r="C24" s="44"/>
      <c r="D24" s="43"/>
      <c r="E24" s="110"/>
      <c r="F24" s="48"/>
      <c r="G24" s="12"/>
      <c r="I24" s="2"/>
      <c r="J24" s="2"/>
      <c r="K24" s="2"/>
      <c r="L24" s="2"/>
      <c r="M24" s="2"/>
    </row>
    <row r="25" spans="1:13" s="3" customFormat="1" x14ac:dyDescent="0.2">
      <c r="A25" s="62">
        <v>4.0999999999999996</v>
      </c>
      <c r="B25" s="59" t="s">
        <v>67</v>
      </c>
      <c r="C25" s="44">
        <v>1</v>
      </c>
      <c r="D25" s="57" t="s">
        <v>50</v>
      </c>
      <c r="E25" s="110"/>
      <c r="F25" s="39">
        <f t="shared" ref="F25:F27" si="3">ROUND(E25*C25,2)</f>
        <v>0</v>
      </c>
      <c r="G25" s="12"/>
      <c r="I25" s="2"/>
      <c r="J25" s="2"/>
      <c r="K25" s="2"/>
      <c r="L25" s="2"/>
      <c r="M25" s="2"/>
    </row>
    <row r="26" spans="1:13" s="3" customFormat="1" x14ac:dyDescent="0.2">
      <c r="A26" s="62">
        <v>4.2</v>
      </c>
      <c r="B26" s="59" t="s">
        <v>65</v>
      </c>
      <c r="C26" s="44">
        <v>1</v>
      </c>
      <c r="D26" s="57" t="s">
        <v>50</v>
      </c>
      <c r="E26" s="110"/>
      <c r="F26" s="39">
        <f t="shared" si="3"/>
        <v>0</v>
      </c>
      <c r="G26" s="12"/>
      <c r="I26" s="2"/>
      <c r="J26" s="2"/>
      <c r="K26" s="2"/>
      <c r="L26" s="2"/>
      <c r="M26" s="2"/>
    </row>
    <row r="27" spans="1:13" x14ac:dyDescent="0.2">
      <c r="A27" s="62">
        <v>4.3</v>
      </c>
      <c r="B27" s="59" t="s">
        <v>68</v>
      </c>
      <c r="C27" s="44">
        <v>138.54</v>
      </c>
      <c r="D27" s="64" t="s">
        <v>40</v>
      </c>
      <c r="E27" s="110"/>
      <c r="F27" s="39">
        <f t="shared" si="3"/>
        <v>0</v>
      </c>
      <c r="G27" s="12"/>
    </row>
    <row r="28" spans="1:13" x14ac:dyDescent="0.2">
      <c r="A28" s="47"/>
      <c r="B28" s="41"/>
      <c r="C28" s="65"/>
      <c r="D28" s="43"/>
      <c r="E28" s="110"/>
      <c r="F28" s="48"/>
      <c r="G28" s="12"/>
    </row>
    <row r="29" spans="1:13" x14ac:dyDescent="0.2">
      <c r="A29" s="61">
        <v>5</v>
      </c>
      <c r="B29" s="59" t="s">
        <v>69</v>
      </c>
      <c r="C29" s="44">
        <v>1</v>
      </c>
      <c r="D29" s="43" t="s">
        <v>50</v>
      </c>
      <c r="E29" s="110"/>
      <c r="F29" s="39">
        <f t="shared" ref="F29:F30" si="4">ROUND(E29*C29,2)</f>
        <v>0</v>
      </c>
      <c r="G29" s="12"/>
    </row>
    <row r="30" spans="1:13" ht="25.5" customHeight="1" x14ac:dyDescent="0.2">
      <c r="A30" s="61">
        <v>6</v>
      </c>
      <c r="B30" s="84" t="s">
        <v>70</v>
      </c>
      <c r="C30" s="44">
        <v>1</v>
      </c>
      <c r="D30" s="43" t="s">
        <v>50</v>
      </c>
      <c r="E30" s="110"/>
      <c r="F30" s="39">
        <f t="shared" si="4"/>
        <v>0</v>
      </c>
      <c r="G30" s="12"/>
    </row>
    <row r="31" spans="1:13" x14ac:dyDescent="0.2">
      <c r="A31" s="61"/>
      <c r="B31" s="41"/>
      <c r="C31" s="65"/>
      <c r="D31" s="43"/>
      <c r="E31" s="110"/>
      <c r="F31" s="48"/>
      <c r="G31" s="12"/>
    </row>
    <row r="32" spans="1:13" x14ac:dyDescent="0.2">
      <c r="A32" s="55"/>
      <c r="B32" s="23" t="s">
        <v>249</v>
      </c>
      <c r="C32" s="56"/>
      <c r="D32" s="56"/>
      <c r="E32" s="111"/>
      <c r="F32" s="54">
        <f>ROUND(SUM(F10:F31),2)</f>
        <v>0</v>
      </c>
    </row>
    <row r="33" spans="1:8" x14ac:dyDescent="0.2">
      <c r="A33" s="47"/>
      <c r="B33" s="41"/>
      <c r="C33" s="43"/>
      <c r="D33" s="43"/>
      <c r="E33" s="109"/>
      <c r="F33" s="48"/>
    </row>
    <row r="34" spans="1:8" s="1" customFormat="1" ht="26.4" x14ac:dyDescent="0.2">
      <c r="A34" s="29" t="s">
        <v>59</v>
      </c>
      <c r="B34" s="13" t="s">
        <v>286</v>
      </c>
      <c r="C34" s="43"/>
      <c r="D34" s="43"/>
      <c r="E34" s="109"/>
      <c r="F34" s="48"/>
      <c r="H34" s="6"/>
    </row>
    <row r="35" spans="1:8" x14ac:dyDescent="0.2">
      <c r="A35" s="47"/>
      <c r="B35" s="41"/>
      <c r="C35" s="43"/>
      <c r="D35" s="43"/>
      <c r="E35" s="109"/>
      <c r="F35" s="48"/>
    </row>
    <row r="36" spans="1:8" x14ac:dyDescent="0.2">
      <c r="A36" s="86" t="s">
        <v>4</v>
      </c>
      <c r="B36" s="13" t="s">
        <v>225</v>
      </c>
      <c r="C36" s="30"/>
      <c r="D36" s="30"/>
      <c r="E36" s="113"/>
      <c r="F36" s="31"/>
      <c r="G36" s="12"/>
    </row>
    <row r="37" spans="1:8" x14ac:dyDescent="0.2">
      <c r="A37" s="36">
        <v>1</v>
      </c>
      <c r="B37" s="34" t="s">
        <v>32</v>
      </c>
      <c r="C37" s="43"/>
      <c r="D37" s="30"/>
      <c r="E37" s="113"/>
      <c r="F37" s="31"/>
      <c r="G37" s="12"/>
    </row>
    <row r="38" spans="1:8" x14ac:dyDescent="0.2">
      <c r="A38" s="37">
        <v>1.1000000000000001</v>
      </c>
      <c r="B38" s="75" t="s">
        <v>127</v>
      </c>
      <c r="C38" s="44">
        <v>6</v>
      </c>
      <c r="D38" s="77" t="s">
        <v>128</v>
      </c>
      <c r="E38" s="114"/>
      <c r="F38" s="39">
        <f>ROUND(E38*C38,2)</f>
        <v>0</v>
      </c>
      <c r="G38" s="12"/>
    </row>
    <row r="39" spans="1:8" x14ac:dyDescent="0.2">
      <c r="A39" s="36"/>
      <c r="B39" s="33"/>
      <c r="C39" s="44"/>
      <c r="D39" s="30"/>
      <c r="E39" s="114"/>
      <c r="F39" s="31"/>
      <c r="G39" s="12"/>
    </row>
    <row r="40" spans="1:8" x14ac:dyDescent="0.2">
      <c r="A40" s="36">
        <v>2</v>
      </c>
      <c r="B40" s="32" t="s">
        <v>33</v>
      </c>
      <c r="C40" s="44"/>
      <c r="D40" s="35"/>
      <c r="E40" s="114"/>
      <c r="F40" s="38"/>
      <c r="G40" s="12"/>
    </row>
    <row r="41" spans="1:8" s="1" customFormat="1" x14ac:dyDescent="0.2">
      <c r="A41" s="98">
        <v>2.1</v>
      </c>
      <c r="B41" s="96" t="s">
        <v>291</v>
      </c>
      <c r="C41" s="97">
        <v>1125</v>
      </c>
      <c r="D41" s="95" t="s">
        <v>44</v>
      </c>
      <c r="E41" s="112"/>
      <c r="F41" s="39">
        <f t="shared" ref="F41:F46" si="5">ROUND(E41*C41,2)</f>
        <v>0</v>
      </c>
      <c r="G41" s="12"/>
      <c r="H41" s="6"/>
    </row>
    <row r="42" spans="1:8" s="1" customFormat="1" ht="26.4" x14ac:dyDescent="0.2">
      <c r="A42" s="98">
        <v>2.2000000000000002</v>
      </c>
      <c r="B42" s="101" t="s">
        <v>279</v>
      </c>
      <c r="C42" s="97">
        <v>1462.5</v>
      </c>
      <c r="D42" s="95" t="s">
        <v>46</v>
      </c>
      <c r="E42" s="112"/>
      <c r="F42" s="39">
        <f t="shared" si="5"/>
        <v>0</v>
      </c>
      <c r="G42" s="12"/>
      <c r="H42" s="6"/>
    </row>
    <row r="43" spans="1:8" s="1" customFormat="1" ht="26.4" x14ac:dyDescent="0.2">
      <c r="A43" s="98">
        <v>2.2999999999999998</v>
      </c>
      <c r="B43" s="101" t="s">
        <v>284</v>
      </c>
      <c r="C43" s="97">
        <v>141.37</v>
      </c>
      <c r="D43" s="95" t="s">
        <v>46</v>
      </c>
      <c r="E43" s="112"/>
      <c r="F43" s="39">
        <f t="shared" si="5"/>
        <v>0</v>
      </c>
      <c r="G43" s="12"/>
      <c r="H43" s="6"/>
    </row>
    <row r="44" spans="1:8" x14ac:dyDescent="0.2">
      <c r="A44" s="37">
        <v>2.4</v>
      </c>
      <c r="B44" s="96" t="s">
        <v>292</v>
      </c>
      <c r="C44" s="44">
        <v>492.98</v>
      </c>
      <c r="D44" s="35" t="s">
        <v>44</v>
      </c>
      <c r="E44" s="114"/>
      <c r="F44" s="39">
        <f t="shared" si="5"/>
        <v>0</v>
      </c>
      <c r="G44" s="12"/>
    </row>
    <row r="45" spans="1:8" ht="26.4" x14ac:dyDescent="0.2">
      <c r="A45" s="37">
        <v>2.5</v>
      </c>
      <c r="B45" s="104" t="s">
        <v>288</v>
      </c>
      <c r="C45" s="44">
        <v>212.76</v>
      </c>
      <c r="D45" s="35" t="s">
        <v>45</v>
      </c>
      <c r="E45" s="114"/>
      <c r="F45" s="39">
        <f t="shared" si="5"/>
        <v>0</v>
      </c>
      <c r="G45" s="12"/>
    </row>
    <row r="46" spans="1:8" ht="26.4" x14ac:dyDescent="0.2">
      <c r="A46" s="37">
        <v>2.6</v>
      </c>
      <c r="B46" s="104" t="s">
        <v>279</v>
      </c>
      <c r="C46" s="44">
        <v>336.26</v>
      </c>
      <c r="D46" s="35" t="s">
        <v>46</v>
      </c>
      <c r="E46" s="114"/>
      <c r="F46" s="39">
        <f t="shared" si="5"/>
        <v>0</v>
      </c>
      <c r="G46" s="12"/>
    </row>
    <row r="47" spans="1:8" x14ac:dyDescent="0.2">
      <c r="A47" s="37"/>
      <c r="B47" s="33"/>
      <c r="C47" s="44"/>
      <c r="D47" s="35"/>
      <c r="E47" s="114"/>
      <c r="F47" s="38"/>
      <c r="G47" s="12"/>
    </row>
    <row r="48" spans="1:8" x14ac:dyDescent="0.2">
      <c r="A48" s="36">
        <v>3</v>
      </c>
      <c r="B48" s="32" t="s">
        <v>144</v>
      </c>
      <c r="C48" s="44"/>
      <c r="D48" s="35"/>
      <c r="E48" s="114"/>
      <c r="F48" s="38"/>
      <c r="G48" s="12"/>
    </row>
    <row r="49" spans="1:9" x14ac:dyDescent="0.2">
      <c r="A49" s="36">
        <v>3.1</v>
      </c>
      <c r="B49" s="32" t="s">
        <v>156</v>
      </c>
      <c r="C49" s="44"/>
      <c r="D49" s="35"/>
      <c r="E49" s="114"/>
      <c r="F49" s="39"/>
      <c r="G49" s="12"/>
      <c r="I49" s="3"/>
    </row>
    <row r="50" spans="1:9" x14ac:dyDescent="0.2">
      <c r="A50" s="76" t="s">
        <v>133</v>
      </c>
      <c r="B50" s="75" t="s">
        <v>253</v>
      </c>
      <c r="C50" s="44">
        <v>26.53</v>
      </c>
      <c r="D50" s="35" t="s">
        <v>40</v>
      </c>
      <c r="E50" s="114"/>
      <c r="F50" s="39">
        <f t="shared" ref="F50" si="6">ROUND(E50*C50,2)</f>
        <v>0</v>
      </c>
      <c r="G50" s="12"/>
      <c r="I50" s="3"/>
    </row>
    <row r="51" spans="1:9" ht="5.25" customHeight="1" x14ac:dyDescent="0.2">
      <c r="A51" s="76"/>
      <c r="B51" s="33"/>
      <c r="C51" s="44"/>
      <c r="D51" s="35"/>
      <c r="E51" s="114"/>
      <c r="F51" s="39"/>
      <c r="G51" s="12"/>
      <c r="I51" s="3"/>
    </row>
    <row r="52" spans="1:9" x14ac:dyDescent="0.2">
      <c r="A52" s="36">
        <v>3.2</v>
      </c>
      <c r="B52" s="32" t="s">
        <v>157</v>
      </c>
      <c r="C52" s="44"/>
      <c r="D52" s="35"/>
      <c r="E52" s="114"/>
      <c r="F52" s="39"/>
      <c r="G52" s="12"/>
      <c r="I52" s="3"/>
    </row>
    <row r="53" spans="1:9" x14ac:dyDescent="0.2">
      <c r="A53" s="76" t="s">
        <v>134</v>
      </c>
      <c r="B53" s="75" t="s">
        <v>130</v>
      </c>
      <c r="C53" s="44">
        <v>213.13</v>
      </c>
      <c r="D53" s="35" t="s">
        <v>40</v>
      </c>
      <c r="E53" s="114"/>
      <c r="F53" s="39">
        <f t="shared" ref="F53:F55" si="7">ROUND(E53*C53,2)</f>
        <v>0</v>
      </c>
      <c r="G53" s="12"/>
      <c r="I53" s="3"/>
    </row>
    <row r="54" spans="1:9" x14ac:dyDescent="0.2">
      <c r="A54" s="76" t="s">
        <v>135</v>
      </c>
      <c r="B54" s="81" t="s">
        <v>131</v>
      </c>
      <c r="C54" s="44">
        <v>14.4</v>
      </c>
      <c r="D54" s="35" t="s">
        <v>40</v>
      </c>
      <c r="E54" s="114"/>
      <c r="F54" s="39">
        <f t="shared" si="7"/>
        <v>0</v>
      </c>
      <c r="G54" s="12"/>
      <c r="I54" s="3"/>
    </row>
    <row r="55" spans="1:9" x14ac:dyDescent="0.2">
      <c r="A55" s="76" t="s">
        <v>136</v>
      </c>
      <c r="B55" s="81" t="s">
        <v>132</v>
      </c>
      <c r="C55" s="44">
        <v>8</v>
      </c>
      <c r="D55" s="35" t="s">
        <v>40</v>
      </c>
      <c r="E55" s="114"/>
      <c r="F55" s="39">
        <f t="shared" si="7"/>
        <v>0</v>
      </c>
      <c r="G55" s="12"/>
      <c r="I55" s="3"/>
    </row>
    <row r="56" spans="1:9" ht="3.75" customHeight="1" x14ac:dyDescent="0.2">
      <c r="A56" s="37"/>
      <c r="B56" s="81"/>
      <c r="C56" s="44"/>
      <c r="D56" s="35"/>
      <c r="E56" s="114"/>
      <c r="F56" s="39"/>
      <c r="G56" s="12"/>
      <c r="I56" s="3"/>
    </row>
    <row r="57" spans="1:9" x14ac:dyDescent="0.2">
      <c r="A57" s="36">
        <v>3.3</v>
      </c>
      <c r="B57" s="32" t="s">
        <v>158</v>
      </c>
      <c r="C57" s="44"/>
      <c r="D57" s="35"/>
      <c r="E57" s="114"/>
      <c r="F57" s="39"/>
      <c r="G57" s="12"/>
      <c r="I57" s="3"/>
    </row>
    <row r="58" spans="1:9" x14ac:dyDescent="0.2">
      <c r="A58" s="76" t="s">
        <v>145</v>
      </c>
      <c r="B58" s="75" t="s">
        <v>137</v>
      </c>
      <c r="C58" s="44">
        <v>19</v>
      </c>
      <c r="D58" s="35" t="s">
        <v>40</v>
      </c>
      <c r="E58" s="114"/>
      <c r="F58" s="39">
        <f t="shared" ref="F58:F68" si="8">ROUND(E58*C58,2)</f>
        <v>0</v>
      </c>
      <c r="G58" s="12"/>
      <c r="I58" s="3"/>
    </row>
    <row r="59" spans="1:9" x14ac:dyDescent="0.2">
      <c r="A59" s="76" t="s">
        <v>146</v>
      </c>
      <c r="B59" s="75" t="s">
        <v>138</v>
      </c>
      <c r="C59" s="44">
        <v>54.08</v>
      </c>
      <c r="D59" s="35" t="s">
        <v>40</v>
      </c>
      <c r="E59" s="114"/>
      <c r="F59" s="39">
        <f t="shared" si="8"/>
        <v>0</v>
      </c>
      <c r="G59" s="12"/>
      <c r="I59" s="3"/>
    </row>
    <row r="60" spans="1:9" x14ac:dyDescent="0.2">
      <c r="A60" s="76" t="s">
        <v>147</v>
      </c>
      <c r="B60" s="75" t="s">
        <v>139</v>
      </c>
      <c r="C60" s="44">
        <v>71.14</v>
      </c>
      <c r="D60" s="35" t="s">
        <v>40</v>
      </c>
      <c r="E60" s="114"/>
      <c r="F60" s="39">
        <f t="shared" si="8"/>
        <v>0</v>
      </c>
      <c r="G60" s="12"/>
      <c r="I60" s="3"/>
    </row>
    <row r="61" spans="1:9" x14ac:dyDescent="0.2">
      <c r="A61" s="76" t="s">
        <v>148</v>
      </c>
      <c r="B61" s="75" t="s">
        <v>140</v>
      </c>
      <c r="C61" s="44">
        <v>18.8</v>
      </c>
      <c r="D61" s="35" t="s">
        <v>40</v>
      </c>
      <c r="E61" s="114"/>
      <c r="F61" s="39">
        <f t="shared" si="8"/>
        <v>0</v>
      </c>
      <c r="G61" s="12"/>
      <c r="I61" s="3"/>
    </row>
    <row r="62" spans="1:9" x14ac:dyDescent="0.2">
      <c r="A62" s="76" t="s">
        <v>149</v>
      </c>
      <c r="B62" s="75" t="s">
        <v>260</v>
      </c>
      <c r="C62" s="44">
        <v>328.14</v>
      </c>
      <c r="D62" s="35" t="s">
        <v>40</v>
      </c>
      <c r="E62" s="114"/>
      <c r="F62" s="39">
        <f t="shared" si="8"/>
        <v>0</v>
      </c>
      <c r="G62" s="12"/>
      <c r="I62" s="3"/>
    </row>
    <row r="63" spans="1:9" x14ac:dyDescent="0.2">
      <c r="A63" s="76" t="s">
        <v>150</v>
      </c>
      <c r="B63" s="75" t="s">
        <v>261</v>
      </c>
      <c r="C63" s="44">
        <v>196.84</v>
      </c>
      <c r="D63" s="35" t="s">
        <v>40</v>
      </c>
      <c r="E63" s="114"/>
      <c r="F63" s="39">
        <f t="shared" si="8"/>
        <v>0</v>
      </c>
      <c r="G63" s="12"/>
      <c r="I63" s="3"/>
    </row>
    <row r="64" spans="1:9" x14ac:dyDescent="0.2">
      <c r="A64" s="76" t="s">
        <v>151</v>
      </c>
      <c r="B64" s="75" t="s">
        <v>141</v>
      </c>
      <c r="C64" s="44">
        <v>169.16</v>
      </c>
      <c r="D64" s="35" t="s">
        <v>40</v>
      </c>
      <c r="E64" s="114"/>
      <c r="F64" s="39">
        <f t="shared" si="8"/>
        <v>0</v>
      </c>
      <c r="G64" s="12"/>
      <c r="I64" s="3"/>
    </row>
    <row r="65" spans="1:9" x14ac:dyDescent="0.2">
      <c r="A65" s="76" t="s">
        <v>152</v>
      </c>
      <c r="B65" s="75" t="s">
        <v>142</v>
      </c>
      <c r="C65" s="44">
        <v>14.29</v>
      </c>
      <c r="D65" s="35" t="s">
        <v>40</v>
      </c>
      <c r="E65" s="114"/>
      <c r="F65" s="39">
        <f t="shared" si="8"/>
        <v>0</v>
      </c>
      <c r="G65" s="12"/>
      <c r="I65" s="3"/>
    </row>
    <row r="66" spans="1:9" x14ac:dyDescent="0.2">
      <c r="A66" s="76" t="s">
        <v>153</v>
      </c>
      <c r="B66" s="75" t="s">
        <v>160</v>
      </c>
      <c r="C66" s="44">
        <v>21.53</v>
      </c>
      <c r="D66" s="35" t="s">
        <v>40</v>
      </c>
      <c r="E66" s="114"/>
      <c r="F66" s="39">
        <f t="shared" si="8"/>
        <v>0</v>
      </c>
      <c r="G66" s="12"/>
      <c r="I66" s="3"/>
    </row>
    <row r="67" spans="1:9" x14ac:dyDescent="0.2">
      <c r="A67" s="76" t="s">
        <v>154</v>
      </c>
      <c r="B67" s="75" t="s">
        <v>143</v>
      </c>
      <c r="C67" s="44">
        <v>54.37</v>
      </c>
      <c r="D67" s="35" t="s">
        <v>40</v>
      </c>
      <c r="E67" s="114"/>
      <c r="F67" s="39">
        <f t="shared" si="8"/>
        <v>0</v>
      </c>
      <c r="G67" s="12"/>
      <c r="I67" s="3"/>
    </row>
    <row r="68" spans="1:9" x14ac:dyDescent="0.2">
      <c r="A68" s="76" t="s">
        <v>155</v>
      </c>
      <c r="B68" s="75" t="s">
        <v>159</v>
      </c>
      <c r="C68" s="44">
        <v>5.13</v>
      </c>
      <c r="D68" s="35" t="s">
        <v>40</v>
      </c>
      <c r="E68" s="114"/>
      <c r="F68" s="39">
        <f t="shared" si="8"/>
        <v>0</v>
      </c>
      <c r="G68" s="12"/>
      <c r="I68" s="3"/>
    </row>
    <row r="69" spans="1:9" x14ac:dyDescent="0.2">
      <c r="A69" s="37"/>
      <c r="B69" s="33"/>
      <c r="C69" s="44"/>
      <c r="D69" s="35"/>
      <c r="E69" s="114"/>
      <c r="F69" s="38"/>
      <c r="G69" s="12"/>
    </row>
    <row r="70" spans="1:9" x14ac:dyDescent="0.2">
      <c r="A70" s="36">
        <v>4</v>
      </c>
      <c r="B70" s="32" t="s">
        <v>47</v>
      </c>
      <c r="C70" s="44"/>
      <c r="D70" s="35"/>
      <c r="E70" s="114"/>
      <c r="F70" s="38"/>
      <c r="G70" s="12"/>
    </row>
    <row r="71" spans="1:9" x14ac:dyDescent="0.2">
      <c r="A71" s="37">
        <v>4.0999999999999996</v>
      </c>
      <c r="B71" s="33" t="s">
        <v>9</v>
      </c>
      <c r="C71" s="44">
        <v>2028.77</v>
      </c>
      <c r="D71" s="35" t="s">
        <v>48</v>
      </c>
      <c r="E71" s="114"/>
      <c r="F71" s="39">
        <f t="shared" ref="F71:F81" si="9">ROUND(E71*C71,2)</f>
        <v>0</v>
      </c>
      <c r="G71" s="12"/>
      <c r="I71" s="3"/>
    </row>
    <row r="72" spans="1:9" x14ac:dyDescent="0.2">
      <c r="A72" s="37">
        <v>4.2</v>
      </c>
      <c r="B72" s="33" t="s">
        <v>11</v>
      </c>
      <c r="C72" s="44">
        <v>1381</v>
      </c>
      <c r="D72" s="35" t="s">
        <v>48</v>
      </c>
      <c r="E72" s="114"/>
      <c r="F72" s="39">
        <f t="shared" si="9"/>
        <v>0</v>
      </c>
      <c r="G72" s="12"/>
      <c r="I72" s="3"/>
    </row>
    <row r="73" spans="1:9" ht="26.4" x14ac:dyDescent="0.2">
      <c r="A73" s="37">
        <v>4.3</v>
      </c>
      <c r="B73" s="80" t="s">
        <v>227</v>
      </c>
      <c r="C73" s="44">
        <v>647.77</v>
      </c>
      <c r="D73" s="35" t="s">
        <v>48</v>
      </c>
      <c r="E73" s="114"/>
      <c r="F73" s="39">
        <f t="shared" si="9"/>
        <v>0</v>
      </c>
      <c r="G73" s="12"/>
      <c r="I73" s="3"/>
    </row>
    <row r="74" spans="1:9" ht="26.4" x14ac:dyDescent="0.2">
      <c r="A74" s="37">
        <v>4.4000000000000004</v>
      </c>
      <c r="B74" s="82" t="s">
        <v>52</v>
      </c>
      <c r="C74" s="44">
        <v>337.55</v>
      </c>
      <c r="D74" s="35" t="s">
        <v>48</v>
      </c>
      <c r="E74" s="114"/>
      <c r="F74" s="39">
        <f t="shared" si="9"/>
        <v>0</v>
      </c>
      <c r="G74" s="12"/>
      <c r="I74" s="3"/>
    </row>
    <row r="75" spans="1:9" x14ac:dyDescent="0.2">
      <c r="A75" s="37">
        <v>4.5</v>
      </c>
      <c r="B75" s="33" t="s">
        <v>43</v>
      </c>
      <c r="C75" s="44">
        <v>71</v>
      </c>
      <c r="D75" s="35" t="s">
        <v>48</v>
      </c>
      <c r="E75" s="114"/>
      <c r="F75" s="39">
        <f t="shared" si="9"/>
        <v>0</v>
      </c>
      <c r="G75" s="12"/>
      <c r="I75" s="3"/>
    </row>
    <row r="76" spans="1:9" x14ac:dyDescent="0.2">
      <c r="A76" s="37">
        <v>4.5999999999999996</v>
      </c>
      <c r="B76" s="33" t="s">
        <v>12</v>
      </c>
      <c r="C76" s="44">
        <v>362.44</v>
      </c>
      <c r="D76" s="35" t="s">
        <v>48</v>
      </c>
      <c r="E76" s="114"/>
      <c r="F76" s="39">
        <f t="shared" si="9"/>
        <v>0</v>
      </c>
      <c r="G76" s="12"/>
      <c r="I76" s="3"/>
    </row>
    <row r="77" spans="1:9" x14ac:dyDescent="0.2">
      <c r="A77" s="37">
        <v>4.7</v>
      </c>
      <c r="B77" s="33" t="s">
        <v>10</v>
      </c>
      <c r="C77" s="44">
        <v>706.14</v>
      </c>
      <c r="D77" s="35" t="s">
        <v>0</v>
      </c>
      <c r="E77" s="114"/>
      <c r="F77" s="39">
        <f t="shared" si="9"/>
        <v>0</v>
      </c>
      <c r="G77" s="12"/>
      <c r="I77" s="3"/>
    </row>
    <row r="78" spans="1:9" x14ac:dyDescent="0.2">
      <c r="A78" s="37">
        <v>4.8</v>
      </c>
      <c r="B78" s="75" t="s">
        <v>228</v>
      </c>
      <c r="C78" s="44">
        <v>1311.74</v>
      </c>
      <c r="D78" s="35" t="s">
        <v>48</v>
      </c>
      <c r="E78" s="114"/>
      <c r="F78" s="39">
        <f t="shared" si="9"/>
        <v>0</v>
      </c>
      <c r="G78" s="12"/>
      <c r="I78" s="3"/>
    </row>
    <row r="79" spans="1:9" ht="26.4" x14ac:dyDescent="0.2">
      <c r="A79" s="37">
        <v>4.9000000000000004</v>
      </c>
      <c r="B79" s="82" t="s">
        <v>49</v>
      </c>
      <c r="C79" s="44">
        <v>199.8</v>
      </c>
      <c r="D79" s="35" t="s">
        <v>0</v>
      </c>
      <c r="E79" s="114"/>
      <c r="F79" s="39">
        <f t="shared" si="9"/>
        <v>0</v>
      </c>
      <c r="G79" s="12"/>
      <c r="I79" s="3"/>
    </row>
    <row r="80" spans="1:9" x14ac:dyDescent="0.2">
      <c r="A80" s="40">
        <v>4.0999999999999996</v>
      </c>
      <c r="B80" s="75" t="s">
        <v>229</v>
      </c>
      <c r="C80" s="44">
        <v>71</v>
      </c>
      <c r="D80" s="35" t="s">
        <v>48</v>
      </c>
      <c r="E80" s="114"/>
      <c r="F80" s="39">
        <f t="shared" si="9"/>
        <v>0</v>
      </c>
      <c r="G80" s="12"/>
      <c r="I80" s="3"/>
    </row>
    <row r="81" spans="1:10" ht="26.4" x14ac:dyDescent="0.2">
      <c r="A81" s="37">
        <v>4.1100000000000003</v>
      </c>
      <c r="B81" s="80" t="s">
        <v>230</v>
      </c>
      <c r="C81" s="44">
        <v>33.4</v>
      </c>
      <c r="D81" s="35" t="s">
        <v>40</v>
      </c>
      <c r="E81" s="114"/>
      <c r="F81" s="39">
        <f t="shared" si="9"/>
        <v>0</v>
      </c>
      <c r="G81" s="12"/>
      <c r="I81" s="3"/>
    </row>
    <row r="82" spans="1:10" x14ac:dyDescent="0.2">
      <c r="A82" s="37"/>
      <c r="B82" s="33"/>
      <c r="C82" s="44"/>
      <c r="D82" s="35"/>
      <c r="E82" s="114"/>
      <c r="F82" s="38"/>
      <c r="G82" s="12"/>
    </row>
    <row r="83" spans="1:10" x14ac:dyDescent="0.2">
      <c r="A83" s="36">
        <v>5</v>
      </c>
      <c r="B83" s="75" t="s">
        <v>231</v>
      </c>
      <c r="C83" s="44">
        <v>1</v>
      </c>
      <c r="D83" s="35" t="s">
        <v>50</v>
      </c>
      <c r="E83" s="114"/>
      <c r="F83" s="39">
        <f t="shared" ref="F83" si="10">ROUND(E83*C83,2)</f>
        <v>0</v>
      </c>
      <c r="G83" s="12"/>
    </row>
    <row r="84" spans="1:10" x14ac:dyDescent="0.2">
      <c r="A84" s="37"/>
      <c r="B84" s="33"/>
      <c r="C84" s="44"/>
      <c r="D84" s="35"/>
      <c r="E84" s="114"/>
      <c r="F84" s="38"/>
      <c r="G84" s="12"/>
    </row>
    <row r="85" spans="1:10" x14ac:dyDescent="0.2">
      <c r="A85" s="36">
        <v>6</v>
      </c>
      <c r="B85" s="32" t="s">
        <v>51</v>
      </c>
      <c r="C85" s="44"/>
      <c r="D85" s="35"/>
      <c r="E85" s="114"/>
      <c r="F85" s="38"/>
      <c r="G85" s="12"/>
    </row>
    <row r="86" spans="1:10" x14ac:dyDescent="0.2">
      <c r="A86" s="37">
        <v>6.1</v>
      </c>
      <c r="B86" s="41" t="s">
        <v>54</v>
      </c>
      <c r="C86" s="44">
        <v>1155.67</v>
      </c>
      <c r="D86" s="35" t="s">
        <v>40</v>
      </c>
      <c r="E86" s="114"/>
      <c r="F86" s="39">
        <f t="shared" ref="F86:F87" si="11">ROUND(E86*C86,2)</f>
        <v>0</v>
      </c>
      <c r="G86" s="12"/>
      <c r="I86" s="3"/>
    </row>
    <row r="87" spans="1:10" x14ac:dyDescent="0.2">
      <c r="A87" s="37">
        <v>6.2</v>
      </c>
      <c r="B87" s="58" t="s">
        <v>60</v>
      </c>
      <c r="C87" s="44">
        <v>1033.45</v>
      </c>
      <c r="D87" s="35" t="s">
        <v>31</v>
      </c>
      <c r="E87" s="114"/>
      <c r="F87" s="39">
        <f t="shared" si="11"/>
        <v>0</v>
      </c>
      <c r="G87" s="12"/>
      <c r="I87" s="3"/>
    </row>
    <row r="88" spans="1:10" x14ac:dyDescent="0.2">
      <c r="A88" s="37"/>
      <c r="B88" s="33"/>
      <c r="C88" s="44"/>
      <c r="D88" s="35"/>
      <c r="E88" s="114"/>
      <c r="F88" s="38"/>
      <c r="G88" s="12"/>
      <c r="I88" s="3"/>
    </row>
    <row r="89" spans="1:10" ht="26.4" x14ac:dyDescent="0.2">
      <c r="A89" s="36">
        <v>7</v>
      </c>
      <c r="B89" s="42" t="s">
        <v>71</v>
      </c>
      <c r="C89" s="44"/>
      <c r="D89" s="35"/>
      <c r="E89" s="114"/>
      <c r="F89" s="38"/>
      <c r="G89" s="12"/>
      <c r="I89" s="3"/>
    </row>
    <row r="90" spans="1:10" x14ac:dyDescent="0.2">
      <c r="A90" s="37">
        <v>7.1</v>
      </c>
      <c r="B90" s="66" t="s">
        <v>73</v>
      </c>
      <c r="C90" s="44">
        <v>99.52</v>
      </c>
      <c r="D90" s="67" t="s">
        <v>0</v>
      </c>
      <c r="E90" s="114"/>
      <c r="F90" s="39">
        <f t="shared" ref="F90:F106" si="12">ROUND(E90*C90,2)</f>
        <v>0</v>
      </c>
      <c r="G90" s="12"/>
      <c r="I90" s="45"/>
      <c r="J90" s="66"/>
    </row>
    <row r="91" spans="1:10" x14ac:dyDescent="0.2">
      <c r="A91" s="37">
        <v>7.2</v>
      </c>
      <c r="B91" s="66" t="s">
        <v>74</v>
      </c>
      <c r="C91" s="44">
        <v>71.400000000000006</v>
      </c>
      <c r="D91" s="67" t="s">
        <v>0</v>
      </c>
      <c r="E91" s="114"/>
      <c r="F91" s="39">
        <f t="shared" si="12"/>
        <v>0</v>
      </c>
      <c r="G91" s="12"/>
      <c r="I91" s="45"/>
      <c r="J91" s="66"/>
    </row>
    <row r="92" spans="1:10" x14ac:dyDescent="0.2">
      <c r="A92" s="37">
        <v>7.3</v>
      </c>
      <c r="B92" s="66" t="s">
        <v>75</v>
      </c>
      <c r="C92" s="44">
        <v>17.37</v>
      </c>
      <c r="D92" s="67" t="s">
        <v>0</v>
      </c>
      <c r="E92" s="114"/>
      <c r="F92" s="39">
        <f t="shared" si="12"/>
        <v>0</v>
      </c>
      <c r="G92" s="12"/>
      <c r="I92" s="45"/>
      <c r="J92" s="66"/>
    </row>
    <row r="93" spans="1:10" x14ac:dyDescent="0.2">
      <c r="A93" s="37">
        <v>7.4</v>
      </c>
      <c r="B93" s="66" t="s">
        <v>76</v>
      </c>
      <c r="C93" s="44">
        <v>4</v>
      </c>
      <c r="D93" s="67" t="s">
        <v>1</v>
      </c>
      <c r="E93" s="114"/>
      <c r="F93" s="39">
        <f t="shared" si="12"/>
        <v>0</v>
      </c>
      <c r="G93" s="12"/>
      <c r="I93" s="45"/>
      <c r="J93" s="66"/>
    </row>
    <row r="94" spans="1:10" x14ac:dyDescent="0.2">
      <c r="A94" s="37">
        <v>7.5</v>
      </c>
      <c r="B94" s="66" t="s">
        <v>77</v>
      </c>
      <c r="C94" s="44">
        <v>5</v>
      </c>
      <c r="D94" s="67" t="s">
        <v>1</v>
      </c>
      <c r="E94" s="114"/>
      <c r="F94" s="39">
        <f t="shared" si="12"/>
        <v>0</v>
      </c>
      <c r="G94" s="12"/>
      <c r="I94" s="45"/>
      <c r="J94" s="66"/>
    </row>
    <row r="95" spans="1:10" x14ac:dyDescent="0.2">
      <c r="A95" s="37">
        <v>7.6</v>
      </c>
      <c r="B95" s="66" t="s">
        <v>78</v>
      </c>
      <c r="C95" s="44">
        <v>6</v>
      </c>
      <c r="D95" s="67" t="s">
        <v>1</v>
      </c>
      <c r="E95" s="114"/>
      <c r="F95" s="39">
        <f t="shared" si="12"/>
        <v>0</v>
      </c>
      <c r="G95" s="12"/>
      <c r="I95" s="45"/>
      <c r="J95" s="66"/>
    </row>
    <row r="96" spans="1:10" x14ac:dyDescent="0.2">
      <c r="A96" s="37">
        <v>7.7</v>
      </c>
      <c r="B96" s="66" t="s">
        <v>79</v>
      </c>
      <c r="C96" s="44">
        <v>2</v>
      </c>
      <c r="D96" s="67" t="s">
        <v>1</v>
      </c>
      <c r="E96" s="114"/>
      <c r="F96" s="39">
        <f t="shared" si="12"/>
        <v>0</v>
      </c>
      <c r="G96" s="12"/>
      <c r="I96" s="45"/>
      <c r="J96" s="66"/>
    </row>
    <row r="97" spans="1:11" x14ac:dyDescent="0.2">
      <c r="A97" s="37">
        <v>7.8</v>
      </c>
      <c r="B97" s="66" t="s">
        <v>80</v>
      </c>
      <c r="C97" s="44">
        <v>1</v>
      </c>
      <c r="D97" s="67" t="s">
        <v>1</v>
      </c>
      <c r="E97" s="114"/>
      <c r="F97" s="39">
        <f t="shared" si="12"/>
        <v>0</v>
      </c>
      <c r="G97" s="12"/>
      <c r="I97" s="45"/>
      <c r="J97" s="66"/>
    </row>
    <row r="98" spans="1:11" x14ac:dyDescent="0.2">
      <c r="A98" s="37">
        <v>7.9</v>
      </c>
      <c r="B98" s="66" t="s">
        <v>81</v>
      </c>
      <c r="C98" s="44">
        <v>1</v>
      </c>
      <c r="D98" s="67" t="s">
        <v>1</v>
      </c>
      <c r="E98" s="114"/>
      <c r="F98" s="39">
        <f t="shared" si="12"/>
        <v>0</v>
      </c>
      <c r="G98" s="12"/>
      <c r="I98" s="45"/>
      <c r="J98" s="66"/>
    </row>
    <row r="99" spans="1:11" x14ac:dyDescent="0.2">
      <c r="A99" s="40">
        <v>7.1</v>
      </c>
      <c r="B99" s="68" t="s">
        <v>94</v>
      </c>
      <c r="C99" s="44">
        <v>2</v>
      </c>
      <c r="D99" s="67" t="s">
        <v>1</v>
      </c>
      <c r="E99" s="114"/>
      <c r="F99" s="39">
        <f t="shared" si="12"/>
        <v>0</v>
      </c>
      <c r="G99" s="12"/>
      <c r="I99" s="45"/>
      <c r="J99" s="66"/>
    </row>
    <row r="100" spans="1:11" x14ac:dyDescent="0.2">
      <c r="A100" s="37">
        <v>7.11</v>
      </c>
      <c r="B100" s="68" t="s">
        <v>95</v>
      </c>
      <c r="C100" s="44">
        <v>3</v>
      </c>
      <c r="D100" s="67" t="s">
        <v>1</v>
      </c>
      <c r="E100" s="114"/>
      <c r="F100" s="39">
        <f t="shared" si="12"/>
        <v>0</v>
      </c>
      <c r="G100" s="12"/>
      <c r="I100" s="45"/>
      <c r="J100" s="66"/>
    </row>
    <row r="101" spans="1:11" x14ac:dyDescent="0.2">
      <c r="A101" s="40">
        <v>7.12</v>
      </c>
      <c r="B101" s="75" t="s">
        <v>236</v>
      </c>
      <c r="C101" s="44">
        <v>1</v>
      </c>
      <c r="D101" s="67" t="s">
        <v>1</v>
      </c>
      <c r="E101" s="114"/>
      <c r="F101" s="39">
        <f t="shared" si="12"/>
        <v>0</v>
      </c>
      <c r="G101" s="12"/>
      <c r="I101" s="45"/>
      <c r="J101" s="66"/>
    </row>
    <row r="102" spans="1:11" x14ac:dyDescent="0.2">
      <c r="A102" s="37">
        <v>7.13</v>
      </c>
      <c r="B102" s="75" t="s">
        <v>237</v>
      </c>
      <c r="C102" s="44">
        <v>3</v>
      </c>
      <c r="D102" s="67" t="s">
        <v>1</v>
      </c>
      <c r="E102" s="114"/>
      <c r="F102" s="39">
        <f t="shared" si="12"/>
        <v>0</v>
      </c>
      <c r="G102" s="12"/>
      <c r="I102" s="45"/>
      <c r="J102" s="66"/>
    </row>
    <row r="103" spans="1:11" x14ac:dyDescent="0.2">
      <c r="A103" s="40">
        <v>7.14</v>
      </c>
      <c r="B103" s="75" t="s">
        <v>238</v>
      </c>
      <c r="C103" s="44">
        <v>1</v>
      </c>
      <c r="D103" s="67" t="s">
        <v>1</v>
      </c>
      <c r="E103" s="114"/>
      <c r="F103" s="39">
        <f t="shared" si="12"/>
        <v>0</v>
      </c>
      <c r="G103" s="12"/>
      <c r="I103" s="45"/>
      <c r="J103" s="66"/>
    </row>
    <row r="104" spans="1:11" x14ac:dyDescent="0.2">
      <c r="A104" s="37">
        <v>7.15</v>
      </c>
      <c r="B104" s="75" t="s">
        <v>234</v>
      </c>
      <c r="C104" s="44">
        <v>4</v>
      </c>
      <c r="D104" s="67" t="s">
        <v>1</v>
      </c>
      <c r="E104" s="114"/>
      <c r="F104" s="39">
        <f t="shared" si="12"/>
        <v>0</v>
      </c>
      <c r="G104" s="12"/>
      <c r="I104" s="45"/>
      <c r="J104" s="66"/>
    </row>
    <row r="105" spans="1:11" x14ac:dyDescent="0.2">
      <c r="A105" s="40">
        <v>7.16</v>
      </c>
      <c r="B105" s="75" t="s">
        <v>262</v>
      </c>
      <c r="C105" s="44">
        <v>60</v>
      </c>
      <c r="D105" s="67" t="s">
        <v>1</v>
      </c>
      <c r="E105" s="114"/>
      <c r="F105" s="39">
        <f t="shared" si="12"/>
        <v>0</v>
      </c>
      <c r="G105" s="12"/>
      <c r="I105" s="45"/>
      <c r="J105" s="66"/>
    </row>
    <row r="106" spans="1:11" x14ac:dyDescent="0.2">
      <c r="A106" s="37">
        <v>7.17</v>
      </c>
      <c r="B106" s="75" t="s">
        <v>235</v>
      </c>
      <c r="C106" s="44">
        <v>16</v>
      </c>
      <c r="D106" s="67" t="s">
        <v>1</v>
      </c>
      <c r="E106" s="114"/>
      <c r="F106" s="39">
        <f t="shared" si="12"/>
        <v>0</v>
      </c>
      <c r="G106" s="12"/>
      <c r="I106" s="45"/>
      <c r="J106" s="66"/>
      <c r="K106" s="3"/>
    </row>
    <row r="107" spans="1:11" x14ac:dyDescent="0.2">
      <c r="A107" s="37"/>
      <c r="B107" s="33"/>
      <c r="C107" s="44"/>
      <c r="D107" s="35"/>
      <c r="E107" s="114"/>
      <c r="F107" s="38"/>
      <c r="G107" s="12"/>
      <c r="J107" s="3"/>
      <c r="K107" s="3"/>
    </row>
    <row r="108" spans="1:11" x14ac:dyDescent="0.2">
      <c r="A108" s="36">
        <v>7.18</v>
      </c>
      <c r="B108" s="32" t="s">
        <v>55</v>
      </c>
      <c r="C108" s="44"/>
      <c r="D108" s="35"/>
      <c r="E108" s="114"/>
      <c r="F108" s="38"/>
      <c r="G108" s="12"/>
      <c r="J108" s="3"/>
      <c r="K108" s="3"/>
    </row>
    <row r="109" spans="1:11" x14ac:dyDescent="0.2">
      <c r="A109" s="76" t="s">
        <v>240</v>
      </c>
      <c r="B109" s="66" t="s">
        <v>72</v>
      </c>
      <c r="C109" s="44">
        <v>105.39</v>
      </c>
      <c r="D109" s="67" t="s">
        <v>0</v>
      </c>
      <c r="E109" s="114"/>
      <c r="F109" s="39">
        <f t="shared" ref="F109:F113" si="13">ROUND(E109*C109,2)</f>
        <v>0</v>
      </c>
      <c r="G109" s="12"/>
      <c r="J109" s="3"/>
      <c r="K109" s="3"/>
    </row>
    <row r="110" spans="1:11" x14ac:dyDescent="0.2">
      <c r="A110" s="76" t="s">
        <v>241</v>
      </c>
      <c r="B110" s="75" t="s">
        <v>18</v>
      </c>
      <c r="C110" s="44">
        <v>204.28</v>
      </c>
      <c r="D110" s="43" t="s">
        <v>44</v>
      </c>
      <c r="E110" s="114"/>
      <c r="F110" s="39">
        <f t="shared" si="13"/>
        <v>0</v>
      </c>
      <c r="G110" s="12"/>
      <c r="J110" s="3"/>
      <c r="K110" s="3"/>
    </row>
    <row r="111" spans="1:11" x14ac:dyDescent="0.2">
      <c r="A111" s="76" t="s">
        <v>242</v>
      </c>
      <c r="B111" s="41" t="s">
        <v>56</v>
      </c>
      <c r="C111" s="44">
        <v>2.08</v>
      </c>
      <c r="D111" s="43" t="s">
        <v>40</v>
      </c>
      <c r="E111" s="114"/>
      <c r="F111" s="39">
        <f t="shared" si="13"/>
        <v>0</v>
      </c>
      <c r="G111" s="12"/>
      <c r="J111" s="3"/>
      <c r="K111" s="3"/>
    </row>
    <row r="112" spans="1:11" x14ac:dyDescent="0.2">
      <c r="A112" s="76" t="s">
        <v>243</v>
      </c>
      <c r="B112" s="41" t="s">
        <v>57</v>
      </c>
      <c r="C112" s="44">
        <v>166.03</v>
      </c>
      <c r="D112" s="43" t="s">
        <v>45</v>
      </c>
      <c r="E112" s="114"/>
      <c r="F112" s="39">
        <f t="shared" si="13"/>
        <v>0</v>
      </c>
      <c r="G112" s="12"/>
      <c r="J112" s="3"/>
      <c r="K112" s="3"/>
    </row>
    <row r="113" spans="1:11" ht="26.4" x14ac:dyDescent="0.2">
      <c r="A113" s="76" t="s">
        <v>244</v>
      </c>
      <c r="B113" s="80" t="s">
        <v>239</v>
      </c>
      <c r="C113" s="44">
        <v>45.9</v>
      </c>
      <c r="D113" s="43" t="s">
        <v>46</v>
      </c>
      <c r="E113" s="114"/>
      <c r="F113" s="39">
        <f t="shared" si="13"/>
        <v>0</v>
      </c>
      <c r="G113" s="12"/>
      <c r="K113" s="3"/>
    </row>
    <row r="114" spans="1:11" x14ac:dyDescent="0.2">
      <c r="A114" s="37"/>
      <c r="B114" s="33"/>
      <c r="C114" s="44"/>
      <c r="D114" s="35"/>
      <c r="E114" s="114"/>
      <c r="F114" s="38"/>
      <c r="G114" s="12"/>
    </row>
    <row r="115" spans="1:11" x14ac:dyDescent="0.2">
      <c r="A115" s="36">
        <v>8</v>
      </c>
      <c r="B115" s="32" t="s">
        <v>53</v>
      </c>
      <c r="C115" s="44"/>
      <c r="D115" s="35"/>
      <c r="E115" s="114"/>
      <c r="F115" s="38"/>
      <c r="G115" s="12"/>
      <c r="I115" s="69"/>
    </row>
    <row r="116" spans="1:11" x14ac:dyDescent="0.2">
      <c r="A116" s="36">
        <v>8.1</v>
      </c>
      <c r="B116" s="32" t="s">
        <v>245</v>
      </c>
      <c r="C116" s="44"/>
      <c r="D116" s="43"/>
      <c r="E116" s="114"/>
      <c r="F116" s="39"/>
      <c r="G116" s="12"/>
      <c r="I116" s="69"/>
    </row>
    <row r="117" spans="1:11" x14ac:dyDescent="0.2">
      <c r="A117" s="72" t="s">
        <v>96</v>
      </c>
      <c r="B117" s="68" t="s">
        <v>14</v>
      </c>
      <c r="C117" s="44">
        <v>1</v>
      </c>
      <c r="D117" s="73" t="s">
        <v>50</v>
      </c>
      <c r="E117" s="114"/>
      <c r="F117" s="39">
        <f t="shared" ref="F117" si="14">ROUND(E117*C117,2)</f>
        <v>0</v>
      </c>
      <c r="G117" s="12"/>
      <c r="I117" s="69"/>
    </row>
    <row r="118" spans="1:11" x14ac:dyDescent="0.2">
      <c r="A118" s="37"/>
      <c r="B118" s="41"/>
      <c r="C118" s="44"/>
      <c r="D118" s="43"/>
      <c r="E118" s="114"/>
      <c r="F118" s="39"/>
      <c r="G118" s="12"/>
      <c r="I118" s="69"/>
    </row>
    <row r="119" spans="1:11" x14ac:dyDescent="0.2">
      <c r="A119" s="74" t="s">
        <v>97</v>
      </c>
      <c r="B119" s="32" t="s">
        <v>83</v>
      </c>
      <c r="C119" s="44"/>
      <c r="D119" s="43"/>
      <c r="E119" s="114"/>
      <c r="F119" s="39"/>
      <c r="G119" s="12"/>
      <c r="I119" s="69"/>
    </row>
    <row r="120" spans="1:11" x14ac:dyDescent="0.2">
      <c r="A120" s="72" t="s">
        <v>98</v>
      </c>
      <c r="B120" s="75" t="s">
        <v>254</v>
      </c>
      <c r="C120" s="44">
        <v>5.63</v>
      </c>
      <c r="D120" s="43" t="s">
        <v>44</v>
      </c>
      <c r="E120" s="114"/>
      <c r="F120" s="39">
        <f t="shared" ref="F120:F122" si="15">ROUND(E120*C120,2)</f>
        <v>0</v>
      </c>
      <c r="G120" s="12"/>
      <c r="I120" s="69"/>
    </row>
    <row r="121" spans="1:11" ht="26.4" x14ac:dyDescent="0.2">
      <c r="A121" s="72" t="s">
        <v>99</v>
      </c>
      <c r="B121" s="80" t="s">
        <v>129</v>
      </c>
      <c r="C121" s="44">
        <v>3.17</v>
      </c>
      <c r="D121" s="43" t="s">
        <v>45</v>
      </c>
      <c r="E121" s="114"/>
      <c r="F121" s="39">
        <f t="shared" si="15"/>
        <v>0</v>
      </c>
      <c r="G121" s="12"/>
      <c r="I121" s="69"/>
    </row>
    <row r="122" spans="1:11" x14ac:dyDescent="0.2">
      <c r="A122" s="72" t="s">
        <v>100</v>
      </c>
      <c r="B122" s="81" t="s">
        <v>161</v>
      </c>
      <c r="C122" s="44">
        <v>2.96</v>
      </c>
      <c r="D122" s="43" t="s">
        <v>46</v>
      </c>
      <c r="E122" s="114"/>
      <c r="F122" s="39">
        <f t="shared" si="15"/>
        <v>0</v>
      </c>
      <c r="G122" s="12"/>
      <c r="I122" s="69"/>
    </row>
    <row r="123" spans="1:11" x14ac:dyDescent="0.2">
      <c r="A123" s="37"/>
      <c r="B123" s="41"/>
      <c r="C123" s="44"/>
      <c r="D123" s="43"/>
      <c r="E123" s="114"/>
      <c r="F123" s="39"/>
      <c r="G123" s="12"/>
      <c r="I123" s="69"/>
    </row>
    <row r="124" spans="1:11" x14ac:dyDescent="0.2">
      <c r="A124" s="74" t="s">
        <v>101</v>
      </c>
      <c r="B124" s="32" t="s">
        <v>162</v>
      </c>
      <c r="C124" s="44"/>
      <c r="D124" s="43"/>
      <c r="E124" s="114"/>
      <c r="F124" s="39"/>
      <c r="G124" s="12"/>
      <c r="I124" s="69"/>
    </row>
    <row r="125" spans="1:11" x14ac:dyDescent="0.2">
      <c r="A125" s="72" t="s">
        <v>102</v>
      </c>
      <c r="B125" s="80" t="s">
        <v>255</v>
      </c>
      <c r="C125" s="44">
        <v>1.8</v>
      </c>
      <c r="D125" s="35" t="s">
        <v>40</v>
      </c>
      <c r="E125" s="114"/>
      <c r="F125" s="39">
        <f t="shared" ref="F125:F127" si="16">ROUND(E125*C125,2)</f>
        <v>0</v>
      </c>
      <c r="G125" s="12"/>
      <c r="I125" s="69"/>
    </row>
    <row r="126" spans="1:11" x14ac:dyDescent="0.2">
      <c r="A126" s="72" t="s">
        <v>103</v>
      </c>
      <c r="B126" s="80" t="s">
        <v>163</v>
      </c>
      <c r="C126" s="44">
        <v>0.77</v>
      </c>
      <c r="D126" s="35" t="s">
        <v>40</v>
      </c>
      <c r="E126" s="114"/>
      <c r="F126" s="39">
        <f t="shared" si="16"/>
        <v>0</v>
      </c>
      <c r="G126" s="12"/>
      <c r="I126" s="69"/>
    </row>
    <row r="127" spans="1:11" x14ac:dyDescent="0.2">
      <c r="A127" s="72" t="s">
        <v>104</v>
      </c>
      <c r="B127" s="80" t="s">
        <v>164</v>
      </c>
      <c r="C127" s="44">
        <v>0.23</v>
      </c>
      <c r="D127" s="35" t="s">
        <v>40</v>
      </c>
      <c r="E127" s="114"/>
      <c r="F127" s="39">
        <f t="shared" si="16"/>
        <v>0</v>
      </c>
      <c r="G127" s="12"/>
      <c r="I127" s="69"/>
    </row>
    <row r="128" spans="1:11" x14ac:dyDescent="0.2">
      <c r="A128" s="37"/>
      <c r="B128" s="41"/>
      <c r="C128" s="44"/>
      <c r="D128" s="43"/>
      <c r="E128" s="114"/>
      <c r="F128" s="39"/>
      <c r="G128" s="12"/>
      <c r="I128" s="69"/>
    </row>
    <row r="129" spans="1:9" x14ac:dyDescent="0.2">
      <c r="A129" s="74" t="s">
        <v>105</v>
      </c>
      <c r="B129" s="32" t="s">
        <v>167</v>
      </c>
      <c r="C129" s="44"/>
      <c r="D129" s="43"/>
      <c r="E129" s="114"/>
      <c r="F129" s="39"/>
      <c r="G129" s="12"/>
      <c r="I129" s="69"/>
    </row>
    <row r="130" spans="1:9" x14ac:dyDescent="0.2">
      <c r="A130" s="72" t="s">
        <v>106</v>
      </c>
      <c r="B130" s="68" t="s">
        <v>11</v>
      </c>
      <c r="C130" s="44">
        <v>2.56</v>
      </c>
      <c r="D130" s="73" t="s">
        <v>48</v>
      </c>
      <c r="E130" s="114"/>
      <c r="F130" s="39">
        <f t="shared" ref="F130:F132" si="17">ROUND(E130*C130,2)</f>
        <v>0</v>
      </c>
      <c r="G130" s="12"/>
      <c r="I130" s="69"/>
    </row>
    <row r="131" spans="1:9" x14ac:dyDescent="0.2">
      <c r="A131" s="72" t="s">
        <v>107</v>
      </c>
      <c r="B131" s="75" t="s">
        <v>10</v>
      </c>
      <c r="C131" s="44">
        <v>12.8</v>
      </c>
      <c r="D131" s="73" t="s">
        <v>0</v>
      </c>
      <c r="E131" s="114"/>
      <c r="F131" s="39">
        <f t="shared" si="17"/>
        <v>0</v>
      </c>
      <c r="G131" s="12"/>
      <c r="I131" s="69"/>
    </row>
    <row r="132" spans="1:9" x14ac:dyDescent="0.2">
      <c r="A132" s="72" t="s">
        <v>108</v>
      </c>
      <c r="B132" s="75" t="s">
        <v>165</v>
      </c>
      <c r="C132" s="44">
        <v>2.56</v>
      </c>
      <c r="D132" s="73" t="s">
        <v>48</v>
      </c>
      <c r="E132" s="114"/>
      <c r="F132" s="39">
        <f t="shared" si="17"/>
        <v>0</v>
      </c>
      <c r="G132" s="12"/>
      <c r="I132" s="69"/>
    </row>
    <row r="133" spans="1:9" x14ac:dyDescent="0.2">
      <c r="A133" s="37"/>
      <c r="B133" s="41"/>
      <c r="C133" s="44"/>
      <c r="D133" s="43"/>
      <c r="E133" s="114"/>
      <c r="F133" s="39"/>
      <c r="G133" s="12"/>
      <c r="I133" s="69"/>
    </row>
    <row r="134" spans="1:9" x14ac:dyDescent="0.2">
      <c r="A134" s="74" t="s">
        <v>109</v>
      </c>
      <c r="B134" s="32" t="s">
        <v>166</v>
      </c>
      <c r="C134" s="44"/>
      <c r="D134" s="43"/>
      <c r="E134" s="114"/>
      <c r="F134" s="39"/>
      <c r="G134" s="12"/>
      <c r="I134" s="69"/>
    </row>
    <row r="135" spans="1:9" x14ac:dyDescent="0.2">
      <c r="A135" s="76" t="s">
        <v>115</v>
      </c>
      <c r="B135" s="75" t="s">
        <v>110</v>
      </c>
      <c r="C135" s="44">
        <v>4839.72</v>
      </c>
      <c r="D135" s="77" t="s">
        <v>169</v>
      </c>
      <c r="E135" s="114"/>
      <c r="F135" s="39">
        <f t="shared" ref="F135:F145" si="18">ROUND(E135*C135,2)</f>
        <v>0</v>
      </c>
      <c r="G135" s="12"/>
      <c r="I135" s="78"/>
    </row>
    <row r="136" spans="1:9" x14ac:dyDescent="0.2">
      <c r="A136" s="76" t="s">
        <v>116</v>
      </c>
      <c r="B136" s="75" t="s">
        <v>111</v>
      </c>
      <c r="C136" s="44">
        <v>2516.4</v>
      </c>
      <c r="D136" s="77" t="s">
        <v>169</v>
      </c>
      <c r="E136" s="114"/>
      <c r="F136" s="39">
        <f t="shared" si="18"/>
        <v>0</v>
      </c>
      <c r="G136" s="12"/>
      <c r="I136" s="78"/>
    </row>
    <row r="137" spans="1:9" x14ac:dyDescent="0.2">
      <c r="A137" s="76" t="s">
        <v>117</v>
      </c>
      <c r="B137" s="75" t="s">
        <v>112</v>
      </c>
      <c r="C137" s="44">
        <v>7183.66</v>
      </c>
      <c r="D137" s="77" t="s">
        <v>169</v>
      </c>
      <c r="E137" s="114"/>
      <c r="F137" s="39">
        <f t="shared" si="18"/>
        <v>0</v>
      </c>
      <c r="G137" s="12"/>
      <c r="I137" s="78"/>
    </row>
    <row r="138" spans="1:9" x14ac:dyDescent="0.2">
      <c r="A138" s="76" t="s">
        <v>118</v>
      </c>
      <c r="B138" s="75" t="s">
        <v>113</v>
      </c>
      <c r="C138" s="44">
        <v>198.75</v>
      </c>
      <c r="D138" s="77" t="s">
        <v>169</v>
      </c>
      <c r="E138" s="114"/>
      <c r="F138" s="39">
        <f t="shared" si="18"/>
        <v>0</v>
      </c>
      <c r="G138" s="12"/>
      <c r="I138" s="78"/>
    </row>
    <row r="139" spans="1:9" x14ac:dyDescent="0.2">
      <c r="A139" s="76" t="s">
        <v>119</v>
      </c>
      <c r="B139" s="75" t="s">
        <v>114</v>
      </c>
      <c r="C139" s="44">
        <v>166.46</v>
      </c>
      <c r="D139" s="77" t="s">
        <v>169</v>
      </c>
      <c r="E139" s="114"/>
      <c r="F139" s="39">
        <f t="shared" si="18"/>
        <v>0</v>
      </c>
      <c r="G139" s="12"/>
      <c r="I139" s="78"/>
    </row>
    <row r="140" spans="1:9" x14ac:dyDescent="0.2">
      <c r="A140" s="76" t="s">
        <v>120</v>
      </c>
      <c r="B140" s="75" t="s">
        <v>278</v>
      </c>
      <c r="C140" s="44">
        <v>32</v>
      </c>
      <c r="D140" s="77" t="s">
        <v>1</v>
      </c>
      <c r="E140" s="114"/>
      <c r="F140" s="39">
        <f t="shared" si="18"/>
        <v>0</v>
      </c>
      <c r="G140" s="12"/>
      <c r="I140" s="78"/>
    </row>
    <row r="141" spans="1:9" x14ac:dyDescent="0.2">
      <c r="A141" s="76" t="s">
        <v>122</v>
      </c>
      <c r="B141" s="75" t="s">
        <v>121</v>
      </c>
      <c r="C141" s="44">
        <v>69.599999999999994</v>
      </c>
      <c r="D141" s="43" t="s">
        <v>0</v>
      </c>
      <c r="E141" s="114"/>
      <c r="F141" s="39">
        <f t="shared" si="18"/>
        <v>0</v>
      </c>
      <c r="G141" s="12"/>
      <c r="I141" s="69"/>
    </row>
    <row r="142" spans="1:9" x14ac:dyDescent="0.2">
      <c r="A142" s="76" t="s">
        <v>123</v>
      </c>
      <c r="B142" s="75" t="s">
        <v>170</v>
      </c>
      <c r="C142" s="44">
        <v>14904.99</v>
      </c>
      <c r="D142" s="77" t="s">
        <v>169</v>
      </c>
      <c r="E142" s="114"/>
      <c r="F142" s="39">
        <f t="shared" si="18"/>
        <v>0</v>
      </c>
      <c r="G142" s="12"/>
      <c r="I142" s="78"/>
    </row>
    <row r="143" spans="1:9" x14ac:dyDescent="0.2">
      <c r="A143" s="76" t="s">
        <v>125</v>
      </c>
      <c r="B143" s="75" t="s">
        <v>37</v>
      </c>
      <c r="C143" s="44">
        <v>10</v>
      </c>
      <c r="D143" s="77" t="s">
        <v>168</v>
      </c>
      <c r="E143" s="114"/>
      <c r="F143" s="39">
        <f t="shared" si="18"/>
        <v>0</v>
      </c>
      <c r="G143" s="12"/>
      <c r="I143" s="69"/>
    </row>
    <row r="144" spans="1:9" x14ac:dyDescent="0.2">
      <c r="A144" s="76" t="s">
        <v>232</v>
      </c>
      <c r="B144" s="75" t="s">
        <v>126</v>
      </c>
      <c r="C144" s="44">
        <v>428.24</v>
      </c>
      <c r="D144" s="77" t="s">
        <v>48</v>
      </c>
      <c r="E144" s="114"/>
      <c r="F144" s="39">
        <f t="shared" si="18"/>
        <v>0</v>
      </c>
      <c r="G144" s="12"/>
      <c r="I144" s="69"/>
    </row>
    <row r="145" spans="1:10" x14ac:dyDescent="0.2">
      <c r="A145" s="76" t="s">
        <v>233</v>
      </c>
      <c r="B145" s="75" t="s">
        <v>124</v>
      </c>
      <c r="C145" s="44">
        <v>428.24</v>
      </c>
      <c r="D145" s="77" t="s">
        <v>48</v>
      </c>
      <c r="E145" s="114"/>
      <c r="F145" s="39">
        <f t="shared" si="18"/>
        <v>0</v>
      </c>
      <c r="G145" s="12"/>
      <c r="I145" s="69"/>
    </row>
    <row r="146" spans="1:10" x14ac:dyDescent="0.2">
      <c r="A146" s="37"/>
      <c r="B146" s="41"/>
      <c r="C146" s="44"/>
      <c r="D146" s="43"/>
      <c r="E146" s="114"/>
      <c r="F146" s="39"/>
      <c r="G146" s="12"/>
      <c r="I146" s="69"/>
    </row>
    <row r="147" spans="1:10" x14ac:dyDescent="0.2">
      <c r="A147" s="36">
        <v>8.1999999999999993</v>
      </c>
      <c r="B147" s="75" t="s">
        <v>263</v>
      </c>
      <c r="C147" s="44">
        <v>2</v>
      </c>
      <c r="D147" s="43" t="s">
        <v>1</v>
      </c>
      <c r="E147" s="114"/>
      <c r="F147" s="39">
        <f t="shared" ref="F147:F153" si="19">ROUND(E147*C147,2)</f>
        <v>0</v>
      </c>
      <c r="G147" s="12"/>
      <c r="I147" s="3"/>
      <c r="J147" s="70"/>
    </row>
    <row r="148" spans="1:10" x14ac:dyDescent="0.2">
      <c r="A148" s="36">
        <v>8.3000000000000007</v>
      </c>
      <c r="B148" s="80" t="s">
        <v>264</v>
      </c>
      <c r="C148" s="44">
        <v>2</v>
      </c>
      <c r="D148" s="43" t="s">
        <v>1</v>
      </c>
      <c r="E148" s="114"/>
      <c r="F148" s="39">
        <f t="shared" si="19"/>
        <v>0</v>
      </c>
      <c r="G148" s="12"/>
      <c r="I148" s="3"/>
      <c r="J148" s="70"/>
    </row>
    <row r="149" spans="1:10" x14ac:dyDescent="0.2">
      <c r="A149" s="36">
        <v>8.4</v>
      </c>
      <c r="B149" s="80" t="s">
        <v>272</v>
      </c>
      <c r="C149" s="44">
        <v>4</v>
      </c>
      <c r="D149" s="43" t="s">
        <v>1</v>
      </c>
      <c r="E149" s="114"/>
      <c r="F149" s="39">
        <f t="shared" si="19"/>
        <v>0</v>
      </c>
      <c r="G149" s="12"/>
    </row>
    <row r="150" spans="1:10" ht="26.4" x14ac:dyDescent="0.2">
      <c r="A150" s="36">
        <v>8.5</v>
      </c>
      <c r="B150" s="80" t="s">
        <v>265</v>
      </c>
      <c r="C150" s="44">
        <v>4</v>
      </c>
      <c r="D150" s="43" t="s">
        <v>1</v>
      </c>
      <c r="E150" s="114"/>
      <c r="F150" s="39">
        <f t="shared" si="19"/>
        <v>0</v>
      </c>
      <c r="G150" s="12"/>
    </row>
    <row r="151" spans="1:10" x14ac:dyDescent="0.2">
      <c r="A151" s="36">
        <v>8.6</v>
      </c>
      <c r="B151" s="75" t="s">
        <v>266</v>
      </c>
      <c r="C151" s="44">
        <v>67</v>
      </c>
      <c r="D151" s="43" t="s">
        <v>0</v>
      </c>
      <c r="E151" s="114"/>
      <c r="F151" s="39">
        <f t="shared" si="19"/>
        <v>0</v>
      </c>
      <c r="G151" s="12"/>
    </row>
    <row r="152" spans="1:10" x14ac:dyDescent="0.2">
      <c r="A152" s="36">
        <v>8.6999999999999993</v>
      </c>
      <c r="B152" s="75" t="s">
        <v>267</v>
      </c>
      <c r="C152" s="44">
        <v>73</v>
      </c>
      <c r="D152" s="43" t="s">
        <v>0</v>
      </c>
      <c r="E152" s="114"/>
      <c r="F152" s="39">
        <f t="shared" si="19"/>
        <v>0</v>
      </c>
      <c r="G152" s="12"/>
    </row>
    <row r="153" spans="1:10" x14ac:dyDescent="0.2">
      <c r="A153" s="36">
        <v>8.8000000000000007</v>
      </c>
      <c r="B153" s="75" t="s">
        <v>268</v>
      </c>
      <c r="C153" s="44">
        <v>1</v>
      </c>
      <c r="D153" s="43" t="s">
        <v>1</v>
      </c>
      <c r="E153" s="114"/>
      <c r="F153" s="39">
        <f t="shared" si="19"/>
        <v>0</v>
      </c>
      <c r="G153" s="12"/>
    </row>
    <row r="154" spans="1:10" x14ac:dyDescent="0.2">
      <c r="A154" s="74"/>
      <c r="B154" s="87" t="s">
        <v>226</v>
      </c>
      <c r="C154" s="44"/>
      <c r="D154" s="43"/>
      <c r="E154" s="114"/>
      <c r="F154" s="20">
        <f>SUM(F37:F153)</f>
        <v>0</v>
      </c>
      <c r="G154" s="12"/>
      <c r="I154" s="69"/>
    </row>
    <row r="155" spans="1:10" x14ac:dyDescent="0.2">
      <c r="A155" s="37"/>
      <c r="B155" s="33"/>
      <c r="C155" s="44"/>
      <c r="D155" s="35"/>
      <c r="E155" s="114"/>
      <c r="F155" s="38"/>
      <c r="G155" s="12"/>
    </row>
    <row r="156" spans="1:10" x14ac:dyDescent="0.2">
      <c r="A156" s="74" t="s">
        <v>3</v>
      </c>
      <c r="B156" s="32" t="s">
        <v>179</v>
      </c>
      <c r="C156" s="44"/>
      <c r="D156" s="43"/>
      <c r="E156" s="114"/>
      <c r="F156" s="39"/>
      <c r="G156" s="12"/>
      <c r="I156" s="69"/>
    </row>
    <row r="157" spans="1:10" x14ac:dyDescent="0.2">
      <c r="A157" s="74">
        <v>1</v>
      </c>
      <c r="B157" s="32" t="s">
        <v>82</v>
      </c>
      <c r="C157" s="44"/>
      <c r="D157" s="43"/>
      <c r="E157" s="114"/>
      <c r="F157" s="39"/>
      <c r="G157" s="12"/>
      <c r="I157" s="69"/>
    </row>
    <row r="158" spans="1:10" x14ac:dyDescent="0.2">
      <c r="A158" s="37">
        <v>1.1000000000000001</v>
      </c>
      <c r="B158" s="68" t="s">
        <v>180</v>
      </c>
      <c r="C158" s="44">
        <v>1</v>
      </c>
      <c r="D158" s="43" t="s">
        <v>50</v>
      </c>
      <c r="E158" s="114"/>
      <c r="F158" s="39">
        <f>ROUND(C158*E158,2)</f>
        <v>0</v>
      </c>
      <c r="G158" s="12"/>
    </row>
    <row r="159" spans="1:10" x14ac:dyDescent="0.2">
      <c r="A159" s="37"/>
      <c r="B159" s="68"/>
      <c r="C159" s="44"/>
      <c r="D159" s="43"/>
      <c r="E159" s="114"/>
      <c r="F159" s="39"/>
      <c r="G159" s="12"/>
    </row>
    <row r="160" spans="1:10" x14ac:dyDescent="0.2">
      <c r="A160" s="74">
        <v>2</v>
      </c>
      <c r="B160" s="32" t="s">
        <v>33</v>
      </c>
      <c r="C160" s="44"/>
      <c r="D160" s="43"/>
      <c r="E160" s="114"/>
      <c r="F160" s="39"/>
      <c r="G160" s="12"/>
      <c r="I160" s="69"/>
    </row>
    <row r="161" spans="1:9" x14ac:dyDescent="0.2">
      <c r="A161" s="37">
        <v>2.1</v>
      </c>
      <c r="B161" s="68" t="s">
        <v>181</v>
      </c>
      <c r="C161" s="44">
        <v>5.05</v>
      </c>
      <c r="D161" s="43" t="s">
        <v>40</v>
      </c>
      <c r="E161" s="114"/>
      <c r="F161" s="39">
        <f t="shared" ref="F161:F163" si="20">ROUND(C161*E161,2)</f>
        <v>0</v>
      </c>
      <c r="G161" s="12"/>
    </row>
    <row r="162" spans="1:9" x14ac:dyDescent="0.2">
      <c r="A162" s="37">
        <v>2.2000000000000002</v>
      </c>
      <c r="B162" s="68" t="s">
        <v>182</v>
      </c>
      <c r="C162" s="44">
        <v>2.0699999999999998</v>
      </c>
      <c r="D162" s="43" t="s">
        <v>45</v>
      </c>
      <c r="E162" s="114"/>
      <c r="F162" s="39">
        <f t="shared" si="20"/>
        <v>0</v>
      </c>
      <c r="G162" s="12"/>
    </row>
    <row r="163" spans="1:9" x14ac:dyDescent="0.2">
      <c r="A163" s="37">
        <v>2.2999999999999998</v>
      </c>
      <c r="B163" s="68" t="s">
        <v>183</v>
      </c>
      <c r="C163" s="44">
        <v>3.44</v>
      </c>
      <c r="D163" s="43" t="s">
        <v>46</v>
      </c>
      <c r="E163" s="114"/>
      <c r="F163" s="39">
        <f t="shared" si="20"/>
        <v>0</v>
      </c>
      <c r="G163" s="12"/>
    </row>
    <row r="164" spans="1:9" x14ac:dyDescent="0.2">
      <c r="A164" s="37"/>
      <c r="B164" s="68"/>
      <c r="C164" s="44"/>
      <c r="D164" s="43"/>
      <c r="E164" s="114"/>
      <c r="F164" s="39"/>
      <c r="G164" s="12"/>
    </row>
    <row r="165" spans="1:9" x14ac:dyDescent="0.2">
      <c r="A165" s="74">
        <v>3</v>
      </c>
      <c r="B165" s="32" t="s">
        <v>184</v>
      </c>
      <c r="C165" s="44"/>
      <c r="D165" s="43"/>
      <c r="E165" s="114"/>
      <c r="F165" s="39"/>
      <c r="G165" s="12"/>
      <c r="I165" s="69"/>
    </row>
    <row r="166" spans="1:9" x14ac:dyDescent="0.2">
      <c r="A166" s="37">
        <v>3.1</v>
      </c>
      <c r="B166" s="68" t="s">
        <v>185</v>
      </c>
      <c r="C166" s="44">
        <v>1.45</v>
      </c>
      <c r="D166" s="43" t="s">
        <v>40</v>
      </c>
      <c r="E166" s="114"/>
      <c r="F166" s="39">
        <f t="shared" ref="F166:F172" si="21">ROUND(C166*E166,2)</f>
        <v>0</v>
      </c>
      <c r="G166" s="12"/>
    </row>
    <row r="167" spans="1:9" x14ac:dyDescent="0.2">
      <c r="A167" s="37">
        <v>3.2</v>
      </c>
      <c r="B167" s="68" t="s">
        <v>186</v>
      </c>
      <c r="C167" s="44">
        <v>0.32</v>
      </c>
      <c r="D167" s="43" t="s">
        <v>40</v>
      </c>
      <c r="E167" s="114"/>
      <c r="F167" s="39">
        <f t="shared" si="21"/>
        <v>0</v>
      </c>
      <c r="G167" s="12"/>
    </row>
    <row r="168" spans="1:9" x14ac:dyDescent="0.2">
      <c r="A168" s="37">
        <v>3.3</v>
      </c>
      <c r="B168" s="68" t="s">
        <v>187</v>
      </c>
      <c r="C168" s="44">
        <v>0.18</v>
      </c>
      <c r="D168" s="43" t="s">
        <v>40</v>
      </c>
      <c r="E168" s="114"/>
      <c r="F168" s="39">
        <f t="shared" si="21"/>
        <v>0</v>
      </c>
      <c r="G168" s="12"/>
    </row>
    <row r="169" spans="1:9" x14ac:dyDescent="0.2">
      <c r="A169" s="37">
        <v>3.4</v>
      </c>
      <c r="B169" s="68" t="s">
        <v>188</v>
      </c>
      <c r="C169" s="44">
        <v>0.11</v>
      </c>
      <c r="D169" s="43" t="s">
        <v>40</v>
      </c>
      <c r="E169" s="114"/>
      <c r="F169" s="39">
        <f t="shared" si="21"/>
        <v>0</v>
      </c>
      <c r="G169" s="12"/>
    </row>
    <row r="170" spans="1:9" x14ac:dyDescent="0.2">
      <c r="A170" s="37">
        <v>3.5</v>
      </c>
      <c r="B170" s="68" t="s">
        <v>189</v>
      </c>
      <c r="C170" s="44">
        <v>0.37</v>
      </c>
      <c r="D170" s="43" t="s">
        <v>40</v>
      </c>
      <c r="E170" s="114"/>
      <c r="F170" s="39">
        <f t="shared" si="21"/>
        <v>0</v>
      </c>
      <c r="G170" s="12"/>
    </row>
    <row r="171" spans="1:9" x14ac:dyDescent="0.2">
      <c r="A171" s="37">
        <v>3.6</v>
      </c>
      <c r="B171" s="68" t="s">
        <v>190</v>
      </c>
      <c r="C171" s="44">
        <v>0.12</v>
      </c>
      <c r="D171" s="43" t="s">
        <v>40</v>
      </c>
      <c r="E171" s="114"/>
      <c r="F171" s="39">
        <f t="shared" si="21"/>
        <v>0</v>
      </c>
      <c r="G171" s="12"/>
    </row>
    <row r="172" spans="1:9" x14ac:dyDescent="0.2">
      <c r="A172" s="37">
        <v>3.7</v>
      </c>
      <c r="B172" s="68" t="s">
        <v>191</v>
      </c>
      <c r="C172" s="44">
        <v>0.81</v>
      </c>
      <c r="D172" s="43" t="s">
        <v>40</v>
      </c>
      <c r="E172" s="114"/>
      <c r="F172" s="39">
        <f t="shared" si="21"/>
        <v>0</v>
      </c>
      <c r="G172" s="12"/>
    </row>
    <row r="173" spans="1:9" ht="26.4" x14ac:dyDescent="0.2">
      <c r="A173" s="37">
        <v>3.8</v>
      </c>
      <c r="B173" s="80" t="s">
        <v>256</v>
      </c>
      <c r="C173" s="44">
        <v>5.3</v>
      </c>
      <c r="D173" s="43" t="s">
        <v>48</v>
      </c>
      <c r="E173" s="114"/>
      <c r="F173" s="39">
        <f>ROUND(C173*E173,2)</f>
        <v>0</v>
      </c>
      <c r="G173" s="12"/>
    </row>
    <row r="174" spans="1:9" x14ac:dyDescent="0.2">
      <c r="A174" s="37"/>
      <c r="B174" s="68"/>
      <c r="C174" s="44"/>
      <c r="D174" s="43"/>
      <c r="E174" s="114"/>
      <c r="F174" s="39"/>
      <c r="G174" s="12"/>
    </row>
    <row r="175" spans="1:9" x14ac:dyDescent="0.2">
      <c r="A175" s="74">
        <v>4</v>
      </c>
      <c r="B175" s="32" t="s">
        <v>192</v>
      </c>
      <c r="C175" s="44"/>
      <c r="D175" s="43"/>
      <c r="E175" s="114"/>
      <c r="F175" s="39"/>
      <c r="G175" s="12"/>
      <c r="I175" s="69"/>
    </row>
    <row r="176" spans="1:9" x14ac:dyDescent="0.2">
      <c r="A176" s="37">
        <v>4.0999999999999996</v>
      </c>
      <c r="B176" s="68" t="s">
        <v>193</v>
      </c>
      <c r="C176" s="44">
        <v>4.82</v>
      </c>
      <c r="D176" s="43" t="s">
        <v>48</v>
      </c>
      <c r="E176" s="114"/>
      <c r="F176" s="39">
        <f t="shared" ref="F176:F177" si="22">ROUND(C176*E176,2)</f>
        <v>0</v>
      </c>
      <c r="G176" s="12"/>
    </row>
    <row r="177" spans="1:9" x14ac:dyDescent="0.2">
      <c r="A177" s="37">
        <v>4.2</v>
      </c>
      <c r="B177" s="68" t="s">
        <v>194</v>
      </c>
      <c r="C177" s="44">
        <v>22.69</v>
      </c>
      <c r="D177" s="43" t="s">
        <v>48</v>
      </c>
      <c r="E177" s="114"/>
      <c r="F177" s="39">
        <f t="shared" si="22"/>
        <v>0</v>
      </c>
      <c r="G177" s="12"/>
    </row>
    <row r="178" spans="1:9" x14ac:dyDescent="0.2">
      <c r="A178" s="37"/>
      <c r="B178" s="68"/>
      <c r="C178" s="44"/>
      <c r="D178" s="43"/>
      <c r="E178" s="114"/>
      <c r="F178" s="39"/>
      <c r="G178" s="12"/>
    </row>
    <row r="179" spans="1:9" x14ac:dyDescent="0.2">
      <c r="A179" s="74">
        <v>5</v>
      </c>
      <c r="B179" s="32" t="s">
        <v>47</v>
      </c>
      <c r="C179" s="44"/>
      <c r="D179" s="43"/>
      <c r="E179" s="114"/>
      <c r="F179" s="39"/>
      <c r="G179" s="12"/>
      <c r="I179" s="69"/>
    </row>
    <row r="180" spans="1:9" x14ac:dyDescent="0.2">
      <c r="A180" s="37">
        <v>5.0999999999999996</v>
      </c>
      <c r="B180" s="68" t="s">
        <v>9</v>
      </c>
      <c r="C180" s="44">
        <v>9.77</v>
      </c>
      <c r="D180" s="43" t="s">
        <v>48</v>
      </c>
      <c r="E180" s="114"/>
      <c r="F180" s="39">
        <f t="shared" ref="F180:F190" si="23">ROUND(C180*E180,2)</f>
        <v>0</v>
      </c>
      <c r="G180" s="12"/>
    </row>
    <row r="181" spans="1:9" x14ac:dyDescent="0.2">
      <c r="A181" s="37">
        <v>5.2</v>
      </c>
      <c r="B181" s="68" t="s">
        <v>195</v>
      </c>
      <c r="C181" s="44">
        <v>26.04</v>
      </c>
      <c r="D181" s="43" t="s">
        <v>48</v>
      </c>
      <c r="E181" s="114"/>
      <c r="F181" s="39">
        <f t="shared" si="23"/>
        <v>0</v>
      </c>
      <c r="G181" s="12"/>
    </row>
    <row r="182" spans="1:9" x14ac:dyDescent="0.2">
      <c r="A182" s="37">
        <v>5.3</v>
      </c>
      <c r="B182" s="68" t="s">
        <v>11</v>
      </c>
      <c r="C182" s="44">
        <v>20.94</v>
      </c>
      <c r="D182" s="43" t="s">
        <v>48</v>
      </c>
      <c r="E182" s="114"/>
      <c r="F182" s="39">
        <f t="shared" si="23"/>
        <v>0</v>
      </c>
      <c r="G182" s="12"/>
    </row>
    <row r="183" spans="1:9" x14ac:dyDescent="0.2">
      <c r="A183" s="37">
        <v>5.4</v>
      </c>
      <c r="B183" s="68" t="s">
        <v>196</v>
      </c>
      <c r="C183" s="44">
        <v>9.6199999999999992</v>
      </c>
      <c r="D183" s="43" t="s">
        <v>48</v>
      </c>
      <c r="E183" s="114"/>
      <c r="F183" s="39">
        <f t="shared" si="23"/>
        <v>0</v>
      </c>
      <c r="G183" s="12"/>
    </row>
    <row r="184" spans="1:9" x14ac:dyDescent="0.2">
      <c r="A184" s="37">
        <v>5.5</v>
      </c>
      <c r="B184" s="68" t="s">
        <v>10</v>
      </c>
      <c r="C184" s="44">
        <v>47.6</v>
      </c>
      <c r="D184" s="43" t="s">
        <v>0</v>
      </c>
      <c r="E184" s="114"/>
      <c r="F184" s="39">
        <f t="shared" si="23"/>
        <v>0</v>
      </c>
      <c r="G184" s="12"/>
    </row>
    <row r="185" spans="1:9" x14ac:dyDescent="0.2">
      <c r="A185" s="37">
        <v>5.6</v>
      </c>
      <c r="B185" s="68" t="s">
        <v>197</v>
      </c>
      <c r="C185" s="44">
        <v>2.02</v>
      </c>
      <c r="D185" s="43" t="s">
        <v>0</v>
      </c>
      <c r="E185" s="114"/>
      <c r="F185" s="39">
        <f t="shared" si="23"/>
        <v>0</v>
      </c>
      <c r="G185" s="12"/>
    </row>
    <row r="186" spans="1:9" x14ac:dyDescent="0.2">
      <c r="A186" s="37">
        <v>5.7</v>
      </c>
      <c r="B186" s="68" t="s">
        <v>198</v>
      </c>
      <c r="C186" s="44">
        <v>10.1</v>
      </c>
      <c r="D186" s="43" t="s">
        <v>0</v>
      </c>
      <c r="E186" s="114"/>
      <c r="F186" s="39">
        <f t="shared" si="23"/>
        <v>0</v>
      </c>
      <c r="G186" s="12"/>
    </row>
    <row r="187" spans="1:9" x14ac:dyDescent="0.2">
      <c r="A187" s="37">
        <v>5.8</v>
      </c>
      <c r="B187" s="68" t="s">
        <v>199</v>
      </c>
      <c r="C187" s="44">
        <v>6.02</v>
      </c>
      <c r="D187" s="43" t="s">
        <v>0</v>
      </c>
      <c r="E187" s="114"/>
      <c r="F187" s="39">
        <f t="shared" si="23"/>
        <v>0</v>
      </c>
      <c r="G187" s="12"/>
    </row>
    <row r="188" spans="1:9" ht="26.4" x14ac:dyDescent="0.2">
      <c r="A188" s="37">
        <v>5.9</v>
      </c>
      <c r="B188" s="83" t="s">
        <v>200</v>
      </c>
      <c r="C188" s="44">
        <v>10.58</v>
      </c>
      <c r="D188" s="43" t="s">
        <v>48</v>
      </c>
      <c r="E188" s="114"/>
      <c r="F188" s="39">
        <f t="shared" si="23"/>
        <v>0</v>
      </c>
      <c r="G188" s="12"/>
    </row>
    <row r="189" spans="1:9" x14ac:dyDescent="0.2">
      <c r="A189" s="37">
        <v>5.0999999999999996</v>
      </c>
      <c r="B189" s="68" t="s">
        <v>201</v>
      </c>
      <c r="C189" s="44">
        <v>2.84</v>
      </c>
      <c r="D189" s="43" t="s">
        <v>48</v>
      </c>
      <c r="E189" s="114"/>
      <c r="F189" s="39">
        <f t="shared" si="23"/>
        <v>0</v>
      </c>
      <c r="G189" s="12"/>
    </row>
    <row r="190" spans="1:9" x14ac:dyDescent="0.2">
      <c r="A190" s="37">
        <v>5.1100000000000003</v>
      </c>
      <c r="B190" s="68" t="s">
        <v>202</v>
      </c>
      <c r="C190" s="44">
        <v>44.14</v>
      </c>
      <c r="D190" s="43" t="s">
        <v>48</v>
      </c>
      <c r="E190" s="114"/>
      <c r="F190" s="39">
        <f t="shared" si="23"/>
        <v>0</v>
      </c>
      <c r="G190" s="12"/>
    </row>
    <row r="191" spans="1:9" x14ac:dyDescent="0.2">
      <c r="A191" s="37">
        <v>5.12</v>
      </c>
      <c r="B191" s="75" t="s">
        <v>269</v>
      </c>
      <c r="C191" s="44">
        <v>1</v>
      </c>
      <c r="D191" s="43" t="s">
        <v>1</v>
      </c>
      <c r="E191" s="114"/>
      <c r="F191" s="39">
        <f>ROUND(C191*E191,2)</f>
        <v>0</v>
      </c>
      <c r="G191" s="12"/>
    </row>
    <row r="192" spans="1:9" x14ac:dyDescent="0.2">
      <c r="A192" s="37"/>
      <c r="B192" s="68"/>
      <c r="C192" s="44"/>
      <c r="D192" s="43"/>
      <c r="E192" s="114"/>
      <c r="F192" s="39"/>
      <c r="G192" s="12"/>
    </row>
    <row r="193" spans="1:9" x14ac:dyDescent="0.2">
      <c r="A193" s="37">
        <v>6</v>
      </c>
      <c r="B193" s="68" t="s">
        <v>203</v>
      </c>
      <c r="C193" s="44">
        <v>6.06</v>
      </c>
      <c r="D193" s="43" t="s">
        <v>48</v>
      </c>
      <c r="E193" s="114"/>
      <c r="F193" s="39">
        <f t="shared" ref="F193" si="24">ROUND(C193*E193,2)</f>
        <v>0</v>
      </c>
      <c r="G193" s="12"/>
    </row>
    <row r="194" spans="1:9" x14ac:dyDescent="0.2">
      <c r="A194" s="37"/>
      <c r="B194" s="68"/>
      <c r="C194" s="44"/>
      <c r="D194" s="43"/>
      <c r="E194" s="114"/>
      <c r="F194" s="39"/>
      <c r="G194" s="12"/>
    </row>
    <row r="195" spans="1:9" x14ac:dyDescent="0.2">
      <c r="A195" s="74">
        <v>7</v>
      </c>
      <c r="B195" s="32" t="s">
        <v>204</v>
      </c>
      <c r="C195" s="44"/>
      <c r="D195" s="43"/>
      <c r="E195" s="114"/>
      <c r="F195" s="39"/>
      <c r="G195" s="12"/>
      <c r="I195" s="69"/>
    </row>
    <row r="196" spans="1:9" x14ac:dyDescent="0.2">
      <c r="A196" s="37">
        <v>7.1</v>
      </c>
      <c r="B196" s="68" t="s">
        <v>205</v>
      </c>
      <c r="C196" s="44">
        <v>15.2</v>
      </c>
      <c r="D196" s="43" t="s">
        <v>0</v>
      </c>
      <c r="E196" s="114"/>
      <c r="F196" s="39">
        <f t="shared" ref="F196:F198" si="25">ROUND(C196*E196,2)</f>
        <v>0</v>
      </c>
      <c r="G196" s="12"/>
    </row>
    <row r="197" spans="1:9" x14ac:dyDescent="0.2">
      <c r="A197" s="37">
        <v>7.2</v>
      </c>
      <c r="B197" s="68" t="s">
        <v>206</v>
      </c>
      <c r="C197" s="44">
        <v>1</v>
      </c>
      <c r="D197" s="43" t="s">
        <v>1</v>
      </c>
      <c r="E197" s="114"/>
      <c r="F197" s="39">
        <f t="shared" si="25"/>
        <v>0</v>
      </c>
      <c r="G197" s="12"/>
    </row>
    <row r="198" spans="1:9" x14ac:dyDescent="0.2">
      <c r="A198" s="37">
        <v>7.3</v>
      </c>
      <c r="B198" s="75" t="s">
        <v>258</v>
      </c>
      <c r="C198" s="44">
        <v>1</v>
      </c>
      <c r="D198" s="43" t="s">
        <v>1</v>
      </c>
      <c r="E198" s="114"/>
      <c r="F198" s="39">
        <f t="shared" si="25"/>
        <v>0</v>
      </c>
      <c r="G198" s="12"/>
    </row>
    <row r="199" spans="1:9" x14ac:dyDescent="0.2">
      <c r="A199" s="37"/>
      <c r="B199" s="68"/>
      <c r="C199" s="44"/>
      <c r="D199" s="43"/>
      <c r="E199" s="114"/>
      <c r="F199" s="39"/>
      <c r="G199" s="12"/>
    </row>
    <row r="200" spans="1:9" x14ac:dyDescent="0.2">
      <c r="A200" s="74">
        <v>8</v>
      </c>
      <c r="B200" s="32" t="s">
        <v>207</v>
      </c>
      <c r="C200" s="44"/>
      <c r="D200" s="43"/>
      <c r="E200" s="114"/>
      <c r="F200" s="39"/>
      <c r="G200" s="12"/>
      <c r="I200" s="69"/>
    </row>
    <row r="201" spans="1:9" ht="26.4" x14ac:dyDescent="0.2">
      <c r="A201" s="37">
        <v>8.1</v>
      </c>
      <c r="B201" s="83" t="s">
        <v>208</v>
      </c>
      <c r="C201" s="44">
        <v>23.25</v>
      </c>
      <c r="D201" s="43" t="s">
        <v>209</v>
      </c>
      <c r="E201" s="114"/>
      <c r="F201" s="39">
        <f t="shared" ref="F201:F202" si="26">ROUND(C201*E201,2)</f>
        <v>0</v>
      </c>
      <c r="G201" s="12"/>
    </row>
    <row r="202" spans="1:9" x14ac:dyDescent="0.2">
      <c r="A202" s="37">
        <v>8.1999999999999993</v>
      </c>
      <c r="B202" s="75" t="s">
        <v>259</v>
      </c>
      <c r="C202" s="44">
        <v>1</v>
      </c>
      <c r="D202" s="43" t="s">
        <v>1</v>
      </c>
      <c r="E202" s="114"/>
      <c r="F202" s="39">
        <f t="shared" si="26"/>
        <v>0</v>
      </c>
      <c r="G202" s="12"/>
    </row>
    <row r="203" spans="1:9" x14ac:dyDescent="0.2">
      <c r="A203" s="37"/>
      <c r="B203" s="68"/>
      <c r="C203" s="44"/>
      <c r="D203" s="43"/>
      <c r="E203" s="114"/>
      <c r="F203" s="39"/>
      <c r="G203" s="12"/>
    </row>
    <row r="204" spans="1:9" x14ac:dyDescent="0.2">
      <c r="A204" s="74">
        <v>9</v>
      </c>
      <c r="B204" s="32" t="s">
        <v>289</v>
      </c>
      <c r="C204" s="44"/>
      <c r="D204" s="43"/>
      <c r="E204" s="114"/>
      <c r="F204" s="39"/>
      <c r="G204" s="12"/>
      <c r="I204" s="69"/>
    </row>
    <row r="205" spans="1:9" x14ac:dyDescent="0.2">
      <c r="A205" s="37">
        <v>9.1</v>
      </c>
      <c r="B205" s="75" t="s">
        <v>257</v>
      </c>
      <c r="C205" s="44">
        <v>1</v>
      </c>
      <c r="D205" s="43" t="s">
        <v>1</v>
      </c>
      <c r="E205" s="114"/>
      <c r="F205" s="39">
        <f t="shared" ref="F205:F213" si="27">ROUND(C205*E205,2)</f>
        <v>0</v>
      </c>
      <c r="G205" s="12"/>
    </row>
    <row r="206" spans="1:9" x14ac:dyDescent="0.2">
      <c r="A206" s="37">
        <v>9.1999999999999993</v>
      </c>
      <c r="B206" s="68" t="s">
        <v>210</v>
      </c>
      <c r="C206" s="44">
        <v>1</v>
      </c>
      <c r="D206" s="43" t="s">
        <v>1</v>
      </c>
      <c r="E206" s="114"/>
      <c r="F206" s="39">
        <f t="shared" si="27"/>
        <v>0</v>
      </c>
      <c r="G206" s="12"/>
    </row>
    <row r="207" spans="1:9" x14ac:dyDescent="0.2">
      <c r="A207" s="37">
        <v>9.3000000000000007</v>
      </c>
      <c r="B207" s="68" t="s">
        <v>211</v>
      </c>
      <c r="C207" s="44">
        <v>1</v>
      </c>
      <c r="D207" s="43" t="s">
        <v>1</v>
      </c>
      <c r="E207" s="114"/>
      <c r="F207" s="39">
        <f t="shared" si="27"/>
        <v>0</v>
      </c>
      <c r="G207" s="12"/>
    </row>
    <row r="208" spans="1:9" x14ac:dyDescent="0.2">
      <c r="A208" s="37">
        <v>9.4</v>
      </c>
      <c r="B208" s="68" t="s">
        <v>212</v>
      </c>
      <c r="C208" s="44">
        <v>1</v>
      </c>
      <c r="D208" s="43" t="s">
        <v>1</v>
      </c>
      <c r="E208" s="114"/>
      <c r="F208" s="39">
        <f t="shared" si="27"/>
        <v>0</v>
      </c>
      <c r="G208" s="12"/>
    </row>
    <row r="209" spans="1:9" x14ac:dyDescent="0.2">
      <c r="A209" s="37">
        <v>9.5</v>
      </c>
      <c r="B209" s="68" t="s">
        <v>213</v>
      </c>
      <c r="C209" s="44">
        <v>1</v>
      </c>
      <c r="D209" s="43" t="s">
        <v>1</v>
      </c>
      <c r="E209" s="114"/>
      <c r="F209" s="39">
        <f t="shared" si="27"/>
        <v>0</v>
      </c>
      <c r="G209" s="12"/>
    </row>
    <row r="210" spans="1:9" x14ac:dyDescent="0.2">
      <c r="A210" s="37">
        <v>9.6</v>
      </c>
      <c r="B210" s="68" t="s">
        <v>214</v>
      </c>
      <c r="C210" s="44">
        <v>1</v>
      </c>
      <c r="D210" s="43" t="s">
        <v>1</v>
      </c>
      <c r="E210" s="114"/>
      <c r="F210" s="39">
        <f t="shared" si="27"/>
        <v>0</v>
      </c>
      <c r="G210" s="12"/>
    </row>
    <row r="211" spans="1:9" x14ac:dyDescent="0.2">
      <c r="A211" s="37">
        <v>9.6999999999999993</v>
      </c>
      <c r="B211" s="68" t="s">
        <v>215</v>
      </c>
      <c r="C211" s="44">
        <v>1</v>
      </c>
      <c r="D211" s="43" t="s">
        <v>1</v>
      </c>
      <c r="E211" s="114"/>
      <c r="F211" s="39">
        <f t="shared" si="27"/>
        <v>0</v>
      </c>
      <c r="G211" s="12"/>
    </row>
    <row r="212" spans="1:9" x14ac:dyDescent="0.2">
      <c r="A212" s="37">
        <v>9.8000000000000007</v>
      </c>
      <c r="B212" s="68" t="s">
        <v>216</v>
      </c>
      <c r="C212" s="44">
        <v>1</v>
      </c>
      <c r="D212" s="43" t="s">
        <v>1</v>
      </c>
      <c r="E212" s="114"/>
      <c r="F212" s="39">
        <f t="shared" si="27"/>
        <v>0</v>
      </c>
      <c r="G212" s="12"/>
    </row>
    <row r="213" spans="1:9" x14ac:dyDescent="0.2">
      <c r="A213" s="37">
        <v>9.9</v>
      </c>
      <c r="B213" s="68" t="s">
        <v>217</v>
      </c>
      <c r="C213" s="44">
        <v>1</v>
      </c>
      <c r="D213" s="43" t="s">
        <v>50</v>
      </c>
      <c r="E213" s="114"/>
      <c r="F213" s="39">
        <f t="shared" si="27"/>
        <v>0</v>
      </c>
      <c r="G213" s="12"/>
    </row>
    <row r="214" spans="1:9" x14ac:dyDescent="0.2">
      <c r="A214" s="40">
        <v>9.1</v>
      </c>
      <c r="B214" s="68" t="s">
        <v>218</v>
      </c>
      <c r="C214" s="44">
        <v>2</v>
      </c>
      <c r="D214" s="43" t="s">
        <v>1</v>
      </c>
      <c r="E214" s="114"/>
      <c r="F214" s="39">
        <f>ROUND(C214*E214,2)</f>
        <v>0</v>
      </c>
      <c r="G214" s="12"/>
    </row>
    <row r="215" spans="1:9" x14ac:dyDescent="0.2">
      <c r="A215" s="37">
        <v>9.11</v>
      </c>
      <c r="B215" s="68" t="s">
        <v>219</v>
      </c>
      <c r="C215" s="44">
        <v>1</v>
      </c>
      <c r="D215" s="43" t="s">
        <v>1</v>
      </c>
      <c r="E215" s="114"/>
      <c r="F215" s="39">
        <f>ROUND(C215*E215,2)</f>
        <v>0</v>
      </c>
      <c r="G215" s="12"/>
    </row>
    <row r="216" spans="1:9" ht="26.4" x14ac:dyDescent="0.2">
      <c r="A216" s="37">
        <v>9.1199999999999992</v>
      </c>
      <c r="B216" s="83" t="s">
        <v>220</v>
      </c>
      <c r="C216" s="44">
        <v>1</v>
      </c>
      <c r="D216" s="43" t="s">
        <v>1</v>
      </c>
      <c r="E216" s="114"/>
      <c r="F216" s="39">
        <f>ROUND(C216*E216,2)</f>
        <v>0</v>
      </c>
      <c r="G216" s="12"/>
    </row>
    <row r="217" spans="1:9" x14ac:dyDescent="0.2">
      <c r="A217" s="37"/>
      <c r="B217" s="68"/>
      <c r="C217" s="44"/>
      <c r="D217" s="43"/>
      <c r="E217" s="114"/>
      <c r="F217" s="39"/>
      <c r="G217" s="12"/>
    </row>
    <row r="218" spans="1:9" x14ac:dyDescent="0.2">
      <c r="A218" s="74">
        <v>10</v>
      </c>
      <c r="B218" s="32" t="s">
        <v>290</v>
      </c>
      <c r="C218" s="44"/>
      <c r="D218" s="43"/>
      <c r="E218" s="114"/>
      <c r="F218" s="39"/>
      <c r="G218" s="12"/>
      <c r="I218" s="69"/>
    </row>
    <row r="219" spans="1:9" x14ac:dyDescent="0.2">
      <c r="A219" s="37">
        <v>10.1</v>
      </c>
      <c r="B219" s="68" t="s">
        <v>221</v>
      </c>
      <c r="C219" s="44">
        <v>1</v>
      </c>
      <c r="D219" s="43" t="s">
        <v>1</v>
      </c>
      <c r="E219" s="114"/>
      <c r="F219" s="39">
        <f t="shared" ref="F219:F223" si="28">ROUND(C219*E219,2)</f>
        <v>0</v>
      </c>
      <c r="G219" s="12"/>
    </row>
    <row r="220" spans="1:9" x14ac:dyDescent="0.2">
      <c r="A220" s="37">
        <v>10.199999999999999</v>
      </c>
      <c r="B220" s="68" t="s">
        <v>222</v>
      </c>
      <c r="C220" s="44">
        <v>6</v>
      </c>
      <c r="D220" s="43" t="s">
        <v>1</v>
      </c>
      <c r="E220" s="114"/>
      <c r="F220" s="39">
        <f t="shared" si="28"/>
        <v>0</v>
      </c>
      <c r="G220" s="12"/>
    </row>
    <row r="221" spans="1:9" x14ac:dyDescent="0.2">
      <c r="A221" s="37">
        <v>10.3</v>
      </c>
      <c r="B221" s="68" t="s">
        <v>223</v>
      </c>
      <c r="C221" s="44">
        <v>3</v>
      </c>
      <c r="D221" s="43" t="s">
        <v>1</v>
      </c>
      <c r="E221" s="114"/>
      <c r="F221" s="39">
        <f t="shared" si="28"/>
        <v>0</v>
      </c>
      <c r="G221" s="12"/>
    </row>
    <row r="222" spans="1:9" x14ac:dyDescent="0.2">
      <c r="A222" s="37">
        <v>10.4</v>
      </c>
      <c r="B222" s="68" t="s">
        <v>35</v>
      </c>
      <c r="C222" s="44">
        <v>2</v>
      </c>
      <c r="D222" s="43" t="s">
        <v>1</v>
      </c>
      <c r="E222" s="114"/>
      <c r="F222" s="39">
        <f t="shared" si="28"/>
        <v>0</v>
      </c>
      <c r="G222" s="12"/>
    </row>
    <row r="223" spans="1:9" x14ac:dyDescent="0.2">
      <c r="A223" s="37">
        <v>10.5</v>
      </c>
      <c r="B223" s="68" t="s">
        <v>36</v>
      </c>
      <c r="C223" s="44">
        <v>1</v>
      </c>
      <c r="D223" s="43" t="s">
        <v>1</v>
      </c>
      <c r="E223" s="114"/>
      <c r="F223" s="39">
        <f t="shared" si="28"/>
        <v>0</v>
      </c>
      <c r="G223" s="12"/>
    </row>
    <row r="224" spans="1:9" x14ac:dyDescent="0.2">
      <c r="A224" s="37"/>
      <c r="B224" s="68"/>
      <c r="C224" s="44"/>
      <c r="D224" s="43"/>
      <c r="E224" s="114"/>
      <c r="F224" s="39"/>
      <c r="G224" s="12"/>
    </row>
    <row r="225" spans="1:9" x14ac:dyDescent="0.2">
      <c r="A225" s="37">
        <v>11</v>
      </c>
      <c r="B225" s="68" t="s">
        <v>58</v>
      </c>
      <c r="C225" s="44">
        <v>1</v>
      </c>
      <c r="D225" s="43" t="s">
        <v>1</v>
      </c>
      <c r="E225" s="114"/>
      <c r="F225" s="39">
        <f>ROUND(C225*E225,2)</f>
        <v>0</v>
      </c>
      <c r="G225" s="12"/>
    </row>
    <row r="226" spans="1:9" x14ac:dyDescent="0.2">
      <c r="A226" s="74"/>
      <c r="B226" s="87" t="s">
        <v>224</v>
      </c>
      <c r="C226" s="44"/>
      <c r="D226" s="43"/>
      <c r="E226" s="114"/>
      <c r="F226" s="20">
        <f>SUM(F156:F225)</f>
        <v>0</v>
      </c>
      <c r="G226" s="12"/>
      <c r="I226" s="69"/>
    </row>
    <row r="227" spans="1:9" x14ac:dyDescent="0.2">
      <c r="A227" s="37"/>
      <c r="B227" s="33"/>
      <c r="C227" s="44"/>
      <c r="D227" s="35"/>
      <c r="E227" s="114"/>
      <c r="F227" s="38"/>
      <c r="G227" s="12"/>
    </row>
    <row r="228" spans="1:9" x14ac:dyDescent="0.2">
      <c r="A228" s="37"/>
      <c r="B228" s="33"/>
      <c r="C228" s="44"/>
      <c r="D228" s="35"/>
      <c r="E228" s="114"/>
      <c r="F228" s="38"/>
      <c r="G228" s="12"/>
    </row>
    <row r="229" spans="1:9" ht="26.4" x14ac:dyDescent="0.2">
      <c r="A229" s="74" t="s">
        <v>2</v>
      </c>
      <c r="B229" s="42" t="s">
        <v>287</v>
      </c>
      <c r="C229" s="44"/>
      <c r="D229" s="35"/>
      <c r="E229" s="114"/>
      <c r="F229" s="38"/>
      <c r="G229" s="12"/>
    </row>
    <row r="230" spans="1:9" x14ac:dyDescent="0.2">
      <c r="A230" s="37"/>
      <c r="B230" s="33"/>
      <c r="C230" s="44"/>
      <c r="D230" s="35"/>
      <c r="E230" s="114"/>
      <c r="F230" s="38"/>
      <c r="G230" s="12"/>
    </row>
    <row r="231" spans="1:9" x14ac:dyDescent="0.2">
      <c r="A231" s="74">
        <v>1</v>
      </c>
      <c r="B231" s="32" t="s">
        <v>82</v>
      </c>
      <c r="C231" s="44"/>
      <c r="D231" s="43"/>
      <c r="E231" s="114"/>
      <c r="F231" s="39"/>
      <c r="G231" s="12"/>
      <c r="I231" s="69"/>
    </row>
    <row r="232" spans="1:9" x14ac:dyDescent="0.2">
      <c r="A232" s="37">
        <v>1.1000000000000001</v>
      </c>
      <c r="B232" s="68" t="s">
        <v>14</v>
      </c>
      <c r="C232" s="99">
        <v>300</v>
      </c>
      <c r="D232" s="43" t="s">
        <v>0</v>
      </c>
      <c r="E232" s="114"/>
      <c r="F232" s="39">
        <f t="shared" ref="F232" si="29">ROUND(E232*C232,2)</f>
        <v>0</v>
      </c>
      <c r="G232" s="12"/>
    </row>
    <row r="233" spans="1:9" x14ac:dyDescent="0.2">
      <c r="A233" s="37"/>
      <c r="B233" s="68"/>
      <c r="C233" s="99"/>
      <c r="D233" s="43"/>
      <c r="E233" s="114"/>
      <c r="F233" s="39"/>
      <c r="G233" s="12"/>
    </row>
    <row r="234" spans="1:9" x14ac:dyDescent="0.2">
      <c r="A234" s="74">
        <v>2</v>
      </c>
      <c r="B234" s="32" t="s">
        <v>83</v>
      </c>
      <c r="C234" s="99"/>
      <c r="D234" s="43"/>
      <c r="E234" s="114"/>
      <c r="F234" s="39"/>
      <c r="G234" s="12"/>
    </row>
    <row r="235" spans="1:9" x14ac:dyDescent="0.2">
      <c r="A235" s="37">
        <v>2.1</v>
      </c>
      <c r="B235" s="68" t="s">
        <v>84</v>
      </c>
      <c r="C235" s="99">
        <v>123.23</v>
      </c>
      <c r="D235" s="43" t="s">
        <v>40</v>
      </c>
      <c r="E235" s="114"/>
      <c r="F235" s="39">
        <f t="shared" ref="F235:F237" si="30">ROUND(E235*C235,2)</f>
        <v>0</v>
      </c>
      <c r="G235" s="12"/>
    </row>
    <row r="236" spans="1:9" x14ac:dyDescent="0.2">
      <c r="A236" s="37">
        <v>2.2000000000000002</v>
      </c>
      <c r="B236" s="68" t="s">
        <v>85</v>
      </c>
      <c r="C236" s="99">
        <v>50.57</v>
      </c>
      <c r="D236" s="43" t="s">
        <v>45</v>
      </c>
      <c r="E236" s="114"/>
      <c r="F236" s="39">
        <f t="shared" si="30"/>
        <v>0</v>
      </c>
      <c r="G236" s="12"/>
    </row>
    <row r="237" spans="1:9" ht="26.4" x14ac:dyDescent="0.2">
      <c r="A237" s="37">
        <v>2.2999999999999998</v>
      </c>
      <c r="B237" s="83" t="s">
        <v>86</v>
      </c>
      <c r="C237" s="99">
        <v>87.19</v>
      </c>
      <c r="D237" s="43" t="s">
        <v>46</v>
      </c>
      <c r="E237" s="114"/>
      <c r="F237" s="39">
        <f t="shared" si="30"/>
        <v>0</v>
      </c>
      <c r="G237" s="12"/>
    </row>
    <row r="238" spans="1:9" x14ac:dyDescent="0.2">
      <c r="A238" s="37"/>
      <c r="B238" s="68"/>
      <c r="C238" s="44"/>
      <c r="D238" s="43"/>
      <c r="E238" s="114"/>
      <c r="F238" s="39"/>
      <c r="G238" s="12"/>
    </row>
    <row r="239" spans="1:9" x14ac:dyDescent="0.2">
      <c r="A239" s="74">
        <v>3</v>
      </c>
      <c r="B239" s="32" t="s">
        <v>87</v>
      </c>
      <c r="C239" s="44"/>
      <c r="D239" s="43"/>
      <c r="E239" s="114"/>
      <c r="F239" s="39"/>
      <c r="G239" s="12"/>
    </row>
    <row r="240" spans="1:9" ht="15.6" x14ac:dyDescent="0.2">
      <c r="A240" s="37">
        <v>3.1</v>
      </c>
      <c r="B240" s="68" t="s">
        <v>171</v>
      </c>
      <c r="C240" s="99">
        <v>25.58</v>
      </c>
      <c r="D240" s="43" t="s">
        <v>40</v>
      </c>
      <c r="E240" s="114"/>
      <c r="F240" s="39">
        <f t="shared" ref="F240:F244" si="31">ROUND(E240*C240,2)</f>
        <v>0</v>
      </c>
      <c r="G240" s="12"/>
    </row>
    <row r="241" spans="1:8" ht="15.6" x14ac:dyDescent="0.2">
      <c r="A241" s="37">
        <v>3.2</v>
      </c>
      <c r="B241" s="68" t="s">
        <v>172</v>
      </c>
      <c r="C241" s="99">
        <v>10.29</v>
      </c>
      <c r="D241" s="43" t="s">
        <v>40</v>
      </c>
      <c r="E241" s="114"/>
      <c r="F241" s="39">
        <f t="shared" si="31"/>
        <v>0</v>
      </c>
      <c r="G241" s="12"/>
    </row>
    <row r="242" spans="1:8" s="1" customFormat="1" ht="15.6" x14ac:dyDescent="0.2">
      <c r="A242" s="37">
        <v>3.3</v>
      </c>
      <c r="B242" s="96" t="s">
        <v>281</v>
      </c>
      <c r="C242" s="99">
        <v>15.4</v>
      </c>
      <c r="D242" s="43" t="s">
        <v>40</v>
      </c>
      <c r="E242" s="114"/>
      <c r="F242" s="39">
        <f t="shared" si="31"/>
        <v>0</v>
      </c>
      <c r="G242" s="103"/>
      <c r="H242" s="6"/>
    </row>
    <row r="243" spans="1:8" s="1" customFormat="1" ht="15.6" x14ac:dyDescent="0.2">
      <c r="A243" s="37">
        <v>3.4</v>
      </c>
      <c r="B243" s="96" t="s">
        <v>282</v>
      </c>
      <c r="C243" s="99">
        <v>13.7</v>
      </c>
      <c r="D243" s="43" t="s">
        <v>40</v>
      </c>
      <c r="E243" s="114"/>
      <c r="F243" s="39">
        <f t="shared" si="31"/>
        <v>0</v>
      </c>
      <c r="G243" s="103"/>
      <c r="H243" s="6"/>
    </row>
    <row r="244" spans="1:8" s="1" customFormat="1" ht="15.6" x14ac:dyDescent="0.2">
      <c r="A244" s="37">
        <v>3.5</v>
      </c>
      <c r="B244" s="68" t="s">
        <v>173</v>
      </c>
      <c r="C244" s="99">
        <v>1.51</v>
      </c>
      <c r="D244" s="43" t="s">
        <v>40</v>
      </c>
      <c r="E244" s="114"/>
      <c r="F244" s="39">
        <f t="shared" si="31"/>
        <v>0</v>
      </c>
      <c r="G244" s="103"/>
      <c r="H244" s="6"/>
    </row>
    <row r="245" spans="1:8" s="1" customFormat="1" x14ac:dyDescent="0.2">
      <c r="A245" s="37"/>
      <c r="B245" s="68"/>
      <c r="C245" s="44"/>
      <c r="D245" s="43"/>
      <c r="E245" s="114"/>
      <c r="F245" s="39"/>
      <c r="G245" s="103"/>
      <c r="H245" s="6"/>
    </row>
    <row r="246" spans="1:8" s="1" customFormat="1" x14ac:dyDescent="0.2">
      <c r="A246" s="74">
        <v>4</v>
      </c>
      <c r="B246" s="32" t="s">
        <v>88</v>
      </c>
      <c r="C246" s="44"/>
      <c r="D246" s="43"/>
      <c r="E246" s="114"/>
      <c r="F246" s="39"/>
      <c r="G246" s="103"/>
      <c r="H246" s="6"/>
    </row>
    <row r="247" spans="1:8" s="1" customFormat="1" x14ac:dyDescent="0.2">
      <c r="A247" s="37">
        <v>4.0999999999999996</v>
      </c>
      <c r="B247" s="96" t="s">
        <v>280</v>
      </c>
      <c r="C247" s="99">
        <v>164.4</v>
      </c>
      <c r="D247" s="43" t="s">
        <v>48</v>
      </c>
      <c r="E247" s="114"/>
      <c r="F247" s="39">
        <f t="shared" ref="F247:F248" si="32">ROUND(E247*C247,2)</f>
        <v>0</v>
      </c>
      <c r="G247" s="103"/>
      <c r="H247" s="6"/>
    </row>
    <row r="248" spans="1:8" s="1" customFormat="1" x14ac:dyDescent="0.2">
      <c r="A248" s="37">
        <v>4.2</v>
      </c>
      <c r="B248" s="96" t="s">
        <v>283</v>
      </c>
      <c r="C248" s="99">
        <v>602.79999999999995</v>
      </c>
      <c r="D248" s="43" t="s">
        <v>48</v>
      </c>
      <c r="E248" s="114"/>
      <c r="F248" s="39">
        <f t="shared" si="32"/>
        <v>0</v>
      </c>
      <c r="G248" s="103"/>
      <c r="H248" s="6"/>
    </row>
    <row r="249" spans="1:8" x14ac:dyDescent="0.2">
      <c r="A249" s="37"/>
      <c r="B249" s="68"/>
      <c r="C249" s="44"/>
      <c r="D249" s="43"/>
      <c r="E249" s="114"/>
      <c r="F249" s="39"/>
      <c r="G249" s="12"/>
    </row>
    <row r="250" spans="1:8" x14ac:dyDescent="0.2">
      <c r="A250" s="74">
        <v>5</v>
      </c>
      <c r="B250" s="32" t="s">
        <v>41</v>
      </c>
      <c r="C250" s="44"/>
      <c r="D250" s="43"/>
      <c r="E250" s="114"/>
      <c r="F250" s="39"/>
      <c r="G250" s="12"/>
    </row>
    <row r="251" spans="1:8" x14ac:dyDescent="0.2">
      <c r="A251" s="37">
        <v>5.0999999999999996</v>
      </c>
      <c r="B251" s="68" t="s">
        <v>9</v>
      </c>
      <c r="C251" s="99">
        <v>352.4</v>
      </c>
      <c r="D251" s="43" t="s">
        <v>48</v>
      </c>
      <c r="E251" s="114"/>
      <c r="F251" s="39">
        <f t="shared" ref="F251:F253" si="33">ROUND(E251*C251,2)</f>
        <v>0</v>
      </c>
      <c r="G251" s="12"/>
    </row>
    <row r="252" spans="1:8" x14ac:dyDescent="0.2">
      <c r="A252" s="37">
        <v>5.2</v>
      </c>
      <c r="B252" s="68" t="s">
        <v>89</v>
      </c>
      <c r="C252" s="99">
        <v>352.4</v>
      </c>
      <c r="D252" s="43" t="s">
        <v>48</v>
      </c>
      <c r="E252" s="114"/>
      <c r="F252" s="39">
        <f t="shared" si="33"/>
        <v>0</v>
      </c>
      <c r="G252" s="12"/>
    </row>
    <row r="253" spans="1:8" x14ac:dyDescent="0.2">
      <c r="A253" s="37">
        <v>5.3</v>
      </c>
      <c r="B253" s="68" t="s">
        <v>10</v>
      </c>
      <c r="C253" s="99">
        <v>2152</v>
      </c>
      <c r="D253" s="43" t="s">
        <v>0</v>
      </c>
      <c r="E253" s="114"/>
      <c r="F253" s="39">
        <f t="shared" si="33"/>
        <v>0</v>
      </c>
      <c r="G253" s="12"/>
    </row>
    <row r="254" spans="1:8" x14ac:dyDescent="0.2">
      <c r="A254" s="37"/>
      <c r="B254" s="68"/>
      <c r="C254" s="44"/>
      <c r="D254" s="43"/>
      <c r="E254" s="114"/>
      <c r="F254" s="39"/>
      <c r="G254" s="12"/>
    </row>
    <row r="255" spans="1:8" x14ac:dyDescent="0.2">
      <c r="A255" s="74">
        <v>6</v>
      </c>
      <c r="B255" s="32" t="s">
        <v>174</v>
      </c>
      <c r="C255" s="44"/>
      <c r="D255" s="43"/>
      <c r="E255" s="114"/>
      <c r="F255" s="39"/>
      <c r="G255" s="12"/>
    </row>
    <row r="256" spans="1:8" x14ac:dyDescent="0.2">
      <c r="A256" s="37">
        <v>6.1</v>
      </c>
      <c r="B256" s="68" t="s">
        <v>90</v>
      </c>
      <c r="C256" s="99">
        <v>352.4</v>
      </c>
      <c r="D256" s="43" t="s">
        <v>48</v>
      </c>
      <c r="E256" s="114"/>
      <c r="F256" s="39">
        <f t="shared" ref="F256:F257" si="34">ROUND(E256*C256,2)</f>
        <v>0</v>
      </c>
      <c r="G256" s="12"/>
    </row>
    <row r="257" spans="1:13" x14ac:dyDescent="0.2">
      <c r="A257" s="37">
        <v>6.2</v>
      </c>
      <c r="B257" s="68" t="s">
        <v>91</v>
      </c>
      <c r="C257" s="99">
        <v>352.4</v>
      </c>
      <c r="D257" s="43" t="s">
        <v>48</v>
      </c>
      <c r="E257" s="114"/>
      <c r="F257" s="39">
        <f t="shared" si="34"/>
        <v>0</v>
      </c>
      <c r="G257" s="12"/>
    </row>
    <row r="258" spans="1:13" x14ac:dyDescent="0.2">
      <c r="A258" s="37"/>
      <c r="B258" s="68"/>
      <c r="C258" s="44"/>
      <c r="D258" s="43"/>
      <c r="E258" s="114"/>
      <c r="F258" s="39"/>
      <c r="G258" s="12"/>
    </row>
    <row r="259" spans="1:13" x14ac:dyDescent="0.2">
      <c r="A259" s="74">
        <v>7</v>
      </c>
      <c r="B259" s="32" t="s">
        <v>92</v>
      </c>
      <c r="C259" s="44"/>
      <c r="D259" s="43"/>
      <c r="E259" s="114"/>
      <c r="F259" s="39"/>
      <c r="G259" s="12"/>
    </row>
    <row r="260" spans="1:13" ht="26.4" x14ac:dyDescent="0.2">
      <c r="A260" s="37">
        <v>7.1</v>
      </c>
      <c r="B260" s="83" t="s">
        <v>93</v>
      </c>
      <c r="C260" s="44">
        <v>296</v>
      </c>
      <c r="D260" s="43" t="s">
        <v>0</v>
      </c>
      <c r="E260" s="114"/>
      <c r="F260" s="39">
        <f t="shared" ref="F260:F262" si="35">ROUND(E260*C260,2)</f>
        <v>0</v>
      </c>
      <c r="G260" s="12"/>
    </row>
    <row r="261" spans="1:13" ht="26.4" x14ac:dyDescent="0.2">
      <c r="A261" s="37">
        <v>7.2</v>
      </c>
      <c r="B261" s="105" t="s">
        <v>299</v>
      </c>
      <c r="C261" s="99">
        <v>28</v>
      </c>
      <c r="D261" s="102" t="s">
        <v>0</v>
      </c>
      <c r="E261" s="112"/>
      <c r="F261" s="39">
        <f t="shared" si="35"/>
        <v>0</v>
      </c>
      <c r="G261" s="100"/>
    </row>
    <row r="262" spans="1:13" ht="26.4" x14ac:dyDescent="0.2">
      <c r="A262" s="37">
        <v>7.3</v>
      </c>
      <c r="B262" s="80" t="s">
        <v>273</v>
      </c>
      <c r="C262" s="44">
        <v>1</v>
      </c>
      <c r="D262" s="43" t="s">
        <v>1</v>
      </c>
      <c r="E262" s="114"/>
      <c r="F262" s="39">
        <f t="shared" si="35"/>
        <v>0</v>
      </c>
      <c r="G262" s="12"/>
    </row>
    <row r="263" spans="1:13" x14ac:dyDescent="0.2">
      <c r="A263" s="74"/>
      <c r="B263" s="87" t="s">
        <v>246</v>
      </c>
      <c r="C263" s="44"/>
      <c r="D263" s="43"/>
      <c r="E263" s="114"/>
      <c r="F263" s="20">
        <f>SUM(F230:F262)</f>
        <v>0</v>
      </c>
      <c r="G263" s="12"/>
    </row>
    <row r="264" spans="1:13" x14ac:dyDescent="0.2">
      <c r="A264" s="37"/>
      <c r="B264" s="33"/>
      <c r="C264" s="44"/>
      <c r="D264" s="35"/>
      <c r="E264" s="114"/>
      <c r="F264" s="38"/>
      <c r="G264" s="12"/>
    </row>
    <row r="265" spans="1:13" x14ac:dyDescent="0.2">
      <c r="A265" s="74" t="s">
        <v>5</v>
      </c>
      <c r="B265" s="32" t="s">
        <v>247</v>
      </c>
      <c r="C265" s="44"/>
      <c r="D265" s="43"/>
      <c r="E265" s="114"/>
      <c r="F265" s="39"/>
      <c r="G265" s="12"/>
      <c r="I265" s="69"/>
    </row>
    <row r="266" spans="1:13" x14ac:dyDescent="0.2">
      <c r="A266" s="37">
        <v>1</v>
      </c>
      <c r="B266" s="75" t="s">
        <v>248</v>
      </c>
      <c r="C266" s="44">
        <v>744.9</v>
      </c>
      <c r="D266" s="43" t="s">
        <v>40</v>
      </c>
      <c r="E266" s="114"/>
      <c r="F266" s="39">
        <f t="shared" ref="F266:F267" si="36">ROUND(E266*C266,2)</f>
        <v>0</v>
      </c>
      <c r="G266" s="12"/>
    </row>
    <row r="267" spans="1:13" x14ac:dyDescent="0.2">
      <c r="A267" s="37">
        <v>2</v>
      </c>
      <c r="B267" s="81" t="s">
        <v>175</v>
      </c>
      <c r="C267" s="44">
        <v>1</v>
      </c>
      <c r="D267" s="43" t="s">
        <v>50</v>
      </c>
      <c r="E267" s="114"/>
      <c r="F267" s="39">
        <f t="shared" si="36"/>
        <v>0</v>
      </c>
      <c r="G267" s="12"/>
    </row>
    <row r="268" spans="1:13" x14ac:dyDescent="0.2">
      <c r="A268" s="74"/>
      <c r="B268" s="87" t="s">
        <v>250</v>
      </c>
      <c r="C268" s="44"/>
      <c r="D268" s="43"/>
      <c r="E268" s="114"/>
      <c r="F268" s="20">
        <f>SUM(F266:F267)</f>
        <v>0</v>
      </c>
      <c r="G268" s="12"/>
      <c r="I268" s="54"/>
    </row>
    <row r="269" spans="1:13" x14ac:dyDescent="0.2">
      <c r="A269" s="55"/>
      <c r="B269" s="23" t="s">
        <v>251</v>
      </c>
      <c r="C269" s="56"/>
      <c r="D269" s="56"/>
      <c r="E269" s="111"/>
      <c r="F269" s="54">
        <f>+F268+F263+F226+F154</f>
        <v>0</v>
      </c>
    </row>
    <row r="270" spans="1:13" ht="12.75" customHeight="1" x14ac:dyDescent="0.2">
      <c r="A270" s="49"/>
      <c r="B270" s="52"/>
      <c r="C270" s="50"/>
      <c r="D270" s="51"/>
      <c r="E270" s="110"/>
      <c r="F270" s="28"/>
    </row>
    <row r="271" spans="1:13" s="3" customFormat="1" x14ac:dyDescent="0.2">
      <c r="A271" s="17" t="s">
        <v>39</v>
      </c>
      <c r="B271" s="18" t="s">
        <v>29</v>
      </c>
      <c r="C271" s="19"/>
      <c r="D271" s="15"/>
      <c r="E271" s="115"/>
      <c r="F271" s="20"/>
      <c r="G271" s="2"/>
      <c r="I271" s="2"/>
      <c r="J271" s="2"/>
      <c r="K271" s="2"/>
      <c r="L271" s="2"/>
      <c r="M271" s="2"/>
    </row>
    <row r="272" spans="1:13" s="3" customFormat="1" ht="39.6" x14ac:dyDescent="0.2">
      <c r="A272" s="37">
        <v>1</v>
      </c>
      <c r="B272" s="21" t="s">
        <v>252</v>
      </c>
      <c r="C272" s="71">
        <v>1</v>
      </c>
      <c r="D272" s="15" t="s">
        <v>1</v>
      </c>
      <c r="E272" s="116"/>
      <c r="F272" s="39">
        <f>ROUND(E272*C272,2)</f>
        <v>0</v>
      </c>
      <c r="I272" s="2"/>
      <c r="J272" s="2"/>
      <c r="K272" s="2"/>
      <c r="L272" s="2"/>
      <c r="M272" s="2"/>
    </row>
    <row r="273" spans="1:13" s="3" customFormat="1" ht="26.4" x14ac:dyDescent="0.2">
      <c r="A273" s="37">
        <v>2</v>
      </c>
      <c r="B273" s="85" t="s">
        <v>274</v>
      </c>
      <c r="C273" s="108"/>
      <c r="D273" s="15" t="s">
        <v>34</v>
      </c>
      <c r="E273" s="115"/>
      <c r="F273" s="39">
        <f>ROUND(E273*C273,2)</f>
        <v>0</v>
      </c>
      <c r="I273" s="2"/>
      <c r="J273" s="2"/>
      <c r="K273" s="2"/>
      <c r="L273" s="2"/>
      <c r="M273" s="2"/>
    </row>
    <row r="274" spans="1:13" s="3" customFormat="1" x14ac:dyDescent="0.2">
      <c r="A274" s="53"/>
      <c r="B274" s="23" t="s">
        <v>293</v>
      </c>
      <c r="C274" s="23"/>
      <c r="D274" s="23"/>
      <c r="E274" s="111"/>
      <c r="F274" s="54">
        <f>ROUND(SUM(F272:F273),2)</f>
        <v>0</v>
      </c>
      <c r="G274" s="2"/>
      <c r="I274" s="2"/>
      <c r="J274" s="2"/>
      <c r="K274" s="2"/>
      <c r="L274" s="2"/>
      <c r="M274" s="2"/>
    </row>
    <row r="275" spans="1:13" s="3" customFormat="1" ht="5.0999999999999996" customHeight="1" x14ac:dyDescent="0.2">
      <c r="A275" s="16"/>
      <c r="B275" s="14"/>
      <c r="C275" s="14"/>
      <c r="D275" s="14"/>
      <c r="E275" s="117"/>
      <c r="F275" s="22"/>
      <c r="G275" s="2"/>
      <c r="I275" s="2"/>
      <c r="J275" s="2"/>
      <c r="K275" s="2"/>
      <c r="L275" s="2"/>
      <c r="M275" s="2"/>
    </row>
    <row r="276" spans="1:13" s="3" customFormat="1" x14ac:dyDescent="0.2">
      <c r="A276" s="53"/>
      <c r="B276" s="23" t="s">
        <v>30</v>
      </c>
      <c r="C276" s="23"/>
      <c r="D276" s="23"/>
      <c r="E276" s="111"/>
      <c r="F276" s="54">
        <f>+F274+F269+F32</f>
        <v>0</v>
      </c>
      <c r="G276" s="54"/>
      <c r="I276" s="2"/>
      <c r="J276" s="2"/>
      <c r="K276" s="2"/>
      <c r="L276" s="2"/>
      <c r="M276" s="2"/>
    </row>
    <row r="277" spans="1:13" s="3" customFormat="1" x14ac:dyDescent="0.2">
      <c r="A277" s="16"/>
      <c r="B277" s="14"/>
      <c r="C277" s="14"/>
      <c r="D277" s="14"/>
      <c r="E277" s="117"/>
      <c r="F277" s="22"/>
      <c r="G277" s="2"/>
      <c r="I277" s="2"/>
      <c r="J277" s="2"/>
      <c r="K277" s="2"/>
      <c r="L277" s="2"/>
      <c r="M277" s="2"/>
    </row>
    <row r="278" spans="1:13" s="3" customFormat="1" x14ac:dyDescent="0.2">
      <c r="A278" s="16"/>
      <c r="B278" s="24" t="s">
        <v>19</v>
      </c>
      <c r="C278" s="25"/>
      <c r="D278" s="14"/>
      <c r="E278" s="117"/>
      <c r="F278" s="22"/>
      <c r="G278" s="2"/>
      <c r="I278" s="2"/>
      <c r="J278" s="2"/>
      <c r="K278" s="2"/>
      <c r="L278" s="2"/>
      <c r="M278" s="2"/>
    </row>
    <row r="279" spans="1:13" s="3" customFormat="1" x14ac:dyDescent="0.2">
      <c r="A279" s="16"/>
      <c r="B279" s="26" t="s">
        <v>20</v>
      </c>
      <c r="C279" s="27">
        <v>0.1</v>
      </c>
      <c r="D279" s="14"/>
      <c r="E279" s="117"/>
      <c r="F279" s="28">
        <f t="shared" ref="F279:F284" si="37">ROUND($F$276*C279,2)</f>
        <v>0</v>
      </c>
      <c r="G279" s="2"/>
      <c r="I279" s="2"/>
      <c r="J279" s="2"/>
      <c r="K279" s="2"/>
      <c r="L279" s="2"/>
      <c r="M279" s="2"/>
    </row>
    <row r="280" spans="1:13" s="3" customFormat="1" x14ac:dyDescent="0.2">
      <c r="A280" s="16"/>
      <c r="B280" s="26" t="s">
        <v>8</v>
      </c>
      <c r="C280" s="27">
        <v>2.5000000000000001E-2</v>
      </c>
      <c r="D280" s="14"/>
      <c r="E280" s="117"/>
      <c r="F280" s="28">
        <f t="shared" si="37"/>
        <v>0</v>
      </c>
      <c r="G280" s="2"/>
      <c r="I280" s="2"/>
      <c r="J280" s="2"/>
      <c r="K280" s="2"/>
      <c r="L280" s="2"/>
      <c r="M280" s="2"/>
    </row>
    <row r="281" spans="1:13" s="3" customFormat="1" x14ac:dyDescent="0.2">
      <c r="A281" s="16"/>
      <c r="B281" s="26" t="s">
        <v>21</v>
      </c>
      <c r="C281" s="27">
        <v>0.04</v>
      </c>
      <c r="D281" s="14"/>
      <c r="E281" s="117"/>
      <c r="F281" s="28">
        <f t="shared" si="37"/>
        <v>0</v>
      </c>
      <c r="G281" s="2"/>
      <c r="I281" s="2"/>
      <c r="J281" s="2"/>
      <c r="K281" s="2"/>
      <c r="L281" s="2"/>
      <c r="M281" s="2"/>
    </row>
    <row r="282" spans="1:13" s="3" customFormat="1" x14ac:dyDescent="0.2">
      <c r="A282" s="16"/>
      <c r="B282" s="26" t="s">
        <v>22</v>
      </c>
      <c r="C282" s="27">
        <v>0.03</v>
      </c>
      <c r="D282" s="14"/>
      <c r="E282" s="117"/>
      <c r="F282" s="28">
        <f t="shared" si="37"/>
        <v>0</v>
      </c>
      <c r="G282" s="2"/>
      <c r="I282" s="2"/>
      <c r="J282" s="2"/>
      <c r="K282" s="2"/>
      <c r="L282" s="2"/>
      <c r="M282" s="2"/>
    </row>
    <row r="283" spans="1:13" s="3" customFormat="1" x14ac:dyDescent="0.2">
      <c r="A283" s="16"/>
      <c r="B283" s="26" t="s">
        <v>23</v>
      </c>
      <c r="C283" s="27">
        <v>0.05</v>
      </c>
      <c r="D283" s="14"/>
      <c r="E283" s="117"/>
      <c r="F283" s="28">
        <f t="shared" si="37"/>
        <v>0</v>
      </c>
      <c r="G283" s="2"/>
      <c r="I283" s="2"/>
      <c r="J283" s="2"/>
      <c r="K283" s="2"/>
      <c r="L283" s="2"/>
      <c r="M283" s="2"/>
    </row>
    <row r="284" spans="1:13" s="3" customFormat="1" x14ac:dyDescent="0.2">
      <c r="A284" s="16"/>
      <c r="B284" s="26" t="s">
        <v>24</v>
      </c>
      <c r="C284" s="27">
        <v>1.4999999999999999E-2</v>
      </c>
      <c r="D284" s="14"/>
      <c r="E284" s="117"/>
      <c r="F284" s="28">
        <f t="shared" si="37"/>
        <v>0</v>
      </c>
      <c r="G284" s="2"/>
      <c r="I284" s="2"/>
      <c r="J284" s="2"/>
      <c r="K284" s="2"/>
      <c r="L284" s="2"/>
      <c r="M284" s="2"/>
    </row>
    <row r="285" spans="1:13" x14ac:dyDescent="0.2">
      <c r="A285" s="16"/>
      <c r="B285" s="26" t="s">
        <v>270</v>
      </c>
      <c r="C285" s="27">
        <v>0.18</v>
      </c>
      <c r="D285" s="14"/>
      <c r="E285" s="117"/>
      <c r="F285" s="28">
        <f>ROUND($F$279*C285,2)</f>
        <v>0</v>
      </c>
    </row>
    <row r="286" spans="1:13" x14ac:dyDescent="0.2">
      <c r="A286" s="16"/>
      <c r="B286" s="26" t="s">
        <v>25</v>
      </c>
      <c r="C286" s="27">
        <v>0.01</v>
      </c>
      <c r="D286" s="14"/>
      <c r="E286" s="117"/>
      <c r="F286" s="28">
        <f>ROUND($F$276*C286,2)</f>
        <v>0</v>
      </c>
    </row>
    <row r="287" spans="1:13" x14ac:dyDescent="0.2">
      <c r="A287" s="16"/>
      <c r="B287" s="26" t="s">
        <v>26</v>
      </c>
      <c r="C287" s="27">
        <v>1E-3</v>
      </c>
      <c r="D287" s="14"/>
      <c r="E287" s="117"/>
      <c r="F287" s="28">
        <f>ROUND($F$276*C287,2)</f>
        <v>0</v>
      </c>
    </row>
    <row r="288" spans="1:13" x14ac:dyDescent="0.2">
      <c r="A288" s="16"/>
      <c r="B288" s="26" t="s">
        <v>27</v>
      </c>
      <c r="C288" s="27">
        <v>0.05</v>
      </c>
      <c r="D288" s="14"/>
      <c r="E288" s="117"/>
      <c r="F288" s="28">
        <f>ROUND($F$276*C288,2)</f>
        <v>0</v>
      </c>
    </row>
    <row r="289" spans="1:8" s="1" customFormat="1" x14ac:dyDescent="0.2">
      <c r="A289" s="16"/>
      <c r="B289" s="24" t="s">
        <v>28</v>
      </c>
      <c r="C289" s="14"/>
      <c r="D289" s="14"/>
      <c r="E289" s="118"/>
      <c r="F289" s="88">
        <f>ROUND(SUM(F279:F288),2)</f>
        <v>0</v>
      </c>
      <c r="H289" s="6"/>
    </row>
    <row r="290" spans="1:8" ht="5.0999999999999996" customHeight="1" x14ac:dyDescent="0.2">
      <c r="A290" s="16"/>
      <c r="B290" s="14"/>
      <c r="C290" s="14"/>
      <c r="D290" s="14"/>
      <c r="E290" s="118"/>
      <c r="F290" s="22"/>
    </row>
    <row r="291" spans="1:8" x14ac:dyDescent="0.2">
      <c r="A291" s="89"/>
      <c r="B291" s="90" t="s">
        <v>271</v>
      </c>
      <c r="C291" s="91"/>
      <c r="D291" s="91"/>
      <c r="E291" s="119"/>
      <c r="F291" s="92">
        <f>ROUND(SUM(F276,F289),2)</f>
        <v>0</v>
      </c>
    </row>
    <row r="292" spans="1:8" x14ac:dyDescent="0.2">
      <c r="A292" s="1"/>
      <c r="B292" s="107"/>
      <c r="C292" s="107"/>
      <c r="D292" s="107"/>
      <c r="E292" s="107"/>
      <c r="F292" s="107"/>
    </row>
    <row r="293" spans="1:8" x14ac:dyDescent="0.2">
      <c r="A293" s="1"/>
      <c r="B293" s="1"/>
      <c r="C293" s="1"/>
      <c r="D293" s="1"/>
      <c r="E293" s="1"/>
      <c r="F293" s="1"/>
      <c r="H293" s="106"/>
    </row>
    <row r="294" spans="1:8" x14ac:dyDescent="0.2">
      <c r="A294" s="1"/>
      <c r="B294" s="1"/>
      <c r="C294" s="1"/>
      <c r="D294" s="1"/>
      <c r="E294" s="1"/>
      <c r="F294" s="1"/>
    </row>
    <row r="295" spans="1:8" x14ac:dyDescent="0.2">
      <c r="A295" s="1"/>
      <c r="B295" s="1"/>
      <c r="C295" s="1"/>
      <c r="D295" s="1"/>
      <c r="E295" s="1"/>
      <c r="F295" s="1"/>
    </row>
    <row r="296" spans="1:8" x14ac:dyDescent="0.2">
      <c r="A296" s="1"/>
      <c r="B296" s="1"/>
      <c r="C296" s="1"/>
      <c r="D296" s="1"/>
      <c r="E296" s="1"/>
      <c r="F296" s="1"/>
    </row>
    <row r="297" spans="1:8" x14ac:dyDescent="0.2">
      <c r="A297" s="1"/>
      <c r="B297" s="1"/>
      <c r="C297" s="1"/>
      <c r="D297" s="1"/>
      <c r="E297" s="1"/>
      <c r="F297" s="1"/>
    </row>
    <row r="298" spans="1:8" x14ac:dyDescent="0.2">
      <c r="A298" s="1"/>
      <c r="B298" s="1"/>
      <c r="C298" s="1"/>
      <c r="D298" s="1"/>
      <c r="E298" s="1"/>
      <c r="F298" s="1"/>
    </row>
    <row r="299" spans="1:8" x14ac:dyDescent="0.2">
      <c r="A299" s="1"/>
      <c r="B299" s="1"/>
      <c r="C299" s="1"/>
      <c r="D299" s="1"/>
      <c r="E299" s="1"/>
      <c r="F299" s="1"/>
    </row>
    <row r="300" spans="1:8" x14ac:dyDescent="0.2">
      <c r="A300" s="1"/>
      <c r="B300" s="94"/>
      <c r="C300" s="94"/>
      <c r="D300" s="94"/>
      <c r="E300" s="94"/>
      <c r="F300" s="1"/>
    </row>
    <row r="301" spans="1:8" x14ac:dyDescent="0.2">
      <c r="A301" s="1"/>
      <c r="B301" s="124"/>
      <c r="C301" s="124"/>
      <c r="D301" s="124"/>
      <c r="E301" s="124"/>
      <c r="F301" s="1"/>
    </row>
    <row r="302" spans="1:8" x14ac:dyDescent="0.2">
      <c r="A302" s="1"/>
      <c r="B302" s="1"/>
      <c r="C302" s="1"/>
      <c r="D302" s="1"/>
      <c r="E302" s="1"/>
      <c r="F302" s="1"/>
    </row>
    <row r="303" spans="1:8" x14ac:dyDescent="0.2">
      <c r="A303" s="1"/>
      <c r="B303" s="1"/>
      <c r="C303" s="1"/>
      <c r="D303" s="1"/>
      <c r="E303" s="1"/>
      <c r="F303" s="1"/>
    </row>
    <row r="304" spans="1:8" x14ac:dyDescent="0.2">
      <c r="A304" s="1"/>
      <c r="B304" s="1"/>
      <c r="C304" s="1"/>
      <c r="D304" s="1"/>
      <c r="E304" s="1"/>
      <c r="F304" s="1"/>
    </row>
    <row r="305" spans="1:6" x14ac:dyDescent="0.2">
      <c r="A305" s="1"/>
      <c r="B305" s="1"/>
      <c r="C305" s="1"/>
      <c r="D305" s="1"/>
      <c r="E305" s="1"/>
      <c r="F305" s="1"/>
    </row>
    <row r="306" spans="1:6" x14ac:dyDescent="0.2">
      <c r="A306" s="1"/>
      <c r="B306" s="1"/>
      <c r="C306" s="1"/>
      <c r="D306" s="1"/>
      <c r="E306" s="1"/>
      <c r="F306" s="1"/>
    </row>
    <row r="307" spans="1:6" x14ac:dyDescent="0.2">
      <c r="A307" s="1"/>
      <c r="B307" s="1"/>
      <c r="C307" s="1"/>
      <c r="D307" s="1"/>
      <c r="E307" s="1"/>
      <c r="F307" s="1"/>
    </row>
    <row r="308" spans="1:6" x14ac:dyDescent="0.2">
      <c r="A308" s="1"/>
      <c r="B308" s="11"/>
      <c r="C308" s="121"/>
      <c r="D308" s="121"/>
      <c r="E308" s="121"/>
      <c r="F308" s="121"/>
    </row>
    <row r="309" spans="1:6" x14ac:dyDescent="0.2">
      <c r="A309" s="1"/>
      <c r="B309" s="10"/>
      <c r="C309" s="122"/>
      <c r="D309" s="122"/>
      <c r="E309" s="122"/>
      <c r="F309" s="122"/>
    </row>
    <row r="310" spans="1:6" x14ac:dyDescent="0.2">
      <c r="A310" s="1"/>
      <c r="B310" s="1"/>
      <c r="C310" s="1"/>
      <c r="D310" s="1"/>
      <c r="E310" s="1"/>
      <c r="F310" s="1"/>
    </row>
    <row r="311" spans="1:6" x14ac:dyDescent="0.2">
      <c r="A311" s="1"/>
      <c r="B311" s="1"/>
      <c r="C311" s="1"/>
      <c r="D311" s="1"/>
      <c r="E311" s="1"/>
      <c r="F311" s="1"/>
    </row>
    <row r="312" spans="1:6" x14ac:dyDescent="0.2">
      <c r="A312" s="1"/>
      <c r="B312" s="1"/>
      <c r="C312" s="1"/>
      <c r="D312" s="1"/>
      <c r="E312" s="1"/>
      <c r="F312" s="1"/>
    </row>
    <row r="313" spans="1:6" x14ac:dyDescent="0.2">
      <c r="A313" s="1"/>
      <c r="B313" s="1"/>
      <c r="C313" s="1"/>
      <c r="D313" s="1"/>
      <c r="E313" s="1"/>
      <c r="F313" s="1"/>
    </row>
    <row r="314" spans="1:6" x14ac:dyDescent="0.2">
      <c r="A314" s="1"/>
      <c r="B314" s="1"/>
      <c r="C314" s="1"/>
      <c r="D314" s="1"/>
      <c r="E314" s="1"/>
      <c r="F314" s="1"/>
    </row>
    <row r="315" spans="1:6" x14ac:dyDescent="0.2">
      <c r="A315" s="1"/>
      <c r="B315" s="1"/>
      <c r="C315" s="1"/>
      <c r="D315" s="1"/>
      <c r="E315" s="1"/>
      <c r="F315" s="1"/>
    </row>
    <row r="316" spans="1:6" x14ac:dyDescent="0.2">
      <c r="A316" s="1"/>
      <c r="B316" s="1"/>
      <c r="C316" s="1"/>
      <c r="D316" s="1"/>
      <c r="E316" s="1"/>
      <c r="F316" s="1"/>
    </row>
    <row r="317" spans="1:6" x14ac:dyDescent="0.2">
      <c r="A317" s="1"/>
      <c r="B317" s="1"/>
      <c r="C317" s="1"/>
      <c r="D317" s="1"/>
      <c r="E317" s="1"/>
      <c r="F317" s="1"/>
    </row>
    <row r="318" spans="1:6" x14ac:dyDescent="0.2">
      <c r="A318" s="1"/>
      <c r="B318" s="1"/>
      <c r="C318" s="1"/>
      <c r="D318" s="1"/>
      <c r="E318" s="1"/>
      <c r="F318" s="1"/>
    </row>
    <row r="319" spans="1:6" x14ac:dyDescent="0.2">
      <c r="A319" s="1"/>
      <c r="B319" s="1"/>
      <c r="C319" s="1"/>
      <c r="D319" s="1"/>
      <c r="E319" s="1"/>
      <c r="F319" s="1"/>
    </row>
    <row r="320" spans="1:6" x14ac:dyDescent="0.2">
      <c r="A320" s="1"/>
      <c r="B320" s="1"/>
      <c r="C320" s="1"/>
      <c r="D320" s="1"/>
      <c r="E320" s="1"/>
      <c r="F320" s="1"/>
    </row>
  </sheetData>
  <sheetProtection algorithmName="SHA-512" hashValue="8ZDeV7yNBRPtcmKh3xp10ipE5RNOUsB4brnSlR/MRaZolQyDg+Mo89LL9dGiRC6JFG3j4FJMZUJKPOomZfwaWw==" saltValue="AAdGtZRsHp58um0V8a6zaw==" spinCount="100000" sheet="1" objects="1" scenarios="1"/>
  <mergeCells count="4">
    <mergeCell ref="B1:F1"/>
    <mergeCell ref="C308:F308"/>
    <mergeCell ref="C309:F309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75" orientation="portrait" r:id="rId1"/>
  <headerFooter>
    <oddFooter>&amp;CPág.&amp;P de &amp;N</oddFooter>
  </headerFooter>
  <rowBreaks count="2" manualBreakCount="2">
    <brk id="268" max="5" man="1"/>
    <brk id="27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LP-Parte B</vt:lpstr>
      <vt:lpstr>'LP-Parte B'!Área_de_impresión</vt:lpstr>
      <vt:lpstr>'LP-Parte B'!Títulos_a_imprimir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costo03</dc:creator>
  <cp:lastModifiedBy>Gustavo Adolfo Lemoine Cabreja</cp:lastModifiedBy>
  <cp:lastPrinted>2026-06-01T18:16:16Z</cp:lastPrinted>
  <dcterms:created xsi:type="dcterms:W3CDTF">2006-11-16T17:07:31Z</dcterms:created>
  <dcterms:modified xsi:type="dcterms:W3CDTF">2026-06-02T03:34:30Z</dcterms:modified>
</cp:coreProperties>
</file>