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JUNIO 2026\"/>
    </mc:Choice>
  </mc:AlternateContent>
  <bookViews>
    <workbookView xWindow="0" yWindow="0" windowWidth="15360" windowHeight="6405"/>
  </bookViews>
  <sheets>
    <sheet name="Notas a los estados financieros" sheetId="1" r:id="rId1"/>
    <sheet name="MOVIMIENTOS DE LOS ACTIVOS" sheetId="3" r:id="rId2"/>
    <sheet name="proyectos en proceso" sheetId="4" r:id="rId3"/>
  </sheets>
  <externalReferences>
    <externalReference r:id="rId4"/>
  </externalReferences>
  <definedNames>
    <definedName name="_xlnm.Print_Area" localSheetId="0">'Notas a los estados financieros'!$A$1:$C$317</definedName>
  </definedNames>
  <calcPr calcId="162913"/>
</workbook>
</file>

<file path=xl/calcChain.xml><?xml version="1.0" encoding="utf-8"?>
<calcChain xmlns="http://schemas.openxmlformats.org/spreadsheetml/2006/main">
  <c r="R215" i="4" l="1"/>
  <c r="S146" i="4"/>
  <c r="S215" i="4" s="1"/>
  <c r="Q122" i="4"/>
  <c r="Q121" i="4"/>
  <c r="Q120" i="4"/>
  <c r="Q37" i="4"/>
  <c r="Q215" i="4" s="1"/>
  <c r="P37" i="4"/>
  <c r="P24" i="4"/>
  <c r="P215" i="4" s="1"/>
  <c r="B240" i="1" l="1"/>
  <c r="C240" i="1"/>
  <c r="B228" i="1" l="1"/>
  <c r="C228" i="1"/>
  <c r="C171" i="1"/>
  <c r="G18" i="3" l="1"/>
  <c r="F18" i="3"/>
  <c r="E18" i="3"/>
  <c r="D18" i="3"/>
  <c r="C18" i="3"/>
  <c r="I17" i="3"/>
  <c r="I16" i="3"/>
  <c r="I15" i="3"/>
  <c r="I12" i="3"/>
  <c r="H9" i="3"/>
  <c r="G9" i="3"/>
  <c r="G19" i="3" s="1"/>
  <c r="F9" i="3"/>
  <c r="E9" i="3"/>
  <c r="D9" i="3"/>
  <c r="C9" i="3"/>
  <c r="B9" i="3"/>
  <c r="B19" i="3" s="1"/>
  <c r="I8" i="3"/>
  <c r="I7" i="3"/>
  <c r="I6" i="3"/>
  <c r="I5" i="3"/>
  <c r="I4" i="3"/>
  <c r="E19" i="3" l="1"/>
  <c r="H19" i="3"/>
  <c r="I18" i="3"/>
  <c r="C19" i="3"/>
  <c r="D19" i="3"/>
  <c r="F19" i="3"/>
  <c r="I9" i="3"/>
  <c r="I19" i="3" l="1"/>
  <c r="B288" i="1" l="1"/>
  <c r="C194" i="1" l="1"/>
  <c r="C164" i="1"/>
  <c r="C145" i="1"/>
  <c r="C137" i="1"/>
  <c r="C105" i="1"/>
  <c r="C96" i="1"/>
  <c r="C85" i="1"/>
  <c r="C78" i="1"/>
  <c r="C69" i="1"/>
  <c r="C62" i="1"/>
  <c r="C248" i="1" l="1"/>
  <c r="C252" i="1" l="1"/>
  <c r="C216" i="1"/>
  <c r="B216" i="1"/>
  <c r="B194" i="1" l="1"/>
  <c r="C277" i="1" l="1"/>
  <c r="B105" i="1" l="1"/>
  <c r="B96" i="1" l="1"/>
  <c r="B248" i="1" l="1"/>
  <c r="C263" i="1" l="1"/>
  <c r="B263" i="1"/>
  <c r="B311" i="1"/>
  <c r="B252" i="1" l="1"/>
  <c r="B85" i="1"/>
  <c r="C201" i="1" l="1"/>
  <c r="B201" i="1"/>
  <c r="C223" i="1"/>
  <c r="B223" i="1"/>
  <c r="B277" i="1"/>
  <c r="C288" i="1"/>
  <c r="C311" i="1"/>
  <c r="B171" i="1"/>
  <c r="C178" i="1"/>
  <c r="B178" i="1"/>
  <c r="B145" i="1"/>
  <c r="B137" i="1"/>
  <c r="B78" i="1"/>
  <c r="B69" i="1"/>
  <c r="B62" i="1"/>
  <c r="B164" i="1"/>
</calcChain>
</file>

<file path=xl/sharedStrings.xml><?xml version="1.0" encoding="utf-8"?>
<sst xmlns="http://schemas.openxmlformats.org/spreadsheetml/2006/main" count="2971" uniqueCount="777">
  <si>
    <t>PROPIEDAD, PLANTA YEQUIPO</t>
  </si>
  <si>
    <t xml:space="preserve">Anticipo  A Proveedores
</t>
  </si>
  <si>
    <t>Anticipo  A Contratistas</t>
  </si>
  <si>
    <t>Deducciones por garantia de obras</t>
  </si>
  <si>
    <t>Rtencion 10% alquileres</t>
  </si>
  <si>
    <t>Seguro familiar de salud</t>
  </si>
  <si>
    <t>Tesoreria de la seguridad social</t>
  </si>
  <si>
    <t>Otras deducciones en nominas</t>
  </si>
  <si>
    <t>Retencion 18% itbis Personas fisicas</t>
  </si>
  <si>
    <t>TOTAL DEDUCCCIONES  Y RETENCIONES POR PAGAR</t>
  </si>
  <si>
    <t xml:space="preserve">TOTAL TRANSFERENCIAS CORRIENTES
</t>
  </si>
  <si>
    <t>NOTAS A LOS ESTADOS FINANCIEROS</t>
  </si>
  <si>
    <t>2.1 RECONOCIMIENTO Y FUENTES DE INGRESOS</t>
  </si>
  <si>
    <t>Nivel 1: Precios (no ajustados) en mercados activos para activos idénticos.</t>
  </si>
  <si>
    <t>BASE DE MEDICION (nota 5)</t>
  </si>
  <si>
    <t>RESUMEN DE POLITICAS CONTABLES  SIGNIFICATIVAS (Nota 6)</t>
  </si>
  <si>
    <t>RECONOCIMIENTO Y FUENTES DE INGRESOS</t>
  </si>
  <si>
    <t>CUENTAS POR PAGAR</t>
  </si>
  <si>
    <t>DISPONIBILIDADES EN CAJA Y BANCOS (Nota 7)</t>
  </si>
  <si>
    <t>CAJA (NOTA 7.1)</t>
  </si>
  <si>
    <t>DESCRIPCION</t>
  </si>
  <si>
    <t>Caja chica nivel central</t>
  </si>
  <si>
    <t>TOTAL DISPONIBILIDAD EN CAJA</t>
  </si>
  <si>
    <t>Banreservas</t>
  </si>
  <si>
    <t>TOTAL DISPONIBILIDADES CAJA Y BANCOS</t>
  </si>
  <si>
    <t>DISPONIBILIDAD EN BANCOS (Nota 7.3)</t>
  </si>
  <si>
    <t>Banreservas-Cuenta operativa cede central</t>
  </si>
  <si>
    <t>Banreservas-Cuenta tesorería nacional (cut)</t>
  </si>
  <si>
    <t>Total Disponibilidad Bancos</t>
  </si>
  <si>
    <t>Cuentas Por Cobrar Clientes sector privado</t>
  </si>
  <si>
    <t>Otras Cuentas Por Cobrar</t>
  </si>
  <si>
    <t>TOTAL CUENTAS POR COBRAR</t>
  </si>
  <si>
    <t>INVENTARIOS (Nota 9)</t>
  </si>
  <si>
    <t>Inventario de materiales para consumo</t>
  </si>
  <si>
    <t>VER CUADRO ADJUNTO CON EL DETALLE DE LOS MOVIMIENTOS.</t>
  </si>
  <si>
    <t>Levantamientos Topográficos</t>
  </si>
  <si>
    <t>TOTAL ACTIVOS INTANGIBLES NETO</t>
  </si>
  <si>
    <t>Personal Desvinculados</t>
  </si>
  <si>
    <t>Proveedores Directos lnternos a Corto Plazo</t>
  </si>
  <si>
    <t>Ingresos por transacciones con contraprestación</t>
  </si>
  <si>
    <t>TOTAL INGRESOS POR CONTRAPRESTACION DE SERVICIOS</t>
  </si>
  <si>
    <t>Transferencias corriente del gobierno central</t>
  </si>
  <si>
    <t>TOTAL INGRESOS POR TRANSFERENCIAS Y DONACIONES</t>
  </si>
  <si>
    <t>Remuneraciones</t>
  </si>
  <si>
    <t>Sueldos fijos personal en trámites de pensión</t>
  </si>
  <si>
    <t>Compensación Por Horas Extraordinaria</t>
  </si>
  <si>
    <t>Pagos Normales A Jornales</t>
  </si>
  <si>
    <t>Otros servicios personales</t>
  </si>
  <si>
    <t>Regalía Pascual</t>
  </si>
  <si>
    <t>Indemnización Laboral</t>
  </si>
  <si>
    <t>Vacaciones</t>
  </si>
  <si>
    <t>Contribuciones AI Seguro De Riesgo Laboral</t>
  </si>
  <si>
    <t>Textiles, vestuarios</t>
  </si>
  <si>
    <t>Combustibles,  lubricantes, productos químicos</t>
  </si>
  <si>
    <t>Depreciación de Bienes Intangible</t>
  </si>
  <si>
    <t>Depreciación de Bienes Inmuebles</t>
  </si>
  <si>
    <t>Gasto amortización licencias informáticas</t>
  </si>
  <si>
    <t>Servicios básicos</t>
  </si>
  <si>
    <t>Publicidad, impresión y encuadernación</t>
  </si>
  <si>
    <t>Dietas y viáticos</t>
  </si>
  <si>
    <t>Transporte  y almacenaje</t>
  </si>
  <si>
    <t>Seguros</t>
  </si>
  <si>
    <t>Otros servicios</t>
  </si>
  <si>
    <t>TOTAL OTROS GASTOS</t>
  </si>
  <si>
    <r>
      <rPr>
        <sz val="12"/>
        <color rgb="FF111111"/>
        <rFont val="Calibri"/>
        <family val="2"/>
      </rPr>
      <t xml:space="preserve">El </t>
    </r>
    <r>
      <rPr>
        <sz val="12"/>
        <rFont val="Calibri"/>
        <family val="2"/>
      </rPr>
      <t xml:space="preserve">Instituto  Nacional  </t>
    </r>
    <r>
      <rPr>
        <sz val="12"/>
        <color rgb="FF111111"/>
        <rFont val="Calibri"/>
        <family val="2"/>
      </rPr>
      <t xml:space="preserve">de  </t>
    </r>
    <r>
      <rPr>
        <sz val="12"/>
        <rFont val="Calibri"/>
        <family val="2"/>
      </rPr>
      <t xml:space="preserve">Aguas  Potables  </t>
    </r>
    <r>
      <rPr>
        <sz val="12"/>
        <color rgb="FF181818"/>
        <rFont val="Calibri"/>
        <family val="2"/>
      </rPr>
      <t xml:space="preserve">y  </t>
    </r>
    <r>
      <rPr>
        <sz val="12"/>
        <rFont val="Calibri"/>
        <family val="2"/>
      </rPr>
      <t xml:space="preserve">Alcantarillados (INAPA)  </t>
    </r>
    <r>
      <rPr>
        <sz val="12"/>
        <color rgb="FF1A1A1A"/>
        <rFont val="Calibri"/>
        <family val="2"/>
      </rPr>
      <t xml:space="preserve">es </t>
    </r>
    <r>
      <rPr>
        <sz val="12"/>
        <color rgb="FF0A0A0A"/>
        <rFont val="Calibri"/>
        <family val="2"/>
      </rPr>
      <t xml:space="preserve">una </t>
    </r>
    <r>
      <rPr>
        <sz val="12"/>
        <rFont val="Calibri"/>
        <family val="2"/>
      </rPr>
      <t xml:space="preserve">entidad  </t>
    </r>
    <r>
      <rPr>
        <sz val="12"/>
        <color rgb="FF161616"/>
        <rFont val="Calibri"/>
        <family val="2"/>
      </rPr>
      <t xml:space="preserve">de  </t>
    </r>
    <r>
      <rPr>
        <sz val="12"/>
        <color rgb="FF0A0A0A"/>
        <rFont val="Calibri"/>
        <family val="2"/>
      </rPr>
      <t xml:space="preserve">servicios </t>
    </r>
    <r>
      <rPr>
        <sz val="12"/>
        <color rgb="FF131313"/>
        <rFont val="Calibri"/>
        <family val="2"/>
      </rPr>
      <t xml:space="preserve">públicos  y  </t>
    </r>
    <r>
      <rPr>
        <sz val="12"/>
        <rFont val="Calibri"/>
        <family val="2"/>
      </rPr>
      <t xml:space="preserve">funciona  </t>
    </r>
    <r>
      <rPr>
        <sz val="12"/>
        <color rgb="FF111111"/>
        <rFont val="Calibri"/>
        <family val="2"/>
      </rPr>
      <t xml:space="preserve">como  una  </t>
    </r>
    <r>
      <rPr>
        <sz val="12"/>
        <rFont val="Calibri"/>
        <family val="2"/>
      </rPr>
      <t xml:space="preserve">Institución  autónoma  </t>
    </r>
    <r>
      <rPr>
        <sz val="12"/>
        <color rgb="FF1A1A1A"/>
        <rFont val="Calibri"/>
        <family val="2"/>
      </rPr>
      <t xml:space="preserve">del  </t>
    </r>
    <r>
      <rPr>
        <sz val="12"/>
        <rFont val="Calibri"/>
        <family val="2"/>
      </rPr>
      <t xml:space="preserve">Estado,  </t>
    </r>
    <r>
      <rPr>
        <sz val="12"/>
        <color rgb="FF111111"/>
        <rFont val="Calibri"/>
        <family val="2"/>
      </rPr>
      <t xml:space="preserve">con  </t>
    </r>
    <r>
      <rPr>
        <sz val="12"/>
        <rFont val="Calibri"/>
        <family val="2"/>
      </rPr>
      <t xml:space="preserve">personalidad   </t>
    </r>
    <r>
      <rPr>
        <sz val="12"/>
        <color rgb="FF131313"/>
        <rFont val="Calibri"/>
        <family val="2"/>
      </rPr>
      <t xml:space="preserve">jurídica </t>
    </r>
    <r>
      <rPr>
        <sz val="12"/>
        <rFont val="Calibri"/>
        <family val="2"/>
      </rPr>
      <t xml:space="preserve">propia  </t>
    </r>
    <r>
      <rPr>
        <sz val="12"/>
        <color rgb="FF232323"/>
        <rFont val="Calibri"/>
        <family val="2"/>
      </rPr>
      <t xml:space="preserve">de  </t>
    </r>
    <r>
      <rPr>
        <sz val="12"/>
        <color rgb="FF0C0C0C"/>
        <rFont val="Calibri"/>
        <family val="2"/>
      </rPr>
      <t xml:space="preserve">duración  </t>
    </r>
    <r>
      <rPr>
        <sz val="12"/>
        <rFont val="Calibri"/>
        <family val="2"/>
      </rPr>
      <t xml:space="preserve">indefinida.   </t>
    </r>
    <r>
      <rPr>
        <sz val="12"/>
        <color rgb="FF181818"/>
        <rFont val="Calibri"/>
        <family val="2"/>
      </rPr>
      <t xml:space="preserve">Creada  </t>
    </r>
    <r>
      <rPr>
        <sz val="12"/>
        <rFont val="Calibri"/>
        <family val="2"/>
      </rPr>
      <t xml:space="preserve">mediante  la  Ley  5994  </t>
    </r>
    <r>
      <rPr>
        <sz val="12"/>
        <color rgb="FF181818"/>
        <rFont val="Calibri"/>
        <family val="2"/>
      </rPr>
      <t xml:space="preserve">de  </t>
    </r>
    <r>
      <rPr>
        <sz val="12"/>
        <rFont val="Calibri"/>
        <family val="2"/>
      </rPr>
      <t xml:space="preserve">fecha  </t>
    </r>
    <r>
      <rPr>
        <sz val="12"/>
        <color rgb="FF131313"/>
        <rFont val="Calibri"/>
        <family val="2"/>
      </rPr>
      <t xml:space="preserve">30  </t>
    </r>
    <r>
      <rPr>
        <sz val="12"/>
        <color rgb="FF181818"/>
        <rFont val="Calibri"/>
        <family val="2"/>
      </rPr>
      <t xml:space="preserve">de  </t>
    </r>
    <r>
      <rPr>
        <sz val="12"/>
        <color rgb="FF161616"/>
        <rFont val="Calibri"/>
        <family val="2"/>
      </rPr>
      <t xml:space="preserve">junio  </t>
    </r>
    <r>
      <rPr>
        <sz val="12"/>
        <color rgb="FF2D2D2D"/>
        <rFont val="Calibri"/>
        <family val="2"/>
      </rPr>
      <t xml:space="preserve">del  </t>
    </r>
    <r>
      <rPr>
        <sz val="12"/>
        <color rgb="FF131313"/>
        <rFont val="Calibri"/>
        <family val="2"/>
      </rPr>
      <t xml:space="preserve">1962 </t>
    </r>
    <r>
      <rPr>
        <sz val="12"/>
        <rFont val="Calibri"/>
        <family val="2"/>
      </rPr>
      <t xml:space="preserve">publicada </t>
    </r>
    <r>
      <rPr>
        <sz val="12"/>
        <color rgb="FF0C0C0C"/>
        <rFont val="Calibri"/>
        <family val="2"/>
      </rPr>
      <t xml:space="preserve">en </t>
    </r>
    <r>
      <rPr>
        <sz val="12"/>
        <rFont val="Calibri"/>
        <family val="2"/>
      </rPr>
      <t xml:space="preserve">la </t>
    </r>
    <r>
      <rPr>
        <sz val="12"/>
        <color rgb="FF151515"/>
        <rFont val="Calibri"/>
        <family val="2"/>
      </rPr>
      <t xml:space="preserve">Gaceta </t>
    </r>
    <r>
      <rPr>
        <sz val="12"/>
        <rFont val="Calibri"/>
        <family val="2"/>
      </rPr>
      <t xml:space="preserve">Oficial No.8680 </t>
    </r>
    <r>
      <rPr>
        <sz val="12"/>
        <color rgb="FF0E0E0E"/>
        <rFont val="Calibri"/>
        <family val="2"/>
      </rPr>
      <t xml:space="preserve">del </t>
    </r>
    <r>
      <rPr>
        <sz val="12"/>
        <rFont val="Calibri"/>
        <family val="2"/>
      </rPr>
      <t xml:space="preserve">11 </t>
    </r>
    <r>
      <rPr>
        <sz val="12"/>
        <color rgb="FF1A1A1A"/>
        <rFont val="Calibri"/>
        <family val="2"/>
      </rPr>
      <t xml:space="preserve">de </t>
    </r>
    <r>
      <rPr>
        <sz val="12"/>
        <rFont val="Calibri"/>
        <family val="2"/>
      </rPr>
      <t xml:space="preserve">agosto </t>
    </r>
    <r>
      <rPr>
        <sz val="12"/>
        <color rgb="FF1A1A1A"/>
        <rFont val="Calibri"/>
        <family val="2"/>
      </rPr>
      <t xml:space="preserve">del </t>
    </r>
    <r>
      <rPr>
        <sz val="12"/>
        <color rgb="FF131313"/>
        <rFont val="Calibri"/>
        <family val="2"/>
      </rPr>
      <t>1962.</t>
    </r>
  </si>
  <si>
    <r>
      <rPr>
        <sz val="12"/>
        <color rgb="FF1C1C1C"/>
        <rFont val="Calibri"/>
        <family val="2"/>
      </rPr>
      <t xml:space="preserve">La  </t>
    </r>
    <r>
      <rPr>
        <sz val="12"/>
        <color rgb="FF0C0C0C"/>
        <rFont val="Calibri"/>
        <family val="2"/>
      </rPr>
      <t xml:space="preserve">misión  </t>
    </r>
    <r>
      <rPr>
        <sz val="12"/>
        <rFont val="Calibri"/>
        <family val="2"/>
      </rPr>
      <t xml:space="preserve">principal  </t>
    </r>
    <r>
      <rPr>
        <sz val="12"/>
        <color rgb="FF161616"/>
        <rFont val="Calibri"/>
        <family val="2"/>
      </rPr>
      <t xml:space="preserve">es  </t>
    </r>
    <r>
      <rPr>
        <sz val="12"/>
        <rFont val="Calibri"/>
        <family val="2"/>
      </rPr>
      <t xml:space="preserve">dotar  </t>
    </r>
    <r>
      <rPr>
        <sz val="12"/>
        <color rgb="FF151515"/>
        <rFont val="Calibri"/>
        <family val="2"/>
      </rPr>
      <t xml:space="preserve">de  </t>
    </r>
    <r>
      <rPr>
        <sz val="12"/>
        <rFont val="Calibri"/>
        <family val="2"/>
      </rPr>
      <t xml:space="preserve">sistemas  adecuados  de  abastecimientos </t>
    </r>
    <r>
      <rPr>
        <sz val="12"/>
        <color rgb="FF1F1F1F"/>
        <rFont val="Calibri"/>
        <family val="2"/>
      </rPr>
      <t xml:space="preserve">de  </t>
    </r>
    <r>
      <rPr>
        <sz val="12"/>
        <color rgb="FF161616"/>
        <rFont val="Calibri"/>
        <family val="2"/>
      </rPr>
      <t xml:space="preserve">aguas  </t>
    </r>
    <r>
      <rPr>
        <sz val="12"/>
        <rFont val="Calibri"/>
        <family val="2"/>
      </rPr>
      <t xml:space="preserve">potables  </t>
    </r>
    <r>
      <rPr>
        <sz val="12"/>
        <color rgb="FF262626"/>
        <rFont val="Calibri"/>
        <family val="2"/>
      </rPr>
      <t xml:space="preserve">y
</t>
    </r>
    <r>
      <rPr>
        <sz val="12"/>
        <color rgb="FF111111"/>
        <rFont val="Calibri"/>
        <family val="2"/>
      </rPr>
      <t xml:space="preserve">aguas </t>
    </r>
    <r>
      <rPr>
        <sz val="12"/>
        <color rgb="FF0F0F0F"/>
        <rFont val="Calibri"/>
        <family val="2"/>
      </rPr>
      <t xml:space="preserve">servidas </t>
    </r>
    <r>
      <rPr>
        <sz val="12"/>
        <color rgb="FF282828"/>
        <rFont val="Calibri"/>
        <family val="2"/>
      </rPr>
      <t xml:space="preserve">a </t>
    </r>
    <r>
      <rPr>
        <sz val="12"/>
        <rFont val="Calibri"/>
        <family val="2"/>
      </rPr>
      <t xml:space="preserve">las poblaciones  urbanas </t>
    </r>
    <r>
      <rPr>
        <sz val="12"/>
        <color rgb="FF151515"/>
        <rFont val="Calibri"/>
        <family val="2"/>
      </rPr>
      <t xml:space="preserve">y </t>
    </r>
    <r>
      <rPr>
        <sz val="12"/>
        <rFont val="Calibri"/>
        <family val="2"/>
      </rPr>
      <t xml:space="preserve">rurales </t>
    </r>
    <r>
      <rPr>
        <sz val="12"/>
        <color rgb="FF111111"/>
        <rFont val="Calibri"/>
        <family val="2"/>
      </rPr>
      <t xml:space="preserve">en </t>
    </r>
    <r>
      <rPr>
        <sz val="12"/>
        <rFont val="Calibri"/>
        <family val="2"/>
      </rPr>
      <t>donde tiene jurisdicción.</t>
    </r>
  </si>
  <si>
    <r>
      <t xml:space="preserve">Los  </t>
    </r>
    <r>
      <rPr>
        <sz val="12"/>
        <color rgb="FF0E0E0E"/>
        <rFont val="Calibri"/>
        <family val="2"/>
      </rPr>
      <t xml:space="preserve">Estados  </t>
    </r>
    <r>
      <rPr>
        <sz val="12"/>
        <rFont val="Calibri"/>
        <family val="2"/>
      </rPr>
      <t xml:space="preserve">Financieros  del  Instituto  Nacional  </t>
    </r>
    <r>
      <rPr>
        <sz val="12"/>
        <color rgb="FF161616"/>
        <rFont val="Calibri"/>
        <family val="2"/>
      </rPr>
      <t xml:space="preserve">de  </t>
    </r>
    <r>
      <rPr>
        <sz val="12"/>
        <color rgb="FF0E0E0E"/>
        <rFont val="Calibri"/>
        <family val="2"/>
      </rPr>
      <t xml:space="preserve">Aguas  </t>
    </r>
    <r>
      <rPr>
        <sz val="12"/>
        <rFont val="Calibri"/>
        <family val="2"/>
      </rPr>
      <t xml:space="preserve">Potables  y  Alcantarillados  han  sido </t>
    </r>
    <r>
      <rPr>
        <sz val="12"/>
        <color rgb="FF151515"/>
        <rFont val="Calibri"/>
        <family val="2"/>
      </rPr>
      <t xml:space="preserve">preparados  </t>
    </r>
    <r>
      <rPr>
        <sz val="12"/>
        <color rgb="FF161616"/>
        <rFont val="Calibri"/>
        <family val="2"/>
      </rPr>
      <t xml:space="preserve">de  </t>
    </r>
    <r>
      <rPr>
        <sz val="12"/>
        <rFont val="Calibri"/>
        <family val="2"/>
      </rPr>
      <t xml:space="preserve">conformidad  </t>
    </r>
    <r>
      <rPr>
        <sz val="12"/>
        <color rgb="FF0C0C0C"/>
        <rFont val="Calibri"/>
        <family val="2"/>
      </rPr>
      <t xml:space="preserve">con  </t>
    </r>
    <r>
      <rPr>
        <sz val="12"/>
        <color rgb="FF282828"/>
        <rFont val="Calibri"/>
        <family val="2"/>
      </rPr>
      <t xml:space="preserve">las  </t>
    </r>
    <r>
      <rPr>
        <sz val="12"/>
        <rFont val="Calibri"/>
        <family val="2"/>
      </rPr>
      <t xml:space="preserve">Normas  Internacionales  </t>
    </r>
    <r>
      <rPr>
        <sz val="12"/>
        <color rgb="FF1A1A1A"/>
        <rFont val="Calibri"/>
        <family val="2"/>
      </rPr>
      <t xml:space="preserve">de  </t>
    </r>
    <r>
      <rPr>
        <sz val="12"/>
        <rFont val="Calibri"/>
        <family val="2"/>
      </rPr>
      <t xml:space="preserve">Contabilidad  para  </t>
    </r>
    <r>
      <rPr>
        <sz val="12"/>
        <color rgb="FF2A2A2A"/>
        <rFont val="Calibri"/>
        <family val="2"/>
      </rPr>
      <t xml:space="preserve">el  </t>
    </r>
    <r>
      <rPr>
        <sz val="12"/>
        <rFont val="Calibri"/>
        <family val="2"/>
      </rPr>
      <t xml:space="preserve">Sector público  (NICSP),  </t>
    </r>
    <r>
      <rPr>
        <sz val="12"/>
        <color rgb="FF111111"/>
        <rFont val="Calibri"/>
        <family val="2"/>
      </rPr>
      <t xml:space="preserve">adoptadas  </t>
    </r>
    <r>
      <rPr>
        <sz val="12"/>
        <rFont val="Calibri"/>
        <family val="2"/>
      </rPr>
      <t xml:space="preserve">por  </t>
    </r>
    <r>
      <rPr>
        <sz val="12"/>
        <color rgb="FF242424"/>
        <rFont val="Calibri"/>
        <family val="2"/>
      </rPr>
      <t xml:space="preserve">la  </t>
    </r>
    <r>
      <rPr>
        <sz val="12"/>
        <rFont val="Calibri"/>
        <family val="2"/>
      </rPr>
      <t xml:space="preserve">Dirección  General  </t>
    </r>
    <r>
      <rPr>
        <sz val="12"/>
        <color rgb="FF1C1C1C"/>
        <rFont val="Calibri"/>
        <family val="2"/>
      </rPr>
      <t xml:space="preserve">de  </t>
    </r>
    <r>
      <rPr>
        <sz val="12"/>
        <rFont val="Calibri"/>
        <family val="2"/>
      </rPr>
      <t xml:space="preserve">Contabilidad  Gubernamental  de  </t>
    </r>
    <r>
      <rPr>
        <sz val="12"/>
        <color rgb="FF1C1C1C"/>
        <rFont val="Calibri"/>
        <family val="2"/>
      </rPr>
      <t xml:space="preserve">la </t>
    </r>
    <r>
      <rPr>
        <sz val="12"/>
        <rFont val="Calibri"/>
        <family val="2"/>
      </rPr>
      <t>Republica dominicana (Digecog).</t>
    </r>
  </si>
  <si>
    <r>
      <t xml:space="preserve">La emisión y aprobación final </t>
    </r>
    <r>
      <rPr>
        <sz val="12"/>
        <color rgb="FF1A1A1A"/>
        <rFont val="Calibri"/>
        <family val="2"/>
      </rPr>
      <t xml:space="preserve">de </t>
    </r>
    <r>
      <rPr>
        <sz val="12"/>
        <color rgb="FF212121"/>
        <rFont val="Calibri"/>
        <family val="2"/>
      </rPr>
      <t xml:space="preserve">los </t>
    </r>
    <r>
      <rPr>
        <sz val="12"/>
        <color rgb="FF0E0E0E"/>
        <rFont val="Calibri"/>
        <family val="2"/>
      </rPr>
      <t xml:space="preserve">estados </t>
    </r>
    <r>
      <rPr>
        <sz val="12"/>
        <rFont val="Calibri"/>
        <family val="2"/>
      </rPr>
      <t xml:space="preserve">financieros  </t>
    </r>
    <r>
      <rPr>
        <sz val="12"/>
        <color rgb="FF181818"/>
        <rFont val="Calibri"/>
        <family val="2"/>
      </rPr>
      <t xml:space="preserve">debe </t>
    </r>
    <r>
      <rPr>
        <sz val="12"/>
        <color rgb="FF212121"/>
        <rFont val="Calibri"/>
        <family val="2"/>
      </rPr>
      <t xml:space="preserve">ser </t>
    </r>
    <r>
      <rPr>
        <sz val="12"/>
        <rFont val="Calibri"/>
        <family val="2"/>
      </rPr>
      <t xml:space="preserve">autorizada por </t>
    </r>
    <r>
      <rPr>
        <sz val="12"/>
        <color rgb="FF1F1F1F"/>
        <rFont val="Calibri"/>
        <family val="2"/>
      </rPr>
      <t xml:space="preserve">el </t>
    </r>
    <r>
      <rPr>
        <sz val="12"/>
        <rFont val="Calibri"/>
        <family val="2"/>
      </rPr>
      <t xml:space="preserve">funcionario </t>
    </r>
    <r>
      <rPr>
        <sz val="12"/>
        <color rgb="FF131313"/>
        <rFont val="Calibri"/>
        <family val="2"/>
      </rPr>
      <t xml:space="preserve">de </t>
    </r>
    <r>
      <rPr>
        <sz val="12"/>
        <color rgb="FF1F1F1F"/>
        <rFont val="Calibri"/>
        <family val="2"/>
      </rPr>
      <t xml:space="preserve">más </t>
    </r>
    <r>
      <rPr>
        <sz val="12"/>
        <color rgb="FF161616"/>
        <rFont val="Calibri"/>
        <family val="2"/>
      </rPr>
      <t xml:space="preserve">alto </t>
    </r>
    <r>
      <rPr>
        <sz val="12"/>
        <rFont val="Calibri"/>
        <family val="2"/>
      </rPr>
      <t>nivel</t>
    </r>
  </si>
  <si>
    <r>
      <rPr>
        <sz val="12"/>
        <color rgb="FF0E0E0E"/>
        <rFont val="Calibri"/>
        <family val="2"/>
      </rPr>
      <t xml:space="preserve">Los  ingresos  </t>
    </r>
    <r>
      <rPr>
        <sz val="12"/>
        <color rgb="FF212121"/>
        <rFont val="Calibri"/>
        <family val="2"/>
      </rPr>
      <t xml:space="preserve">del  </t>
    </r>
    <r>
      <rPr>
        <sz val="12"/>
        <rFont val="Calibri"/>
        <family val="2"/>
      </rPr>
      <t xml:space="preserve">Instituto  Nacional  </t>
    </r>
    <r>
      <rPr>
        <sz val="12"/>
        <color rgb="FF2B2B2B"/>
        <rFont val="Calibri"/>
        <family val="2"/>
      </rPr>
      <t xml:space="preserve">de  </t>
    </r>
    <r>
      <rPr>
        <sz val="12"/>
        <rFont val="Calibri"/>
        <family val="2"/>
      </rPr>
      <t xml:space="preserve">Aguas  Potables  y  Alcantarillados </t>
    </r>
    <r>
      <rPr>
        <sz val="12"/>
        <color rgb="FF2D2D2D"/>
        <rFont val="Calibri"/>
        <family val="2"/>
      </rPr>
      <t xml:space="preserve">se  </t>
    </r>
    <r>
      <rPr>
        <sz val="12"/>
        <rFont val="Calibri"/>
        <family val="2"/>
      </rPr>
      <t xml:space="preserve">reconocen  </t>
    </r>
    <r>
      <rPr>
        <sz val="12"/>
        <color rgb="FF161616"/>
        <rFont val="Calibri"/>
        <family val="2"/>
      </rPr>
      <t xml:space="preserve">cuando son </t>
    </r>
    <r>
      <rPr>
        <sz val="12"/>
        <rFont val="Calibri"/>
        <family val="2"/>
      </rPr>
      <t xml:space="preserve">devengados  independientemente  </t>
    </r>
    <r>
      <rPr>
        <sz val="12"/>
        <color rgb="FF0C0C0C"/>
        <rFont val="Calibri"/>
        <family val="2"/>
      </rPr>
      <t xml:space="preserve">de  </t>
    </r>
    <r>
      <rPr>
        <sz val="12"/>
        <rFont val="Calibri"/>
        <family val="2"/>
      </rPr>
      <t xml:space="preserve">que  no  </t>
    </r>
    <r>
      <rPr>
        <sz val="12"/>
        <color rgb="FF111111"/>
        <rFont val="Calibri"/>
        <family val="2"/>
      </rPr>
      <t xml:space="preserve">se </t>
    </r>
    <r>
      <rPr>
        <sz val="12"/>
        <rFont val="Calibri"/>
        <family val="2"/>
      </rPr>
      <t xml:space="preserve">hayan  percibidos.  Los mismos  </t>
    </r>
    <r>
      <rPr>
        <sz val="12"/>
        <color rgb="FF070707"/>
        <rFont val="Calibri"/>
        <family val="2"/>
      </rPr>
      <t xml:space="preserve">provienen </t>
    </r>
    <r>
      <rPr>
        <sz val="12"/>
        <color rgb="FF1A1A1A"/>
        <rFont val="Calibri"/>
        <family val="2"/>
      </rPr>
      <t xml:space="preserve">del </t>
    </r>
    <r>
      <rPr>
        <sz val="12"/>
        <rFont val="Calibri"/>
        <family val="2"/>
      </rPr>
      <t xml:space="preserve">cobro del servicio </t>
    </r>
    <r>
      <rPr>
        <sz val="12"/>
        <color rgb="FF131313"/>
        <rFont val="Calibri"/>
        <family val="2"/>
      </rPr>
      <t xml:space="preserve">de </t>
    </r>
    <r>
      <rPr>
        <sz val="12"/>
        <rFont val="Calibri"/>
        <family val="2"/>
      </rPr>
      <t>agua, alcantarillado sanitario y asignaciones del Gobierno Central.</t>
    </r>
  </si>
  <si>
    <r>
      <rPr>
        <sz val="12"/>
        <color rgb="FF111111"/>
        <rFont val="Calibri"/>
        <family val="2"/>
      </rPr>
      <t xml:space="preserve">Las   </t>
    </r>
    <r>
      <rPr>
        <sz val="12"/>
        <rFont val="Calibri"/>
        <family val="2"/>
      </rPr>
      <t xml:space="preserve">estimaciones   </t>
    </r>
    <r>
      <rPr>
        <sz val="12"/>
        <color rgb="FF0F0F0F"/>
        <rFont val="Calibri"/>
        <family val="2"/>
      </rPr>
      <t xml:space="preserve">y   supuestos   </t>
    </r>
    <r>
      <rPr>
        <sz val="12"/>
        <rFont val="Calibri"/>
        <family val="2"/>
      </rPr>
      <t xml:space="preserve">relevantes   son   revisados   regularmente,   las   </t>
    </r>
    <r>
      <rPr>
        <sz val="12"/>
        <color rgb="FF181818"/>
        <rFont val="Calibri"/>
        <family val="2"/>
      </rPr>
      <t xml:space="preserve">cuales   </t>
    </r>
    <r>
      <rPr>
        <sz val="12"/>
        <color rgb="FF262626"/>
        <rFont val="Calibri"/>
        <family val="2"/>
      </rPr>
      <t xml:space="preserve">son </t>
    </r>
    <r>
      <rPr>
        <sz val="12"/>
        <rFont val="Calibri"/>
        <family val="2"/>
      </rPr>
      <t>reconocidas prospectivamente</t>
    </r>
  </si>
  <si>
    <r>
      <rPr>
        <sz val="12"/>
        <color rgb="FF131313"/>
        <rFont val="Calibri"/>
        <family val="2"/>
      </rPr>
      <t xml:space="preserve">La </t>
    </r>
    <r>
      <rPr>
        <sz val="12"/>
        <rFont val="Calibri"/>
        <family val="2"/>
      </rPr>
      <t xml:space="preserve">entidad cuenta con </t>
    </r>
    <r>
      <rPr>
        <sz val="12"/>
        <color rgb="FF0C0C0C"/>
        <rFont val="Calibri"/>
        <family val="2"/>
      </rPr>
      <t xml:space="preserve">un </t>
    </r>
    <r>
      <rPr>
        <sz val="12"/>
        <rFont val="Calibri"/>
        <family val="2"/>
      </rPr>
      <t xml:space="preserve">marco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 xml:space="preserve">control establecido en relación con el cálculo </t>
    </r>
    <r>
      <rPr>
        <sz val="12"/>
        <color rgb="FF111111"/>
        <rFont val="Calibri"/>
        <family val="2"/>
      </rPr>
      <t xml:space="preserve">de </t>
    </r>
    <r>
      <rPr>
        <sz val="12"/>
        <color rgb="FF242424"/>
        <rFont val="Calibri"/>
        <family val="2"/>
      </rPr>
      <t xml:space="preserve">los </t>
    </r>
    <r>
      <rPr>
        <sz val="12"/>
        <rFont val="Calibri"/>
        <family val="2"/>
      </rPr>
      <t xml:space="preserve">valores razonables  y  tiene  la  responsabilidad  general  por  la  supervisión  de  todas  las  </t>
    </r>
    <r>
      <rPr>
        <sz val="12"/>
        <color rgb="FF0C0C0C"/>
        <rFont val="Calibri"/>
        <family val="2"/>
      </rPr>
      <t xml:space="preserve">mediciones </t>
    </r>
    <r>
      <rPr>
        <sz val="12"/>
        <rFont val="Calibri"/>
        <family val="2"/>
      </rPr>
      <t xml:space="preserve">significativas de </t>
    </r>
    <r>
      <rPr>
        <sz val="12"/>
        <color rgb="FF0F0F0F"/>
        <rFont val="Calibri"/>
        <family val="2"/>
      </rPr>
      <t xml:space="preserve">este </t>
    </r>
    <r>
      <rPr>
        <sz val="12"/>
        <rFont val="Calibri"/>
        <family val="2"/>
      </rPr>
      <t xml:space="preserve">incluyendo los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niveles 3.</t>
    </r>
  </si>
  <si>
    <r>
      <t xml:space="preserve">Cuando  </t>
    </r>
    <r>
      <rPr>
        <sz val="12"/>
        <color rgb="FF161616"/>
        <rFont val="Calibri"/>
        <family val="2"/>
      </rPr>
      <t xml:space="preserve">se  </t>
    </r>
    <r>
      <rPr>
        <sz val="12"/>
        <rFont val="Calibri"/>
        <family val="2"/>
      </rPr>
      <t xml:space="preserve">mide  el  </t>
    </r>
    <r>
      <rPr>
        <sz val="12"/>
        <color rgb="FF080808"/>
        <rFont val="Calibri"/>
        <family val="2"/>
      </rPr>
      <t xml:space="preserve">valor  </t>
    </r>
    <r>
      <rPr>
        <sz val="12"/>
        <rFont val="Calibri"/>
        <family val="2"/>
      </rPr>
      <t xml:space="preserve">razonable  </t>
    </r>
    <r>
      <rPr>
        <sz val="12"/>
        <color rgb="FF0A0A0A"/>
        <rFont val="Calibri"/>
        <family val="2"/>
      </rPr>
      <t xml:space="preserve">de  </t>
    </r>
    <r>
      <rPr>
        <sz val="12"/>
        <rFont val="Calibri"/>
        <family val="2"/>
      </rPr>
      <t xml:space="preserve">un  activo  </t>
    </r>
    <r>
      <rPr>
        <sz val="12"/>
        <color rgb="FF0C0C0C"/>
        <rFont val="Calibri"/>
        <family val="2"/>
      </rPr>
      <t xml:space="preserve">o  </t>
    </r>
    <r>
      <rPr>
        <sz val="12"/>
        <rFont val="Calibri"/>
        <family val="2"/>
      </rPr>
      <t xml:space="preserve">pasivo,  </t>
    </r>
    <r>
      <rPr>
        <sz val="12"/>
        <color rgb="FF1C1C1C"/>
        <rFont val="Calibri"/>
        <family val="2"/>
      </rPr>
      <t xml:space="preserve">el  </t>
    </r>
    <r>
      <rPr>
        <sz val="12"/>
        <rFont val="Calibri"/>
        <family val="2"/>
      </rPr>
      <t xml:space="preserve">instituto  nacional  de  aguas potables  y  alcantarillados utiliza  siempre  que  sea  posible,  precios  cotizados  en  </t>
    </r>
    <r>
      <rPr>
        <sz val="12"/>
        <color rgb="FF0F0F0F"/>
        <rFont val="Calibri"/>
        <family val="2"/>
      </rPr>
      <t xml:space="preserve">un  mercado </t>
    </r>
    <r>
      <rPr>
        <sz val="12"/>
        <rFont val="Calibri"/>
        <family val="2"/>
      </rPr>
      <t>activo.</t>
    </r>
  </si>
  <si>
    <r>
      <rPr>
        <sz val="12"/>
        <color rgb="FF1C1C1C"/>
        <rFont val="Calibri"/>
        <family val="2"/>
      </rPr>
      <t xml:space="preserve">Si </t>
    </r>
    <r>
      <rPr>
        <sz val="12"/>
        <rFont val="Calibri"/>
        <family val="2"/>
      </rPr>
      <t xml:space="preserve">el mercado  para un activo  </t>
    </r>
    <r>
      <rPr>
        <sz val="12"/>
        <color rgb="FF262626"/>
        <rFont val="Calibri"/>
        <family val="2"/>
      </rPr>
      <t xml:space="preserve">o </t>
    </r>
    <r>
      <rPr>
        <sz val="12"/>
        <rFont val="Calibri"/>
        <family val="2"/>
      </rPr>
      <t xml:space="preserve">pasivo  no  </t>
    </r>
    <r>
      <rPr>
        <sz val="12"/>
        <color rgb="FF161616"/>
        <rFont val="Calibri"/>
        <family val="2"/>
      </rPr>
      <t xml:space="preserve">es </t>
    </r>
    <r>
      <rPr>
        <sz val="12"/>
        <rFont val="Calibri"/>
        <family val="2"/>
      </rPr>
      <t xml:space="preserve">activo,  la entidad  establecerá  el </t>
    </r>
    <r>
      <rPr>
        <sz val="12"/>
        <color rgb="FF1A1A1A"/>
        <rFont val="Calibri"/>
        <family val="2"/>
      </rPr>
      <t xml:space="preserve">valor  </t>
    </r>
    <r>
      <rPr>
        <sz val="12"/>
        <color rgb="FF0C0C0C"/>
        <rFont val="Calibri"/>
        <family val="2"/>
      </rPr>
      <t xml:space="preserve">razonable </t>
    </r>
    <r>
      <rPr>
        <sz val="12"/>
        <rFont val="Calibri"/>
        <family val="2"/>
      </rPr>
      <t xml:space="preserve">utilizando  una  técnica  de valoración,  </t>
    </r>
    <r>
      <rPr>
        <sz val="12"/>
        <color rgb="FF212121"/>
        <rFont val="Calibri"/>
        <family val="2"/>
      </rPr>
      <t xml:space="preserve">con </t>
    </r>
    <r>
      <rPr>
        <sz val="12"/>
        <rFont val="Calibri"/>
        <family val="2"/>
      </rPr>
      <t xml:space="preserve">esta  se busca  establecer  cuál  será  el </t>
    </r>
    <r>
      <rPr>
        <sz val="12"/>
        <color rgb="FF0C0C0C"/>
        <rFont val="Calibri"/>
        <family val="2"/>
      </rPr>
      <t xml:space="preserve">precio  </t>
    </r>
    <r>
      <rPr>
        <sz val="12"/>
        <rFont val="Calibri"/>
        <family val="2"/>
      </rPr>
      <t xml:space="preserve">de </t>
    </r>
    <r>
      <rPr>
        <sz val="12"/>
        <color rgb="FF181818"/>
        <rFont val="Calibri"/>
        <family val="2"/>
      </rPr>
      <t xml:space="preserve">una </t>
    </r>
    <r>
      <rPr>
        <sz val="12"/>
        <rFont val="Calibri"/>
        <family val="2"/>
      </rPr>
      <t>transacción realizada a la fecha de medición.</t>
    </r>
  </si>
  <si>
    <r>
      <rPr>
        <sz val="12"/>
        <color rgb="FF181818"/>
        <rFont val="Calibri"/>
        <family val="2"/>
      </rPr>
      <t xml:space="preserve">Los </t>
    </r>
    <r>
      <rPr>
        <sz val="12"/>
        <rFont val="Calibri"/>
        <family val="2"/>
      </rPr>
      <t>valores se clasifican en niveles distintos dentro de una jerarquía como sigue:</t>
    </r>
  </si>
  <si>
    <r>
      <t xml:space="preserve">Nivel 2: Datos diferentes de </t>
    </r>
    <r>
      <rPr>
        <sz val="12"/>
        <color rgb="FF181818"/>
        <rFont val="Calibri"/>
        <family val="2"/>
      </rPr>
      <t xml:space="preserve">los </t>
    </r>
    <r>
      <rPr>
        <sz val="12"/>
        <rFont val="Calibri"/>
        <family val="2"/>
      </rPr>
      <t xml:space="preserve">precios cotizados incluidos en el nivel 1 que  sean observados para </t>
    </r>
    <r>
      <rPr>
        <sz val="12"/>
        <color rgb="FF0A0A0A"/>
        <rFont val="Calibri"/>
        <family val="2"/>
      </rPr>
      <t xml:space="preserve">el </t>
    </r>
    <r>
      <rPr>
        <sz val="12"/>
        <color rgb="FF0F0F0F"/>
        <rFont val="Calibri"/>
        <family val="2"/>
      </rPr>
      <t xml:space="preserve">activo </t>
    </r>
    <r>
      <rPr>
        <sz val="12"/>
        <color rgb="FF161616"/>
        <rFont val="Calibri"/>
        <family val="2"/>
      </rPr>
      <t xml:space="preserve">o </t>
    </r>
    <r>
      <rPr>
        <sz val="12"/>
        <rFont val="Calibri"/>
        <family val="2"/>
      </rPr>
      <t>pasivo, ya sea directa (precios) o indirectamente (derivados de los precios)</t>
    </r>
  </si>
  <si>
    <r>
      <rPr>
        <sz val="12"/>
        <rFont val="Calibri"/>
        <family val="2"/>
      </rPr>
      <t xml:space="preserve">Nivel  </t>
    </r>
    <r>
      <rPr>
        <sz val="12"/>
        <color rgb="FF0C0C0C"/>
        <rFont val="Calibri"/>
        <family val="2"/>
      </rPr>
      <t xml:space="preserve">3:  </t>
    </r>
    <r>
      <rPr>
        <sz val="12"/>
        <rFont val="Calibri"/>
        <family val="2"/>
      </rPr>
      <t xml:space="preserve">Datos  para  el  activo  </t>
    </r>
    <r>
      <rPr>
        <sz val="12"/>
        <color rgb="FF2B2B2B"/>
        <rFont val="Calibri"/>
        <family val="2"/>
      </rPr>
      <t xml:space="preserve">o  </t>
    </r>
    <r>
      <rPr>
        <sz val="12"/>
        <rFont val="Calibri"/>
        <family val="2"/>
      </rPr>
      <t xml:space="preserve">pasivo  que  </t>
    </r>
    <r>
      <rPr>
        <sz val="12"/>
        <color rgb="FF1F1F1F"/>
        <rFont val="Calibri"/>
        <family val="2"/>
      </rPr>
      <t xml:space="preserve">no  </t>
    </r>
    <r>
      <rPr>
        <sz val="12"/>
        <rFont val="Calibri"/>
        <family val="2"/>
      </rPr>
      <t xml:space="preserve">se  basan  en  datos  de  mercados  observables
</t>
    </r>
    <r>
      <rPr>
        <sz val="12"/>
        <color rgb="FF0A0A0A"/>
        <rFont val="Calibri"/>
        <family val="2"/>
      </rPr>
      <t xml:space="preserve">(variables </t>
    </r>
    <r>
      <rPr>
        <sz val="12"/>
        <color rgb="FF1C1C1C"/>
        <rFont val="Calibri"/>
        <family val="2"/>
      </rPr>
      <t xml:space="preserve">no </t>
    </r>
    <r>
      <rPr>
        <sz val="12"/>
        <rFont val="Calibri"/>
        <family val="2"/>
      </rPr>
      <t>observables)</t>
    </r>
  </si>
  <si>
    <r>
      <rPr>
        <sz val="12"/>
        <color rgb="FF1A1A1A"/>
        <rFont val="Calibri"/>
        <family val="2"/>
      </rPr>
      <t xml:space="preserve">Si las </t>
    </r>
    <r>
      <rPr>
        <sz val="12"/>
        <rFont val="Calibri"/>
        <family val="2"/>
      </rPr>
      <t xml:space="preserve">variables  usadas para medir el valor razonable  de </t>
    </r>
    <r>
      <rPr>
        <sz val="12"/>
        <color rgb="FF0F0F0F"/>
        <rFont val="Calibri"/>
        <family val="2"/>
      </rPr>
      <t xml:space="preserve">un </t>
    </r>
    <r>
      <rPr>
        <sz val="12"/>
        <rFont val="Calibri"/>
        <family val="2"/>
      </rPr>
      <t xml:space="preserve">activo  </t>
    </r>
    <r>
      <rPr>
        <sz val="12"/>
        <color rgb="FF1F1F1F"/>
        <rFont val="Calibri"/>
        <family val="2"/>
      </rPr>
      <t xml:space="preserve">o </t>
    </r>
    <r>
      <rPr>
        <sz val="12"/>
        <rFont val="Calibri"/>
        <family val="2"/>
      </rPr>
      <t xml:space="preserve">pasivo  pueden clasificarse </t>
    </r>
    <r>
      <rPr>
        <sz val="12"/>
        <color rgb="FF0F0F0F"/>
        <rFont val="Calibri"/>
        <family val="2"/>
      </rPr>
      <t xml:space="preserve">en </t>
    </r>
    <r>
      <rPr>
        <sz val="12"/>
        <rFont val="Calibri"/>
        <family val="2"/>
      </rPr>
      <t xml:space="preserve">niveles distintos de la jerarquía del valor razonable,  entonces la medición </t>
    </r>
    <r>
      <rPr>
        <sz val="12"/>
        <color rgb="FF151515"/>
        <rFont val="Calibri"/>
        <family val="2"/>
      </rPr>
      <t xml:space="preserve">se </t>
    </r>
    <r>
      <rPr>
        <sz val="12"/>
        <rFont val="Calibri"/>
        <family val="2"/>
      </rPr>
      <t xml:space="preserve">clasifica en </t>
    </r>
    <r>
      <rPr>
        <sz val="12"/>
        <color rgb="FF111111"/>
        <rFont val="Calibri"/>
        <family val="2"/>
      </rPr>
      <t xml:space="preserve">su </t>
    </r>
    <r>
      <rPr>
        <sz val="12"/>
        <rFont val="Calibri"/>
        <family val="2"/>
      </rPr>
      <t xml:space="preserve">totalidad </t>
    </r>
    <r>
      <rPr>
        <sz val="12"/>
        <color rgb="FF0F0F0F"/>
        <rFont val="Calibri"/>
        <family val="2"/>
      </rPr>
      <t xml:space="preserve">en </t>
    </r>
    <r>
      <rPr>
        <sz val="12"/>
        <rFont val="Calibri"/>
        <family val="2"/>
      </rPr>
      <t xml:space="preserve">el mismo nivel </t>
    </r>
    <r>
      <rPr>
        <sz val="12"/>
        <color rgb="FF0C0C0C"/>
        <rFont val="Calibri"/>
        <family val="2"/>
      </rPr>
      <t xml:space="preserve">de </t>
    </r>
    <r>
      <rPr>
        <sz val="12"/>
        <color rgb="FF0F0F0F"/>
        <rFont val="Calibri"/>
        <family val="2"/>
      </rPr>
      <t xml:space="preserve">la </t>
    </r>
    <r>
      <rPr>
        <sz val="12"/>
        <rFont val="Calibri"/>
        <family val="2"/>
      </rPr>
      <t xml:space="preserve">jerarquía que la variable </t>
    </r>
    <r>
      <rPr>
        <sz val="12"/>
        <color rgb="FF080808"/>
        <rFont val="Calibri"/>
        <family val="2"/>
      </rPr>
      <t xml:space="preserve">más </t>
    </r>
    <r>
      <rPr>
        <sz val="12"/>
        <rFont val="Calibri"/>
        <family val="2"/>
      </rPr>
      <t xml:space="preserve">bajo que sea significativa </t>
    </r>
    <r>
      <rPr>
        <sz val="12"/>
        <color rgb="FF131313"/>
        <rFont val="Calibri"/>
        <family val="2"/>
      </rPr>
      <t xml:space="preserve">para </t>
    </r>
    <r>
      <rPr>
        <sz val="12"/>
        <color rgb="FF1C1C1C"/>
        <rFont val="Calibri"/>
        <family val="2"/>
      </rPr>
      <t xml:space="preserve">la </t>
    </r>
    <r>
      <rPr>
        <sz val="12"/>
        <rFont val="Calibri"/>
        <family val="2"/>
      </rPr>
      <t>medición total.</t>
    </r>
  </si>
  <si>
    <r>
      <rPr>
        <sz val="12"/>
        <color rgb="FF161616"/>
        <rFont val="Calibri"/>
        <family val="2"/>
      </rPr>
      <t xml:space="preserve">EL </t>
    </r>
    <r>
      <rPr>
        <sz val="12"/>
        <rFont val="Calibri"/>
        <family val="2"/>
      </rPr>
      <t xml:space="preserve">Instituto  nacional  </t>
    </r>
    <r>
      <rPr>
        <sz val="12"/>
        <color rgb="FF0C0C0C"/>
        <rFont val="Calibri"/>
        <family val="2"/>
      </rPr>
      <t xml:space="preserve">de </t>
    </r>
    <r>
      <rPr>
        <sz val="12"/>
        <color rgb="FF0F0F0F"/>
        <rFont val="Calibri"/>
        <family val="2"/>
      </rPr>
      <t xml:space="preserve">aguas </t>
    </r>
    <r>
      <rPr>
        <sz val="12"/>
        <rFont val="Calibri"/>
        <family val="2"/>
      </rPr>
      <t xml:space="preserve">potables  </t>
    </r>
    <r>
      <rPr>
        <sz val="12"/>
        <color rgb="FF0A0A0A"/>
        <rFont val="Calibri"/>
        <family val="2"/>
      </rPr>
      <t xml:space="preserve">y </t>
    </r>
    <r>
      <rPr>
        <sz val="12"/>
        <rFont val="Calibri"/>
        <family val="2"/>
      </rPr>
      <t xml:space="preserve">alcantarillados reconoce  las transferencias entre  </t>
    </r>
    <r>
      <rPr>
        <sz val="12"/>
        <color rgb="FF1F1F1F"/>
        <rFont val="Calibri"/>
        <family val="2"/>
      </rPr>
      <t xml:space="preserve">los </t>
    </r>
    <r>
      <rPr>
        <sz val="12"/>
        <rFont val="Calibri"/>
        <family val="2"/>
      </rPr>
      <t xml:space="preserve">niveles de </t>
    </r>
    <r>
      <rPr>
        <sz val="12"/>
        <color rgb="FF0C0C0C"/>
        <rFont val="Calibri"/>
        <family val="2"/>
      </rPr>
      <t xml:space="preserve">la </t>
    </r>
    <r>
      <rPr>
        <sz val="12"/>
        <rFont val="Calibri"/>
        <family val="2"/>
      </rPr>
      <t xml:space="preserve">jerarquía del valor razonable  </t>
    </r>
    <r>
      <rPr>
        <sz val="12"/>
        <color rgb="FF0F0F0F"/>
        <rFont val="Calibri"/>
        <family val="2"/>
      </rPr>
      <t xml:space="preserve">al </t>
    </r>
    <r>
      <rPr>
        <sz val="12"/>
        <rFont val="Calibri"/>
        <family val="2"/>
      </rPr>
      <t xml:space="preserve">final del periodo sobre </t>
    </r>
    <r>
      <rPr>
        <sz val="12"/>
        <color rgb="FF080808"/>
        <rFont val="Calibri"/>
        <family val="2"/>
      </rPr>
      <t xml:space="preserve">el </t>
    </r>
    <r>
      <rPr>
        <sz val="12"/>
        <rFont val="Calibri"/>
        <family val="2"/>
      </rPr>
      <t xml:space="preserve">que se informa durante el </t>
    </r>
    <r>
      <rPr>
        <sz val="12"/>
        <color rgb="FF0F0F0F"/>
        <rFont val="Calibri"/>
        <family val="2"/>
      </rPr>
      <t xml:space="preserve">que </t>
    </r>
    <r>
      <rPr>
        <sz val="12"/>
        <rFont val="Calibri"/>
        <family val="2"/>
      </rPr>
      <t xml:space="preserve">ocurrió el </t>
    </r>
    <r>
      <rPr>
        <sz val="12"/>
        <color rgb="FF0F0F0F"/>
        <rFont val="Calibri"/>
        <family val="2"/>
      </rPr>
      <t>cambio.</t>
    </r>
  </si>
  <si>
    <r>
      <rPr>
        <sz val="12"/>
        <rFont val="Calibri"/>
        <family val="2"/>
      </rPr>
      <t xml:space="preserve">Aquí  </t>
    </r>
    <r>
      <rPr>
        <sz val="12"/>
        <color rgb="FF0F0F0F"/>
        <rFont val="Calibri"/>
        <family val="2"/>
      </rPr>
      <t xml:space="preserve">se  </t>
    </r>
    <r>
      <rPr>
        <sz val="12"/>
        <rFont val="Calibri"/>
        <family val="2"/>
      </rPr>
      <t xml:space="preserve">detalla  todo  lo  relacionado  </t>
    </r>
    <r>
      <rPr>
        <sz val="12"/>
        <color rgb="FF1A1A1A"/>
        <rFont val="Calibri"/>
        <family val="2"/>
      </rPr>
      <t xml:space="preserve">con  </t>
    </r>
    <r>
      <rPr>
        <sz val="12"/>
        <rFont val="Calibri"/>
        <family val="2"/>
      </rPr>
      <t xml:space="preserve">las  principales  políticas  contables  significativa  </t>
    </r>
    <r>
      <rPr>
        <sz val="12"/>
        <color rgb="FF1F1F1F"/>
        <rFont val="Calibri"/>
        <family val="2"/>
      </rPr>
      <t xml:space="preserve">como
</t>
    </r>
    <r>
      <rPr>
        <sz val="12"/>
        <rFont val="Calibri"/>
        <family val="2"/>
      </rPr>
      <t xml:space="preserve">podría </t>
    </r>
    <r>
      <rPr>
        <sz val="12"/>
        <color rgb="FF161616"/>
        <rFont val="Calibri"/>
        <family val="2"/>
      </rPr>
      <t xml:space="preserve">ser, </t>
    </r>
    <r>
      <rPr>
        <sz val="12"/>
        <rFont val="Calibri"/>
        <family val="2"/>
      </rPr>
      <t xml:space="preserve">sin que esta enunciación </t>
    </r>
    <r>
      <rPr>
        <sz val="12"/>
        <color rgb="FF1C1C1C"/>
        <rFont val="Calibri"/>
        <family val="2"/>
      </rPr>
      <t xml:space="preserve">se </t>
    </r>
    <r>
      <rPr>
        <sz val="12"/>
        <rFont val="Calibri"/>
        <family val="2"/>
      </rPr>
      <t>considere limitativa.</t>
    </r>
  </si>
  <si>
    <r>
      <rPr>
        <b/>
        <sz val="12"/>
        <rFont val="Calibri"/>
        <family val="2"/>
      </rPr>
      <t xml:space="preserve">INVENTARIO DE MATERIALES
</t>
    </r>
    <r>
      <rPr>
        <sz val="12"/>
        <rFont val="Calibri"/>
        <family val="2"/>
      </rPr>
      <t>Es valorado costo promedio</t>
    </r>
  </si>
  <si>
    <r>
      <rPr>
        <sz val="12"/>
        <color rgb="FF0E0E0E"/>
        <rFont val="Calibri"/>
        <family val="2"/>
      </rPr>
      <t xml:space="preserve">Los   </t>
    </r>
    <r>
      <rPr>
        <sz val="12"/>
        <rFont val="Calibri"/>
        <family val="2"/>
      </rPr>
      <t xml:space="preserve">pasivos   son   reconocidos   cuando   </t>
    </r>
    <r>
      <rPr>
        <sz val="12"/>
        <color rgb="FF2B2B2B"/>
        <rFont val="Calibri"/>
        <family val="2"/>
      </rPr>
      <t xml:space="preserve">se   </t>
    </r>
    <r>
      <rPr>
        <sz val="12"/>
        <color rgb="FF0F0F0F"/>
        <rFont val="Calibri"/>
        <family val="2"/>
      </rPr>
      <t xml:space="preserve">ha   </t>
    </r>
    <r>
      <rPr>
        <sz val="12"/>
        <rFont val="Calibri"/>
        <family val="2"/>
      </rPr>
      <t xml:space="preserve">recibido   </t>
    </r>
    <r>
      <rPr>
        <sz val="12"/>
        <color rgb="FF131313"/>
        <rFont val="Calibri"/>
        <family val="2"/>
      </rPr>
      <t xml:space="preserve">el  </t>
    </r>
    <r>
      <rPr>
        <sz val="12"/>
        <rFont val="Calibri"/>
        <family val="2"/>
      </rPr>
      <t xml:space="preserve">bien  </t>
    </r>
    <r>
      <rPr>
        <sz val="12"/>
        <color rgb="FF262626"/>
        <rFont val="Calibri"/>
        <family val="2"/>
      </rPr>
      <t xml:space="preserve">o   </t>
    </r>
    <r>
      <rPr>
        <sz val="12"/>
        <rFont val="Calibri"/>
        <family val="2"/>
      </rPr>
      <t xml:space="preserve">servicio   que   </t>
    </r>
    <r>
      <rPr>
        <sz val="12"/>
        <color rgb="FF0E0E0E"/>
        <rFont val="Calibri"/>
        <family val="2"/>
      </rPr>
      <t xml:space="preserve">los   genera
</t>
    </r>
    <r>
      <rPr>
        <sz val="12"/>
        <rFont val="Calibri"/>
        <family val="2"/>
      </rPr>
      <t xml:space="preserve">independiente  del momento en </t>
    </r>
    <r>
      <rPr>
        <sz val="12"/>
        <color rgb="FF0F0F0F"/>
        <rFont val="Calibri"/>
        <family val="2"/>
      </rPr>
      <t xml:space="preserve">el </t>
    </r>
    <r>
      <rPr>
        <sz val="12"/>
        <rFont val="Calibri"/>
        <family val="2"/>
      </rPr>
      <t xml:space="preserve">que </t>
    </r>
    <r>
      <rPr>
        <sz val="12"/>
        <color rgb="FF131313"/>
        <rFont val="Calibri"/>
        <family val="2"/>
      </rPr>
      <t xml:space="preserve">se </t>
    </r>
    <r>
      <rPr>
        <sz val="12"/>
        <rFont val="Calibri"/>
        <family val="2"/>
      </rPr>
      <t>realiza el pago.</t>
    </r>
  </si>
  <si>
    <r>
      <rPr>
        <sz val="12"/>
        <color rgb="FF0C0C0C"/>
        <rFont val="Calibri"/>
        <family val="2"/>
      </rPr>
      <t xml:space="preserve">Caja </t>
    </r>
    <r>
      <rPr>
        <sz val="12"/>
        <rFont val="Calibri"/>
        <family val="2"/>
      </rPr>
      <t>chicas acueductos</t>
    </r>
  </si>
  <si>
    <r>
      <t xml:space="preserve">CAJA </t>
    </r>
    <r>
      <rPr>
        <b/>
        <sz val="12"/>
        <color rgb="FF131313"/>
        <rFont val="Calibri"/>
        <family val="2"/>
      </rPr>
      <t xml:space="preserve">Y </t>
    </r>
    <r>
      <rPr>
        <b/>
        <sz val="12"/>
        <rFont val="Calibri"/>
        <family val="2"/>
      </rPr>
      <t>BANCOS (Nota 7.2)</t>
    </r>
  </si>
  <si>
    <r>
      <rPr>
        <sz val="12"/>
        <color rgb="FF131313"/>
        <rFont val="Calibri"/>
        <family val="2"/>
      </rPr>
      <t>Cajas</t>
    </r>
  </si>
  <si>
    <r>
      <rPr>
        <sz val="12"/>
        <color rgb="FF161616"/>
        <rFont val="Calibri"/>
        <family val="2"/>
      </rPr>
      <t xml:space="preserve">Banco </t>
    </r>
    <r>
      <rPr>
        <sz val="12"/>
        <rFont val="Calibri"/>
        <family val="2"/>
      </rPr>
      <t>Popular Dominicano</t>
    </r>
  </si>
  <si>
    <r>
      <rPr>
        <sz val="12"/>
        <color rgb="FF0A0A0A"/>
        <rFont val="Calibri"/>
        <family val="2"/>
      </rPr>
      <t xml:space="preserve">Banco </t>
    </r>
    <r>
      <rPr>
        <sz val="12"/>
        <rFont val="Calibri"/>
        <family val="2"/>
      </rPr>
      <t>Popular Dominicano-Cuenta colectora</t>
    </r>
  </si>
  <si>
    <r>
      <t xml:space="preserve">CUENTAS POR COBRAR (Nota </t>
    </r>
    <r>
      <rPr>
        <b/>
        <sz val="12"/>
        <color rgb="FF0C0C0C"/>
        <rFont val="Calibri"/>
        <family val="2"/>
      </rPr>
      <t>8)</t>
    </r>
  </si>
  <si>
    <r>
      <rPr>
        <sz val="12"/>
        <color rgb="FF080808"/>
        <rFont val="Calibri"/>
        <family val="2"/>
      </rPr>
      <t xml:space="preserve">Fianzas </t>
    </r>
    <r>
      <rPr>
        <sz val="12"/>
        <rFont val="Calibri"/>
        <family val="2"/>
      </rPr>
      <t>Para Depósitos</t>
    </r>
  </si>
  <si>
    <r>
      <rPr>
        <b/>
        <sz val="12"/>
        <color rgb="FF080808"/>
        <rFont val="Calibri"/>
        <family val="2"/>
      </rPr>
      <t xml:space="preserve">TOTAL </t>
    </r>
    <r>
      <rPr>
        <b/>
        <sz val="12"/>
        <rFont val="Calibri"/>
        <family val="2"/>
      </rPr>
      <t>INVENTARIOS</t>
    </r>
  </si>
  <si>
    <r>
      <t xml:space="preserve">Paquetes </t>
    </r>
    <r>
      <rPr>
        <sz val="12"/>
        <color rgb="FF242424"/>
        <rFont val="Calibri"/>
        <family val="2"/>
      </rPr>
      <t xml:space="preserve">Y </t>
    </r>
    <r>
      <rPr>
        <sz val="12"/>
        <rFont val="Calibri"/>
        <family val="2"/>
      </rPr>
      <t>Programas de Computación</t>
    </r>
  </si>
  <si>
    <r>
      <t xml:space="preserve">Estudios </t>
    </r>
    <r>
      <rPr>
        <sz val="12"/>
        <color rgb="FF1C1C1C"/>
        <rFont val="Calibri"/>
        <family val="2"/>
      </rPr>
      <t xml:space="preserve">Y </t>
    </r>
    <r>
      <rPr>
        <sz val="12"/>
        <rFont val="Calibri"/>
        <family val="2"/>
      </rPr>
      <t>Proyectos</t>
    </r>
  </si>
  <si>
    <r>
      <t xml:space="preserve">Diseños </t>
    </r>
    <r>
      <rPr>
        <sz val="12"/>
        <color rgb="FF0C0C0C"/>
        <rFont val="Calibri"/>
        <family val="2"/>
      </rPr>
      <t xml:space="preserve">Y </t>
    </r>
    <r>
      <rPr>
        <sz val="12"/>
        <rFont val="Calibri"/>
        <family val="2"/>
      </rPr>
      <t xml:space="preserve">Dibujos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Ingeniería</t>
    </r>
  </si>
  <si>
    <r>
      <t xml:space="preserve">Contratistas Directos lnternos </t>
    </r>
    <r>
      <rPr>
        <sz val="12"/>
        <color rgb="FF212121"/>
        <rFont val="Calibri"/>
        <family val="2"/>
      </rPr>
      <t xml:space="preserve">a </t>
    </r>
    <r>
      <rPr>
        <sz val="12"/>
        <rFont val="Calibri"/>
        <family val="2"/>
      </rPr>
      <t>Corto Plazo</t>
    </r>
  </si>
  <si>
    <r>
      <t xml:space="preserve">TOTAL CUENTAS POR PAGAR </t>
    </r>
    <r>
      <rPr>
        <b/>
        <sz val="12"/>
        <color rgb="FF080808"/>
        <rFont val="Calibri"/>
        <family val="2"/>
      </rPr>
      <t xml:space="preserve">A </t>
    </r>
    <r>
      <rPr>
        <b/>
        <sz val="12"/>
        <rFont val="Calibri"/>
        <family val="2"/>
      </rPr>
      <t>CORTO PLAZO</t>
    </r>
  </si>
  <si>
    <r>
      <t xml:space="preserve">Fianza </t>
    </r>
    <r>
      <rPr>
        <sz val="12"/>
        <color rgb="FF161616"/>
        <rFont val="Calibri"/>
        <family val="2"/>
      </rPr>
      <t xml:space="preserve">de </t>
    </r>
    <r>
      <rPr>
        <sz val="12"/>
        <color rgb="FF111111"/>
        <rFont val="Calibri"/>
        <family val="2"/>
      </rPr>
      <t xml:space="preserve">los </t>
    </r>
    <r>
      <rPr>
        <sz val="12"/>
        <rFont val="Calibri"/>
        <family val="2"/>
      </rPr>
      <t>clientes</t>
    </r>
  </si>
  <si>
    <r>
      <t xml:space="preserve">Transferencias de </t>
    </r>
    <r>
      <rPr>
        <sz val="12"/>
        <color rgb="FF080808"/>
        <rFont val="Calibri"/>
        <family val="2"/>
      </rPr>
      <t xml:space="preserve">capital </t>
    </r>
    <r>
      <rPr>
        <sz val="12"/>
        <rFont val="Calibri"/>
        <family val="2"/>
      </rPr>
      <t>del gobierno central</t>
    </r>
  </si>
  <si>
    <r>
      <rPr>
        <sz val="12"/>
        <color rgb="FF0E0E0E"/>
        <rFont val="Calibri"/>
        <family val="2"/>
      </rPr>
      <t xml:space="preserve">Otros </t>
    </r>
    <r>
      <rPr>
        <sz val="12"/>
        <rFont val="Calibri"/>
        <family val="2"/>
      </rPr>
      <t>ingresos</t>
    </r>
  </si>
  <si>
    <r>
      <t xml:space="preserve">TOTAL RECARGO, MULTAS </t>
    </r>
    <r>
      <rPr>
        <b/>
        <sz val="12"/>
        <color rgb="FF0F0F0F"/>
        <rFont val="Calibri"/>
        <family val="2"/>
      </rPr>
      <t xml:space="preserve">Y </t>
    </r>
    <r>
      <rPr>
        <b/>
        <sz val="12"/>
        <rFont val="Calibri"/>
        <family val="2"/>
      </rPr>
      <t>OTROS INGRESOS</t>
    </r>
  </si>
  <si>
    <r>
      <rPr>
        <sz val="12"/>
        <color rgb="FF151515"/>
        <rFont val="Calibri"/>
        <family val="2"/>
      </rPr>
      <t xml:space="preserve">Sueldos </t>
    </r>
    <r>
      <rPr>
        <sz val="12"/>
        <rFont val="Calibri"/>
        <family val="2"/>
      </rPr>
      <t>Fijos</t>
    </r>
  </si>
  <si>
    <r>
      <rPr>
        <sz val="12"/>
        <color rgb="FF0C0C0C"/>
        <rFont val="Calibri"/>
        <family val="2"/>
      </rPr>
      <t xml:space="preserve">Sueldo Personal </t>
    </r>
    <r>
      <rPr>
        <sz val="12"/>
        <rFont val="Calibri"/>
        <family val="2"/>
      </rPr>
      <t xml:space="preserve">Temporero </t>
    </r>
    <r>
      <rPr>
        <sz val="12"/>
        <color rgb="FF1C1C1C"/>
        <rFont val="Calibri"/>
        <family val="2"/>
      </rPr>
      <t xml:space="preserve">/ </t>
    </r>
    <r>
      <rPr>
        <sz val="12"/>
        <color rgb="FF111111"/>
        <rFont val="Calibri"/>
        <family val="2"/>
      </rPr>
      <t xml:space="preserve">Sueldo </t>
    </r>
    <r>
      <rPr>
        <sz val="12"/>
        <rFont val="Calibri"/>
        <family val="2"/>
      </rPr>
      <t>Personal Contra</t>
    </r>
  </si>
  <si>
    <r>
      <t xml:space="preserve">Compensación  </t>
    </r>
    <r>
      <rPr>
        <sz val="12"/>
        <color rgb="FF0A0A0A"/>
        <rFont val="Calibri"/>
        <family val="2"/>
      </rPr>
      <t xml:space="preserve">Por </t>
    </r>
    <r>
      <rPr>
        <sz val="12"/>
        <rFont val="Calibri"/>
        <family val="2"/>
      </rPr>
      <t xml:space="preserve">Servicio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Seguridad</t>
    </r>
  </si>
  <si>
    <r>
      <t xml:space="preserve">Incentivo </t>
    </r>
    <r>
      <rPr>
        <sz val="12"/>
        <color rgb="FF0F0F0F"/>
        <rFont val="Calibri"/>
        <family val="2"/>
      </rPr>
      <t xml:space="preserve">por </t>
    </r>
    <r>
      <rPr>
        <sz val="12"/>
        <rFont val="Calibri"/>
        <family val="2"/>
      </rPr>
      <t xml:space="preserve">cumplimiento 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indicadores</t>
    </r>
  </si>
  <si>
    <r>
      <t xml:space="preserve">Compensación  extraordinaria </t>
    </r>
    <r>
      <rPr>
        <sz val="12"/>
        <color rgb="FF111111"/>
        <rFont val="Calibri"/>
        <family val="2"/>
      </rPr>
      <t>anual</t>
    </r>
  </si>
  <si>
    <r>
      <t xml:space="preserve">Contribuciones AI </t>
    </r>
    <r>
      <rPr>
        <sz val="12"/>
        <color rgb="FF161616"/>
        <rFont val="Calibri"/>
        <family val="2"/>
      </rPr>
      <t xml:space="preserve">Seguro </t>
    </r>
    <r>
      <rPr>
        <sz val="12"/>
        <rFont val="Calibri"/>
        <family val="2"/>
      </rPr>
      <t>De Salud</t>
    </r>
  </si>
  <si>
    <r>
      <t xml:space="preserve">Contribuciones AI Seguro </t>
    </r>
    <r>
      <rPr>
        <sz val="12"/>
        <color rgb="FF0E0E0E"/>
        <rFont val="Calibri"/>
        <family val="2"/>
      </rPr>
      <t xml:space="preserve">De </t>
    </r>
    <r>
      <rPr>
        <sz val="12"/>
        <rFont val="Calibri"/>
        <family val="2"/>
      </rPr>
      <t>Pensiones</t>
    </r>
  </si>
  <si>
    <r>
      <t xml:space="preserve">Ayudas y donaciones </t>
    </r>
    <r>
      <rPr>
        <sz val="12"/>
        <color rgb="FF232323"/>
        <rFont val="Calibri"/>
        <family val="2"/>
      </rPr>
      <t xml:space="preserve">a </t>
    </r>
    <r>
      <rPr>
        <sz val="12"/>
        <rFont val="Calibri"/>
        <family val="2"/>
      </rPr>
      <t>personas</t>
    </r>
  </si>
  <si>
    <r>
      <t xml:space="preserve">Becas </t>
    </r>
    <r>
      <rPr>
        <sz val="12"/>
        <color rgb="FF0F0F0F"/>
        <rFont val="Calibri"/>
        <family val="2"/>
      </rPr>
      <t>y estudios</t>
    </r>
  </si>
  <si>
    <r>
      <t xml:space="preserve">Alimentos </t>
    </r>
    <r>
      <rPr>
        <sz val="12"/>
        <color rgb="FF1A1A1A"/>
        <rFont val="Calibri"/>
        <family val="2"/>
      </rPr>
      <t xml:space="preserve">y </t>
    </r>
    <r>
      <rPr>
        <sz val="12"/>
        <rFont val="Calibri"/>
        <family val="2"/>
      </rPr>
      <t>productos agroforestales</t>
    </r>
  </si>
  <si>
    <r>
      <t xml:space="preserve">Productos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 xml:space="preserve">papel, cartón </t>
    </r>
    <r>
      <rPr>
        <sz val="12"/>
        <color rgb="FF1C1C1C"/>
        <rFont val="Calibri"/>
        <family val="2"/>
      </rPr>
      <t xml:space="preserve">e </t>
    </r>
    <r>
      <rPr>
        <sz val="12"/>
        <rFont val="Calibri"/>
        <family val="2"/>
      </rPr>
      <t>impresos</t>
    </r>
  </si>
  <si>
    <r>
      <t xml:space="preserve">Productos </t>
    </r>
    <r>
      <rPr>
        <sz val="12"/>
        <color rgb="FF181818"/>
        <rFont val="Calibri"/>
        <family val="2"/>
      </rPr>
      <t xml:space="preserve">de </t>
    </r>
    <r>
      <rPr>
        <sz val="12"/>
        <rFont val="Calibri"/>
        <family val="2"/>
      </rPr>
      <t xml:space="preserve">cuero, caucho </t>
    </r>
    <r>
      <rPr>
        <sz val="12"/>
        <color rgb="FF1F1F1F"/>
        <rFont val="Calibri"/>
        <family val="2"/>
      </rPr>
      <t xml:space="preserve">y </t>
    </r>
    <r>
      <rPr>
        <sz val="12"/>
        <color rgb="FF0E0E0E"/>
        <rFont val="Calibri"/>
        <family val="2"/>
      </rPr>
      <t>plásticos</t>
    </r>
  </si>
  <si>
    <r>
      <rPr>
        <sz val="12"/>
        <color rgb="FF080808"/>
        <rFont val="Calibri"/>
        <family val="2"/>
      </rPr>
      <t xml:space="preserve">Productos </t>
    </r>
    <r>
      <rPr>
        <sz val="12"/>
        <color rgb="FF0A0A0A"/>
        <rFont val="Calibri"/>
        <family val="2"/>
      </rPr>
      <t xml:space="preserve">y </t>
    </r>
    <r>
      <rPr>
        <sz val="12"/>
        <color rgb="FF080808"/>
        <rFont val="Calibri"/>
        <family val="2"/>
      </rPr>
      <t xml:space="preserve">útiles </t>
    </r>
    <r>
      <rPr>
        <sz val="12"/>
        <rFont val="Calibri"/>
        <family val="2"/>
      </rPr>
      <t>varios</t>
    </r>
  </si>
  <si>
    <r>
      <t xml:space="preserve">Depreciación de  Bienes </t>
    </r>
    <r>
      <rPr>
        <sz val="12"/>
        <color rgb="FF1C1C1C"/>
        <rFont val="Calibri"/>
        <family val="2"/>
      </rPr>
      <t xml:space="preserve">de </t>
    </r>
    <r>
      <rPr>
        <sz val="12"/>
        <color rgb="FF181818"/>
        <rFont val="Calibri"/>
        <family val="2"/>
      </rPr>
      <t>Uso</t>
    </r>
  </si>
  <si>
    <r>
      <rPr>
        <b/>
        <sz val="12"/>
        <rFont val="Calibri"/>
        <family val="2"/>
      </rPr>
      <t xml:space="preserve">DESCRIPCION
</t>
    </r>
    <r>
      <rPr>
        <sz val="12"/>
        <rFont val="Calibri"/>
        <family val="2"/>
      </rPr>
      <t>Otros gastos</t>
    </r>
  </si>
  <si>
    <r>
      <t xml:space="preserve">Servicios </t>
    </r>
    <r>
      <rPr>
        <sz val="12"/>
        <color rgb="FF1D1D1D"/>
        <rFont val="Calibri"/>
        <family val="2"/>
      </rPr>
      <t xml:space="preserve">de </t>
    </r>
    <r>
      <rPr>
        <sz val="12"/>
        <rFont val="Calibri"/>
        <family val="2"/>
      </rPr>
      <t>comunicaciones</t>
    </r>
  </si>
  <si>
    <r>
      <t xml:space="preserve">Alquileres </t>
    </r>
    <r>
      <rPr>
        <sz val="12"/>
        <color rgb="FF080808"/>
        <rFont val="Calibri"/>
        <family val="2"/>
      </rPr>
      <t xml:space="preserve">y </t>
    </r>
    <r>
      <rPr>
        <sz val="12"/>
        <rFont val="Calibri"/>
        <family val="2"/>
      </rPr>
      <t>derechos sobre bienes</t>
    </r>
  </si>
  <si>
    <r>
      <rPr>
        <sz val="12"/>
        <color rgb="FF0A0A0A"/>
        <rFont val="Calibri"/>
        <family val="2"/>
      </rPr>
      <t xml:space="preserve">Servicios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mantenimiento  y reparaciones</t>
    </r>
  </si>
  <si>
    <t>2.- BASE DE PRESENTACION (nota 2)</t>
  </si>
  <si>
    <r>
      <rPr>
        <b/>
        <sz val="12"/>
        <color rgb="FF0C0C0C"/>
        <rFont val="Calibri"/>
        <family val="2"/>
      </rPr>
      <t xml:space="preserve">1.- </t>
    </r>
    <r>
      <rPr>
        <b/>
        <sz val="12"/>
        <rFont val="Calibri"/>
        <family val="2"/>
      </rPr>
      <t>ENTIDAD ECONOMICA (nota 1)</t>
    </r>
  </si>
  <si>
    <t>NOMBRE</t>
  </si>
  <si>
    <t>Director Ejecutivo</t>
  </si>
  <si>
    <t>Wellington Amin Arnaud Bisono</t>
  </si>
  <si>
    <t>Francia Dileidy Aquino Ledesma</t>
  </si>
  <si>
    <t>Director (a) Financiero</t>
  </si>
  <si>
    <t>Rafael Eliseo Ramirez P.</t>
  </si>
  <si>
    <t>Enc. Dpto. Contabilidad</t>
  </si>
  <si>
    <t>MONEDA FUNCIONAL  Y DE PRESENTACION (nota 3)</t>
  </si>
  <si>
    <t>USO DE ESTIMADOS Y JUICIOS (nota 4)</t>
  </si>
  <si>
    <r>
      <rPr>
        <sz val="12"/>
        <color rgb="FF161616"/>
        <rFont val="Calibri"/>
        <family val="2"/>
      </rPr>
      <t xml:space="preserve">La  </t>
    </r>
    <r>
      <rPr>
        <sz val="12"/>
        <rFont val="Calibri"/>
        <family val="2"/>
      </rPr>
      <t xml:space="preserve">presentación  de  los  Estados  Financieros  </t>
    </r>
    <r>
      <rPr>
        <sz val="12"/>
        <color rgb="FF212121"/>
        <rFont val="Calibri"/>
        <family val="2"/>
      </rPr>
      <t xml:space="preserve">de  </t>
    </r>
    <r>
      <rPr>
        <sz val="12"/>
        <rFont val="Calibri"/>
        <family val="2"/>
      </rPr>
      <t xml:space="preserve">conformidad  con  las  NICSP,  </t>
    </r>
    <r>
      <rPr>
        <sz val="12"/>
        <color rgb="FF0E0E0E"/>
        <rFont val="Calibri"/>
        <family val="2"/>
      </rPr>
      <t xml:space="preserve">requiere  </t>
    </r>
    <r>
      <rPr>
        <sz val="12"/>
        <color rgb="FF0F0F0F"/>
        <rFont val="Calibri"/>
        <family val="2"/>
      </rPr>
      <t xml:space="preserve">que  </t>
    </r>
    <r>
      <rPr>
        <sz val="12"/>
        <color rgb="FF262626"/>
        <rFont val="Calibri"/>
        <family val="2"/>
      </rPr>
      <t xml:space="preserve">la </t>
    </r>
    <r>
      <rPr>
        <sz val="12"/>
        <rFont val="Calibri"/>
        <family val="2"/>
      </rPr>
      <t xml:space="preserve">administración  realice   juicios  estimaciones   y  supuestos  que   afectan  </t>
    </r>
    <r>
      <rPr>
        <sz val="12"/>
        <color rgb="FF131313"/>
        <rFont val="Calibri"/>
        <family val="2"/>
      </rPr>
      <t xml:space="preserve">la  </t>
    </r>
    <r>
      <rPr>
        <sz val="12"/>
        <rFont val="Calibri"/>
        <family val="2"/>
      </rPr>
      <t xml:space="preserve">aplicación   de  </t>
    </r>
    <r>
      <rPr>
        <sz val="12"/>
        <color rgb="FF1C1C1C"/>
        <rFont val="Calibri"/>
        <family val="2"/>
      </rPr>
      <t xml:space="preserve">las </t>
    </r>
    <r>
      <rPr>
        <sz val="12"/>
        <color rgb="FF0E0E0E"/>
        <rFont val="Calibri"/>
        <family val="2"/>
      </rPr>
      <t xml:space="preserve">políticas  </t>
    </r>
    <r>
      <rPr>
        <sz val="12"/>
        <rFont val="Calibri"/>
        <family val="2"/>
      </rPr>
      <t xml:space="preserve">contables  </t>
    </r>
    <r>
      <rPr>
        <sz val="12"/>
        <color rgb="FF181818"/>
        <rFont val="Calibri"/>
        <family val="2"/>
      </rPr>
      <t xml:space="preserve">y  </t>
    </r>
    <r>
      <rPr>
        <sz val="12"/>
        <rFont val="Calibri"/>
        <family val="2"/>
      </rPr>
      <t xml:space="preserve">los  montos  de  activos,  pasivos,  ingresos  y  </t>
    </r>
    <r>
      <rPr>
        <sz val="12"/>
        <color rgb="FF151515"/>
        <rFont val="Calibri"/>
        <family val="2"/>
      </rPr>
      <t xml:space="preserve">gastos  </t>
    </r>
    <r>
      <rPr>
        <sz val="12"/>
        <rFont val="Calibri"/>
        <family val="2"/>
      </rPr>
      <t xml:space="preserve">reportados  </t>
    </r>
    <r>
      <rPr>
        <sz val="12"/>
        <color rgb="FF131313"/>
        <rFont val="Calibri"/>
        <family val="2"/>
      </rPr>
      <t xml:space="preserve">reales </t>
    </r>
    <r>
      <rPr>
        <sz val="12"/>
        <color rgb="FF0A0A0A"/>
        <rFont val="Calibri"/>
        <family val="2"/>
      </rPr>
      <t xml:space="preserve">pueden </t>
    </r>
    <r>
      <rPr>
        <sz val="12"/>
        <rFont val="Calibri"/>
        <family val="2"/>
      </rPr>
      <t xml:space="preserve">diferir </t>
    </r>
    <r>
      <rPr>
        <sz val="12"/>
        <color rgb="FF1A1A1A"/>
        <rFont val="Calibri"/>
        <family val="2"/>
      </rPr>
      <t xml:space="preserve">de </t>
    </r>
    <r>
      <rPr>
        <sz val="12"/>
        <rFont val="Calibri"/>
        <family val="2"/>
      </rPr>
      <t>estas estimaciones.</t>
    </r>
  </si>
  <si>
    <r>
      <rPr>
        <sz val="12"/>
        <color rgb="FF161616"/>
        <rFont val="Calibri"/>
        <family val="2"/>
      </rPr>
      <t xml:space="preserve">Los Estados </t>
    </r>
    <r>
      <rPr>
        <sz val="12"/>
        <rFont val="Calibri"/>
        <family val="2"/>
      </rPr>
      <t xml:space="preserve">Financieros </t>
    </r>
    <r>
      <rPr>
        <sz val="12"/>
        <color rgb="FF161616"/>
        <rFont val="Calibri"/>
        <family val="2"/>
      </rPr>
      <t xml:space="preserve">están </t>
    </r>
    <r>
      <rPr>
        <sz val="12"/>
        <rFont val="Calibri"/>
        <family val="2"/>
      </rPr>
      <t xml:space="preserve">presentados </t>
    </r>
    <r>
      <rPr>
        <sz val="12"/>
        <color rgb="FF111111"/>
        <rFont val="Calibri"/>
        <family val="2"/>
      </rPr>
      <t xml:space="preserve">en </t>
    </r>
    <r>
      <rPr>
        <sz val="12"/>
        <rFont val="Calibri"/>
        <family val="2"/>
      </rPr>
      <t xml:space="preserve">pesos dominicanos  (RD$) moneda </t>
    </r>
    <r>
      <rPr>
        <sz val="12"/>
        <color rgb="FF212121"/>
        <rFont val="Calibri"/>
        <family val="2"/>
      </rPr>
      <t xml:space="preserve">de </t>
    </r>
    <r>
      <rPr>
        <sz val="12"/>
        <color rgb="FF111111"/>
        <rFont val="Calibri"/>
        <family val="2"/>
      </rPr>
      <t xml:space="preserve">curso </t>
    </r>
    <r>
      <rPr>
        <sz val="12"/>
        <rFont val="Calibri"/>
        <family val="2"/>
      </rPr>
      <t xml:space="preserve">legal en </t>
    </r>
    <r>
      <rPr>
        <sz val="12"/>
        <color rgb="FF111111"/>
        <rFont val="Calibri"/>
        <family val="2"/>
      </rPr>
      <t xml:space="preserve">República </t>
    </r>
    <r>
      <rPr>
        <sz val="12"/>
        <rFont val="Calibri"/>
        <family val="2"/>
      </rPr>
      <t>Dominicana</t>
    </r>
  </si>
  <si>
    <r>
      <t xml:space="preserve">Medición </t>
    </r>
    <r>
      <rPr>
        <b/>
        <sz val="12"/>
        <color rgb="FF111111"/>
        <rFont val="Calibri"/>
        <family val="2"/>
      </rPr>
      <t xml:space="preserve">de </t>
    </r>
    <r>
      <rPr>
        <b/>
        <sz val="12"/>
        <rFont val="Calibri"/>
        <family val="2"/>
      </rPr>
      <t>los valores razonables.</t>
    </r>
  </si>
  <si>
    <t>TOTAL PAGOS ANTICIPADOS</t>
  </si>
  <si>
    <t>Savica</t>
  </si>
  <si>
    <t>Caja chica por pagar</t>
  </si>
  <si>
    <t>TOTAL OTROS PASIVOS CORRIENTES</t>
  </si>
  <si>
    <t>TOTAL GASTO DE DEPRECIACION Y AMORTIZACION</t>
  </si>
  <si>
    <t>TOTAL SUELDOS, SALARIOS Y BENEFICIOS A EMPLEADOS</t>
  </si>
  <si>
    <t>TOTAL PASIVOS NO CORRIENTES</t>
  </si>
  <si>
    <t>Transferencias de capital a instituciones sin fines de lucro</t>
  </si>
  <si>
    <t>Transferencias corrientes a instituciones sin fines de lucro</t>
  </si>
  <si>
    <t>TERRENO</t>
  </si>
  <si>
    <t>INFRA-ESTRUCTURA</t>
  </si>
  <si>
    <t>EDIFICIOS y COMPONENTE</t>
  </si>
  <si>
    <t>MAQUINARIAS Y EQUIPOS</t>
  </si>
  <si>
    <t>MOBILIARIOS Y EQUIPOS DE OFICINAS</t>
  </si>
  <si>
    <t>EQUIPOS DE TRANSPORTE Y OTROS</t>
  </si>
  <si>
    <t>CONSTRUCCIONES EN PROCESO</t>
  </si>
  <si>
    <t>TOTAL</t>
  </si>
  <si>
    <t>Adiciones</t>
  </si>
  <si>
    <t>Retiros</t>
  </si>
  <si>
    <t>Otros</t>
  </si>
  <si>
    <t>Transferencias</t>
  </si>
  <si>
    <t>Saldo al final del Periodo</t>
  </si>
  <si>
    <t>Depreciacion Acumulada</t>
  </si>
  <si>
    <t>al inicio del Periodo</t>
  </si>
  <si>
    <t>Cargo del Periodo</t>
  </si>
  <si>
    <t>Saldo al final del periodo Propiedad</t>
  </si>
  <si>
    <t>INGRESOS POR TRANSACCIONES CON CONTARPRESTACION DE SERVICIOS (Nota 18)</t>
  </si>
  <si>
    <t>INGRESOS POR TRANSFERENCIAS Y DONACIONES (Nota 19)</t>
  </si>
  <si>
    <t>RECARGO, MULTAS Y OTROS (Nota 20)</t>
  </si>
  <si>
    <t>Remuneraciones y contribuciones (nota 21.1)</t>
  </si>
  <si>
    <t>Prestaciones y bonificaciones  (Nota 21.2)</t>
  </si>
  <si>
    <t>Contribuciones a la Seguridad Social (Nota 21.3)</t>
  </si>
  <si>
    <r>
      <rPr>
        <b/>
        <sz val="12"/>
        <rFont val="Calibri"/>
        <family val="2"/>
      </rPr>
      <t xml:space="preserve">SUBVENCIONES </t>
    </r>
    <r>
      <rPr>
        <b/>
        <sz val="12"/>
        <color rgb="FF080808"/>
        <rFont val="Calibri"/>
        <family val="2"/>
      </rPr>
      <t xml:space="preserve">Y </t>
    </r>
    <r>
      <rPr>
        <b/>
        <sz val="12"/>
        <rFont val="Calibri"/>
        <family val="2"/>
      </rPr>
      <t>OTROS PAGOS POR TRANSFERENCIAS (Nota 22)</t>
    </r>
  </si>
  <si>
    <t xml:space="preserve">
SUMISTRO Y MATERIALES PARA CONSUMO (Nota 23)</t>
  </si>
  <si>
    <t>GASTO DE DEPRECIACION  Y AMORTIZACION (Nota 24)</t>
  </si>
  <si>
    <t>OTROS GASTOS (Nota 25)</t>
  </si>
  <si>
    <r>
      <rPr>
        <sz val="12"/>
        <color rgb="FF131313"/>
        <rFont val="Calibri"/>
        <family val="2"/>
      </rPr>
      <t xml:space="preserve">Los  </t>
    </r>
    <r>
      <rPr>
        <sz val="12"/>
        <color rgb="FF151515"/>
        <rFont val="Calibri"/>
        <family val="2"/>
      </rPr>
      <t xml:space="preserve">Estados  </t>
    </r>
    <r>
      <rPr>
        <sz val="12"/>
        <rFont val="Calibri"/>
        <family val="2"/>
      </rPr>
      <t xml:space="preserve">Financieros  se  elaboran  sobre  </t>
    </r>
    <r>
      <rPr>
        <sz val="12"/>
        <color rgb="FF111111"/>
        <rFont val="Calibri"/>
        <family val="2"/>
      </rPr>
      <t xml:space="preserve">la  </t>
    </r>
    <r>
      <rPr>
        <sz val="12"/>
        <rFont val="Calibri"/>
        <family val="2"/>
      </rPr>
      <t xml:space="preserve">base  del  costo  histórico  a  excepción  de  los </t>
    </r>
    <r>
      <rPr>
        <sz val="12"/>
        <color rgb="FF080808"/>
        <rFont val="Calibri"/>
        <family val="2"/>
      </rPr>
      <t xml:space="preserve">terrenos   </t>
    </r>
    <r>
      <rPr>
        <sz val="12"/>
        <color rgb="FF0C0C0C"/>
        <rFont val="Calibri"/>
        <family val="2"/>
      </rPr>
      <t xml:space="preserve">y  </t>
    </r>
    <r>
      <rPr>
        <sz val="12"/>
        <rFont val="Calibri"/>
        <family val="2"/>
      </rPr>
      <t xml:space="preserve">edificaciones   los  cuales  </t>
    </r>
    <r>
      <rPr>
        <sz val="12"/>
        <color rgb="FF1A1A1A"/>
        <rFont val="Calibri"/>
        <family val="2"/>
      </rPr>
      <t xml:space="preserve">son  </t>
    </r>
    <r>
      <rPr>
        <sz val="12"/>
        <rFont val="Calibri"/>
        <family val="2"/>
      </rPr>
      <t xml:space="preserve">valuados  mediantes   tasaciones  realizadas  </t>
    </r>
    <r>
      <rPr>
        <sz val="12"/>
        <color rgb="FF0A0A0A"/>
        <rFont val="Calibri"/>
        <family val="2"/>
      </rPr>
      <t xml:space="preserve">por  </t>
    </r>
    <r>
      <rPr>
        <sz val="12"/>
        <color rgb="FF232323"/>
        <rFont val="Calibri"/>
        <family val="2"/>
      </rPr>
      <t xml:space="preserve">un </t>
    </r>
    <r>
      <rPr>
        <sz val="12"/>
        <rFont val="Calibri"/>
        <family val="2"/>
      </rPr>
      <t>experto externo.</t>
    </r>
  </si>
  <si>
    <r>
      <rPr>
        <sz val="12"/>
        <color rgb="FF1F1F1F"/>
        <rFont val="Calibri"/>
        <family val="2"/>
      </rPr>
      <t xml:space="preserve">Los  </t>
    </r>
    <r>
      <rPr>
        <sz val="12"/>
        <color rgb="FF0F0F0F"/>
        <rFont val="Calibri"/>
        <family val="2"/>
      </rPr>
      <t xml:space="preserve">ingresos  </t>
    </r>
    <r>
      <rPr>
        <sz val="12"/>
        <rFont val="Calibri"/>
        <family val="2"/>
      </rPr>
      <t xml:space="preserve">del  Instituto  Nacional  de Aguas  Potables  y  Alcantarillados se </t>
    </r>
    <r>
      <rPr>
        <sz val="12"/>
        <color rgb="FF0F0F0F"/>
        <rFont val="Calibri"/>
        <family val="2"/>
      </rPr>
      <t xml:space="preserve">reconocen  </t>
    </r>
    <r>
      <rPr>
        <sz val="12"/>
        <rFont val="Calibri"/>
        <family val="2"/>
      </rPr>
      <t xml:space="preserve">cuando son devengado independientemente de que no se hayan percibido. </t>
    </r>
    <r>
      <rPr>
        <sz val="12"/>
        <color rgb="FF080808"/>
        <rFont val="Calibri"/>
        <family val="2"/>
      </rPr>
      <t xml:space="preserve">Los </t>
    </r>
    <r>
      <rPr>
        <sz val="12"/>
        <rFont val="Calibri"/>
        <family val="2"/>
      </rPr>
      <t xml:space="preserve">mismos provienen </t>
    </r>
    <r>
      <rPr>
        <sz val="12"/>
        <color rgb="FF161616"/>
        <rFont val="Calibri"/>
        <family val="2"/>
      </rPr>
      <t xml:space="preserve">del </t>
    </r>
    <r>
      <rPr>
        <sz val="12"/>
        <rFont val="Calibri"/>
        <family val="2"/>
      </rPr>
      <t>cobro del servicio de agua, aIcantarilIados sanitario y asignaciones del Gobierno Central.</t>
    </r>
  </si>
  <si>
    <r>
      <rPr>
        <sz val="12"/>
        <rFont val="Calibri"/>
        <family val="2"/>
      </rPr>
      <t xml:space="preserve">Reconocimiento </t>
    </r>
    <r>
      <rPr>
        <sz val="12"/>
        <color rgb="FF0F0F0F"/>
        <rFont val="Calibri"/>
        <family val="2"/>
      </rPr>
      <t xml:space="preserve">y </t>
    </r>
    <r>
      <rPr>
        <sz val="12"/>
        <rFont val="Calibri"/>
        <family val="2"/>
      </rPr>
      <t xml:space="preserve">medición
</t>
    </r>
    <r>
      <rPr>
        <sz val="12"/>
        <color rgb="FF111111"/>
        <rFont val="Calibri"/>
        <family val="2"/>
      </rPr>
      <t xml:space="preserve">Las  </t>
    </r>
    <r>
      <rPr>
        <sz val="12"/>
        <rFont val="Calibri"/>
        <family val="2"/>
      </rPr>
      <t xml:space="preserve">partidas  de  infra-estructura,  mobiliarios  y  equipos  son  medidas  al  costo  de  adquisición menos la depreciación acumulada </t>
    </r>
    <r>
      <rPr>
        <sz val="12"/>
        <color rgb="FF161616"/>
        <rFont val="Calibri"/>
        <family val="2"/>
      </rPr>
      <t xml:space="preserve">y </t>
    </r>
    <r>
      <rPr>
        <sz val="12"/>
        <rFont val="Calibri"/>
        <family val="2"/>
      </rPr>
      <t xml:space="preserve">perdida por deterioro.
Cualquier ganancia </t>
    </r>
    <r>
      <rPr>
        <sz val="12"/>
        <color rgb="FF212121"/>
        <rFont val="Calibri"/>
        <family val="2"/>
      </rPr>
      <t xml:space="preserve">o </t>
    </r>
    <r>
      <rPr>
        <sz val="12"/>
        <rFont val="Calibri"/>
        <family val="2"/>
      </rPr>
      <t xml:space="preserve">pérdida procedente  de </t>
    </r>
    <r>
      <rPr>
        <sz val="12"/>
        <color rgb="FF0C0C0C"/>
        <rFont val="Calibri"/>
        <family val="2"/>
      </rPr>
      <t xml:space="preserve">la </t>
    </r>
    <r>
      <rPr>
        <sz val="12"/>
        <rFont val="Calibri"/>
        <family val="2"/>
      </rPr>
      <t xml:space="preserve">disposición de </t>
    </r>
    <r>
      <rPr>
        <sz val="12"/>
        <color rgb="FF161616"/>
        <rFont val="Calibri"/>
        <family val="2"/>
      </rPr>
      <t xml:space="preserve">un </t>
    </r>
    <r>
      <rPr>
        <sz val="12"/>
        <rFont val="Calibri"/>
        <family val="2"/>
      </rPr>
      <t xml:space="preserve">elemento de infra-estructura, mobiliarios y equipos (calculada como diferencia entre el valor obtenido de la depreciación </t>
    </r>
    <r>
      <rPr>
        <sz val="12"/>
        <color rgb="FF181818"/>
        <rFont val="Calibri"/>
        <family val="2"/>
      </rPr>
      <t xml:space="preserve">y </t>
    </r>
    <r>
      <rPr>
        <sz val="12"/>
        <color rgb="FF111111"/>
        <rFont val="Calibri"/>
        <family val="2"/>
      </rPr>
      <t xml:space="preserve">el </t>
    </r>
    <r>
      <rPr>
        <sz val="12"/>
        <color rgb="FF0A0A0A"/>
        <rFont val="Calibri"/>
        <family val="2"/>
      </rPr>
      <t xml:space="preserve">valor </t>
    </r>
    <r>
      <rPr>
        <sz val="12"/>
        <rFont val="Calibri"/>
        <family val="2"/>
      </rPr>
      <t xml:space="preserve">en libros </t>
    </r>
    <r>
      <rPr>
        <sz val="12"/>
        <color rgb="FF0E0E0E"/>
        <rFont val="Calibri"/>
        <family val="2"/>
      </rPr>
      <t xml:space="preserve">del </t>
    </r>
    <r>
      <rPr>
        <sz val="12"/>
        <rFont val="Calibri"/>
        <family val="2"/>
      </rPr>
      <t xml:space="preserve">activo) se reconocen </t>
    </r>
    <r>
      <rPr>
        <sz val="12"/>
        <color rgb="FF242424"/>
        <rFont val="Calibri"/>
        <family val="2"/>
      </rPr>
      <t xml:space="preserve">en </t>
    </r>
    <r>
      <rPr>
        <sz val="12"/>
        <color rgb="FF0C0C0C"/>
        <rFont val="Calibri"/>
        <family val="2"/>
      </rPr>
      <t xml:space="preserve">los </t>
    </r>
    <r>
      <rPr>
        <sz val="12"/>
        <rFont val="Calibri"/>
        <family val="2"/>
      </rPr>
      <t>resultados.</t>
    </r>
  </si>
  <si>
    <r>
      <rPr>
        <b/>
        <sz val="12"/>
        <rFont val="Calibri"/>
        <family val="2"/>
      </rPr>
      <t xml:space="preserve">DEPRECIACION
</t>
    </r>
    <r>
      <rPr>
        <sz val="12"/>
        <color rgb="FF111111"/>
        <rFont val="Calibri"/>
        <family val="2"/>
      </rPr>
      <t xml:space="preserve">La </t>
    </r>
    <r>
      <rPr>
        <sz val="12"/>
        <rFont val="Calibri"/>
        <family val="2"/>
      </rPr>
      <t xml:space="preserve">depreciación </t>
    </r>
    <r>
      <rPr>
        <sz val="12"/>
        <color rgb="FF0E0E0E"/>
        <rFont val="Calibri"/>
        <family val="2"/>
      </rPr>
      <t xml:space="preserve">se </t>
    </r>
    <r>
      <rPr>
        <sz val="12"/>
        <rFont val="Calibri"/>
        <family val="2"/>
      </rPr>
      <t xml:space="preserve">calcula sobre </t>
    </r>
    <r>
      <rPr>
        <sz val="12"/>
        <color rgb="FF1A1A1A"/>
        <rFont val="Calibri"/>
        <family val="2"/>
      </rPr>
      <t xml:space="preserve">el </t>
    </r>
    <r>
      <rPr>
        <sz val="12"/>
        <rFont val="Calibri"/>
        <family val="2"/>
      </rPr>
      <t xml:space="preserve">monto depreciable, que corresponde  al </t>
    </r>
    <r>
      <rPr>
        <sz val="12"/>
        <color rgb="FF080808"/>
        <rFont val="Calibri"/>
        <family val="2"/>
      </rPr>
      <t xml:space="preserve">costo </t>
    </r>
    <r>
      <rPr>
        <sz val="12"/>
        <color rgb="FF161616"/>
        <rFont val="Calibri"/>
        <family val="2"/>
      </rPr>
      <t xml:space="preserve">de </t>
    </r>
    <r>
      <rPr>
        <sz val="12"/>
        <color rgb="FF0A0A0A"/>
        <rFont val="Calibri"/>
        <family val="2"/>
      </rPr>
      <t xml:space="preserve">un </t>
    </r>
    <r>
      <rPr>
        <sz val="12"/>
        <rFont val="Calibri"/>
        <family val="2"/>
      </rPr>
      <t xml:space="preserve">activo </t>
    </r>
    <r>
      <rPr>
        <sz val="12"/>
        <color rgb="FF2D2D2D"/>
        <rFont val="Calibri"/>
        <family val="2"/>
      </rPr>
      <t xml:space="preserve">u </t>
    </r>
    <r>
      <rPr>
        <sz val="12"/>
        <color rgb="FF0A0A0A"/>
        <rFont val="Calibri"/>
        <family val="2"/>
      </rPr>
      <t xml:space="preserve">otro </t>
    </r>
    <r>
      <rPr>
        <sz val="12"/>
        <rFont val="Calibri"/>
        <family val="2"/>
      </rPr>
      <t xml:space="preserve">monto que se sustituye por </t>
    </r>
    <r>
      <rPr>
        <sz val="12"/>
        <color rgb="FF131313"/>
        <rFont val="Calibri"/>
        <family val="2"/>
      </rPr>
      <t xml:space="preserve">el </t>
    </r>
    <r>
      <rPr>
        <sz val="12"/>
        <rFont val="Calibri"/>
        <family val="2"/>
      </rPr>
      <t xml:space="preserve">costo menos su valor residual.
La depreciación  </t>
    </r>
    <r>
      <rPr>
        <sz val="12"/>
        <color rgb="FF0A0A0A"/>
        <rFont val="Calibri"/>
        <family val="2"/>
      </rPr>
      <t xml:space="preserve">es </t>
    </r>
    <r>
      <rPr>
        <sz val="12"/>
        <rFont val="Calibri"/>
        <family val="2"/>
      </rPr>
      <t xml:space="preserve">reconocida </t>
    </r>
    <r>
      <rPr>
        <sz val="12"/>
        <color rgb="FF0C0C0C"/>
        <rFont val="Calibri"/>
        <family val="2"/>
      </rPr>
      <t xml:space="preserve">en los </t>
    </r>
    <r>
      <rPr>
        <sz val="12"/>
        <rFont val="Calibri"/>
        <family val="2"/>
      </rPr>
      <t xml:space="preserve">resultados  </t>
    </r>
    <r>
      <rPr>
        <sz val="12"/>
        <color rgb="FF0F0F0F"/>
        <rFont val="Calibri"/>
        <family val="2"/>
      </rPr>
      <t xml:space="preserve">con </t>
    </r>
    <r>
      <rPr>
        <sz val="12"/>
        <rFont val="Calibri"/>
        <family val="2"/>
      </rPr>
      <t xml:space="preserve">base en el método de línea recta sobre las </t>
    </r>
    <r>
      <rPr>
        <sz val="12"/>
        <color rgb="FF080808"/>
        <rFont val="Calibri"/>
        <family val="2"/>
      </rPr>
      <t xml:space="preserve">vidas </t>
    </r>
    <r>
      <rPr>
        <sz val="12"/>
        <rFont val="Calibri"/>
        <family val="2"/>
      </rPr>
      <t xml:space="preserve">útiles estimada  de cada  parte  de una partida  de infra-estructura, mobiliarios  y equipos, puesto  que  estas  reflejan  </t>
    </r>
    <r>
      <rPr>
        <sz val="12"/>
        <color rgb="FF151515"/>
        <rFont val="Calibri"/>
        <family val="2"/>
      </rPr>
      <t xml:space="preserve">con  </t>
    </r>
    <r>
      <rPr>
        <sz val="12"/>
        <rFont val="Calibri"/>
        <family val="2"/>
      </rPr>
      <t xml:space="preserve">mayor  exactitud  </t>
    </r>
    <r>
      <rPr>
        <sz val="12"/>
        <color rgb="FF0C0C0C"/>
        <rFont val="Calibri"/>
        <family val="2"/>
      </rPr>
      <t xml:space="preserve">el  </t>
    </r>
    <r>
      <rPr>
        <sz val="12"/>
        <rFont val="Calibri"/>
        <family val="2"/>
      </rPr>
      <t xml:space="preserve">patrón  de  consumo   esperados   </t>
    </r>
    <r>
      <rPr>
        <sz val="12"/>
        <color rgb="FF181818"/>
        <rFont val="Calibri"/>
        <family val="2"/>
      </rPr>
      <t>de  l</t>
    </r>
    <r>
      <rPr>
        <sz val="12"/>
        <color rgb="FF1F1F1F"/>
        <rFont val="Calibri"/>
        <family val="2"/>
      </rPr>
      <t xml:space="preserve">os </t>
    </r>
    <r>
      <rPr>
        <sz val="12"/>
        <rFont val="Calibri"/>
        <family val="2"/>
      </rPr>
      <t xml:space="preserve">beneficios económicos futuros relacionados </t>
    </r>
    <r>
      <rPr>
        <sz val="12"/>
        <color rgb="FF0A0A0A"/>
        <rFont val="Calibri"/>
        <family val="2"/>
      </rPr>
      <t xml:space="preserve">con </t>
    </r>
    <r>
      <rPr>
        <sz val="12"/>
        <rFont val="Calibri"/>
        <family val="2"/>
      </rPr>
      <t>el activo.</t>
    </r>
  </si>
  <si>
    <t>Gastos pagados por adelantados</t>
  </si>
  <si>
    <t>ESTADO DE COMPARACION DE LOS IMPORTES PRESUPUESTADOS Y REALIZADOS (nota 26)</t>
  </si>
  <si>
    <t>ACTIVOS INTANGIBLES  (Nota 12)</t>
  </si>
  <si>
    <t>CUENTAS POR PAGAR A CORTO PLAZO (Nota13)</t>
  </si>
  <si>
    <t xml:space="preserve">DEDUCCIONES Y RETENCIONES POR PAGAR (Nota 14) </t>
  </si>
  <si>
    <t>PATRIMONIO INSTITUCIONAL (Nota 17)</t>
  </si>
  <si>
    <t>PATRIMONIO INSTITUCIONAL:</t>
  </si>
  <si>
    <r>
      <t xml:space="preserve">Transferencias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>Capital del Sector Interno</t>
    </r>
  </si>
  <si>
    <r>
      <t xml:space="preserve">Transferencias </t>
    </r>
    <r>
      <rPr>
        <sz val="12"/>
        <color rgb="FF161616"/>
        <rFont val="Calibri"/>
        <family val="2"/>
      </rPr>
      <t xml:space="preserve">de </t>
    </r>
    <r>
      <rPr>
        <sz val="12"/>
        <rFont val="Calibri"/>
        <family val="2"/>
      </rPr>
      <t>Capital de la Administración Central</t>
    </r>
  </si>
  <si>
    <r>
      <t xml:space="preserve">Transferencias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Capital </t>
    </r>
    <r>
      <rPr>
        <sz val="12"/>
        <color rgb="FF181818"/>
        <rFont val="Calibri"/>
        <family val="2"/>
      </rPr>
      <t xml:space="preserve">de </t>
    </r>
    <r>
      <rPr>
        <sz val="12"/>
        <rFont val="Calibri"/>
        <family val="2"/>
      </rPr>
      <t>Instituciones Publicas</t>
    </r>
  </si>
  <si>
    <r>
      <t xml:space="preserve">Transferencias </t>
    </r>
    <r>
      <rPr>
        <sz val="12"/>
        <color rgb="FF1C1C1C"/>
        <rFont val="Calibri"/>
        <family val="2"/>
      </rPr>
      <t xml:space="preserve">de </t>
    </r>
    <r>
      <rPr>
        <sz val="12"/>
        <rFont val="Calibri"/>
        <family val="2"/>
      </rPr>
      <t xml:space="preserve">Capital de </t>
    </r>
    <r>
      <rPr>
        <sz val="12"/>
        <color rgb="FF1A1A1A"/>
        <rFont val="Calibri"/>
        <family val="2"/>
      </rPr>
      <t xml:space="preserve">los </t>
    </r>
    <r>
      <rPr>
        <sz val="12"/>
        <rFont val="Calibri"/>
        <family val="2"/>
      </rPr>
      <t>Municipios</t>
    </r>
  </si>
  <si>
    <r>
      <t xml:space="preserve">Transferencias </t>
    </r>
    <r>
      <rPr>
        <sz val="12"/>
        <color rgb="FF262626"/>
        <rFont val="Calibri"/>
        <family val="2"/>
      </rPr>
      <t xml:space="preserve">de </t>
    </r>
    <r>
      <rPr>
        <sz val="12"/>
        <rFont val="Calibri"/>
        <family val="2"/>
      </rPr>
      <t xml:space="preserve">Capital </t>
    </r>
    <r>
      <rPr>
        <sz val="12"/>
        <color rgb="FF363636"/>
        <rFont val="Calibri"/>
        <family val="2"/>
      </rPr>
      <t xml:space="preserve">de </t>
    </r>
    <r>
      <rPr>
        <sz val="12"/>
        <rFont val="Calibri"/>
        <family val="2"/>
      </rPr>
      <t>Emp. P. no Financieras</t>
    </r>
  </si>
  <si>
    <r>
      <t xml:space="preserve">Transferencias de Capital </t>
    </r>
    <r>
      <rPr>
        <sz val="12"/>
        <color rgb="FF131313"/>
        <rFont val="Calibri"/>
        <family val="2"/>
      </rPr>
      <t xml:space="preserve">de </t>
    </r>
    <r>
      <rPr>
        <sz val="12"/>
        <color rgb="FF0E0E0E"/>
        <rFont val="Calibri"/>
        <family val="2"/>
      </rPr>
      <t xml:space="preserve">Emp. </t>
    </r>
    <r>
      <rPr>
        <sz val="12"/>
        <rFont val="Calibri"/>
        <family val="2"/>
      </rPr>
      <t>Publicas Financieras</t>
    </r>
  </si>
  <si>
    <r>
      <t xml:space="preserve">Contribución </t>
    </r>
    <r>
      <rPr>
        <sz val="12"/>
        <color rgb="FF1F1F1F"/>
        <rFont val="Calibri"/>
        <family val="2"/>
      </rPr>
      <t xml:space="preserve">de </t>
    </r>
    <r>
      <rPr>
        <sz val="12"/>
        <rFont val="Calibri"/>
        <family val="2"/>
      </rPr>
      <t xml:space="preserve">Capital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>Gobiernos Extranjeros</t>
    </r>
  </si>
  <si>
    <t>PATRIMONIO INSTITUCIONAL</t>
  </si>
  <si>
    <t>Resultados positivos (ahorro)/negativo (deshorro)</t>
  </si>
  <si>
    <t>incentivo por rendimiento individual</t>
  </si>
  <si>
    <t>Tesorero</t>
  </si>
  <si>
    <t xml:space="preserve"> Danilo Villa</t>
  </si>
  <si>
    <t>Depreciación Acumulada Paquetes Informáticos</t>
  </si>
  <si>
    <t>Sotfware de gestión de turno y kiosko</t>
  </si>
  <si>
    <t>Resultados acumulados</t>
  </si>
  <si>
    <r>
      <t xml:space="preserve">Transferencias de </t>
    </r>
    <r>
      <rPr>
        <sz val="12"/>
        <color rgb="FF080808"/>
        <rFont val="Calibri"/>
        <family val="2"/>
      </rPr>
      <t xml:space="preserve">capital </t>
    </r>
    <r>
      <rPr>
        <sz val="12"/>
        <rFont val="Calibri"/>
        <family val="2"/>
      </rPr>
      <t>de empresas descentralizadas</t>
    </r>
  </si>
  <si>
    <t>PAGOS ANTICIPADOS (Nota 10)</t>
  </si>
  <si>
    <t>Productos minerales, metálicos y no metálicos</t>
  </si>
  <si>
    <t>TOTAL SUMINISTROS Y MATERIALES PARA CONSUMO</t>
  </si>
  <si>
    <t>La ejecución presupuestaria está presentada en la etapa del devengado como lo establece la Direccion General de Presupuesto.</t>
  </si>
  <si>
    <r>
      <rPr>
        <b/>
        <sz val="12"/>
        <rFont val="Calibri"/>
        <family val="2"/>
      </rPr>
      <t>PROPIEDAD PLANTA Y EQUIPOS NETO (Nota 11</t>
    </r>
    <r>
      <rPr>
        <sz val="12"/>
        <rFont val="Calibri"/>
        <family val="2"/>
      </rPr>
      <t>)</t>
    </r>
  </si>
  <si>
    <t>2025</t>
  </si>
  <si>
    <t>Banreservas-Cuenta especial-operativa</t>
  </si>
  <si>
    <t>Compensaciones Directas Al Personal</t>
  </si>
  <si>
    <t>Costo de Adquisicion 2025</t>
  </si>
  <si>
    <r>
      <rPr>
        <sz val="12"/>
        <color rgb="FF0E0E0E"/>
        <rFont val="Calibri"/>
        <family val="2"/>
      </rPr>
      <t xml:space="preserve">AI </t>
    </r>
    <r>
      <rPr>
        <sz val="12"/>
        <color rgb="FF232323"/>
        <rFont val="Calibri"/>
        <family val="2"/>
      </rPr>
      <t xml:space="preserve">30 </t>
    </r>
    <r>
      <rPr>
        <sz val="12"/>
        <color rgb="FF0C0C0C"/>
        <rFont val="Calibri"/>
        <family val="2"/>
      </rPr>
      <t xml:space="preserve">de </t>
    </r>
    <r>
      <rPr>
        <sz val="12"/>
        <rFont val="Calibri"/>
        <family val="2"/>
      </rPr>
      <t xml:space="preserve">junio </t>
    </r>
    <r>
      <rPr>
        <sz val="12"/>
        <color rgb="FF151515"/>
        <rFont val="Calibri"/>
        <family val="2"/>
      </rPr>
      <t xml:space="preserve">de </t>
    </r>
    <r>
      <rPr>
        <sz val="12"/>
        <rFont val="Calibri"/>
        <family val="2"/>
      </rPr>
      <t xml:space="preserve">2026 los principales funcionarios son los </t>
    </r>
    <r>
      <rPr>
        <sz val="12"/>
        <color rgb="FF0C0C0C"/>
        <rFont val="Calibri"/>
        <family val="2"/>
      </rPr>
      <t>siguientes:</t>
    </r>
  </si>
  <si>
    <t>2026</t>
  </si>
  <si>
    <t>AI  30  de  junio  del  período  fiscal  2026  y  al  30  de junio  del periodo  fiscal  2025,  los pagos anticipados presentan balances de   por  RD$4,140,398,279.63  RD$2,985,187,567.33 respectivamente. La misma presenta un incremento ascendente a RD$1,155,210,712.30. Els incremento mas importante lo presenta la cuenta anticipo a contratistas con el valor de RD$1,116,059,427.08  .La cuenta anticipos a contratistas es el producto de los anticipos para el inicio de nuevos proyectos a construir y la misma es acreditada atravez de las cubicaciones de los mismos. El monto de la cuenta anticipos a proveedores son originados por pagos realizados por avances establecidos en los contratos de suministro de materiales y/o servicios y los gastos pagados por adelantados corresponde a las licencias informaticas y los seguros. Esta partida está compuesta de la forma siguiente:</t>
  </si>
  <si>
    <t>Al  30  de  junio  del período  fiscal  2026  y  al  30  de  junio  del período  fiscal  2025,  la  cuenta  de Activos    Intangibles,    presenta    un    balance    ascendente    a    RD$43,145,835.52    y    de RD$47,364,938.00  respectivamente,  reflejando,  una disminucion  neta  de  RD$4,219,102.48 producto de la depreciacion del periodo. El balance al final del período es el siguiente:</t>
  </si>
  <si>
    <r>
      <rPr>
        <sz val="12"/>
        <color rgb="FF111111"/>
        <rFont val="Calibri"/>
        <family val="2"/>
      </rPr>
      <t xml:space="preserve">AI </t>
    </r>
    <r>
      <rPr>
        <sz val="12"/>
        <color rgb="FF1F1F1F"/>
        <rFont val="Calibri"/>
        <family val="2"/>
      </rPr>
      <t xml:space="preserve">30  </t>
    </r>
    <r>
      <rPr>
        <sz val="12"/>
        <rFont val="Calibri"/>
        <family val="2"/>
      </rPr>
      <t xml:space="preserve">de junio del período  fiscal 2026 y al 30 </t>
    </r>
    <r>
      <rPr>
        <sz val="12"/>
        <color rgb="FF0E0E0E"/>
        <rFont val="Calibri"/>
        <family val="2"/>
      </rPr>
      <t>de junio</t>
    </r>
    <r>
      <rPr>
        <sz val="12"/>
        <rFont val="Calibri"/>
        <family val="2"/>
      </rPr>
      <t xml:space="preserve"> del período  fiscal 2025, </t>
    </r>
    <r>
      <rPr>
        <sz val="12"/>
        <color rgb="FF0E0E0E"/>
        <rFont val="Calibri"/>
        <family val="2"/>
      </rPr>
      <t xml:space="preserve">las </t>
    </r>
    <r>
      <rPr>
        <sz val="12"/>
        <rFont val="Calibri"/>
        <family val="2"/>
      </rPr>
      <t xml:space="preserve">Cuentas  </t>
    </r>
    <r>
      <rPr>
        <sz val="12"/>
        <color rgb="FF0E0E0E"/>
        <rFont val="Calibri"/>
        <family val="2"/>
      </rPr>
      <t xml:space="preserve">por </t>
    </r>
    <r>
      <rPr>
        <sz val="12"/>
        <rFont val="Calibri"/>
        <family val="2"/>
      </rPr>
      <t>Pagar  a  Corto  Plazo  ascendieron  a un  total  de  RD$1,255,840,694.43 y  RD$1,248,923,576.11 respectivamente.   Reflejando</t>
    </r>
    <r>
      <rPr>
        <sz val="12"/>
        <color rgb="FFFF0000"/>
        <rFont val="Calibri"/>
        <family val="2"/>
      </rPr>
      <t xml:space="preserve">  </t>
    </r>
    <r>
      <rPr>
        <sz val="12"/>
        <rFont val="Calibri"/>
        <family val="2"/>
      </rPr>
      <t>un  incremento  de  RD$6,917,118.32.  La partidas  con  mayor incremento lo     presenta     las cuentas     por     pagar     contratistas directos a corto plazo con RD$54,315,762.13 mientras que la cuenta de proveedores directos internos presenta una disminucion de RD$47,145,252.87.  El  balance  final  del  período  presenta  los detalles siguientes:</t>
    </r>
  </si>
  <si>
    <t>Ajuste al patrimonio</t>
  </si>
  <si>
    <t>Suplencias</t>
  </si>
  <si>
    <t>Interinato</t>
  </si>
  <si>
    <t>Transferencias corrientes a los ayuntamientos</t>
  </si>
  <si>
    <r>
      <t xml:space="preserve">AI </t>
    </r>
    <r>
      <rPr>
        <sz val="12"/>
        <color rgb="FF1C1C1C"/>
        <rFont val="Calibri"/>
        <family val="2"/>
      </rPr>
      <t xml:space="preserve">30 </t>
    </r>
    <r>
      <rPr>
        <sz val="12"/>
        <color rgb="FF0C0C0C"/>
        <rFont val="Calibri"/>
        <family val="2"/>
      </rPr>
      <t>de junio</t>
    </r>
    <r>
      <rPr>
        <sz val="12"/>
        <rFont val="Calibri"/>
        <family val="2"/>
      </rPr>
      <t xml:space="preserve">  del período  </t>
    </r>
    <r>
      <rPr>
        <sz val="12"/>
        <color rgb="FF0A0A0A"/>
        <rFont val="Calibri"/>
        <family val="2"/>
      </rPr>
      <t xml:space="preserve">fiscal </t>
    </r>
    <r>
      <rPr>
        <sz val="12"/>
        <color rgb="FF080808"/>
        <rFont val="Calibri"/>
        <family val="2"/>
      </rPr>
      <t xml:space="preserve">2026  </t>
    </r>
    <r>
      <rPr>
        <sz val="12"/>
        <rFont val="Calibri"/>
        <family val="2"/>
      </rPr>
      <t xml:space="preserve">y 31 de junio de 2025,  efectivo  y equivalentes  de efectivo disponible   en   caja   </t>
    </r>
    <r>
      <rPr>
        <sz val="12"/>
        <color rgb="FF1C1C1C"/>
        <rFont val="Calibri"/>
        <family val="2"/>
      </rPr>
      <t xml:space="preserve">y   </t>
    </r>
    <r>
      <rPr>
        <sz val="12"/>
        <rFont val="Calibri"/>
        <family val="2"/>
      </rPr>
      <t xml:space="preserve">banco   presenta   </t>
    </r>
    <r>
      <rPr>
        <sz val="12"/>
        <color rgb="FF151515"/>
        <rFont val="Calibri"/>
        <family val="2"/>
      </rPr>
      <t xml:space="preserve">los   </t>
    </r>
    <r>
      <rPr>
        <sz val="12"/>
        <rFont val="Calibri"/>
        <family val="2"/>
      </rPr>
      <t xml:space="preserve">siguientes   balances   RD$5,596,872,007.86   </t>
    </r>
    <r>
      <rPr>
        <sz val="12"/>
        <color rgb="FF282828"/>
        <rFont val="Calibri"/>
        <family val="2"/>
      </rPr>
      <t xml:space="preserve">Y </t>
    </r>
    <r>
      <rPr>
        <sz val="12"/>
        <rFont val="Calibri"/>
        <family val="2"/>
      </rPr>
      <t xml:space="preserve">RD$4,612,167,992.88    respectivamente.        En    este    período    hay    un incremento  </t>
    </r>
    <r>
      <rPr>
        <sz val="12"/>
        <color rgb="FF2B2B2B"/>
        <rFont val="Calibri"/>
        <family val="2"/>
      </rPr>
      <t xml:space="preserve">de </t>
    </r>
    <r>
      <rPr>
        <sz val="12"/>
        <rFont val="Calibri"/>
        <family val="2"/>
      </rPr>
      <t>RD$984,704,014.98,  producto de operaciones tipicas tipicas de la institucion.</t>
    </r>
    <r>
      <rPr>
        <sz val="12"/>
        <color rgb="FF0C0C0C"/>
        <rFont val="Calibri"/>
        <family val="2"/>
      </rPr>
      <t xml:space="preserve">  </t>
    </r>
    <r>
      <rPr>
        <sz val="12"/>
        <color rgb="FF0F0F0F"/>
        <rFont val="Calibri"/>
        <family val="2"/>
      </rPr>
      <t xml:space="preserve">Estos </t>
    </r>
    <r>
      <rPr>
        <sz val="12"/>
        <rFont val="Calibri"/>
        <family val="2"/>
      </rPr>
      <t>montos están conformados según el detalle siguiente:</t>
    </r>
  </si>
  <si>
    <t>Depreciacion Acumulada retiros y otros</t>
  </si>
  <si>
    <t>EL MOVIMIENTO DE LA PROPIEDAD , PLANTA Y EQUIPOS Y DEPRECIACION ACUMULDA AL 01 ENERODE 2026 AL 30 DE JUNIO  2026.</t>
  </si>
  <si>
    <t>01/01/2026 AL 30/06/2026</t>
  </si>
  <si>
    <t>Planta y Equipos neto junio/26</t>
  </si>
  <si>
    <r>
      <rPr>
        <b/>
        <sz val="12"/>
        <rFont val="Calibri"/>
        <family val="2"/>
      </rPr>
      <t>PASIVOS NO CORRIENTES (Nota 16</t>
    </r>
    <r>
      <rPr>
        <sz val="12"/>
        <rFont val="Calibri"/>
        <family val="2"/>
      </rPr>
      <t xml:space="preserve">)
</t>
    </r>
    <r>
      <rPr>
        <sz val="12"/>
        <color rgb="FF0C0C0C"/>
        <rFont val="Calibri"/>
        <family val="2"/>
      </rPr>
      <t xml:space="preserve">AI </t>
    </r>
    <r>
      <rPr>
        <sz val="12"/>
        <color rgb="FF2D2D2D"/>
        <rFont val="Calibri"/>
        <family val="2"/>
      </rPr>
      <t xml:space="preserve">30 </t>
    </r>
    <r>
      <rPr>
        <sz val="12"/>
        <color rgb="FF1A1A1A"/>
        <rFont val="Calibri"/>
        <family val="2"/>
      </rPr>
      <t>de junio</t>
    </r>
    <r>
      <rPr>
        <sz val="12"/>
        <rFont val="Calibri"/>
        <family val="2"/>
      </rPr>
      <t xml:space="preserve"> </t>
    </r>
    <r>
      <rPr>
        <sz val="12"/>
        <color rgb="FF0C0C0C"/>
        <rFont val="Calibri"/>
        <family val="2"/>
      </rPr>
      <t xml:space="preserve">del </t>
    </r>
    <r>
      <rPr>
        <sz val="12"/>
        <rFont val="Calibri"/>
        <family val="2"/>
      </rPr>
      <t xml:space="preserve">periodo fiscal </t>
    </r>
    <r>
      <rPr>
        <sz val="12"/>
        <color rgb="FF181818"/>
        <rFont val="Calibri"/>
        <family val="2"/>
      </rPr>
      <t xml:space="preserve">de </t>
    </r>
    <r>
      <rPr>
        <sz val="12"/>
        <color rgb="FF080808"/>
        <rFont val="Calibri"/>
        <family val="2"/>
      </rPr>
      <t xml:space="preserve">2026 </t>
    </r>
    <r>
      <rPr>
        <sz val="12"/>
        <rFont val="Calibri"/>
        <family val="2"/>
      </rPr>
      <t xml:space="preserve">y al </t>
    </r>
    <r>
      <rPr>
        <sz val="12"/>
        <color rgb="FF232323"/>
        <rFont val="Calibri"/>
        <family val="2"/>
      </rPr>
      <t xml:space="preserve">30 </t>
    </r>
    <r>
      <rPr>
        <sz val="12"/>
        <color rgb="FF1D1D1D"/>
        <rFont val="Calibri"/>
        <family val="2"/>
      </rPr>
      <t>de junio</t>
    </r>
    <r>
      <rPr>
        <sz val="12"/>
        <rFont val="Calibri"/>
        <family val="2"/>
      </rPr>
      <t xml:space="preserve"> del periodo fiscal del </t>
    </r>
    <r>
      <rPr>
        <sz val="12"/>
        <color rgb="FF0C0C0C"/>
        <rFont val="Calibri"/>
        <family val="2"/>
      </rPr>
      <t xml:space="preserve">2025 </t>
    </r>
    <r>
      <rPr>
        <sz val="12"/>
        <color rgb="FF1A1A1A"/>
        <rFont val="Calibri"/>
        <family val="2"/>
      </rPr>
      <t xml:space="preserve">la </t>
    </r>
    <r>
      <rPr>
        <sz val="12"/>
        <color rgb="FF070707"/>
        <rFont val="Calibri"/>
        <family val="2"/>
      </rPr>
      <t xml:space="preserve">cuenta </t>
    </r>
    <r>
      <rPr>
        <sz val="12"/>
        <color rgb="FF111111"/>
        <rFont val="Calibri"/>
        <family val="2"/>
      </rPr>
      <t xml:space="preserve">de    </t>
    </r>
    <r>
      <rPr>
        <sz val="12"/>
        <color rgb="FF080808"/>
        <rFont val="Calibri"/>
        <family val="2"/>
      </rPr>
      <t xml:space="preserve">otros    </t>
    </r>
    <r>
      <rPr>
        <sz val="12"/>
        <color rgb="FF161616"/>
        <rFont val="Calibri"/>
        <family val="2"/>
      </rPr>
      <t xml:space="preserve">pasivos    no    </t>
    </r>
    <r>
      <rPr>
        <sz val="12"/>
        <color rgb="FF0F0F0F"/>
        <rFont val="Calibri"/>
        <family val="2"/>
      </rPr>
      <t xml:space="preserve">corrientes    </t>
    </r>
    <r>
      <rPr>
        <sz val="12"/>
        <rFont val="Calibri"/>
        <family val="2"/>
      </rPr>
      <t xml:space="preserve">presenta    </t>
    </r>
    <r>
      <rPr>
        <sz val="12"/>
        <color rgb="FF0C0C0C"/>
        <rFont val="Calibri"/>
        <family val="2"/>
      </rPr>
      <t xml:space="preserve">un    balance    </t>
    </r>
    <r>
      <rPr>
        <sz val="12"/>
        <color rgb="FF242424"/>
        <rFont val="Calibri"/>
        <family val="2"/>
      </rPr>
      <t xml:space="preserve">de    </t>
    </r>
    <r>
      <rPr>
        <sz val="12"/>
        <rFont val="Calibri"/>
        <family val="2"/>
      </rPr>
      <t xml:space="preserve">RD$49,436,382.98    </t>
    </r>
    <r>
      <rPr>
        <sz val="12"/>
        <color rgb="FF161616"/>
        <rFont val="Calibri"/>
        <family val="2"/>
      </rPr>
      <t xml:space="preserve">Y   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RD$49,436,382.98     respectivamente,    manteniendose sin variación. </t>
    </r>
    <r>
      <rPr>
        <sz val="12"/>
        <color rgb="FF0C0C0C"/>
        <rFont val="Calibri"/>
        <family val="2"/>
      </rPr>
      <t xml:space="preserve">El </t>
    </r>
    <r>
      <rPr>
        <sz val="12"/>
        <rFont val="Calibri"/>
        <family val="2"/>
      </rPr>
      <t>detalle es el siguiente:</t>
    </r>
  </si>
  <si>
    <r>
      <rPr>
        <sz val="12"/>
        <color rgb="FF181818"/>
        <rFont val="Calibri"/>
        <family val="2"/>
      </rPr>
      <t xml:space="preserve">AI </t>
    </r>
    <r>
      <rPr>
        <sz val="12"/>
        <color rgb="FF0C0C0C"/>
        <rFont val="Calibri"/>
        <family val="2"/>
      </rPr>
      <t>30 de  junio</t>
    </r>
    <r>
      <rPr>
        <sz val="12"/>
        <rFont val="Calibri"/>
        <family val="2"/>
      </rPr>
      <t xml:space="preserve">  </t>
    </r>
    <r>
      <rPr>
        <sz val="12"/>
        <color rgb="FF131313"/>
        <rFont val="Calibri"/>
        <family val="2"/>
      </rPr>
      <t xml:space="preserve">de  </t>
    </r>
    <r>
      <rPr>
        <sz val="12"/>
        <rFont val="Calibri"/>
        <family val="2"/>
      </rPr>
      <t xml:space="preserve">período  fiscal  2026  y  al 30 de junio  del período  fiscal 2025,  las  cuentas  </t>
    </r>
    <r>
      <rPr>
        <sz val="12"/>
        <color rgb="FF181818"/>
        <rFont val="Calibri"/>
        <family val="2"/>
      </rPr>
      <t xml:space="preserve">de
</t>
    </r>
    <r>
      <rPr>
        <sz val="12"/>
        <rFont val="Calibri"/>
        <family val="2"/>
      </rPr>
      <t xml:space="preserve">inventarios presentan balances  de RD$236,728,945.85 y RD$246,361,176.58 respectivamente.
El  </t>
    </r>
    <r>
      <rPr>
        <sz val="12"/>
        <color rgb="FF131313"/>
        <rFont val="Calibri"/>
        <family val="2"/>
      </rPr>
      <t xml:space="preserve">monto   </t>
    </r>
    <r>
      <rPr>
        <sz val="12"/>
        <rFont val="Calibri"/>
        <family val="2"/>
      </rPr>
      <t xml:space="preserve">de   la  misma   refleja  </t>
    </r>
    <r>
      <rPr>
        <sz val="12"/>
        <color rgb="FF0C0C0C"/>
        <rFont val="Calibri"/>
        <family val="2"/>
      </rPr>
      <t>una disminución</t>
    </r>
    <r>
      <rPr>
        <sz val="12"/>
        <rFont val="Calibri"/>
        <family val="2"/>
      </rPr>
      <t xml:space="preserve">  de  RD$9,632,230.73.  Este  </t>
    </r>
    <r>
      <rPr>
        <sz val="12"/>
        <color rgb="FF111111"/>
        <rFont val="Calibri"/>
        <family val="2"/>
      </rPr>
      <t xml:space="preserve">monto   </t>
    </r>
    <r>
      <rPr>
        <sz val="12"/>
        <color rgb="FF181818"/>
        <rFont val="Calibri"/>
        <family val="2"/>
      </rPr>
      <t xml:space="preserve">está </t>
    </r>
    <r>
      <rPr>
        <sz val="12"/>
        <rFont val="Calibri"/>
        <family val="2"/>
      </rPr>
      <t>conformado según el detalle siguiente:</t>
    </r>
  </si>
  <si>
    <r>
      <rPr>
        <b/>
        <sz val="12"/>
        <rFont val="Calibri"/>
        <family val="2"/>
      </rPr>
      <t>OTROS PASIVOS CORRIENTES (Nota 15)</t>
    </r>
    <r>
      <rPr>
        <sz val="12"/>
        <rFont val="Calibri"/>
        <family val="2"/>
      </rPr>
      <t xml:space="preserve">
AI 30 de junio del período fiscal 2026 y al 30 de junio del período fiscal 2025, los otros pasivos corrientes     ascendieron a un total de RD$5,201,010.53 y RD$5,601,414.04 respectivamente,  reflejando  una disminución de  RD$400,403.51 producto de reposiciones de caja chica pendiente de reponer. El detalle es el siguiente:.</t>
    </r>
  </si>
  <si>
    <r>
      <rPr>
        <sz val="12"/>
        <color rgb="FF181818"/>
        <rFont val="Calibri"/>
        <family val="2"/>
      </rPr>
      <t xml:space="preserve">AI </t>
    </r>
    <r>
      <rPr>
        <sz val="12"/>
        <color rgb="FF1A1A1A"/>
        <rFont val="Calibri"/>
        <family val="2"/>
      </rPr>
      <t xml:space="preserve">30 </t>
    </r>
    <r>
      <rPr>
        <sz val="12"/>
        <color rgb="FF1F1F1F"/>
        <rFont val="Calibri"/>
        <family val="2"/>
      </rPr>
      <t xml:space="preserve">de junio </t>
    </r>
    <r>
      <rPr>
        <sz val="12"/>
        <color rgb="FF0A0A0A"/>
        <rFont val="Calibri"/>
        <family val="2"/>
      </rPr>
      <t xml:space="preserve">del  </t>
    </r>
    <r>
      <rPr>
        <sz val="12"/>
        <rFont val="Calibri"/>
        <family val="2"/>
      </rPr>
      <t xml:space="preserve">período  fiscal  2026  </t>
    </r>
    <r>
      <rPr>
        <sz val="12"/>
        <color rgb="FF161616"/>
        <rFont val="Calibri"/>
        <family val="2"/>
      </rPr>
      <t xml:space="preserve">y  </t>
    </r>
    <r>
      <rPr>
        <sz val="12"/>
        <rFont val="Calibri"/>
        <family val="2"/>
      </rPr>
      <t xml:space="preserve">al  </t>
    </r>
    <r>
      <rPr>
        <sz val="12"/>
        <color rgb="FF1A1A1A"/>
        <rFont val="Calibri"/>
        <family val="2"/>
      </rPr>
      <t xml:space="preserve">30  </t>
    </r>
    <r>
      <rPr>
        <sz val="12"/>
        <rFont val="Calibri"/>
        <family val="2"/>
      </rPr>
      <t xml:space="preserve">de  junio del período fiscal 2025,  </t>
    </r>
    <r>
      <rPr>
        <sz val="12"/>
        <color rgb="FF1A1A1A"/>
        <rFont val="Calibri"/>
        <family val="2"/>
      </rPr>
      <t xml:space="preserve">los  </t>
    </r>
    <r>
      <rPr>
        <sz val="12"/>
        <color rgb="FF0A0A0A"/>
        <rFont val="Calibri"/>
        <family val="2"/>
      </rPr>
      <t xml:space="preserve">ingresos ascendieron   </t>
    </r>
    <r>
      <rPr>
        <sz val="12"/>
        <rFont val="Calibri"/>
        <family val="2"/>
      </rPr>
      <t xml:space="preserve">a  </t>
    </r>
    <r>
      <rPr>
        <sz val="12"/>
        <color rgb="FF0A0A0A"/>
        <rFont val="Calibri"/>
        <family val="2"/>
      </rPr>
      <t xml:space="preserve">un  </t>
    </r>
    <r>
      <rPr>
        <sz val="12"/>
        <rFont val="Calibri"/>
        <family val="2"/>
      </rPr>
      <t xml:space="preserve">total  </t>
    </r>
    <r>
      <rPr>
        <sz val="12"/>
        <color rgb="FF181818"/>
        <rFont val="Calibri"/>
        <family val="2"/>
      </rPr>
      <t xml:space="preserve">de  </t>
    </r>
    <r>
      <rPr>
        <sz val="12"/>
        <rFont val="Calibri"/>
        <family val="2"/>
      </rPr>
      <t xml:space="preserve">RD$911,435,746.66  y  </t>
    </r>
    <r>
      <rPr>
        <sz val="12"/>
        <color rgb="FF0C0C0C"/>
        <rFont val="Calibri"/>
        <family val="2"/>
      </rPr>
      <t xml:space="preserve">de  </t>
    </r>
    <r>
      <rPr>
        <sz val="12"/>
        <rFont val="Calibri"/>
        <family val="2"/>
      </rPr>
      <t xml:space="preserve">RO$906,424,266.50  respectivamente. Reflejando   </t>
    </r>
    <r>
      <rPr>
        <sz val="12"/>
        <color rgb="FF0E0E0E"/>
        <rFont val="Calibri"/>
        <family val="2"/>
      </rPr>
      <t>un incremento neto</t>
    </r>
    <r>
      <rPr>
        <sz val="12"/>
        <color rgb="FF0F0F0F"/>
        <rFont val="Calibri"/>
        <family val="2"/>
      </rPr>
      <t xml:space="preserve"> </t>
    </r>
    <r>
      <rPr>
        <sz val="12"/>
        <rFont val="Calibri"/>
        <family val="2"/>
      </rPr>
      <t xml:space="preserve">de RD$5,011,480.16 debido a facturación pendientes de cobro ,   Las   mismas   son   producto   </t>
    </r>
    <r>
      <rPr>
        <sz val="12"/>
        <color rgb="FF1F1F1F"/>
        <rFont val="Calibri"/>
        <family val="2"/>
      </rPr>
      <t xml:space="preserve">de </t>
    </r>
    <r>
      <rPr>
        <sz val="12"/>
        <rFont val="Calibri"/>
        <family val="2"/>
      </rPr>
      <t xml:space="preserve">facturaciones  </t>
    </r>
    <r>
      <rPr>
        <sz val="12"/>
        <color rgb="FF1D1D1D"/>
        <rFont val="Calibri"/>
        <family val="2"/>
      </rPr>
      <t xml:space="preserve">de  </t>
    </r>
    <r>
      <rPr>
        <sz val="12"/>
        <rFont val="Calibri"/>
        <family val="2"/>
      </rPr>
      <t xml:space="preserve">servicio  </t>
    </r>
    <r>
      <rPr>
        <sz val="12"/>
        <color rgb="FF131313"/>
        <rFont val="Calibri"/>
        <family val="2"/>
      </rPr>
      <t xml:space="preserve">de  </t>
    </r>
    <r>
      <rPr>
        <sz val="12"/>
        <rFont val="Calibri"/>
        <family val="2"/>
      </rPr>
      <t>agua  y  alcantarillados.</t>
    </r>
    <r>
      <rPr>
        <sz val="12"/>
        <color rgb="FF0F0F0F"/>
        <rFont val="Calibri"/>
        <family val="2"/>
      </rPr>
      <t xml:space="preserve">,  </t>
    </r>
    <r>
      <rPr>
        <sz val="12"/>
        <color rgb="FF262626"/>
        <rFont val="Calibri"/>
        <family val="2"/>
      </rPr>
      <t xml:space="preserve">El </t>
    </r>
    <r>
      <rPr>
        <sz val="12"/>
        <rFont val="Calibri"/>
        <family val="2"/>
      </rPr>
      <t xml:space="preserve">balance </t>
    </r>
    <r>
      <rPr>
        <sz val="12"/>
        <color rgb="FF111111"/>
        <rFont val="Calibri"/>
        <family val="2"/>
      </rPr>
      <t xml:space="preserve">de </t>
    </r>
    <r>
      <rPr>
        <sz val="12"/>
        <rFont val="Calibri"/>
        <family val="2"/>
      </rPr>
      <t xml:space="preserve">esta cuenta presenta </t>
    </r>
    <r>
      <rPr>
        <sz val="12"/>
        <color rgb="FF0A0A0A"/>
        <rFont val="Calibri"/>
        <family val="2"/>
      </rPr>
      <t xml:space="preserve">el </t>
    </r>
    <r>
      <rPr>
        <sz val="12"/>
        <rFont val="Calibri"/>
        <family val="2"/>
      </rPr>
      <t>detalle siguiente.</t>
    </r>
  </si>
  <si>
    <t>AI  30  de  junio  del  período  fiscal  2026  y  al  30  de  junio  del  período  fiscal  2025,  los  ingresos ascendieron  a  un  total  de  RD$6,462,942,463.49  y  de  RD$4,984,060,111.93  respectivamente, reflejando  un incremento  neto de  RD$1,478,882,351.56.  Los incrementos más  significativa la presenta las las transferencias  de  capital  del  gobierno  central   con  RD$1,380,850,699.11, mientras que Las transferencias corrientes del gobierno central presentan un incremento en RD$133,425,502.41. Esta  cuenta presenta el detalle siguiente:</t>
  </si>
  <si>
    <t>AI  30  de  junio  del  período  fiscal  2026  y  al  30  de junio  del período  fiscal  2025,  los  ingresos
ascendieron   a   un   total  de  RD$72,211,162.10  y  de   RD$126,271,449.50  respectivamente, reflejando una disminucion neta de RD$54,060,287.40, La misma es producto de una variacion de los ingresos por supervisión de los proyectos en ejecución y otros en el año 2026. El balance de esta cuenta presenta  el detalle siguiente:</t>
  </si>
  <si>
    <r>
      <t xml:space="preserve">AI </t>
    </r>
    <r>
      <rPr>
        <sz val="12"/>
        <color rgb="FF212121"/>
        <rFont val="Calibri"/>
        <family val="2"/>
      </rPr>
      <t>30 de  junio</t>
    </r>
    <r>
      <rPr>
        <sz val="12"/>
        <color rgb="FF0F0F0F"/>
        <rFont val="Calibri"/>
        <family val="2"/>
      </rPr>
      <t xml:space="preserve">  </t>
    </r>
    <r>
      <rPr>
        <sz val="12"/>
        <rFont val="Calibri"/>
        <family val="2"/>
      </rPr>
      <t xml:space="preserve">período  </t>
    </r>
    <r>
      <rPr>
        <sz val="12"/>
        <color rgb="FF0E0E0E"/>
        <rFont val="Calibri"/>
        <family val="2"/>
      </rPr>
      <t xml:space="preserve">fiscal  </t>
    </r>
    <r>
      <rPr>
        <sz val="12"/>
        <rFont val="Calibri"/>
        <family val="2"/>
      </rPr>
      <t xml:space="preserve">2026  </t>
    </r>
    <r>
      <rPr>
        <sz val="12"/>
        <color rgb="FF1C1C1C"/>
        <rFont val="Calibri"/>
        <family val="2"/>
      </rPr>
      <t xml:space="preserve">y  </t>
    </r>
    <r>
      <rPr>
        <sz val="12"/>
        <rFont val="Calibri"/>
        <family val="2"/>
      </rPr>
      <t xml:space="preserve">al </t>
    </r>
    <r>
      <rPr>
        <sz val="12"/>
        <color rgb="FF181818"/>
        <rFont val="Calibri"/>
        <family val="2"/>
      </rPr>
      <t xml:space="preserve">30 </t>
    </r>
    <r>
      <rPr>
        <sz val="12"/>
        <rFont val="Calibri"/>
        <family val="2"/>
      </rPr>
      <t xml:space="preserve">de junio  del período  fiscal 2025,  </t>
    </r>
    <r>
      <rPr>
        <sz val="12"/>
        <color rgb="FF0E0E0E"/>
        <rFont val="Calibri"/>
        <family val="2"/>
      </rPr>
      <t xml:space="preserve">los </t>
    </r>
    <r>
      <rPr>
        <sz val="12"/>
        <rFont val="Calibri"/>
        <family val="2"/>
      </rPr>
      <t xml:space="preserve">balances  de </t>
    </r>
    <r>
      <rPr>
        <sz val="12"/>
        <color rgb="FF151515"/>
        <rFont val="Calibri"/>
        <family val="2"/>
      </rPr>
      <t xml:space="preserve">la </t>
    </r>
    <r>
      <rPr>
        <sz val="12"/>
        <color rgb="FF0F0F0F"/>
        <rFont val="Calibri"/>
        <family val="2"/>
      </rPr>
      <t xml:space="preserve">cuenta     </t>
    </r>
    <r>
      <rPr>
        <sz val="12"/>
        <rFont val="Calibri"/>
        <family val="2"/>
      </rPr>
      <t xml:space="preserve">propiedad      planta     </t>
    </r>
    <r>
      <rPr>
        <sz val="12"/>
        <color rgb="FF1C1C1C"/>
        <rFont val="Calibri"/>
        <family val="2"/>
      </rPr>
      <t xml:space="preserve">y     </t>
    </r>
    <r>
      <rPr>
        <sz val="12"/>
        <rFont val="Calibri"/>
        <family val="2"/>
      </rPr>
      <t xml:space="preserve">equipo      (neto)      </t>
    </r>
    <r>
      <rPr>
        <sz val="12"/>
        <color rgb="FF1A1A1A"/>
        <rFont val="Calibri"/>
        <family val="2"/>
      </rPr>
      <t xml:space="preserve">son     </t>
    </r>
    <r>
      <rPr>
        <sz val="12"/>
        <color rgb="FF1D1D1D"/>
        <rFont val="Calibri"/>
        <family val="2"/>
      </rPr>
      <t xml:space="preserve">de     </t>
    </r>
    <r>
      <rPr>
        <sz val="12"/>
        <rFont val="Calibri"/>
        <family val="2"/>
      </rPr>
      <t xml:space="preserve">RD$101,026,143,202.96      </t>
    </r>
    <r>
      <rPr>
        <sz val="12"/>
        <color rgb="FF232323"/>
        <rFont val="Calibri"/>
        <family val="2"/>
      </rPr>
      <t xml:space="preserve">y </t>
    </r>
    <r>
      <rPr>
        <sz val="12"/>
        <rFont val="Calibri"/>
        <family val="2"/>
      </rPr>
      <t xml:space="preserve">RD$89,637,315,139.40  respectivamente,  </t>
    </r>
    <r>
      <rPr>
        <sz val="12"/>
        <color rgb="FF131313"/>
        <rFont val="Calibri"/>
        <family val="2"/>
      </rPr>
      <t xml:space="preserve">la  </t>
    </r>
    <r>
      <rPr>
        <sz val="12"/>
        <rFont val="Calibri"/>
        <family val="2"/>
      </rPr>
      <t xml:space="preserve">cual  presenta  un  aumento  neto  ascendente   </t>
    </r>
    <r>
      <rPr>
        <sz val="12"/>
        <color rgb="FF2D2D2D"/>
        <rFont val="Calibri"/>
        <family val="2"/>
      </rPr>
      <t xml:space="preserve">a </t>
    </r>
    <r>
      <rPr>
        <sz val="12"/>
        <rFont val="Calibri"/>
        <family val="2"/>
      </rPr>
      <t xml:space="preserve">RD$11,388,828,063.56.  </t>
    </r>
    <r>
      <rPr>
        <sz val="12"/>
        <color rgb="FF0A0A0A"/>
        <rFont val="Calibri"/>
        <family val="2"/>
      </rPr>
      <t xml:space="preserve">Los  </t>
    </r>
    <r>
      <rPr>
        <sz val="12"/>
        <rFont val="Calibri"/>
        <family val="2"/>
      </rPr>
      <t xml:space="preserve">incrementos  más  importantes  </t>
    </r>
    <r>
      <rPr>
        <sz val="12"/>
        <color rgb="FF0F0F0F"/>
        <rFont val="Calibri"/>
        <family val="2"/>
      </rPr>
      <t xml:space="preserve">los  </t>
    </r>
    <r>
      <rPr>
        <sz val="12"/>
        <rFont val="Calibri"/>
        <family val="2"/>
      </rPr>
      <t xml:space="preserve">presentan  </t>
    </r>
    <r>
      <rPr>
        <sz val="12"/>
        <color rgb="FF131313"/>
        <rFont val="Calibri"/>
        <family val="2"/>
      </rPr>
      <t xml:space="preserve">la  </t>
    </r>
    <r>
      <rPr>
        <sz val="12"/>
        <color rgb="FF0C0C0C"/>
        <rFont val="Calibri"/>
        <family val="2"/>
      </rPr>
      <t xml:space="preserve">cuenta  </t>
    </r>
    <r>
      <rPr>
        <sz val="12"/>
        <color rgb="FF161616"/>
        <rFont val="Calibri"/>
        <family val="2"/>
      </rPr>
      <t xml:space="preserve">de  </t>
    </r>
    <r>
      <rPr>
        <sz val="12"/>
        <rFont val="Calibri"/>
        <family val="2"/>
      </rPr>
      <t xml:space="preserve">Obras Hidráulicas  y  Sanitarias  en  </t>
    </r>
    <r>
      <rPr>
        <sz val="12"/>
        <color rgb="FF0F0F0F"/>
        <rFont val="Calibri"/>
        <family val="2"/>
      </rPr>
      <t xml:space="preserve">proceso  </t>
    </r>
    <r>
      <rPr>
        <sz val="12"/>
        <rFont val="Calibri"/>
        <family val="2"/>
      </rPr>
      <t xml:space="preserve">por  RD$5,129,659,099.90, Maquinarias y Equipos con RD$172,956,194.55 y transferencias obras hidraulicas terminada con RD$2,791,387,347.56, Las adiciones presentadas  tienen    diferencias    con    </t>
    </r>
    <r>
      <rPr>
        <sz val="12"/>
        <color rgb="FF1C1C1C"/>
        <rFont val="Calibri"/>
        <family val="2"/>
      </rPr>
      <t xml:space="preserve">la    </t>
    </r>
    <r>
      <rPr>
        <sz val="12"/>
        <color rgb="FF0A0A0A"/>
        <rFont val="Calibri"/>
        <family val="2"/>
      </rPr>
      <t xml:space="preserve">ejecución </t>
    </r>
    <r>
      <rPr>
        <sz val="12"/>
        <rFont val="Calibri"/>
        <family val="2"/>
      </rPr>
      <t xml:space="preserve">presupuestaria </t>
    </r>
    <r>
      <rPr>
        <sz val="12"/>
        <color rgb="FF0A0A0A"/>
        <rFont val="Calibri"/>
        <family val="2"/>
      </rPr>
      <t xml:space="preserve">debido </t>
    </r>
    <r>
      <rPr>
        <sz val="12"/>
        <color rgb="FF161616"/>
        <rFont val="Calibri"/>
        <family val="2"/>
      </rPr>
      <t xml:space="preserve">a </t>
    </r>
    <r>
      <rPr>
        <sz val="12"/>
        <rFont val="Calibri"/>
        <family val="2"/>
      </rPr>
      <t xml:space="preserve">que los registros </t>
    </r>
    <r>
      <rPr>
        <sz val="12"/>
        <color rgb="FF161616"/>
        <rFont val="Calibri"/>
        <family val="2"/>
      </rPr>
      <t xml:space="preserve">de </t>
    </r>
    <r>
      <rPr>
        <sz val="12"/>
        <rFont val="Calibri"/>
        <family val="2"/>
      </rPr>
      <t xml:space="preserve">las misma </t>
    </r>
    <r>
      <rPr>
        <sz val="12"/>
        <color rgb="FF0C0C0C"/>
        <rFont val="Calibri"/>
        <family val="2"/>
      </rPr>
      <t xml:space="preserve">se </t>
    </r>
    <r>
      <rPr>
        <sz val="12"/>
        <rFont val="Calibri"/>
        <family val="2"/>
      </rPr>
      <t xml:space="preserve">realizan tan pronto son </t>
    </r>
    <r>
      <rPr>
        <sz val="12"/>
        <color rgb="FF131313"/>
        <rFont val="Calibri"/>
        <family val="2"/>
      </rPr>
      <t xml:space="preserve">recibidas </t>
    </r>
    <r>
      <rPr>
        <sz val="12"/>
        <color rgb="FF282828"/>
        <rFont val="Calibri"/>
        <family val="2"/>
      </rPr>
      <t xml:space="preserve">en </t>
    </r>
    <r>
      <rPr>
        <sz val="12"/>
        <rFont val="Calibri"/>
        <family val="2"/>
      </rPr>
      <t xml:space="preserve">la institución independientemente </t>
    </r>
    <r>
      <rPr>
        <sz val="12"/>
        <color rgb="FF212121"/>
        <rFont val="Calibri"/>
        <family val="2"/>
      </rPr>
      <t xml:space="preserve">de </t>
    </r>
    <r>
      <rPr>
        <sz val="12"/>
        <rFont val="Calibri"/>
        <family val="2"/>
      </rPr>
      <t xml:space="preserve">que no </t>
    </r>
    <r>
      <rPr>
        <sz val="12"/>
        <color rgb="FF181818"/>
        <rFont val="Calibri"/>
        <family val="2"/>
      </rPr>
      <t xml:space="preserve">se </t>
    </r>
    <r>
      <rPr>
        <sz val="12"/>
        <rFont val="Calibri"/>
        <family val="2"/>
      </rPr>
      <t xml:space="preserve">haya realizado  el pago. Los valores al </t>
    </r>
    <r>
      <rPr>
        <sz val="12"/>
        <color rgb="FF0A0A0A"/>
        <rFont val="Calibri"/>
        <family val="2"/>
      </rPr>
      <t xml:space="preserve">final </t>
    </r>
    <r>
      <rPr>
        <sz val="12"/>
        <rFont val="Calibri"/>
        <family val="2"/>
      </rPr>
      <t xml:space="preserve">del </t>
    </r>
    <r>
      <rPr>
        <sz val="12"/>
        <color rgb="FF111111"/>
        <rFont val="Calibri"/>
        <family val="2"/>
      </rPr>
      <t xml:space="preserve">período son según </t>
    </r>
    <r>
      <rPr>
        <sz val="12"/>
        <color rgb="FF0E0E0E"/>
        <rFont val="Calibri"/>
        <family val="2"/>
      </rPr>
      <t xml:space="preserve">el </t>
    </r>
    <r>
      <rPr>
        <sz val="12"/>
        <rFont val="Calibri"/>
        <family val="2"/>
      </rPr>
      <t>detalle siguiente:</t>
    </r>
  </si>
  <si>
    <r>
      <rPr>
        <b/>
        <sz val="12"/>
        <rFont val="Calibri"/>
        <family val="2"/>
      </rPr>
      <t>GASTOS
Sueldos, Salario y Beneficios a Empleados (Nota 21)</t>
    </r>
    <r>
      <rPr>
        <sz val="12"/>
        <rFont val="Calibri"/>
        <family val="2"/>
      </rPr>
      <t xml:space="preserve">
AI </t>
    </r>
    <r>
      <rPr>
        <sz val="12"/>
        <color rgb="FF181818"/>
        <rFont val="Calibri"/>
        <family val="2"/>
      </rPr>
      <t xml:space="preserve">30 </t>
    </r>
    <r>
      <rPr>
        <sz val="12"/>
        <color rgb="FF111111"/>
        <rFont val="Calibri"/>
        <family val="2"/>
      </rPr>
      <t>de junio</t>
    </r>
    <r>
      <rPr>
        <sz val="12"/>
        <rFont val="Calibri"/>
        <family val="2"/>
      </rPr>
      <t xml:space="preserve"> </t>
    </r>
    <r>
      <rPr>
        <sz val="12"/>
        <color rgb="FF131313"/>
        <rFont val="Calibri"/>
        <family val="2"/>
      </rPr>
      <t xml:space="preserve">del </t>
    </r>
    <r>
      <rPr>
        <sz val="12"/>
        <rFont val="Calibri"/>
        <family val="2"/>
      </rPr>
      <t xml:space="preserve">año fiscal 2026 </t>
    </r>
    <r>
      <rPr>
        <sz val="12"/>
        <color rgb="FF181818"/>
        <rFont val="Calibri"/>
        <family val="2"/>
      </rPr>
      <t xml:space="preserve">y </t>
    </r>
    <r>
      <rPr>
        <sz val="12"/>
        <rFont val="Calibri"/>
        <family val="2"/>
      </rPr>
      <t xml:space="preserve">al </t>
    </r>
    <r>
      <rPr>
        <sz val="12"/>
        <color rgb="FF1D1D1D"/>
        <rFont val="Calibri"/>
        <family val="2"/>
      </rPr>
      <t xml:space="preserve">30 </t>
    </r>
    <r>
      <rPr>
        <sz val="12"/>
        <color rgb="FF1F1F1F"/>
        <rFont val="Calibri"/>
        <family val="2"/>
      </rPr>
      <t>de junio</t>
    </r>
    <r>
      <rPr>
        <sz val="12"/>
        <rFont val="Calibri"/>
        <family val="2"/>
      </rPr>
      <t xml:space="preserve">  del año fiscal 2025, los Servicios Personales ascendieron   </t>
    </r>
    <r>
      <rPr>
        <sz val="12"/>
        <color rgb="FF262626"/>
        <rFont val="Calibri"/>
        <family val="2"/>
      </rPr>
      <t xml:space="preserve">a  </t>
    </r>
    <r>
      <rPr>
        <sz val="12"/>
        <color rgb="FF111111"/>
        <rFont val="Calibri"/>
        <family val="2"/>
      </rPr>
      <t xml:space="preserve">un  </t>
    </r>
    <r>
      <rPr>
        <sz val="12"/>
        <rFont val="Calibri"/>
        <family val="2"/>
      </rPr>
      <t xml:space="preserve">total  </t>
    </r>
    <r>
      <rPr>
        <sz val="12"/>
        <color rgb="FF111111"/>
        <rFont val="Calibri"/>
        <family val="2"/>
      </rPr>
      <t xml:space="preserve">de  </t>
    </r>
    <r>
      <rPr>
        <sz val="12"/>
        <rFont val="Calibri"/>
        <family val="2"/>
      </rPr>
      <t xml:space="preserve">RD$1,470,944,915.30  y  RD$1,413,621,952.85  respectivamente, reflejando  un incremento  </t>
    </r>
    <r>
      <rPr>
        <sz val="12"/>
        <color rgb="FF131313"/>
        <rFont val="Calibri"/>
        <family val="2"/>
      </rPr>
      <t xml:space="preserve">neto </t>
    </r>
    <r>
      <rPr>
        <sz val="12"/>
        <color rgb="FF0F0F0F"/>
        <rFont val="Calibri"/>
        <family val="2"/>
      </rPr>
      <t xml:space="preserve">de </t>
    </r>
    <r>
      <rPr>
        <sz val="12"/>
        <rFont val="Calibri"/>
        <family val="2"/>
      </rPr>
      <t>RD$57,322,962.45</t>
    </r>
    <r>
      <rPr>
        <sz val="12"/>
        <color rgb="FFFF0000"/>
        <rFont val="Calibri"/>
        <family val="2"/>
      </rPr>
      <t>.</t>
    </r>
    <r>
      <rPr>
        <sz val="12"/>
        <rFont val="Calibri"/>
        <family val="2"/>
      </rPr>
      <t xml:space="preserve"> las variaciónes más importantes  las </t>
    </r>
    <r>
      <rPr>
        <sz val="12"/>
        <color rgb="FF111111"/>
        <rFont val="Calibri"/>
        <family val="2"/>
      </rPr>
      <t xml:space="preserve">presentan </t>
    </r>
    <r>
      <rPr>
        <sz val="12"/>
        <color rgb="FF131313"/>
        <rFont val="Calibri"/>
        <family val="2"/>
      </rPr>
      <t>sueldos  personal temporero/ sueldo personal contratado</t>
    </r>
    <r>
      <rPr>
        <sz val="12"/>
        <rFont val="Calibri"/>
        <family val="2"/>
      </rPr>
      <t xml:space="preserve"> con RD$62,253,863.35 debido a la entrada en ejecusion el proyecto de con recursos externos. La misma  </t>
    </r>
    <r>
      <rPr>
        <sz val="12"/>
        <color rgb="FF0A0A0A"/>
        <rFont val="Calibri"/>
        <family val="2"/>
      </rPr>
      <t xml:space="preserve">está  </t>
    </r>
    <r>
      <rPr>
        <sz val="12"/>
        <rFont val="Calibri"/>
        <family val="2"/>
      </rPr>
      <t xml:space="preserve">conformada  </t>
    </r>
    <r>
      <rPr>
        <sz val="12"/>
        <color rgb="FF0C0C0C"/>
        <rFont val="Calibri"/>
        <family val="2"/>
      </rPr>
      <t xml:space="preserve">según  </t>
    </r>
    <r>
      <rPr>
        <sz val="12"/>
        <color rgb="FF1C1C1C"/>
        <rFont val="Calibri"/>
        <family val="2"/>
      </rPr>
      <t xml:space="preserve">el </t>
    </r>
    <r>
      <rPr>
        <sz val="12"/>
        <rFont val="Calibri"/>
        <family val="2"/>
      </rPr>
      <t xml:space="preserve">siguiente
</t>
    </r>
    <r>
      <rPr>
        <sz val="12"/>
        <color rgb="FF0F0F0F"/>
        <rFont val="Calibri"/>
        <family val="2"/>
      </rPr>
      <t>detalle:</t>
    </r>
  </si>
  <si>
    <r>
      <rPr>
        <sz val="12"/>
        <color rgb="FF0F0F0F"/>
        <rFont val="Calibri"/>
        <family val="2"/>
      </rPr>
      <t xml:space="preserve">AI </t>
    </r>
    <r>
      <rPr>
        <sz val="12"/>
        <color rgb="FF212121"/>
        <rFont val="Calibri"/>
        <family val="2"/>
      </rPr>
      <t>30 de junio</t>
    </r>
    <r>
      <rPr>
        <sz val="12"/>
        <rFont val="Calibri"/>
        <family val="2"/>
      </rPr>
      <t xml:space="preserve"> del período fiscal 2026  </t>
    </r>
    <r>
      <rPr>
        <sz val="12"/>
        <color rgb="FF0E0E0E"/>
        <rFont val="Calibri"/>
        <family val="2"/>
      </rPr>
      <t xml:space="preserve">y  </t>
    </r>
    <r>
      <rPr>
        <sz val="12"/>
        <rFont val="Calibri"/>
        <family val="2"/>
      </rPr>
      <t xml:space="preserve">al </t>
    </r>
    <r>
      <rPr>
        <sz val="12"/>
        <color rgb="FF181818"/>
        <rFont val="Calibri"/>
        <family val="2"/>
      </rPr>
      <t xml:space="preserve">31 </t>
    </r>
    <r>
      <rPr>
        <sz val="12"/>
        <color rgb="FF0A0A0A"/>
        <rFont val="Calibri"/>
        <family val="2"/>
      </rPr>
      <t>de junio</t>
    </r>
    <r>
      <rPr>
        <sz val="12"/>
        <rFont val="Calibri"/>
        <family val="2"/>
      </rPr>
      <t xml:space="preserve"> del </t>
    </r>
    <r>
      <rPr>
        <sz val="12"/>
        <color rgb="FF0A0A0A"/>
        <rFont val="Calibri"/>
        <family val="2"/>
      </rPr>
      <t xml:space="preserve">año </t>
    </r>
    <r>
      <rPr>
        <sz val="12"/>
        <rFont val="Calibri"/>
        <family val="2"/>
      </rPr>
      <t xml:space="preserve">fiscal 2025,  </t>
    </r>
    <r>
      <rPr>
        <sz val="12"/>
        <color rgb="FF161616"/>
        <rFont val="Calibri"/>
        <family val="2"/>
      </rPr>
      <t xml:space="preserve">la  </t>
    </r>
    <r>
      <rPr>
        <sz val="12"/>
        <color rgb="FF111111"/>
        <rFont val="Calibri"/>
        <family val="2"/>
      </rPr>
      <t xml:space="preserve">cuenta  </t>
    </r>
    <r>
      <rPr>
        <sz val="12"/>
        <color rgb="FF2A2A2A"/>
        <rFont val="Calibri"/>
        <family val="2"/>
      </rPr>
      <t xml:space="preserve">de </t>
    </r>
    <r>
      <rPr>
        <sz val="12"/>
        <rFont val="Calibri"/>
        <family val="2"/>
      </rPr>
      <t xml:space="preserve">subvenciones    </t>
    </r>
    <r>
      <rPr>
        <sz val="12"/>
        <color rgb="FF111111"/>
        <rFont val="Calibri"/>
        <family val="2"/>
      </rPr>
      <t xml:space="preserve">y   </t>
    </r>
    <r>
      <rPr>
        <sz val="12"/>
        <rFont val="Calibri"/>
        <family val="2"/>
      </rPr>
      <t xml:space="preserve">otros   pagos   </t>
    </r>
    <r>
      <rPr>
        <sz val="12"/>
        <color rgb="FF1C1C1C"/>
        <rFont val="Calibri"/>
        <family val="2"/>
      </rPr>
      <t xml:space="preserve">por   </t>
    </r>
    <r>
      <rPr>
        <sz val="12"/>
        <rFont val="Calibri"/>
        <family val="2"/>
      </rPr>
      <t xml:space="preserve">transferencias   ascendieron   </t>
    </r>
    <r>
      <rPr>
        <sz val="12"/>
        <color rgb="FF131313"/>
        <rFont val="Calibri"/>
        <family val="2"/>
      </rPr>
      <t xml:space="preserve">a   </t>
    </r>
    <r>
      <rPr>
        <sz val="12"/>
        <rFont val="Calibri"/>
        <family val="2"/>
      </rPr>
      <t xml:space="preserve">RD$13,760,379.11   </t>
    </r>
    <r>
      <rPr>
        <sz val="12"/>
        <color rgb="FF0C0C0C"/>
        <rFont val="Calibri"/>
        <family val="2"/>
      </rPr>
      <t xml:space="preserve">y   </t>
    </r>
    <r>
      <rPr>
        <sz val="12"/>
        <color rgb="FF282828"/>
        <rFont val="Calibri"/>
        <family val="2"/>
      </rPr>
      <t xml:space="preserve">de </t>
    </r>
    <r>
      <rPr>
        <sz val="12"/>
        <rFont val="Calibri"/>
        <family val="2"/>
      </rPr>
      <t xml:space="preserve">RD$62,045,586.00, respectivamente, reflejando una disminucion de RD$48,285,206.89. La partida de mayor disminucion fue las transferencias de capital a instituciones sin fines de lucro por RD$60,000,000.00. Los montos son según </t>
    </r>
    <r>
      <rPr>
        <sz val="12"/>
        <color rgb="FF111111"/>
        <rFont val="Calibri"/>
        <family val="2"/>
      </rPr>
      <t xml:space="preserve">el </t>
    </r>
    <r>
      <rPr>
        <sz val="12"/>
        <rFont val="Calibri"/>
        <family val="2"/>
      </rPr>
      <t>detalle siguiente:</t>
    </r>
  </si>
  <si>
    <r>
      <t xml:space="preserve">Al 30 de junio </t>
    </r>
    <r>
      <rPr>
        <sz val="12"/>
        <color rgb="FF0C0C0C"/>
        <rFont val="Calibri"/>
        <family val="2"/>
      </rPr>
      <t xml:space="preserve">del </t>
    </r>
    <r>
      <rPr>
        <sz val="12"/>
        <rFont val="Calibri"/>
        <family val="2"/>
      </rPr>
      <t xml:space="preserve">período fiscal 2026 y al 30 de junio del período fiscal 2025. La Depreciación </t>
    </r>
    <r>
      <rPr>
        <sz val="12"/>
        <color rgb="FF1C1C1C"/>
        <rFont val="Calibri"/>
        <family val="2"/>
      </rPr>
      <t xml:space="preserve">y </t>
    </r>
    <r>
      <rPr>
        <sz val="12"/>
        <rFont val="Calibri"/>
        <family val="2"/>
      </rPr>
      <t xml:space="preserve">Amortización ascendieron a RD$757,516,884.25   y   RD$673,203,066.24 La cuenta presenta un Incremento neto de RD$84,313,818.01, El incremento más significativo </t>
    </r>
    <r>
      <rPr>
        <sz val="12"/>
        <color rgb="FF0C0C0C"/>
        <rFont val="Calibri"/>
        <family val="2"/>
      </rPr>
      <t xml:space="preserve">es </t>
    </r>
    <r>
      <rPr>
        <sz val="12"/>
        <rFont val="Calibri"/>
        <family val="2"/>
      </rPr>
      <t xml:space="preserve">como sigue: depreciación de bienes inmuebles de RD$63,640,096.79.  El balance al final del periodo </t>
    </r>
    <r>
      <rPr>
        <sz val="12"/>
        <color rgb="FF080808"/>
        <rFont val="Calibri"/>
        <family val="2"/>
      </rPr>
      <t xml:space="preserve">es </t>
    </r>
    <r>
      <rPr>
        <sz val="12"/>
        <color rgb="FF161616"/>
        <rFont val="Calibri"/>
        <family val="2"/>
      </rPr>
      <t xml:space="preserve">el </t>
    </r>
    <r>
      <rPr>
        <sz val="12"/>
        <rFont val="Calibri"/>
        <family val="2"/>
      </rPr>
      <t>siguiente:</t>
    </r>
  </si>
  <si>
    <t>Al 30 de junio del período fiscal 2026 y al 30 de junio del período fiscal 2025. Otros Gastos ascendieron  a RD$1,127,482,493.02 y RD$1,263,458,732.04 respectivamente.  En esta  cuenta el balance presenta una disminucion neta de RD$135,976,239.02. La cuenta con mayor disminucion lo presenta los servicios basicos con RD$103,920,615.99. El balance al final del periodo es el siguiente:</t>
  </si>
  <si>
    <r>
      <rPr>
        <sz val="12"/>
        <rFont val="Calibri"/>
        <family val="2"/>
      </rPr>
      <t xml:space="preserve">AI </t>
    </r>
    <r>
      <rPr>
        <sz val="12"/>
        <color rgb="FF111111"/>
        <rFont val="Calibri"/>
        <family val="2"/>
      </rPr>
      <t xml:space="preserve">30 </t>
    </r>
    <r>
      <rPr>
        <sz val="12"/>
        <color rgb="FF0E0E0E"/>
        <rFont val="Calibri"/>
        <family val="2"/>
      </rPr>
      <t xml:space="preserve">de junio </t>
    </r>
    <r>
      <rPr>
        <sz val="12"/>
        <rFont val="Calibri"/>
        <family val="2"/>
      </rPr>
      <t xml:space="preserve">del período fiscal 2026  y al 30 de junio del período  fiscal 2025, las </t>
    </r>
    <r>
      <rPr>
        <sz val="12"/>
        <color rgb="FF0C0C0C"/>
        <rFont val="Calibri"/>
        <family val="2"/>
      </rPr>
      <t xml:space="preserve">cuentas </t>
    </r>
    <r>
      <rPr>
        <sz val="12"/>
        <color rgb="FF111111"/>
        <rFont val="Calibri"/>
        <family val="2"/>
      </rPr>
      <t xml:space="preserve">por
</t>
    </r>
    <r>
      <rPr>
        <sz val="12"/>
        <rFont val="Calibri"/>
        <family val="2"/>
      </rPr>
      <t xml:space="preserve">cobrar  presentan  balances  de  RD$4,892,595,980.49  y RD$4,694,630,841.22 respectivamente. </t>
    </r>
    <r>
      <rPr>
        <sz val="12"/>
        <color rgb="FF0A0A0A"/>
        <rFont val="Calibri"/>
        <family val="2"/>
      </rPr>
      <t xml:space="preserve">El </t>
    </r>
    <r>
      <rPr>
        <sz val="12"/>
        <rFont val="Calibri"/>
        <family val="2"/>
      </rPr>
      <t xml:space="preserve">monto  de las cuentas  por cobrar neta refleja  un incremento neto de RD$197,965,139.27. Los incremetos </t>
    </r>
    <r>
      <rPr>
        <sz val="12"/>
        <color rgb="FF1C1C1C"/>
        <rFont val="Calibri"/>
        <family val="2"/>
      </rPr>
      <t xml:space="preserve">más   </t>
    </r>
    <r>
      <rPr>
        <sz val="12"/>
        <rFont val="Calibri"/>
        <family val="2"/>
      </rPr>
      <t xml:space="preserve">significativos   corresponden    a   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 xml:space="preserve">Cuentas   por   cobrar   clientes   que   ascienden   </t>
    </r>
    <r>
      <rPr>
        <sz val="12"/>
        <color rgb="FF363636"/>
        <rFont val="Calibri"/>
        <family val="2"/>
      </rPr>
      <t xml:space="preserve">a </t>
    </r>
    <r>
      <rPr>
        <sz val="12"/>
        <rFont val="Calibri"/>
        <family val="2"/>
      </rPr>
      <t>RD$213,375,824.65 por facturaciones de servicios pendientes de cobro, Mientras que Otras cuentas por cobrar presenta una disminucion de RD$14,915,654.33</t>
    </r>
    <r>
      <rPr>
        <sz val="12"/>
        <color rgb="FF151515"/>
        <rFont val="Calibri"/>
        <family val="2"/>
      </rPr>
      <t xml:space="preserve">.   </t>
    </r>
    <r>
      <rPr>
        <sz val="12"/>
        <rFont val="Calibri"/>
        <family val="2"/>
      </rPr>
      <t xml:space="preserve">Debido  </t>
    </r>
    <r>
      <rPr>
        <sz val="12"/>
        <color rgb="FF242424"/>
        <rFont val="Calibri"/>
        <family val="2"/>
      </rPr>
      <t xml:space="preserve">a </t>
    </r>
    <r>
      <rPr>
        <sz val="12"/>
        <color rgb="FF0E0E0E"/>
        <rFont val="Calibri"/>
        <family val="2"/>
      </rPr>
      <t xml:space="preserve">la </t>
    </r>
    <r>
      <rPr>
        <sz val="12"/>
        <rFont val="Calibri"/>
        <family val="2"/>
      </rPr>
      <t xml:space="preserve">cantidad  de  clientes  que  maneja  la  institución  </t>
    </r>
    <r>
      <rPr>
        <sz val="12"/>
        <color rgb="FF0F0F0F"/>
        <rFont val="Calibri"/>
        <family val="2"/>
      </rPr>
      <t xml:space="preserve">y  </t>
    </r>
    <r>
      <rPr>
        <sz val="12"/>
        <color rgb="FF2F2F2F"/>
        <rFont val="Calibri"/>
        <family val="2"/>
      </rPr>
      <t xml:space="preserve">el </t>
    </r>
    <r>
      <rPr>
        <sz val="12"/>
        <rFont val="Calibri"/>
        <family val="2"/>
      </rPr>
      <t xml:space="preserve">tamaño  </t>
    </r>
    <r>
      <rPr>
        <sz val="12"/>
        <color rgb="FF111111"/>
        <rFont val="Calibri"/>
        <family val="2"/>
      </rPr>
      <t xml:space="preserve">del </t>
    </r>
    <r>
      <rPr>
        <sz val="12"/>
        <rFont val="Calibri"/>
        <family val="2"/>
      </rPr>
      <t xml:space="preserve">archivo  </t>
    </r>
    <r>
      <rPr>
        <sz val="12"/>
        <color rgb="FF181818"/>
        <rFont val="Calibri"/>
        <family val="2"/>
      </rPr>
      <t xml:space="preserve">nos </t>
    </r>
    <r>
      <rPr>
        <sz val="12"/>
        <rFont val="Calibri"/>
        <family val="2"/>
      </rPr>
      <t xml:space="preserve">impide realizar la carga del mismo  </t>
    </r>
    <r>
      <rPr>
        <sz val="12"/>
        <color rgb="FF161616"/>
        <rFont val="Calibri"/>
        <family val="2"/>
      </rPr>
      <t xml:space="preserve">en </t>
    </r>
    <r>
      <rPr>
        <b/>
        <sz val="12"/>
        <rFont val="Calibri"/>
        <family val="2"/>
      </rPr>
      <t xml:space="preserve">SISACNOC.  </t>
    </r>
    <r>
      <rPr>
        <sz val="12"/>
        <rFont val="Calibri"/>
        <family val="2"/>
      </rPr>
      <t xml:space="preserve">Estos montos  </t>
    </r>
    <r>
      <rPr>
        <sz val="12"/>
        <color rgb="FF0A0A0A"/>
        <rFont val="Calibri"/>
        <family val="2"/>
      </rPr>
      <t xml:space="preserve">están </t>
    </r>
    <r>
      <rPr>
        <sz val="12"/>
        <rFont val="Calibri"/>
        <family val="2"/>
      </rPr>
      <t xml:space="preserve">conformados </t>
    </r>
    <r>
      <rPr>
        <sz val="12"/>
        <color rgb="FF0A0A0A"/>
        <rFont val="Calibri"/>
        <family val="2"/>
      </rPr>
      <t xml:space="preserve">según </t>
    </r>
    <r>
      <rPr>
        <sz val="12"/>
        <color rgb="FF1D1D1D"/>
        <rFont val="Calibri"/>
        <family val="2"/>
      </rPr>
      <t xml:space="preserve">el </t>
    </r>
    <r>
      <rPr>
        <sz val="12"/>
        <rFont val="Calibri"/>
        <family val="2"/>
      </rPr>
      <t>detalle siguiente:</t>
    </r>
  </si>
  <si>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Al  30  de junio  del  período   fiscal  2026  y  al  30  de  junio  del  período  fiscal  de  2025,  las deducciones   y  retenciones   por  pagar   ascendieron   a  un  total  de  RD$1,341,925,589.97 y RD$1,241,98,100.15  respectivamente,  reflejando  un incremento  neto de RD$99,947,489.82 producto de las Deducciones  por Garantía  de Obras que presenta un aumento en RD$100,154,264.08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>por registro de cubicaciones de los nuevos proyectos. El balance al final del periodo es el siguiente:</t>
    </r>
  </si>
  <si>
    <t>Manuel Luna Infante</t>
  </si>
  <si>
    <t>Al 30 de junio del período fiscal 2026 y al  30 de junio del período fiscal 2025.  La  cuenta  de
Suministro y Materiales      para     Consumo      ascendieron      a     RD$462,647,621.31 y RD$239,927,189.25 respectivamente.  Este renglon presenta un incremento  neto de RD$222,720,432.06. Los incrementos mas significativos lo muestra la partida combustibles, lubricantes, productos quimicos con RD$95,011,812.98 y productos minerales, metalicos y no metalicos de RD$142,621,231.21. El balance al final del periodo es el siguiente:</t>
  </si>
  <si>
    <t>AUTORIDAD PORTUARIA DOMINICANA</t>
  </si>
  <si>
    <t>AYUNTAMIENTO MUNICIPAL SAN CRISTOBAL</t>
  </si>
  <si>
    <t>AYUNTAMIENTO MUNICIPAL SAN JUAN</t>
  </si>
  <si>
    <t>AYUNTAMIENTO MUNICIPAL NAVARRETE</t>
  </si>
  <si>
    <t>Dentro de las cuentas por pagar proveedores directos internos a corto plazo estan incuidas las cuentas por pagar a empresas públicas la cual desglosamos a continuación:</t>
  </si>
  <si>
    <t xml:space="preserve">INSTITUTO NACIONAL DE ADMINISTRACION PUBLICA                     </t>
  </si>
  <si>
    <r>
      <rPr>
        <sz val="12"/>
        <color rgb="FF181818"/>
        <rFont val="Calibri"/>
        <family val="2"/>
      </rPr>
      <t xml:space="preserve">AI  </t>
    </r>
    <r>
      <rPr>
        <sz val="12"/>
        <color rgb="FF1A1A1A"/>
        <rFont val="Calibri"/>
        <family val="2"/>
      </rPr>
      <t xml:space="preserve">30 </t>
    </r>
    <r>
      <rPr>
        <sz val="12"/>
        <color rgb="FF1F1F1F"/>
        <rFont val="Calibri"/>
        <family val="2"/>
      </rPr>
      <t>de junio</t>
    </r>
    <r>
      <rPr>
        <sz val="12"/>
        <color rgb="FF0C0C0C"/>
        <rFont val="Calibri"/>
        <family val="2"/>
      </rPr>
      <t xml:space="preserve"> </t>
    </r>
    <r>
      <rPr>
        <sz val="12"/>
        <color rgb="FF0A0A0A"/>
        <rFont val="Calibri"/>
        <family val="2"/>
      </rPr>
      <t xml:space="preserve">del </t>
    </r>
    <r>
      <rPr>
        <sz val="12"/>
        <rFont val="Calibri"/>
        <family val="2"/>
      </rPr>
      <t xml:space="preserve">período  fiscal  2026  </t>
    </r>
    <r>
      <rPr>
        <sz val="12"/>
        <color rgb="FF161616"/>
        <rFont val="Calibri"/>
        <family val="2"/>
      </rPr>
      <t xml:space="preserve">y  </t>
    </r>
    <r>
      <rPr>
        <sz val="12"/>
        <rFont val="Calibri"/>
        <family val="2"/>
      </rPr>
      <t xml:space="preserve">al  </t>
    </r>
    <r>
      <rPr>
        <sz val="12"/>
        <color rgb="FF1A1A1A"/>
        <rFont val="Calibri"/>
        <family val="2"/>
      </rPr>
      <t xml:space="preserve">30  </t>
    </r>
    <r>
      <rPr>
        <sz val="12"/>
        <rFont val="Calibri"/>
        <family val="2"/>
      </rPr>
      <t xml:space="preserve">de junio del  período fiscal 2025,  </t>
    </r>
    <r>
      <rPr>
        <sz val="12"/>
        <color rgb="FF1A1A1A"/>
        <rFont val="Calibri"/>
        <family val="2"/>
      </rPr>
      <t xml:space="preserve">la cuenta de patrimonio institucional presenta un balance de </t>
    </r>
    <r>
      <rPr>
        <sz val="12"/>
        <rFont val="Calibri"/>
        <family val="2"/>
      </rPr>
      <t>RD$113,283,480,574.40</t>
    </r>
    <r>
      <rPr>
        <sz val="12"/>
        <color rgb="FF1A1A1A"/>
        <rFont val="Calibri"/>
        <family val="2"/>
      </rPr>
      <t xml:space="preserve"> y de RD$99,677,088,182.13</t>
    </r>
    <r>
      <rPr>
        <sz val="12"/>
        <rFont val="Calibri"/>
        <family val="2"/>
      </rPr>
      <t xml:space="preserve">  respectivamente. Presentando un incremento por RD$13,606,392,392.27, producto del resultado del periodo 2026-2025 y ajuste al patrimonio por RD$21,942,566.89 por correcciones de registro de compensaciones por uso de terrenos por paso de tuberias y fueron registrados como adquisiciones de terreno y depositos de alquileres de locales que fueron compensados como pagos a mensualidades de uso del local.</t>
    </r>
  </si>
  <si>
    <t>DIRECCION GENERAL DE CONTABILIDAD GUBERNAMENTAL</t>
  </si>
  <si>
    <t>FORMULARIO PARA OBRAS EN PROCESO (PROYECTOS DE INVERSION)</t>
  </si>
  <si>
    <t>VALOR RD$</t>
  </si>
  <si>
    <t>Institución</t>
  </si>
  <si>
    <t>INSTITUTO NACIONAL DE AGUAS POTABLES Y ALCANTARILLADOS</t>
  </si>
  <si>
    <t xml:space="preserve">                    Sub-Capítulo </t>
  </si>
  <si>
    <t>01</t>
  </si>
  <si>
    <t>Fecha</t>
  </si>
  <si>
    <t xml:space="preserve">      DAF </t>
  </si>
  <si>
    <t xml:space="preserve">Capítulo </t>
  </si>
  <si>
    <t xml:space="preserve">    UE</t>
  </si>
  <si>
    <t>0001</t>
  </si>
  <si>
    <t>Aprobado por el Director General de DIGECOG</t>
  </si>
  <si>
    <t>ESTRUCTURA PROGRAMATICA</t>
  </si>
  <si>
    <t>Código SNIP</t>
  </si>
  <si>
    <t>DETALLE</t>
  </si>
  <si>
    <t>FECHA DE INICIO DE OBRA</t>
  </si>
  <si>
    <t>FECHA DE FINALIZACION DE OBRA</t>
  </si>
  <si>
    <t>PRESUPUESTO ORIGINAL DE LA OBRA</t>
  </si>
  <si>
    <t>ADENDAS</t>
  </si>
  <si>
    <t>TOTAL PRESUPUESTADO  RD$</t>
  </si>
  <si>
    <t>MONTO EJECUTADO RD$</t>
  </si>
  <si>
    <t>PROG</t>
  </si>
  <si>
    <t>SUB-PROG</t>
  </si>
  <si>
    <t>PROY.</t>
  </si>
  <si>
    <t>ACT/  OBR</t>
  </si>
  <si>
    <t>ORG. FIN.</t>
  </si>
  <si>
    <t>FUENTE</t>
  </si>
  <si>
    <t>FUENTE ESP</t>
  </si>
  <si>
    <t>SUB-CUENTA</t>
  </si>
  <si>
    <t>CCP-AUX</t>
  </si>
  <si>
    <t>ORIGEN DE LOS RECURSOS</t>
  </si>
  <si>
    <t>12</t>
  </si>
  <si>
    <t>06</t>
  </si>
  <si>
    <t>24</t>
  </si>
  <si>
    <t>0051</t>
  </si>
  <si>
    <t>426</t>
  </si>
  <si>
    <t>60</t>
  </si>
  <si>
    <t>6025</t>
  </si>
  <si>
    <t>2.7.2.1</t>
  </si>
  <si>
    <t>EXTERNOS</t>
  </si>
  <si>
    <t>12198</t>
  </si>
  <si>
    <t>REHABILITACIÓN Y AMPLIACION ALCANTARILLADO SANITARIO DE MONTE CRISTI (2DA. ETAPA), PROVINCIA MONTE CRISTI</t>
  </si>
  <si>
    <t>INDEFINIDO</t>
  </si>
  <si>
    <t>11</t>
  </si>
  <si>
    <t>95</t>
  </si>
  <si>
    <t>0052, 0058</t>
  </si>
  <si>
    <t>005</t>
  </si>
  <si>
    <t>50</t>
  </si>
  <si>
    <t>5010</t>
  </si>
  <si>
    <t>INTERNOS</t>
  </si>
  <si>
    <t>12403</t>
  </si>
  <si>
    <t>CONSTRUCCIÓN SISTEMAS DE ABASTECIMIENTO DE AGUA POTABLE AL DISTRITO MUNICIPAL DE LOS BOTADOS Y COMUNIDADES RURALES, MUNICIPIO YAMASA, PROVINCIA MONTE PLATA</t>
  </si>
  <si>
    <t>FEBRERO 2027</t>
  </si>
  <si>
    <t>100</t>
  </si>
  <si>
    <t>10</t>
  </si>
  <si>
    <t>0100</t>
  </si>
  <si>
    <t>0052</t>
  </si>
  <si>
    <t>0058</t>
  </si>
  <si>
    <t>121</t>
  </si>
  <si>
    <t>96</t>
  </si>
  <si>
    <t>0051-0055, 0057, 0059, 0060</t>
  </si>
  <si>
    <t>13905</t>
  </si>
  <si>
    <t>AMPLIACIÓN ACUEDUCTO SAN JOSE DE OCOA - SABANA LARGA, PROVINCIA SAN JOSE DE OCOA</t>
  </si>
  <si>
    <t>DICIEMBRE 2026</t>
  </si>
  <si>
    <t>02</t>
  </si>
  <si>
    <t>00</t>
  </si>
  <si>
    <t>0012</t>
  </si>
  <si>
    <t>343</t>
  </si>
  <si>
    <t>7266</t>
  </si>
  <si>
    <t>FORTALECIMIENTO DE LA EFICIENCIA EN LA GESTIÓN DE AGUA Y SANEAMIENTO"</t>
  </si>
  <si>
    <t/>
  </si>
  <si>
    <t>25</t>
  </si>
  <si>
    <t>0051-0057</t>
  </si>
  <si>
    <t>14033</t>
  </si>
  <si>
    <t>CONSTRUCCIÓN ACUEDUCTO LAS YAYAS, PROVINCIA AZUA</t>
  </si>
  <si>
    <t>30</t>
  </si>
  <si>
    <t>0051-0053</t>
  </si>
  <si>
    <t>004</t>
  </si>
  <si>
    <t>14136</t>
  </si>
  <si>
    <t>CONSTRUCCIÓN ACUEDUCTO MULTIPLE GUATAPANAL - JINAMAGAO - AMINA- BORUCO, PROVINCIA VALVERDE</t>
  </si>
  <si>
    <t>23/07/2020</t>
  </si>
  <si>
    <t>0053</t>
  </si>
  <si>
    <t>FEBRERO 2025</t>
  </si>
  <si>
    <t>05</t>
  </si>
  <si>
    <t>41</t>
  </si>
  <si>
    <t>14137</t>
  </si>
  <si>
    <t>AMPLIACIÓN ACUEDUCTO HIGUEY, EXTENSIÓN VILLA HORTENSIA-ANAMUYA, PROVINCIA LA ALTAGRACIA</t>
  </si>
  <si>
    <t>0051-0055</t>
  </si>
  <si>
    <t>14140</t>
  </si>
  <si>
    <t>REHABILITACIÓN ALCANTARILLADO SANITARIO DE BANI, PROVINCIA PERAVIA</t>
  </si>
  <si>
    <t>19</t>
  </si>
  <si>
    <t>14141</t>
  </si>
  <si>
    <t>CONSTRUCCIÓN ACUEDUCTO MULTIPLE JUANA VICENTA     PROVINCIA SAMANA</t>
  </si>
  <si>
    <t>29/01/2020</t>
  </si>
  <si>
    <t>MAYO 2025</t>
  </si>
  <si>
    <t>92</t>
  </si>
  <si>
    <t>14142</t>
  </si>
  <si>
    <t>REHABILITACIÓN Y AMPLIACION ACUEDUCTO MÚLTIPLE LOS PATOS-ENRIQUILLO-OVIEDO    PROVINCIAS BARAHONA-PEDERNALES</t>
  </si>
  <si>
    <t>FEBRERO 2020</t>
  </si>
  <si>
    <t>42</t>
  </si>
  <si>
    <t>14225</t>
  </si>
  <si>
    <t>CONSTRUCCIÓN ACUEDUCTO  LOMA ATRAVESADA, PROVINCIA SAMANA</t>
  </si>
  <si>
    <t>0051, 0053</t>
  </si>
  <si>
    <t>14444</t>
  </si>
  <si>
    <t>MEJORAMIENTO  ACUEDUCTO PEDERNALES, PROVINCIA PEDERNALES</t>
  </si>
  <si>
    <t>FEBRERO 2022</t>
  </si>
  <si>
    <t>ENERO 2027</t>
  </si>
  <si>
    <t>68</t>
  </si>
  <si>
    <t>14455</t>
  </si>
  <si>
    <t>REHABILITACIÓN PLANTA POTABILIZADORA ACUEDUCTO SABANA YEGUA  PROVINCIA AZUA</t>
  </si>
  <si>
    <t>TERMINADO (30/06/2025)</t>
  </si>
  <si>
    <t>JULIO 2025</t>
  </si>
  <si>
    <t>07</t>
  </si>
  <si>
    <t>14458</t>
  </si>
  <si>
    <t>REHABILITACIÓN  OBRA DE TOMA Y ESTACIÓN DE BOMBEO ACUEDUCTO EL SEIBO, PROVINCIA EL SEIBO</t>
  </si>
  <si>
    <t>08</t>
  </si>
  <si>
    <t>14469</t>
  </si>
  <si>
    <t>CONSTRUCCIÓN ACUEDUCTO MULTIPLE LAS TEJAS - EL RODEO,  PROVINCIA BAHORUCO</t>
  </si>
  <si>
    <t>TERMINADO</t>
  </si>
  <si>
    <t>09</t>
  </si>
  <si>
    <t>14470</t>
  </si>
  <si>
    <t>AMPLIACIÓN REDES DISTRIBUCIÓN ACUEDUCTO COLINAS DON GUILLERMO, VILLA GUERRERO Y VILLA PROGRESO MUNICIPIO Y PROVINCIA EL SEIBO</t>
  </si>
  <si>
    <t>22/07/2021</t>
  </si>
  <si>
    <t>SEPTIEMBRE 2025</t>
  </si>
  <si>
    <t>14472</t>
  </si>
  <si>
    <t>AMPLIACIÓN REDES DISTRIBUCIÓN ACUEDUCTO LOS PRADOS I Y II, HIGUEY, PROVINCIA LA ALTAGRACIA</t>
  </si>
  <si>
    <t>13</t>
  </si>
  <si>
    <t>14475</t>
  </si>
  <si>
    <t>AMPLIACIÓN  ACUEDUCTO  SECTORES EL CORBANO-LOS MILITARES, PROV. SAN JUAN</t>
  </si>
  <si>
    <t>.</t>
  </si>
  <si>
    <t>14</t>
  </si>
  <si>
    <t>14476</t>
  </si>
  <si>
    <t>MEJORAMIENTO ACUEDUCTO LAGUNA DE NISIBON, PROVINCIA LA ALTAGRACIA</t>
  </si>
  <si>
    <t>RESCINDIDO</t>
  </si>
  <si>
    <t>15</t>
  </si>
  <si>
    <t>14477</t>
  </si>
  <si>
    <t>AMPLIACIÓN CAMPO DE POZOS DE LA MATILLA ACUEDUCTO HIGUEY, PROVINCIA LA ALTAGRACIA</t>
  </si>
  <si>
    <t>MARZO 2026</t>
  </si>
  <si>
    <t>16</t>
  </si>
  <si>
    <t>14478</t>
  </si>
  <si>
    <t>MEJORAMIENTO ACUEDUCTO LA OTRA BANDA - EL MACAO  PROVINCIA LA ALTAGRACIA</t>
  </si>
  <si>
    <t>ABRIL 2025</t>
  </si>
  <si>
    <t>17</t>
  </si>
  <si>
    <t>14479</t>
  </si>
  <si>
    <t>RECONSTRUCCIÓN REDES ACUEDUCTO POSTRER RIO,  PROVINCIA INDEPENDENCIA</t>
  </si>
  <si>
    <t>MARZO 2027</t>
  </si>
  <si>
    <t>18</t>
  </si>
  <si>
    <t>0056, 0058-0062</t>
  </si>
  <si>
    <t>354</t>
  </si>
  <si>
    <t>6153</t>
  </si>
  <si>
    <t>14498</t>
  </si>
  <si>
    <t>MEJORAMIENTO DE AGUAS POTABLE Y RESIDUALES EN LOS MUNICIPIOS   MOCA Y GASPAR HERNANDEZ, PROVINCIA ESPAILLAT, R.D.</t>
  </si>
  <si>
    <t>20</t>
  </si>
  <si>
    <t>14501</t>
  </si>
  <si>
    <t>CONSTRUCCIÓN  ACUEDUCTO CAÑADA CIMARRONA, PROVINCIA AZUA</t>
  </si>
  <si>
    <t>21</t>
  </si>
  <si>
    <t>14502</t>
  </si>
  <si>
    <t>CONSTRUCCIÓN ACUEDUCTO VILLARPANDO, PROVINCIA AZUA</t>
  </si>
  <si>
    <t>14503</t>
  </si>
  <si>
    <t>MEJORAMIENTO ALCANTARILLADO SANITARIO,  PROVINCIA HATO MAYOR</t>
  </si>
  <si>
    <t>22</t>
  </si>
  <si>
    <t>14504</t>
  </si>
  <si>
    <t>CONSTRUCCIÓN SISTEMA DE ABASTECIMIENTO LOS BARRIOS GUANDULES-LA RAQUETA COMO EXTENSIÓN, PROVINCIA BARAHONA</t>
  </si>
  <si>
    <t>SEPTIEMBRE 2026</t>
  </si>
  <si>
    <t>14505</t>
  </si>
  <si>
    <t>CONSTRUCCIÓN ALCANTARILLADO SANITARIO DE SABANA DE LA MAR, PROVINCIA HATO MAYOR</t>
  </si>
  <si>
    <t>TERMINADA (14/4/2025)</t>
  </si>
  <si>
    <t>ENERO 2025</t>
  </si>
  <si>
    <t>23</t>
  </si>
  <si>
    <t>14509</t>
  </si>
  <si>
    <t>REHABILITACIÓN DEPÓSITO METÁLICO AC MÚLTIPLE DUVERGÉ-LA COLONIA-VENGAN A VER, PROVINCIA INDEPENDENCIA</t>
  </si>
  <si>
    <t>OCTUBRE 2026</t>
  </si>
  <si>
    <t>80</t>
  </si>
  <si>
    <t>14511</t>
  </si>
  <si>
    <t>REHABILITACIÓN DEPÓSITO REGULADOR METÁLICO ACUEDUCTO EL SEIBO</t>
  </si>
  <si>
    <t>14512</t>
  </si>
  <si>
    <t>MEJORAMIENTO ALCANTARILLADO SANITARIO DE EL VALLE,PROVINCIA HATO MAYOR</t>
  </si>
  <si>
    <t>26</t>
  </si>
  <si>
    <t>14513</t>
  </si>
  <si>
    <t>MEJORAMIENTO  ACUEDUCTO MONTE PLATA, PROVINCIA MONTE PLATA</t>
  </si>
  <si>
    <t>TERMINADO (09/03/2026)</t>
  </si>
  <si>
    <t>27</t>
  </si>
  <si>
    <t>14514</t>
  </si>
  <si>
    <t>REHABILITACIÓN PLANTA POTABILIZADORA ACUEDUCTO HATO DEL YAQUE, PROVINCIA SANTIAGO</t>
  </si>
  <si>
    <t>TERMINADO (14/07/2025)</t>
  </si>
  <si>
    <t>14515</t>
  </si>
  <si>
    <t>REHABILITACIÓN PLANTA DE TRATAMIENTO DE AGUAS RESIDUALES DEL ALCANTARILLADO SANITARIO REPARTO YUNA, SECTOR PALMARITO, BONAO, MONSEÑOR</t>
  </si>
  <si>
    <t>31/10/2022</t>
  </si>
  <si>
    <t>70</t>
  </si>
  <si>
    <t>14517</t>
  </si>
  <si>
    <t>REHABILITACIÓN PLANTA POTABILIZADORA ACUEDUCTO DE HATO MAYOR,PROVINCIA HATO MAYOR</t>
  </si>
  <si>
    <t>TERMINADO (05/11/2025)</t>
  </si>
  <si>
    <t>32</t>
  </si>
  <si>
    <t>14518</t>
  </si>
  <si>
    <t>MEJORAMIENTO PLANTA POTABILIZADORA ACUEDUCTO  MÚLTIPLE EL POZO - LOS LIMONES, PROVINCIA MARÍA TRINIDAD SÁNCHEZ</t>
  </si>
  <si>
    <t>33</t>
  </si>
  <si>
    <t>14520</t>
  </si>
  <si>
    <t>AMPLIACIÓN CAMPO DE POZOS ACUEDUCTO DE AZUA, PROVINCIA AZUA</t>
  </si>
  <si>
    <t>TERMINADO (05/09/2025)</t>
  </si>
  <si>
    <t>35</t>
  </si>
  <si>
    <t>14521</t>
  </si>
  <si>
    <t>AMPLIACIÓN ACUEDUCTO DE COTUÍ, RED BARRIO LIBERTAD, PROVINCIA SÁNCHEZ RAMÍREZ</t>
  </si>
  <si>
    <t>37</t>
  </si>
  <si>
    <t>14529</t>
  </si>
  <si>
    <t>AMPLIACIÓN REDES ACUEDUCTO SABANA DE LA MAR, PROVINCIA HATO MAYOR</t>
  </si>
  <si>
    <t>26/05/2022</t>
  </si>
  <si>
    <t>38</t>
  </si>
  <si>
    <t>14530</t>
  </si>
  <si>
    <t>AMPLIACIÓN RED DE DISTRIBUCIÓN ACUEDUCTO DE CONSUELO, PROVINCIA SAN PEDRO DE MACORIS</t>
  </si>
  <si>
    <t>TERMINADO (16/09/2024)</t>
  </si>
  <si>
    <t>39</t>
  </si>
  <si>
    <t>14531</t>
  </si>
  <si>
    <t>AMPLIACIÓN REDES DEL ACUEDUCTO DE HIGUEY,   URBANIZACIÓN ARBOLEDA Y SECTOR LAS CAOBAS</t>
  </si>
  <si>
    <t>03</t>
  </si>
  <si>
    <t>14532</t>
  </si>
  <si>
    <t>MEJORAMIENTO ALCANTARILLADO SANITARIO LOS HATILLOS, PROVINCIA HATO MAYOR</t>
  </si>
  <si>
    <t>40</t>
  </si>
  <si>
    <t>14533</t>
  </si>
  <si>
    <t>MEJORAMIENTO  ACUEDUCTO DE EL VALLE,  PROVINCIA HATO MAYOR</t>
  </si>
  <si>
    <t>NOVIEMBRE 2024</t>
  </si>
  <si>
    <t>14536</t>
  </si>
  <si>
    <t>CONSTRUCCIÓN ACUEDUCTO MULTIPLE SONADOR, PROVINCIA MONSEÑOR NOUEL</t>
  </si>
  <si>
    <t>ABRIL 2027</t>
  </si>
  <si>
    <t>43</t>
  </si>
  <si>
    <t>14537</t>
  </si>
  <si>
    <t>CONSTRUCCIÓN  NUEVA OBRA DE TOMA  EN EL ACUEDUCTO LAS TERRENAS, PROVINCIA SAMANÁ</t>
  </si>
  <si>
    <t>44</t>
  </si>
  <si>
    <t>14538</t>
  </si>
  <si>
    <t>HABILITACIÓN ACUEDUCTO EL CÓRBANO, PROVINCIA SAN JUAN</t>
  </si>
  <si>
    <t>72</t>
  </si>
  <si>
    <t>14547</t>
  </si>
  <si>
    <t>CONSTRUCCIÓN ACUEDUCTO BATEY LA TARANA, PROVINCIA MONTE PLATA</t>
  </si>
  <si>
    <t>-</t>
  </si>
  <si>
    <t>46</t>
  </si>
  <si>
    <t>14548</t>
  </si>
  <si>
    <t>REHABILITACIÓN DEPOSITO METALICO ACUEDUCTO LA ROMANA, SECTOR VILLA VERDE, PROVINCIA LA ROMANA</t>
  </si>
  <si>
    <t>14549</t>
  </si>
  <si>
    <t>REHABILITACIÓN PLANTA DE TRATAMIENTO DE AGUAS RESIDUALES ALCANTARILLADO SANITARIO DE COMENDADOR</t>
  </si>
  <si>
    <t>47</t>
  </si>
  <si>
    <t>14550</t>
  </si>
  <si>
    <t>CONSTRUCCIÓN ACUEDUCTO KM5, PROVINCIA MONTE PLATA</t>
  </si>
  <si>
    <t>OCTUBRE 2027</t>
  </si>
  <si>
    <t>94</t>
  </si>
  <si>
    <t>14551</t>
  </si>
  <si>
    <t>MEJORAMIENTO ALCANTARILLADO SANITARIO LAS MATAS DE FARFAN, PROVINCIA SAN JUAN</t>
  </si>
  <si>
    <t>TERMINADO (25/11/2024)</t>
  </si>
  <si>
    <t>48</t>
  </si>
  <si>
    <t>14552</t>
  </si>
  <si>
    <t>AMPLIACIÓN RED VILLA OLIMPICA, ACUEDUCTO SAN FRANCISCO DE MACORIS</t>
  </si>
  <si>
    <t>49</t>
  </si>
  <si>
    <t>14553</t>
  </si>
  <si>
    <t>REHABILITACIÓN DEPOSITO METALICO, ACUEDUCTO PIMENTEL, PROVINCIA DUARTE</t>
  </si>
  <si>
    <t>14554</t>
  </si>
  <si>
    <t>CONSTRUCCIÓN ACUEDUCTO ZONA ALTA DE BARAHONA, PROVICIA BARAHONA</t>
  </si>
  <si>
    <t>NOVIEMBRE 2026</t>
  </si>
  <si>
    <t>NOVIEMBRE 2025</t>
  </si>
  <si>
    <t>52</t>
  </si>
  <si>
    <t>14560</t>
  </si>
  <si>
    <t>CONSTRUCCIÓN ACUEDUCTO V CENTENARIO, PARAISO I-II-III, VILLA ALTAGRACIA, PROVINCIA SAN CRISTOBAL</t>
  </si>
  <si>
    <t>74</t>
  </si>
  <si>
    <t>14561</t>
  </si>
  <si>
    <t>CONSTRUCCIÓN ACUEDUCTO LAS CEJAS-MATANCITAS, PROVINCIA MARIA TRINIDAD SANCHEZ</t>
  </si>
  <si>
    <t>55</t>
  </si>
  <si>
    <t>14562</t>
  </si>
  <si>
    <t>AMPLIACIÓN ACUEDUCTO MÚLTIPLE RAMÓN SANTANA, PROVINCIA SAN PEDRO DE MACORIS</t>
  </si>
  <si>
    <t>81</t>
  </si>
  <si>
    <t>14571</t>
  </si>
  <si>
    <t>AMPLIACIÓN REDES DISTRIBUCION, ACUEDUCTO LAS CAYAS, PROVINCIA VALVERDE</t>
  </si>
  <si>
    <t>OCTUBRE 2025</t>
  </si>
  <si>
    <t>59</t>
  </si>
  <si>
    <t>14579</t>
  </si>
  <si>
    <t>CONSTRUCCIÓN PLANTA  POTABILIZADORA  ACUEDUCTO LAS CAÑITAS, MUNICIPIO SABANA DE LA MAR, PROVINCIA HATO MAYOR</t>
  </si>
  <si>
    <t>14580</t>
  </si>
  <si>
    <t>AMPLIACIÓN  DE REDES DE AGUA POTABLE EN EL ACUEDUCTO DE ESPERANZA,PROVINCIA VALVERDE</t>
  </si>
  <si>
    <t>MAYO 2026</t>
  </si>
  <si>
    <t>61</t>
  </si>
  <si>
    <t>14581</t>
  </si>
  <si>
    <t>RECONSTRUCCIÓN LINEA DE IMPULSION  DE AGUA POTABLE EN EL ACUEDUCTO DEL MUNICIPIO JUAN DE HERRERA, PROVINCIA SAN JUAN</t>
  </si>
  <si>
    <t>MAYO 2027</t>
  </si>
  <si>
    <t>62</t>
  </si>
  <si>
    <t>14582</t>
  </si>
  <si>
    <t>AMPLIACIÓN ACUEDUCTO EN LOS SECTORES CIUDAD DORADA, PLATA BELLA, BARRIO LINDO Y PUERTO RICO, HATO MAYOR,PROVINCIA HATO MAYOR</t>
  </si>
  <si>
    <t>TERMINADO (31/10/2025)</t>
  </si>
  <si>
    <t>63</t>
  </si>
  <si>
    <t>14583</t>
  </si>
  <si>
    <t>AMPLIACIÓN DEL ACUEDUCTO DE MICHES A ZONA TURÍSTICA, MUNICIPIO MICHES, PROVINCIA EL SEIBO</t>
  </si>
  <si>
    <t>64</t>
  </si>
  <si>
    <t>14607</t>
  </si>
  <si>
    <t>CONSTRUCCIÓN  ACUEDUCTO EN LA COMUNIDAD DEL DISTRITO MUNICIPAL  MAMA TINGO,  MUNICIPIO YAMASA,  PROVINCIA MONTE PLATA</t>
  </si>
  <si>
    <t>65</t>
  </si>
  <si>
    <t>14608</t>
  </si>
  <si>
    <t>MEJORAMIENTO ACUEDUCTO BARAHONA, SECTOR LOS MAESTROS, PROVINCIA BARAHONA</t>
  </si>
  <si>
    <t>JULIO 2024</t>
  </si>
  <si>
    <t>66</t>
  </si>
  <si>
    <t>14610</t>
  </si>
  <si>
    <t>AMPLIACIÓN  ACUEDUCTO EN EL MUNICIPIO DE COTUÍ, PROVINCIA SÁNCHEZ RAMIREZ</t>
  </si>
  <si>
    <t>14621</t>
  </si>
  <si>
    <t>CONSTRUCCIÓN SISTEMA DE SANEAMIENTO ARROYO GURABO Y SU ENTORNO, MUNICIPIO SANTIAGO DE LOS CABALLEROS,  PROVINCIA SANTIAGO.</t>
  </si>
  <si>
    <t>AGOSTO 2027</t>
  </si>
  <si>
    <t>76</t>
  </si>
  <si>
    <t>14629</t>
  </si>
  <si>
    <t>MEJORAMIENTO ACUEDUCTO DE LAS MATAS DE FARFAN, PROVINCIA SAN JUAN DE LA MAGUANA</t>
  </si>
  <si>
    <t>TERMINADO (17/03/2026)</t>
  </si>
  <si>
    <t>78</t>
  </si>
  <si>
    <t>14630</t>
  </si>
  <si>
    <t>REHABILITACIÓN PLANTA POTABILIZADORA, ACUEDUCTO MONTE PLATA, PROVINCIA MONTE PLATA</t>
  </si>
  <si>
    <t>79</t>
  </si>
  <si>
    <t>14631</t>
  </si>
  <si>
    <t>MEJORAMIENTO ACUEDUCTO EN EL MUNICIPIO SABANA GRANDE DE BOYA, PROV. MONTE PLATA</t>
  </si>
  <si>
    <t>14646</t>
  </si>
  <si>
    <t>AMPLIACIÓN ALCANTARILLADO SANITARIO JUAN DOLIO-GUAYACANES (ETAPA 1), PROV. SAN PEDRO DE MACORIS</t>
  </si>
  <si>
    <t>04</t>
  </si>
  <si>
    <t>14647</t>
  </si>
  <si>
    <t>MEJORAMIENTO ALCANTARILLADOS SANITARIOS PROVICIA DUARTE</t>
  </si>
  <si>
    <t>14651</t>
  </si>
  <si>
    <t>CONSTRUCCIÓN ACUEDUCTO MULTIPLE PUJADOR, PROVINCIA MARIA TRINIDAD SANCHEZ</t>
  </si>
  <si>
    <t>15/01/2023</t>
  </si>
  <si>
    <t>0055</t>
  </si>
  <si>
    <t>31</t>
  </si>
  <si>
    <t>14654</t>
  </si>
  <si>
    <t>AMPLIACIÓN ACUEDUCTO DE VILLA ALTAGRACIA, PROVINCIA SAN CRISTOBAL.</t>
  </si>
  <si>
    <t>07/01/202</t>
  </si>
  <si>
    <t>0051-0052</t>
  </si>
  <si>
    <t>14655</t>
  </si>
  <si>
    <t>AMPLIACIÓN DEL ACUEDUCTO EL CARRIL LA PARED (CAMPO DE POZOS EL CARRIL -LA PARED , ITABO) PROVINCIA  SAN CRISTOBAL</t>
  </si>
  <si>
    <t>AGOSTO 2024</t>
  </si>
  <si>
    <t>45</t>
  </si>
  <si>
    <t>14656</t>
  </si>
  <si>
    <t>AMPLIACIÓN ACUEDUCTO MAIMON, LINEA DE ADUCCION PIEDRA BLANCA, MUNICIPIO MONSEÑOR NOUEL, PROVINCIA MONSEÑOR NOUEL</t>
  </si>
  <si>
    <t>TERMINADO (07/05/2026)</t>
  </si>
  <si>
    <t>53</t>
  </si>
  <si>
    <t>14657</t>
  </si>
  <si>
    <t>REHABILITACIÓN PLANTA POTABILIZADORA  DE 50 L/S, ACUEDUCTO YAMASÁ, PROVINCIA MONTE PLATA</t>
  </si>
  <si>
    <t>16/08/2022</t>
  </si>
  <si>
    <t>54</t>
  </si>
  <si>
    <t>14658</t>
  </si>
  <si>
    <t>AMPLIACIÓN ACUEDUCTO MÚLTIPLE PERALVILLO-LA PLACETA, MONTE PLATA, PROVINCIA MONTE PLATA</t>
  </si>
  <si>
    <t>69</t>
  </si>
  <si>
    <t>0053, 0055</t>
  </si>
  <si>
    <t>14659</t>
  </si>
  <si>
    <t>AMPLIACIÓN ACUEDUCTO MÚLTIPLE PARA LAS COMUNIDADES HATO DAMA, DAZA1, DAZA2, LOS MONTONES, LAS CABUYAS, PROVINCIA SAN CRISTOBAL</t>
  </si>
  <si>
    <t>DICIEMBRE 2024</t>
  </si>
  <si>
    <t>73</t>
  </si>
  <si>
    <t>0052- 0058</t>
  </si>
  <si>
    <t>14660</t>
  </si>
  <si>
    <t>AMPLIACIÓN ACUEDUCTO MÚLTIPLE SABANA IGLESIA-BAITOA-TAVERAS PROVINCIA SANTIAGO</t>
  </si>
  <si>
    <t>TERMINADO (06/03/2025)</t>
  </si>
  <si>
    <t>14661</t>
  </si>
  <si>
    <t>CONSTRUCCIÓN  SOLUCION PLUVIAL EN EL BARRIO MOSCU,CRUCE AUTOPISTA 6 DE NOVIEMBRE,PROVINCIA  SAN CRISTOBAL</t>
  </si>
  <si>
    <t>14662</t>
  </si>
  <si>
    <t>CONSTRUCCIÓN ALCANTARILLADO SANITARIO  DE MAO, PROVINCIA VALVERDE</t>
  </si>
  <si>
    <t>84</t>
  </si>
  <si>
    <t>0051-0054</t>
  </si>
  <si>
    <t>14667</t>
  </si>
  <si>
    <t>AMPLIACIÓN ACUEDUCTO MÚLTIPLE MAJAGUAL, PROVINCIA MONTE PLATA</t>
  </si>
  <si>
    <t>85</t>
  </si>
  <si>
    <t>0051- 0054</t>
  </si>
  <si>
    <t>14669</t>
  </si>
  <si>
    <t>CONSTRUCCIÓN ACUEDUCTO CABO ROJO-PEDERNALES, PROVINCIA PEDERNALES</t>
  </si>
  <si>
    <t>86</t>
  </si>
  <si>
    <t>14683</t>
  </si>
  <si>
    <t>AMPLIACIÓN ACUEDUCTO EL ZUMBÓN-CALLE BONITA-LOS RAMIREZ, PROVINCIA SAN -CRISTOBAL.</t>
  </si>
  <si>
    <t>87</t>
  </si>
  <si>
    <t>14684</t>
  </si>
  <si>
    <t>AMPLIACIÓN ACUEDUCTO EN EL SECTOR MADRE VIEJA NORTE, PROVINCIA SAN CRISTOBAL.</t>
  </si>
  <si>
    <t>88</t>
  </si>
  <si>
    <t>14685</t>
  </si>
  <si>
    <t>AMPLIACIÓN REDES DE DISTRIBUCIÓN DE AGUA POTABLE DEL BARRIO MOSCÚ, PROVINCIA SAN CRISTOBAL.</t>
  </si>
  <si>
    <t>14687</t>
  </si>
  <si>
    <t>CONSTRUCCIÓN COLECTORAS PLUVIALES SECTORES MARÍA TRINIDAD SÁNCHEZ Y SIMÓN BOLÍVAR. PROVINCIA SAN CRISTÓBAL</t>
  </si>
  <si>
    <t>90</t>
  </si>
  <si>
    <t>14688</t>
  </si>
  <si>
    <t>MEJORAMIENTO ACUEDUCTO SAN CRISTOBAL, SECTOR MADRE VIEJA SUR, PROVINCIA SAN CRISTÓBAL.</t>
  </si>
  <si>
    <t>91</t>
  </si>
  <si>
    <t>14689</t>
  </si>
  <si>
    <t>MEJORAMIENTO DE ACUEDUCTO EN LOS SECTORES EL POMIER,HATO DAMA, MANUEL VILLEGAS, SANTA MARÍA Y MATA PALOMA, PROVINCIA SAN CRISTOBAL</t>
  </si>
  <si>
    <t>98</t>
  </si>
  <si>
    <t>14728</t>
  </si>
  <si>
    <t>CONSTRUCCIÓN ACUEDUCTO LA HORCA - LOS AMACEYES, EXTENSION ALINO, MUNICIPIO LAS MATA DE SANTA CRUZ, PROVINCIA MONTE CRISTI</t>
  </si>
  <si>
    <t>23/02/2022</t>
  </si>
  <si>
    <t>MARZO 2024</t>
  </si>
  <si>
    <t>14733</t>
  </si>
  <si>
    <t>AMPLIACIÓN ALCANTARILLADO SANITARIO EN LOS SECTORES EL MILLÓN, AV. CIRCUNVALACIÓN Y EL PANCHITO, PROVINCIA SAMANA</t>
  </si>
  <si>
    <t>0053-0055</t>
  </si>
  <si>
    <t>14742</t>
  </si>
  <si>
    <t>AMPLIACIÓN ACUEDUCTO, MUNICIPIO NAVARRETE, PROVINCIA SANTIAGO</t>
  </si>
  <si>
    <t>0051- 0052</t>
  </si>
  <si>
    <t>14751</t>
  </si>
  <si>
    <t>AMPLIACIÓN ACUEDUCTO DE SAN FRANCISCO DE MACORIS, RED DISTRIBUCION SECTORES, PRIMAVERAL, COLINAS NORTE, MADEJA , PROV. DUARTE</t>
  </si>
  <si>
    <t>22/02/2023</t>
  </si>
  <si>
    <t>0051- 0056</t>
  </si>
  <si>
    <t>14765</t>
  </si>
  <si>
    <t>AMPLIACIÓN ACUEDUCTO MÚLTIPLE AMIAMA GÓMEZ - LAS YAYAS, PROVINCIA AZUA</t>
  </si>
  <si>
    <t>0051- 0053</t>
  </si>
  <si>
    <t>14766</t>
  </si>
  <si>
    <t>AMPLIACIÓN ACUEDUCTO MULTIPLE DE PARTIDO-LA GORRA, PROVINCIA DAJABON</t>
  </si>
  <si>
    <t>0051, 0053-0056</t>
  </si>
  <si>
    <t>14767</t>
  </si>
  <si>
    <t>AMPLIACIÓN ACUEDUCTO DE CARLOS PINTO-LOS BOTADOS-HAINA, PROVINCIA SAN CRISTOBAL</t>
  </si>
  <si>
    <t>14810</t>
  </si>
  <si>
    <t>AMPLIACIÓN PLANTA DE TRATAMIENTO DE AGUA POTABLE ACUEDUCTO VILLA ALTAGRACIA, PROVINCIA SAN CRISTOBAL</t>
  </si>
  <si>
    <t>24/04/2023</t>
  </si>
  <si>
    <t>TERMINADO (08/05/2026)</t>
  </si>
  <si>
    <t>14811</t>
  </si>
  <si>
    <t>REHABILITACIÓN PLANTA  TRATAMIENTO AGUAS RESIDUALES, DISTRITO MUNICIPAL LA PEÑA, PROVINCIA DUARTE.</t>
  </si>
  <si>
    <t>MARZO 2023</t>
  </si>
  <si>
    <t>14816</t>
  </si>
  <si>
    <t>EQUIPAMIENTO CAMPO DE POZOS ACUEDUCTO, PROVINCIA AZUA.</t>
  </si>
  <si>
    <t>14817</t>
  </si>
  <si>
    <t>MEJORAMIENTO PLANTA DEPURADORA DE AGUAS RESIDUALES DEL ALCANTARILLADO SANITARIO DE HIGUEY, PROVINCIA LA ALTAGRACIA</t>
  </si>
  <si>
    <t>14984</t>
  </si>
  <si>
    <t>AMPLIACIÓN ACUEDUCTO MUNICIPIO DE NAGUA, PROVINCIA MARÍA TRINIDAD SANCHEZ</t>
  </si>
  <si>
    <t>14991</t>
  </si>
  <si>
    <t>CONSTRUCCIÓN  ALCANTARILLADO PLUVIAL ANTIGUA CALLE 20, PROVINCIA SAN PEDRO DE MACORIS</t>
  </si>
  <si>
    <t>20/03/2023</t>
  </si>
  <si>
    <t>TERMINADO (22/06/2026)</t>
  </si>
  <si>
    <t>15082</t>
  </si>
  <si>
    <t>CONSTRUCCIÓN ALCANTARILLADO SANITARIO DE TENARES, PROVINCIA HERMANAS MIRABAL.</t>
  </si>
  <si>
    <t>15090</t>
  </si>
  <si>
    <t>AMPLIACIÓN REDES DE DISTRIBUCIÓN ACUEDUCTO BAJOS DE HAINA, PROVINCIA SAN CRISTOBAL</t>
  </si>
  <si>
    <t>ENERO 2024</t>
  </si>
  <si>
    <t>15091</t>
  </si>
  <si>
    <t>AMPLIACIÓN DE REDES DE DISTRIBUCIÓN DEL ACUEDUCTO HACIA LA ZONA SUR DEL MUNICIPIO SAN PEDRO DE MACORÍS.</t>
  </si>
  <si>
    <t>15095</t>
  </si>
  <si>
    <t>AMPLIACIÓN ACUEDUCTO MULTIPLE SANCHEZ, PROVINCIA SAMANA</t>
  </si>
  <si>
    <t>15096</t>
  </si>
  <si>
    <t>AMPLIACIÓN ACUEDUCTO EN EL DISTRITO MUNICIPAL DE CAÑAFISTOL,PROVINCIA PERAVIA</t>
  </si>
  <si>
    <t>SEPTIEMBRE 2023</t>
  </si>
  <si>
    <t>15117</t>
  </si>
  <si>
    <t>AMPLIACIÓN ACUEDUCTO MATAYAYA, PROVINCIA SAN JUAN</t>
  </si>
  <si>
    <t>15134</t>
  </si>
  <si>
    <t>REHABILITACIÓN ACUEDUCTO MÚLTIPLE EL CATEY,  LOS CHICHARRONES,MUNICIPIO DE SANCHEZ,  PROVINCIA SAMANÁ.</t>
  </si>
  <si>
    <t>0051, 0052, 0055</t>
  </si>
  <si>
    <t>300</t>
  </si>
  <si>
    <t>6166</t>
  </si>
  <si>
    <t>15143</t>
  </si>
  <si>
    <t>CONSTRUCCIÓN SISTEMA DE SANEAMIENTO  DEL MUNICIPIO DE BOCA CHICA, PROVINCIA SANTO DOMINGO.</t>
  </si>
  <si>
    <t>2.7.1.2</t>
  </si>
  <si>
    <t>15307</t>
  </si>
  <si>
    <t>HABILITACIÓN SALA PARA IMPLEMENTACIÓN DEL SISTEMA DE ANÁLISIS Y MONITOREO DE ACUEDUCTOS Y ALCANTARILLADO, EN LA SEDE CENTRAL DEL INAPA, DISTRITO NACIONAL</t>
  </si>
  <si>
    <t>15/10/2024</t>
  </si>
  <si>
    <t>15399</t>
  </si>
  <si>
    <t>CONSTRUCCIÓN DE ALCANTARILLADO SANITARIO LICEY AL MEDIO - LAS PALOMAS ARRIBA, MUNICIPIO LICEY AL MEDIO, PROVINCIA SANTIAGO</t>
  </si>
  <si>
    <t>0051- 0057</t>
  </si>
  <si>
    <t>15412</t>
  </si>
  <si>
    <t>AMPLIACIÓN ACUEDUCTO MÚLTIPLE MUNICIPIOS MONCION-SABANETA ZONA ESTE, PROVINCIA SANTIAGO RODRIGUEZ</t>
  </si>
  <si>
    <t>ENERO 2023</t>
  </si>
  <si>
    <t>No Informado</t>
  </si>
  <si>
    <t>0054</t>
  </si>
  <si>
    <t>16074</t>
  </si>
  <si>
    <t>AMPLIACIÓN ACUEDUCTO MULTIPLE PERAVIA, EXTENSION A VILLA GUERA, PROVINCIA PERAVIA</t>
  </si>
  <si>
    <t>MAYO 2028</t>
  </si>
  <si>
    <t>0051-0054, 0056</t>
  </si>
  <si>
    <t>16116</t>
  </si>
  <si>
    <t>CONSTRUCCIÓN ACUEDUCTO MANO JUAN, ISLA SAONA, DISTRITO MUNICIPAL  BAYAHIBE, PROVINCIA LA ALTAGRACIA</t>
  </si>
  <si>
    <t>16301</t>
  </si>
  <si>
    <t>AMPLIACIÓN ACUEDUCTO MUNICIPIO Y PROVINCIA SAN PEDRO DE MACORIS</t>
  </si>
  <si>
    <t>29</t>
  </si>
  <si>
    <t>0051- 0055</t>
  </si>
  <si>
    <t>397</t>
  </si>
  <si>
    <t>0814</t>
  </si>
  <si>
    <t>16650</t>
  </si>
  <si>
    <t>CONSTRUCCIÓN ACUEDUCTO  JICOME, PROVINCIA VALVERDE</t>
  </si>
  <si>
    <t>ENERO 2028</t>
  </si>
  <si>
    <t>16653</t>
  </si>
  <si>
    <t>CONSTRUCCIÓN DE REDES DE ABASTECIMIENTO DE AGUA POTABLE Y RECOLECCION DE AGUAS RESIDUALES EN EL CENTRO DE PROMOCIÓN DE SALUD INTEGRAL Y ESTANCIA INFANTIL EN EL MUNICIPIO SAN JUAN DE LA MAGUANA, PROVINCIA SAN JUAN</t>
  </si>
  <si>
    <t>0051- 0064</t>
  </si>
  <si>
    <t>16695</t>
  </si>
  <si>
    <t>MEJORAMIENTO ACUEDUCTO MÚLTIPLE  MUNICIPIO SAN FRANCISCO DE MACORÍS,  PROVINCIA DUARTE</t>
  </si>
  <si>
    <t>JULIO 2028</t>
  </si>
  <si>
    <t>93</t>
  </si>
  <si>
    <t>16729</t>
  </si>
  <si>
    <t>CONSTRUCCIÓN ALCANTARILLADO SANITARIO MANO JUAN Y CATUANO, ISLA SAONA, PROVINCIA LA ROMANA</t>
  </si>
  <si>
    <t>16747</t>
  </si>
  <si>
    <t>CONSTRUCCIÓN ALCANTARILLADO PLUVIAL  VILLA MARIA  MUNICIPIO SANTIAGO  DE LOS CABALLEROS, PROVINCIA SANTIAGO</t>
  </si>
  <si>
    <t>DICIEMBRE 2027</t>
  </si>
  <si>
    <t>0051- 0058</t>
  </si>
  <si>
    <t>16756</t>
  </si>
  <si>
    <t>AMPLIACIÓN ACUEDUCTO SAN JOSE DE LAS MATAS (SAJOMA), PROVINCIA SANTIAGO</t>
  </si>
  <si>
    <t>16761</t>
  </si>
  <si>
    <t>AMPLIACIÓN ACUEDUCTO MÚLTIPLE BAITOA- TAVERA,  PROVINCIAS SANTIAGO-LA VEGA</t>
  </si>
  <si>
    <t>0051-0058</t>
  </si>
  <si>
    <t>34</t>
  </si>
  <si>
    <t>0051- 0071</t>
  </si>
  <si>
    <t>16763</t>
  </si>
  <si>
    <t>AMPLIACIÓN ACUEDUCTO MÚLTIPLE SABANA IGLESIA, PROVINCIA SANTIAGO.</t>
  </si>
  <si>
    <t>0051-0071</t>
  </si>
  <si>
    <t>16764</t>
  </si>
  <si>
    <t>CONSTRUCCIÓN ALCANTARILLADO SANITARIO EL CORBANO, MUNICIPIO SAN JUAN DE LA MAGUANA, PROVINCIA SAN JUAN</t>
  </si>
  <si>
    <t>NOVIEMBRE 2028</t>
  </si>
  <si>
    <t>36</t>
  </si>
  <si>
    <t>0051- 0060</t>
  </si>
  <si>
    <t>16774</t>
  </si>
  <si>
    <t>AMPLIACIÓN ACUEDUCTO MÚLTIPLE COMENDADOR-EL LLANO-GUANITO, PROVINCIA ELÍAS PIÑA</t>
  </si>
  <si>
    <t>AGOSTO 2022</t>
  </si>
  <si>
    <t>DICIEMBRE 2025</t>
  </si>
  <si>
    <t>16850</t>
  </si>
  <si>
    <t>CONSTRUCCIÓN OBRA DE TOMA Y ESTACIÓN DE BOMBEO DEL ACUEDUCTO DE MONTE PLATA, MUNICIPIO MONTE PLATA.</t>
  </si>
  <si>
    <t>16851</t>
  </si>
  <si>
    <t>AMPLIACIÓN ALCANTARILLADO SANITARIO LUPERON
PROVINCIA PUERTO PLATA</t>
  </si>
  <si>
    <t>FEBRERO 2028</t>
  </si>
  <si>
    <t>16854</t>
  </si>
  <si>
    <t>AMPLIACIÓN REDES ACUEDUCTO AZUA, SECTORES LOS TOROS, SAN ISIDRO, BUENOS AIRES Y QUISQUEYA, PROVINCIA AZUA.</t>
  </si>
  <si>
    <t>16855</t>
  </si>
  <si>
    <t>AMPLIACIÓN ACUEDUCTO MÚLTIPLE DAMAJAGUA - MAIZAL PROVINCIA VALVERDE</t>
  </si>
  <si>
    <t>28</t>
  </si>
  <si>
    <t>16873</t>
  </si>
  <si>
    <t>CONSTRUCCIÓN SISTEMA DE SANEAMIENTO EN LA CAÑADA HOYA CATIVA MUNICIPIO LA VEGA,PROVINCIA LA VEGA</t>
  </si>
  <si>
    <t>16880</t>
  </si>
  <si>
    <t>AMPLIACIÓN DE LAS REDES DE DISTRIBUCIÓN DEL ACUEDUCTO PUEBLO VIEJO A LOS SECTORES EL ABANICO, ENRIQUILLO Y EL AMOR, MUNICIPIO AZUA.</t>
  </si>
  <si>
    <t>0051, 0054-0056</t>
  </si>
  <si>
    <t>0800</t>
  </si>
  <si>
    <t>16996</t>
  </si>
  <si>
    <t>CONSTRUCCIÓN ALCANTARILLADO SANITARIO DE LOS MUNICIPIOS LA ROMANA Y VILLA HERMOSA., PROVINCIA LA ROMANA.</t>
  </si>
  <si>
    <t>0052- 0054, 0056</t>
  </si>
  <si>
    <t>16998</t>
  </si>
  <si>
    <t>AMPLIACIÓN ALCANTARILLADO SANITARIO DE HIGUEY, PROVINCIA LA ALTAGRACIA</t>
  </si>
  <si>
    <t>0053, 0054, 0056</t>
  </si>
  <si>
    <t>17000</t>
  </si>
  <si>
    <t>AMPLIACIÓN ALCANTARILLADO SANITARIO DE SAN PEDRO DE MACORÍS, PROVINCIA SAN PEDRO DE MACORÍS.</t>
  </si>
  <si>
    <t>2.2.8.7</t>
  </si>
  <si>
    <t>17008</t>
  </si>
  <si>
    <t>AMPLIACIÓN ALCANTARILLADO SANITARIO A LOS SECTORES ZONA CENTRO, MADRE VIEJA NORTE Y SUR, DEL MUNICIPIO SAN CRISTÓBAL</t>
  </si>
  <si>
    <t>301</t>
  </si>
  <si>
    <t>17042</t>
  </si>
  <si>
    <t>AMPLIACIÓN ACUEDUCTO ALINO (SECTORES LA COTANERA Y LA GUAJACA),PROVINCIA MONTECRISTI</t>
  </si>
  <si>
    <t>17071</t>
  </si>
  <si>
    <t>AMPLIACIÓN SISTEMA DE ALCANTARILLADO PLUVIAL Y SANEAMIENTO CAÑADA LA PAVA Y SU ENTORNO, MUNICIPIO NIZAO, PROVINCIA PERAVIA</t>
  </si>
  <si>
    <t>17079</t>
  </si>
  <si>
    <t>AMPLIACIÓN ACUEDUCTO DE LA LÍNEA NOROESTE (ALINO), SECTORES LOS MOLINOS, LOS CAPELLÁN Y EL CAYITO, D.M. HATILLO PALMA, MUNICIPIO GUAYUBIN, MONTECRISTI.</t>
  </si>
  <si>
    <t>17252</t>
  </si>
  <si>
    <t>AMPLIACIÓN ACUEDUCTO SABANETA, PROVINCIA SANTIAGO RODRÍGUEZ</t>
  </si>
  <si>
    <t>17402</t>
  </si>
  <si>
    <t>CONSTRUCCIÓN DEPÓSITOS REGULADORES ACUEDUCTO CONSUELO, SAN PEDRO DE MACORÍS</t>
  </si>
  <si>
    <t>Preparado por</t>
  </si>
  <si>
    <t>Revisado por</t>
  </si>
  <si>
    <t>Fecha de Preparación</t>
  </si>
  <si>
    <t>Fecha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</si>
</sst>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;[Red]#,##0.00"/>
    <numFmt numFmtId="165" formatCode="&quot;$&quot;#,##0.00"/>
    <numFmt numFmtId="166" formatCode="dd/mm/yyyy;@"/>
    <numFmt numFmtId="167" formatCode="[$-409]mmm\-yy;@"/>
  </numFmts>
  <fonts count="55" x14ac:knownFonts="1">
    <font>
      <sz val="10"/>
      <color rgb="FF000000"/>
      <name val="Times New Roman"/>
      <charset val="204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C0C0C"/>
      <name val="Calibri"/>
      <family val="2"/>
    </font>
    <font>
      <sz val="12"/>
      <name val="Calibri"/>
      <family val="2"/>
    </font>
    <font>
      <sz val="12"/>
      <color rgb="FF111111"/>
      <name val="Calibri"/>
      <family val="2"/>
    </font>
    <font>
      <sz val="12"/>
      <color rgb="FF181818"/>
      <name val="Calibri"/>
      <family val="2"/>
    </font>
    <font>
      <sz val="12"/>
      <color rgb="FF1A1A1A"/>
      <name val="Calibri"/>
      <family val="2"/>
    </font>
    <font>
      <sz val="12"/>
      <color rgb="FF0A0A0A"/>
      <name val="Calibri"/>
      <family val="2"/>
    </font>
    <font>
      <sz val="12"/>
      <color rgb="FF161616"/>
      <name val="Calibri"/>
      <family val="2"/>
    </font>
    <font>
      <sz val="12"/>
      <color rgb="FF131313"/>
      <name val="Calibri"/>
      <family val="2"/>
    </font>
    <font>
      <sz val="12"/>
      <color rgb="FF232323"/>
      <name val="Calibri"/>
      <family val="2"/>
    </font>
    <font>
      <sz val="12"/>
      <color rgb="FF0C0C0C"/>
      <name val="Calibri"/>
      <family val="2"/>
    </font>
    <font>
      <sz val="12"/>
      <color rgb="FF2D2D2D"/>
      <name val="Calibri"/>
      <family val="2"/>
    </font>
    <font>
      <sz val="12"/>
      <color rgb="FF151515"/>
      <name val="Calibri"/>
      <family val="2"/>
    </font>
    <font>
      <sz val="12"/>
      <color rgb="FF0E0E0E"/>
      <name val="Calibri"/>
      <family val="2"/>
    </font>
    <font>
      <sz val="12"/>
      <color rgb="FF1C1C1C"/>
      <name val="Calibri"/>
      <family val="2"/>
    </font>
    <font>
      <sz val="12"/>
      <color rgb="FF1F1F1F"/>
      <name val="Calibri"/>
      <family val="2"/>
    </font>
    <font>
      <sz val="12"/>
      <color rgb="FF262626"/>
      <name val="Calibri"/>
      <family val="2"/>
    </font>
    <font>
      <sz val="12"/>
      <color rgb="FF0F0F0F"/>
      <name val="Calibri"/>
      <family val="2"/>
    </font>
    <font>
      <sz val="12"/>
      <color rgb="FF282828"/>
      <name val="Calibri"/>
      <family val="2"/>
    </font>
    <font>
      <sz val="12"/>
      <color rgb="FF2A2A2A"/>
      <name val="Calibri"/>
      <family val="2"/>
    </font>
    <font>
      <sz val="12"/>
      <color rgb="FF242424"/>
      <name val="Calibri"/>
      <family val="2"/>
    </font>
    <font>
      <sz val="12"/>
      <color rgb="FF212121"/>
      <name val="Calibri"/>
      <family val="2"/>
    </font>
    <font>
      <sz val="12"/>
      <color rgb="FF2B2B2B"/>
      <name val="Calibri"/>
      <family val="2"/>
    </font>
    <font>
      <sz val="12"/>
      <color rgb="FF070707"/>
      <name val="Calibri"/>
      <family val="2"/>
    </font>
    <font>
      <sz val="12"/>
      <color rgb="FF080808"/>
      <name val="Calibri"/>
      <family val="2"/>
    </font>
    <font>
      <b/>
      <u/>
      <sz val="12"/>
      <color rgb="FF000000"/>
      <name val="Calibri"/>
      <family val="2"/>
    </font>
    <font>
      <b/>
      <sz val="12"/>
      <color rgb="FF131313"/>
      <name val="Calibri"/>
      <family val="2"/>
    </font>
    <font>
      <b/>
      <sz val="12"/>
      <color rgb="FF000000"/>
      <name val="Calibri"/>
      <family val="2"/>
    </font>
    <font>
      <sz val="12"/>
      <color rgb="FF363636"/>
      <name val="Calibri"/>
      <family val="2"/>
    </font>
    <font>
      <sz val="12"/>
      <color rgb="FF2F2F2F"/>
      <name val="Calibri"/>
      <family val="2"/>
    </font>
    <font>
      <sz val="12"/>
      <color rgb="FF1D1D1D"/>
      <name val="Calibri"/>
      <family val="2"/>
    </font>
    <font>
      <b/>
      <sz val="12"/>
      <color rgb="FF080808"/>
      <name val="Calibri"/>
      <family val="2"/>
    </font>
    <font>
      <b/>
      <sz val="12"/>
      <color rgb="FF111111"/>
      <name val="Calibri"/>
      <family val="2"/>
    </font>
    <font>
      <b/>
      <sz val="12"/>
      <color rgb="FF0F0F0F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36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43" fillId="0" borderId="0"/>
  </cellStyleXfs>
  <cellXfs count="249">
    <xf numFmtId="0" fontId="0" fillId="0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4" fontId="0" fillId="2" borderId="0" xfId="0" applyNumberForma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vertical="top" shrinkToFit="1"/>
    </xf>
    <xf numFmtId="0" fontId="1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164" fontId="4" fillId="2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top" shrinkToFit="1"/>
    </xf>
    <xf numFmtId="4" fontId="27" fillId="2" borderId="0" xfId="0" applyNumberFormat="1" applyFont="1" applyFill="1" applyBorder="1" applyAlignment="1">
      <alignment vertical="top" shrinkToFit="1"/>
    </xf>
    <xf numFmtId="1" fontId="29" fillId="2" borderId="0" xfId="0" applyNumberFormat="1" applyFont="1" applyFill="1" applyBorder="1" applyAlignment="1">
      <alignment vertical="top" shrinkToFi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top" wrapText="1"/>
    </xf>
    <xf numFmtId="4" fontId="29" fillId="2" borderId="0" xfId="0" applyNumberFormat="1" applyFont="1" applyFill="1" applyBorder="1" applyAlignment="1">
      <alignment vertical="top" shrinkToFit="1"/>
    </xf>
    <xf numFmtId="4" fontId="4" fillId="2" borderId="0" xfId="0" applyNumberFormat="1" applyFont="1" applyFill="1" applyBorder="1" applyAlignment="1">
      <alignment vertical="top" wrapText="1"/>
    </xf>
    <xf numFmtId="0" fontId="29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vertical="top" wrapText="1"/>
    </xf>
    <xf numFmtId="4" fontId="29" fillId="2" borderId="1" xfId="0" applyNumberFormat="1" applyFont="1" applyFill="1" applyBorder="1" applyAlignment="1">
      <alignment vertical="top" shrinkToFit="1"/>
    </xf>
    <xf numFmtId="4" fontId="1" fillId="2" borderId="2" xfId="0" applyNumberFormat="1" applyFont="1" applyFill="1" applyBorder="1" applyAlignment="1">
      <alignment vertical="top" shrinkToFit="1"/>
    </xf>
    <xf numFmtId="4" fontId="4" fillId="0" borderId="2" xfId="0" applyNumberFormat="1" applyFont="1" applyFill="1" applyBorder="1" applyAlignment="1">
      <alignment vertical="top" wrapText="1"/>
    </xf>
    <xf numFmtId="4" fontId="29" fillId="0" borderId="0" xfId="0" applyNumberFormat="1" applyFont="1" applyFill="1" applyBorder="1" applyAlignment="1">
      <alignment vertical="top" wrapText="1"/>
    </xf>
    <xf numFmtId="4" fontId="29" fillId="2" borderId="1" xfId="0" applyNumberFormat="1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" fontId="29" fillId="2" borderId="0" xfId="0" applyNumberFormat="1" applyFont="1" applyFill="1" applyBorder="1" applyAlignment="1">
      <alignment horizontal="center" vertical="top" shrinkToFit="1"/>
    </xf>
    <xf numFmtId="39" fontId="4" fillId="0" borderId="2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" fontId="29" fillId="2" borderId="0" xfId="0" applyNumberFormat="1" applyFont="1" applyFill="1" applyBorder="1" applyAlignment="1">
      <alignment vertical="center" shrinkToFit="1"/>
    </xf>
    <xf numFmtId="4" fontId="1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" fontId="0" fillId="0" borderId="0" xfId="0" applyNumberFormat="1" applyFill="1" applyBorder="1" applyAlignment="1">
      <alignment horizontal="left" vertical="top"/>
    </xf>
    <xf numFmtId="0" fontId="37" fillId="0" borderId="4" xfId="0" applyFont="1" applyBorder="1"/>
    <xf numFmtId="4" fontId="1" fillId="2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3" fontId="0" fillId="0" borderId="0" xfId="0" applyNumberForma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29" fillId="0" borderId="1" xfId="0" applyNumberFormat="1" applyFont="1" applyFill="1" applyBorder="1" applyAlignment="1">
      <alignment vertical="top"/>
    </xf>
    <xf numFmtId="4" fontId="29" fillId="2" borderId="1" xfId="0" applyNumberFormat="1" applyFont="1" applyFill="1" applyBorder="1" applyAlignment="1">
      <alignment vertical="top"/>
    </xf>
    <xf numFmtId="39" fontId="4" fillId="0" borderId="0" xfId="0" applyNumberFormat="1" applyFont="1" applyFill="1" applyBorder="1" applyAlignment="1">
      <alignment vertical="top" wrapText="1"/>
    </xf>
    <xf numFmtId="4" fontId="0" fillId="0" borderId="0" xfId="0" applyNumberFormat="1" applyFill="1" applyBorder="1" applyAlignment="1">
      <alignment horizontal="right" vertical="top"/>
    </xf>
    <xf numFmtId="43" fontId="0" fillId="0" borderId="0" xfId="1" applyFont="1" applyFill="1" applyBorder="1" applyAlignment="1">
      <alignment horizontal="left" vertical="top"/>
    </xf>
    <xf numFmtId="0" fontId="36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0" fillId="2" borderId="0" xfId="0" applyNumberFormat="1" applyFill="1" applyBorder="1" applyAlignment="1">
      <alignment horizontal="right" vertical="top"/>
    </xf>
    <xf numFmtId="0" fontId="29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vertical="top" wrapText="1"/>
    </xf>
    <xf numFmtId="4" fontId="2" fillId="2" borderId="0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165" fontId="0" fillId="0" borderId="0" xfId="0" applyNumberFormat="1" applyFill="1" applyBorder="1" applyAlignment="1">
      <alignment horizontal="left" vertical="top"/>
    </xf>
    <xf numFmtId="0" fontId="40" fillId="0" borderId="0" xfId="0" applyFont="1" applyFill="1" applyBorder="1" applyAlignment="1">
      <alignment horizontal="left" vertical="top"/>
    </xf>
    <xf numFmtId="0" fontId="41" fillId="0" borderId="0" xfId="0" applyFont="1" applyFill="1" applyBorder="1" applyAlignment="1">
      <alignment horizontal="left" vertical="top"/>
    </xf>
    <xf numFmtId="39" fontId="42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center" vertical="top" wrapText="1"/>
    </xf>
    <xf numFmtId="0" fontId="42" fillId="0" borderId="0" xfId="0" applyFont="1" applyAlignment="1">
      <alignment horizontal="left"/>
    </xf>
    <xf numFmtId="39" fontId="44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7" fillId="2" borderId="4" xfId="0" applyFont="1" applyFill="1" applyBorder="1" applyAlignment="1">
      <alignment horizontal="center"/>
    </xf>
    <xf numFmtId="0" fontId="45" fillId="2" borderId="4" xfId="0" applyFont="1" applyFill="1" applyBorder="1" applyAlignment="1"/>
    <xf numFmtId="0" fontId="37" fillId="2" borderId="4" xfId="0" applyFont="1" applyFill="1" applyBorder="1" applyAlignment="1">
      <alignment horizontal="center" wrapText="1"/>
    </xf>
    <xf numFmtId="0" fontId="45" fillId="2" borderId="4" xfId="0" applyFont="1" applyFill="1" applyBorder="1" applyAlignment="1">
      <alignment horizontal="center" wrapText="1"/>
    </xf>
    <xf numFmtId="0" fontId="38" fillId="0" borderId="4" xfId="0" applyFont="1" applyBorder="1"/>
    <xf numFmtId="4" fontId="38" fillId="2" borderId="4" xfId="0" applyNumberFormat="1" applyFont="1" applyFill="1" applyBorder="1"/>
    <xf numFmtId="43" fontId="38" fillId="2" borderId="0" xfId="0" applyNumberFormat="1" applyFont="1" applyFill="1"/>
    <xf numFmtId="43" fontId="38" fillId="2" borderId="4" xfId="0" applyNumberFormat="1" applyFont="1" applyFill="1" applyBorder="1"/>
    <xf numFmtId="43" fontId="38" fillId="2" borderId="4" xfId="1" applyFont="1" applyFill="1" applyBorder="1"/>
    <xf numFmtId="43" fontId="46" fillId="2" borderId="0" xfId="0" applyNumberFormat="1" applyFont="1" applyFill="1"/>
    <xf numFmtId="43" fontId="45" fillId="2" borderId="4" xfId="1" applyFont="1" applyFill="1" applyBorder="1"/>
    <xf numFmtId="39" fontId="46" fillId="2" borderId="4" xfId="0" applyNumberFormat="1" applyFont="1" applyFill="1" applyBorder="1"/>
    <xf numFmtId="4" fontId="45" fillId="2" borderId="4" xfId="0" applyNumberFormat="1" applyFont="1" applyFill="1" applyBorder="1"/>
    <xf numFmtId="43" fontId="46" fillId="2" borderId="0" xfId="1" applyFont="1" applyFill="1"/>
    <xf numFmtId="0" fontId="38" fillId="2" borderId="4" xfId="0" applyFont="1" applyFill="1" applyBorder="1"/>
    <xf numFmtId="4" fontId="37" fillId="2" borderId="4" xfId="0" applyNumberFormat="1" applyFont="1" applyFill="1" applyBorder="1"/>
    <xf numFmtId="0" fontId="37" fillId="2" borderId="4" xfId="0" applyFont="1" applyFill="1" applyBorder="1"/>
    <xf numFmtId="39" fontId="37" fillId="2" borderId="4" xfId="0" applyNumberFormat="1" applyFont="1" applyFill="1" applyBorder="1"/>
    <xf numFmtId="39" fontId="38" fillId="2" borderId="4" xfId="0" applyNumberFormat="1" applyFont="1" applyFill="1" applyBorder="1"/>
    <xf numFmtId="4" fontId="29" fillId="0" borderId="0" xfId="0" applyNumberFormat="1" applyFont="1" applyFill="1" applyBorder="1" applyAlignment="1">
      <alignment vertical="top"/>
    </xf>
    <xf numFmtId="4" fontId="1" fillId="2" borderId="0" xfId="0" applyNumberFormat="1" applyFont="1" applyFill="1" applyBorder="1" applyAlignment="1">
      <alignment vertical="top"/>
    </xf>
    <xf numFmtId="4" fontId="29" fillId="2" borderId="0" xfId="0" applyNumberFormat="1" applyFont="1" applyFill="1" applyBorder="1" applyAlignment="1">
      <alignment vertical="top"/>
    </xf>
    <xf numFmtId="39" fontId="0" fillId="0" borderId="0" xfId="0" applyNumberForma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0" fontId="47" fillId="0" borderId="4" xfId="0" applyFont="1" applyBorder="1" applyAlignment="1" applyProtection="1">
      <alignment wrapText="1" readingOrder="1"/>
      <protection locked="0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7" fillId="0" borderId="0" xfId="0" applyFont="1" applyAlignment="1">
      <alignment horizontal="center"/>
    </xf>
    <xf numFmtId="17" fontId="37" fillId="0" borderId="2" xfId="0" applyNumberFormat="1" applyFont="1" applyBorder="1" applyAlignment="1">
      <alignment horizontal="center"/>
    </xf>
    <xf numFmtId="0" fontId="48" fillId="0" borderId="0" xfId="4" applyFont="1" applyFill="1" applyAlignment="1">
      <alignment horizontal="center"/>
    </xf>
    <xf numFmtId="0" fontId="48" fillId="0" borderId="0" xfId="4" applyFont="1" applyFill="1" applyAlignment="1"/>
    <xf numFmtId="0" fontId="49" fillId="0" borderId="0" xfId="4" applyFont="1" applyFill="1"/>
    <xf numFmtId="0" fontId="50" fillId="0" borderId="0" xfId="4" applyFont="1" applyFill="1" applyAlignment="1">
      <alignment horizontal="center"/>
    </xf>
    <xf numFmtId="0" fontId="50" fillId="0" borderId="0" xfId="4" applyFont="1" applyFill="1" applyAlignment="1"/>
    <xf numFmtId="0" fontId="51" fillId="0" borderId="0" xfId="4" applyFont="1" applyFill="1" applyAlignment="1">
      <alignment horizontal="center"/>
    </xf>
    <xf numFmtId="49" fontId="51" fillId="0" borderId="0" xfId="4" applyNumberFormat="1" applyFont="1" applyFill="1" applyAlignment="1">
      <alignment horizontal="center"/>
    </xf>
    <xf numFmtId="0" fontId="50" fillId="0" borderId="0" xfId="4" applyFont="1" applyFill="1" applyAlignment="1">
      <alignment horizontal="center"/>
    </xf>
    <xf numFmtId="166" fontId="51" fillId="0" borderId="0" xfId="4" applyNumberFormat="1" applyFont="1" applyFill="1" applyAlignment="1">
      <alignment horizontal="center" vertical="center"/>
    </xf>
    <xf numFmtId="0" fontId="51" fillId="0" borderId="0" xfId="4" applyFont="1" applyFill="1" applyAlignment="1">
      <alignment horizontal="center" vertical="center"/>
    </xf>
    <xf numFmtId="43" fontId="51" fillId="0" borderId="0" xfId="1" applyFont="1" applyFill="1" applyAlignment="1">
      <alignment horizontal="center" vertical="center"/>
    </xf>
    <xf numFmtId="43" fontId="51" fillId="0" borderId="0" xfId="1" applyFont="1" applyFill="1" applyAlignment="1">
      <alignment horizontal="center"/>
    </xf>
    <xf numFmtId="0" fontId="51" fillId="0" borderId="0" xfId="4" applyFont="1" applyFill="1" applyAlignment="1">
      <alignment horizontal="center"/>
    </xf>
    <xf numFmtId="0" fontId="51" fillId="0" borderId="5" xfId="4" applyFont="1" applyFill="1" applyBorder="1"/>
    <xf numFmtId="0" fontId="52" fillId="0" borderId="5" xfId="4" applyFont="1" applyFill="1" applyBorder="1"/>
    <xf numFmtId="0" fontId="51" fillId="0" borderId="0" xfId="4" applyFont="1" applyFill="1"/>
    <xf numFmtId="0" fontId="50" fillId="0" borderId="0" xfId="4" applyFont="1" applyFill="1" applyAlignment="1">
      <alignment horizontal="right"/>
    </xf>
    <xf numFmtId="166" fontId="51" fillId="0" borderId="5" xfId="1" applyNumberFormat="1" applyFont="1" applyFill="1" applyBorder="1" applyAlignment="1">
      <alignment horizontal="center" vertical="center"/>
    </xf>
    <xf numFmtId="49" fontId="51" fillId="0" borderId="5" xfId="1" applyNumberFormat="1" applyFont="1" applyFill="1" applyBorder="1" applyAlignment="1">
      <alignment horizontal="center" vertical="center"/>
    </xf>
    <xf numFmtId="43" fontId="52" fillId="0" borderId="5" xfId="1" applyFont="1" applyFill="1" applyBorder="1" applyAlignment="1">
      <alignment horizontal="center" vertical="center"/>
    </xf>
    <xf numFmtId="43" fontId="51" fillId="0" borderId="5" xfId="1" applyFont="1" applyFill="1" applyBorder="1" applyAlignment="1">
      <alignment horizontal="center"/>
    </xf>
    <xf numFmtId="43" fontId="51" fillId="0" borderId="5" xfId="1" applyFont="1" applyFill="1" applyBorder="1"/>
    <xf numFmtId="49" fontId="51" fillId="0" borderId="0" xfId="4" applyNumberFormat="1" applyFont="1" applyFill="1" applyAlignment="1">
      <alignment horizontal="left"/>
    </xf>
    <xf numFmtId="14" fontId="51" fillId="0" borderId="6" xfId="4" applyNumberFormat="1" applyFont="1" applyFill="1" applyBorder="1" applyAlignment="1">
      <alignment horizontal="center"/>
    </xf>
    <xf numFmtId="0" fontId="51" fillId="0" borderId="6" xfId="4" applyFont="1" applyFill="1" applyBorder="1"/>
    <xf numFmtId="43" fontId="51" fillId="0" borderId="6" xfId="1" applyFont="1" applyFill="1" applyBorder="1" applyAlignment="1">
      <alignment horizontal="center" vertical="center"/>
    </xf>
    <xf numFmtId="43" fontId="51" fillId="0" borderId="6" xfId="1" applyFont="1" applyFill="1" applyBorder="1" applyAlignment="1">
      <alignment horizontal="center"/>
    </xf>
    <xf numFmtId="49" fontId="51" fillId="0" borderId="0" xfId="4" applyNumberFormat="1" applyFont="1" applyFill="1"/>
    <xf numFmtId="166" fontId="51" fillId="0" borderId="6" xfId="4" applyNumberFormat="1" applyFont="1" applyFill="1" applyBorder="1" applyAlignment="1">
      <alignment horizontal="center" vertical="center"/>
    </xf>
    <xf numFmtId="49" fontId="51" fillId="0" borderId="6" xfId="4" applyNumberFormat="1" applyFont="1" applyFill="1" applyBorder="1" applyAlignment="1">
      <alignment horizontal="center" vertical="center"/>
    </xf>
    <xf numFmtId="0" fontId="52" fillId="0" borderId="0" xfId="4" applyFont="1" applyFill="1"/>
    <xf numFmtId="0" fontId="51" fillId="0" borderId="0" xfId="4" applyFont="1" applyFill="1" applyAlignment="1">
      <alignment horizontal="right"/>
    </xf>
    <xf numFmtId="49" fontId="49" fillId="0" borderId="0" xfId="4" applyNumberFormat="1" applyFont="1" applyFill="1"/>
    <xf numFmtId="0" fontId="49" fillId="0" borderId="0" xfId="4" applyFont="1" applyFill="1" applyAlignment="1">
      <alignment horizontal="right"/>
    </xf>
    <xf numFmtId="0" fontId="49" fillId="0" borderId="0" xfId="4" applyFont="1" applyFill="1" applyProtection="1">
      <protection locked="0"/>
    </xf>
    <xf numFmtId="0" fontId="49" fillId="0" borderId="0" xfId="4" applyFont="1" applyFill="1" applyAlignment="1">
      <alignment horizontal="left"/>
    </xf>
    <xf numFmtId="0" fontId="49" fillId="0" borderId="0" xfId="4" applyFont="1" applyFill="1" applyAlignment="1" applyProtection="1">
      <alignment horizontal="center"/>
      <protection locked="0"/>
    </xf>
    <xf numFmtId="0" fontId="49" fillId="0" borderId="0" xfId="4" applyFont="1" applyFill="1" applyAlignment="1">
      <alignment horizontal="center"/>
    </xf>
    <xf numFmtId="166" fontId="49" fillId="0" borderId="0" xfId="4" applyNumberFormat="1" applyFont="1" applyFill="1" applyAlignment="1">
      <alignment horizontal="center" vertical="center"/>
    </xf>
    <xf numFmtId="0" fontId="49" fillId="0" borderId="0" xfId="4" applyFont="1" applyFill="1" applyAlignment="1">
      <alignment horizontal="center" vertical="center"/>
    </xf>
    <xf numFmtId="43" fontId="49" fillId="0" borderId="0" xfId="1" applyFont="1" applyFill="1" applyAlignment="1">
      <alignment horizontal="center" vertical="center"/>
    </xf>
    <xf numFmtId="43" fontId="50" fillId="0" borderId="0" xfId="1" applyFont="1" applyFill="1" applyAlignment="1">
      <alignment horizontal="center"/>
    </xf>
    <xf numFmtId="43" fontId="50" fillId="0" borderId="0" xfId="1" applyFont="1" applyFill="1"/>
    <xf numFmtId="49" fontId="49" fillId="0" borderId="0" xfId="4" applyNumberFormat="1" applyFont="1" applyFill="1" applyAlignment="1">
      <alignment horizontal="center"/>
    </xf>
    <xf numFmtId="0" fontId="50" fillId="0" borderId="0" xfId="4" applyFont="1" applyFill="1" applyAlignment="1">
      <alignment horizontal="right"/>
    </xf>
    <xf numFmtId="0" fontId="53" fillId="3" borderId="4" xfId="4" applyFont="1" applyFill="1" applyBorder="1" applyAlignment="1">
      <alignment horizontal="center" vertical="center" wrapText="1"/>
    </xf>
    <xf numFmtId="43" fontId="53" fillId="3" borderId="4" xfId="1" applyFont="1" applyFill="1" applyBorder="1" applyAlignment="1">
      <alignment horizontal="center" vertical="center" wrapText="1"/>
    </xf>
    <xf numFmtId="0" fontId="53" fillId="3" borderId="4" xfId="4" applyFont="1" applyFill="1" applyBorder="1" applyAlignment="1">
      <alignment horizontal="center" vertical="center"/>
    </xf>
    <xf numFmtId="49" fontId="53" fillId="3" borderId="4" xfId="4" applyNumberFormat="1" applyFont="1" applyFill="1" applyBorder="1" applyAlignment="1">
      <alignment horizontal="left" vertical="center"/>
    </xf>
    <xf numFmtId="0" fontId="53" fillId="3" borderId="4" xfId="4" applyFont="1" applyFill="1" applyBorder="1" applyAlignment="1">
      <alignment horizontal="center" vertical="center" wrapText="1"/>
    </xf>
    <xf numFmtId="0" fontId="49" fillId="0" borderId="4" xfId="4" applyFont="1" applyFill="1" applyBorder="1" applyAlignment="1">
      <alignment horizontal="center"/>
    </xf>
    <xf numFmtId="49" fontId="52" fillId="0" borderId="4" xfId="4" applyNumberFormat="1" applyFont="1" applyFill="1" applyBorder="1" applyAlignment="1">
      <alignment horizontal="center"/>
    </xf>
    <xf numFmtId="49" fontId="52" fillId="0" borderId="4" xfId="4" applyNumberFormat="1" applyFont="1" applyFill="1" applyBorder="1" applyAlignment="1">
      <alignment horizontal="center" wrapText="1"/>
    </xf>
    <xf numFmtId="0" fontId="49" fillId="0" borderId="4" xfId="4" applyFont="1" applyFill="1" applyBorder="1" applyAlignment="1">
      <alignment horizontal="center" wrapText="1"/>
    </xf>
    <xf numFmtId="49" fontId="49" fillId="0" borderId="4" xfId="4" applyNumberFormat="1" applyFont="1" applyFill="1" applyBorder="1" applyAlignment="1">
      <alignment horizontal="center" wrapText="1"/>
    </xf>
    <xf numFmtId="49" fontId="49" fillId="0" borderId="4" xfId="4" applyNumberFormat="1" applyFont="1" applyFill="1" applyBorder="1" applyAlignment="1" applyProtection="1">
      <alignment horizontal="center"/>
      <protection locked="0"/>
    </xf>
    <xf numFmtId="14" fontId="49" fillId="0" borderId="4" xfId="4" applyNumberFormat="1" applyFont="1" applyFill="1" applyBorder="1" applyAlignment="1">
      <alignment horizontal="center" vertical="center" wrapText="1"/>
    </xf>
    <xf numFmtId="167" fontId="52" fillId="0" borderId="4" xfId="4" applyNumberFormat="1" applyFont="1" applyFill="1" applyBorder="1" applyAlignment="1">
      <alignment horizontal="center" vertical="center" wrapText="1"/>
    </xf>
    <xf numFmtId="43" fontId="49" fillId="0" borderId="4" xfId="1" applyFont="1" applyFill="1" applyBorder="1" applyAlignment="1">
      <alignment horizontal="center" vertical="center" wrapText="1"/>
    </xf>
    <xf numFmtId="43" fontId="50" fillId="0" borderId="4" xfId="1" applyFont="1" applyFill="1" applyBorder="1" applyAlignment="1">
      <alignment horizontal="center" vertical="center" wrapText="1"/>
    </xf>
    <xf numFmtId="43" fontId="50" fillId="0" borderId="4" xfId="1" applyFont="1" applyFill="1" applyBorder="1" applyAlignment="1">
      <alignment horizontal="center" wrapText="1"/>
    </xf>
    <xf numFmtId="14" fontId="49" fillId="0" borderId="4" xfId="4" quotePrefix="1" applyNumberFormat="1" applyFont="1" applyFill="1" applyBorder="1" applyAlignment="1">
      <alignment horizontal="center" vertical="center" wrapText="1"/>
    </xf>
    <xf numFmtId="167" fontId="49" fillId="0" borderId="4" xfId="4" quotePrefix="1" applyNumberFormat="1" applyFont="1" applyFill="1" applyBorder="1" applyAlignment="1">
      <alignment horizontal="center" vertical="center" wrapText="1"/>
    </xf>
    <xf numFmtId="0" fontId="52" fillId="0" borderId="4" xfId="4" applyFont="1" applyFill="1" applyBorder="1" applyAlignment="1">
      <alignment horizontal="center"/>
    </xf>
    <xf numFmtId="0" fontId="52" fillId="0" borderId="4" xfId="4" applyFont="1" applyFill="1" applyBorder="1" applyAlignment="1">
      <alignment horizontal="center" wrapText="1"/>
    </xf>
    <xf numFmtId="49" fontId="52" fillId="0" borderId="4" xfId="4" applyNumberFormat="1" applyFont="1" applyFill="1" applyBorder="1" applyAlignment="1" applyProtection="1">
      <alignment horizontal="center"/>
      <protection locked="0"/>
    </xf>
    <xf numFmtId="0" fontId="52" fillId="0" borderId="4" xfId="4" applyFont="1" applyFill="1" applyBorder="1" applyAlignment="1">
      <alignment horizontal="left" wrapText="1"/>
    </xf>
    <xf numFmtId="14" fontId="52" fillId="0" borderId="4" xfId="4" applyNumberFormat="1" applyFont="1" applyFill="1" applyBorder="1" applyAlignment="1">
      <alignment horizontal="center" vertical="center" wrapText="1"/>
    </xf>
    <xf numFmtId="43" fontId="52" fillId="0" borderId="4" xfId="1" applyFont="1" applyFill="1" applyBorder="1" applyAlignment="1">
      <alignment horizontal="center" vertical="center" wrapText="1"/>
    </xf>
    <xf numFmtId="43" fontId="51" fillId="0" borderId="4" xfId="1" applyFont="1" applyFill="1" applyBorder="1" applyAlignment="1">
      <alignment horizontal="center" wrapText="1"/>
    </xf>
    <xf numFmtId="0" fontId="52" fillId="0" borderId="4" xfId="4" applyFont="1" applyFill="1" applyBorder="1" applyAlignment="1">
      <alignment horizontal="center" vertical="center" wrapText="1"/>
    </xf>
    <xf numFmtId="167" fontId="49" fillId="0" borderId="4" xfId="4" applyNumberFormat="1" applyFont="1" applyFill="1" applyBorder="1" applyAlignment="1">
      <alignment horizontal="center" vertical="center" wrapText="1"/>
    </xf>
    <xf numFmtId="0" fontId="52" fillId="0" borderId="4" xfId="4" quotePrefix="1" applyFont="1" applyFill="1" applyBorder="1" applyAlignment="1">
      <alignment horizontal="center" vertical="center" wrapText="1"/>
    </xf>
    <xf numFmtId="167" fontId="52" fillId="0" borderId="4" xfId="4" quotePrefix="1" applyNumberFormat="1" applyFont="1" applyFill="1" applyBorder="1" applyAlignment="1">
      <alignment horizontal="center" vertical="center" wrapText="1"/>
    </xf>
    <xf numFmtId="14" fontId="52" fillId="0" borderId="4" xfId="4" applyNumberFormat="1" applyFont="1" applyFill="1" applyBorder="1" applyAlignment="1" applyProtection="1">
      <alignment horizontal="center" vertical="center"/>
      <protection locked="0"/>
    </xf>
    <xf numFmtId="43" fontId="52" fillId="0" borderId="4" xfId="1" applyFont="1" applyFill="1" applyBorder="1" applyAlignment="1" applyProtection="1">
      <alignment horizontal="center" vertical="center"/>
      <protection locked="0"/>
    </xf>
    <xf numFmtId="14" fontId="52" fillId="0" borderId="4" xfId="4" quotePrefix="1" applyNumberFormat="1" applyFont="1" applyFill="1" applyBorder="1" applyAlignment="1">
      <alignment horizontal="center" vertical="center" wrapText="1"/>
    </xf>
    <xf numFmtId="166" fontId="52" fillId="0" borderId="4" xfId="4" applyNumberFormat="1" applyFont="1" applyFill="1" applyBorder="1" applyAlignment="1">
      <alignment horizontal="center" vertical="center" wrapText="1"/>
    </xf>
    <xf numFmtId="166" fontId="52" fillId="0" borderId="4" xfId="4" quotePrefix="1" applyNumberFormat="1" applyFont="1" applyFill="1" applyBorder="1" applyAlignment="1">
      <alignment horizontal="center" vertical="center" wrapText="1"/>
    </xf>
    <xf numFmtId="43" fontId="52" fillId="0" borderId="0" xfId="1" applyFont="1" applyFill="1" applyBorder="1" applyAlignment="1">
      <alignment horizontal="center" vertical="center" wrapText="1"/>
    </xf>
    <xf numFmtId="0" fontId="52" fillId="0" borderId="4" xfId="4" applyFont="1" applyFill="1" applyBorder="1" applyAlignment="1">
      <alignment horizontal="center" vertical="center"/>
    </xf>
    <xf numFmtId="0" fontId="54" fillId="3" borderId="4" xfId="4" applyFont="1" applyFill="1" applyBorder="1" applyProtection="1">
      <protection locked="0"/>
    </xf>
    <xf numFmtId="49" fontId="54" fillId="3" borderId="4" xfId="4" applyNumberFormat="1" applyFont="1" applyFill="1" applyBorder="1" applyAlignment="1" applyProtection="1">
      <alignment horizontal="center"/>
      <protection locked="0"/>
    </xf>
    <xf numFmtId="0" fontId="54" fillId="3" borderId="4" xfId="4" applyFont="1" applyFill="1" applyBorder="1" applyAlignment="1" applyProtection="1">
      <alignment horizontal="center"/>
      <protection locked="0"/>
    </xf>
    <xf numFmtId="0" fontId="53" fillId="3" borderId="4" xfId="4" applyFont="1" applyFill="1" applyBorder="1" applyProtection="1">
      <protection locked="0"/>
    </xf>
    <xf numFmtId="0" fontId="53" fillId="3" borderId="4" xfId="4" applyFont="1" applyFill="1" applyBorder="1" applyAlignment="1" applyProtection="1">
      <alignment horizontal="center"/>
      <protection locked="0"/>
    </xf>
    <xf numFmtId="166" fontId="53" fillId="3" borderId="4" xfId="4" applyNumberFormat="1" applyFont="1" applyFill="1" applyBorder="1" applyAlignment="1" applyProtection="1">
      <alignment horizontal="center" vertical="center"/>
      <protection locked="0"/>
    </xf>
    <xf numFmtId="0" fontId="53" fillId="3" borderId="4" xfId="4" applyFont="1" applyFill="1" applyBorder="1" applyAlignment="1" applyProtection="1">
      <alignment horizontal="center" vertical="center"/>
      <protection locked="0"/>
    </xf>
    <xf numFmtId="43" fontId="53" fillId="3" borderId="4" xfId="1" applyFont="1" applyFill="1" applyBorder="1" applyAlignment="1" applyProtection="1">
      <alignment horizontal="center" vertical="center"/>
      <protection locked="0"/>
    </xf>
    <xf numFmtId="43" fontId="53" fillId="3" borderId="4" xfId="1" applyFont="1" applyFill="1" applyBorder="1" applyAlignment="1" applyProtection="1">
      <alignment horizontal="center"/>
      <protection locked="0"/>
    </xf>
    <xf numFmtId="43" fontId="49" fillId="0" borderId="0" xfId="1" applyFont="1" applyFill="1"/>
    <xf numFmtId="43" fontId="49" fillId="0" borderId="0" xfId="4" applyNumberFormat="1" applyFont="1" applyFill="1"/>
    <xf numFmtId="0" fontId="49" fillId="0" borderId="0" xfId="4" applyFont="1" applyFill="1" applyBorder="1" applyAlignment="1" applyProtection="1">
      <alignment horizontal="center"/>
      <protection locked="0"/>
    </xf>
    <xf numFmtId="0" fontId="49" fillId="0" borderId="0" xfId="4" applyFont="1" applyFill="1" applyBorder="1"/>
    <xf numFmtId="0" fontId="49" fillId="0" borderId="2" xfId="4" applyFont="1" applyFill="1" applyBorder="1"/>
    <xf numFmtId="0" fontId="50" fillId="0" borderId="0" xfId="4" applyFont="1" applyFill="1" applyBorder="1" applyAlignment="1">
      <alignment horizontal="left" vertical="center"/>
    </xf>
    <xf numFmtId="166" fontId="49" fillId="0" borderId="0" xfId="4" applyNumberFormat="1" applyFont="1" applyFill="1" applyBorder="1" applyAlignment="1" applyProtection="1">
      <alignment horizontal="center" vertical="center"/>
      <protection locked="0"/>
    </xf>
    <xf numFmtId="0" fontId="49" fillId="0" borderId="0" xfId="4" applyFont="1" applyFill="1" applyBorder="1" applyAlignment="1" applyProtection="1">
      <alignment horizontal="center" vertical="center"/>
      <protection locked="0"/>
    </xf>
    <xf numFmtId="43" fontId="49" fillId="0" borderId="2" xfId="1" applyFont="1" applyFill="1" applyBorder="1" applyAlignment="1" applyProtection="1">
      <alignment horizontal="center" vertical="center"/>
      <protection locked="0"/>
    </xf>
    <xf numFmtId="43" fontId="49" fillId="0" borderId="0" xfId="1" applyFont="1" applyFill="1" applyBorder="1" applyAlignment="1" applyProtection="1">
      <alignment horizontal="center"/>
      <protection locked="0"/>
    </xf>
    <xf numFmtId="43" fontId="49" fillId="0" borderId="0" xfId="1" applyFont="1" applyFill="1" applyBorder="1" applyAlignment="1" applyProtection="1">
      <protection locked="0"/>
    </xf>
    <xf numFmtId="0" fontId="50" fillId="0" borderId="0" xfId="4" applyFont="1" applyFill="1"/>
    <xf numFmtId="0" fontId="50" fillId="0" borderId="0" xfId="4" applyFont="1" applyFill="1" applyBorder="1"/>
    <xf numFmtId="0" fontId="50" fillId="0" borderId="0" xfId="4" applyFont="1" applyFill="1" applyAlignment="1">
      <alignment vertical="center"/>
    </xf>
    <xf numFmtId="0" fontId="50" fillId="0" borderId="7" xfId="4" applyFont="1" applyFill="1" applyBorder="1" applyAlignment="1">
      <alignment horizontal="center" vertical="center"/>
    </xf>
    <xf numFmtId="43" fontId="50" fillId="0" borderId="0" xfId="4" applyNumberFormat="1" applyFont="1" applyFill="1" applyAlignment="1"/>
    <xf numFmtId="14" fontId="49" fillId="0" borderId="2" xfId="4" applyNumberFormat="1" applyFont="1" applyFill="1" applyBorder="1" applyAlignment="1" applyProtection="1">
      <alignment horizontal="center"/>
      <protection locked="0"/>
    </xf>
    <xf numFmtId="0" fontId="49" fillId="0" borderId="2" xfId="4" applyFont="1" applyFill="1" applyBorder="1" applyAlignment="1" applyProtection="1">
      <alignment horizontal="center"/>
      <protection locked="0"/>
    </xf>
    <xf numFmtId="14" fontId="49" fillId="0" borderId="0" xfId="4" applyNumberFormat="1" applyFont="1" applyFill="1" applyBorder="1" applyAlignment="1" applyProtection="1">
      <alignment horizontal="center" vertical="center"/>
      <protection locked="0"/>
    </xf>
    <xf numFmtId="0" fontId="50" fillId="0" borderId="0" xfId="4" applyFont="1" applyFill="1" applyBorder="1" applyAlignment="1">
      <alignment vertical="center"/>
    </xf>
    <xf numFmtId="0" fontId="50" fillId="0" borderId="0" xfId="4" applyFont="1" applyFill="1" applyBorder="1" applyAlignment="1"/>
  </cellXfs>
  <cellStyles count="5">
    <cellStyle name="Millares" xfId="1" builtinId="3"/>
    <cellStyle name="Millares 2" xfId="3"/>
    <cellStyle name="Normal" xfId="0" builtinId="0"/>
    <cellStyle name="Normal 2 2" xfId="2"/>
    <cellStyle name="Normal 2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276</xdr:row>
      <xdr:rowOff>285599</xdr:rowOff>
    </xdr:from>
    <xdr:ext cx="1171575" cy="0"/>
    <xdr:sp macro="" textlink="">
      <xdr:nvSpPr>
        <xdr:cNvPr id="33" name="Shape 27"/>
        <xdr:cNvSpPr/>
      </xdr:nvSpPr>
      <xdr:spPr>
        <a:xfrm>
          <a:off x="4343765" y="6905474"/>
          <a:ext cx="1171575" cy="0"/>
        </a:xfrm>
        <a:custGeom>
          <a:avLst/>
          <a:gdLst/>
          <a:ahLst/>
          <a:cxnLst/>
          <a:rect l="0" t="0" r="0" b="0"/>
          <a:pathLst>
            <a:path w="1171575">
              <a:moveTo>
                <a:pt x="0" y="0"/>
              </a:moveTo>
              <a:lnTo>
                <a:pt x="1171083" y="0"/>
              </a:lnTo>
            </a:path>
          </a:pathLst>
        </a:custGeom>
        <a:ln w="8789">
          <a:solidFill>
            <a:srgbClr val="483F3F"/>
          </a:solidFill>
        </a:ln>
      </xdr:spPr>
    </xdr:sp>
    <xdr:clientData/>
  </xdr:oneCellAnchor>
  <xdr:oneCellAnchor>
    <xdr:from>
      <xdr:col>7</xdr:col>
      <xdr:colOff>95249</xdr:colOff>
      <xdr:row>276</xdr:row>
      <xdr:rowOff>163680</xdr:rowOff>
    </xdr:from>
    <xdr:ext cx="219075" cy="226845"/>
    <xdr:sp macro="" textlink="">
      <xdr:nvSpPr>
        <xdr:cNvPr id="34" name="Shape 28"/>
        <xdr:cNvSpPr/>
      </xdr:nvSpPr>
      <xdr:spPr>
        <a:xfrm flipH="1">
          <a:off x="9286874" y="95604180"/>
          <a:ext cx="219075" cy="226845"/>
        </a:xfrm>
        <a:custGeom>
          <a:avLst/>
          <a:gdLst/>
          <a:ahLst/>
          <a:cxnLst/>
          <a:rect l="0" t="0" r="0" b="0"/>
          <a:pathLst>
            <a:path w="1217930">
              <a:moveTo>
                <a:pt x="0" y="0"/>
              </a:moveTo>
              <a:lnTo>
                <a:pt x="1217926" y="0"/>
              </a:lnTo>
            </a:path>
          </a:pathLst>
        </a:custGeom>
        <a:ln w="8789">
          <a:solidFill>
            <a:srgbClr val="44484B"/>
          </a:solidFill>
        </a:ln>
      </xdr:spPr>
    </xdr:sp>
    <xdr:clientData/>
  </xdr:oneCellAnchor>
  <xdr:oneCellAnchor>
    <xdr:from>
      <xdr:col>6</xdr:col>
      <xdr:colOff>257175</xdr:colOff>
      <xdr:row>266</xdr:row>
      <xdr:rowOff>95250</xdr:rowOff>
    </xdr:from>
    <xdr:ext cx="647700" cy="45719"/>
    <xdr:sp macro="" textlink="">
      <xdr:nvSpPr>
        <xdr:cNvPr id="35" name="Shape 29"/>
        <xdr:cNvSpPr/>
      </xdr:nvSpPr>
      <xdr:spPr>
        <a:xfrm>
          <a:off x="8915400" y="94097475"/>
          <a:ext cx="647700" cy="45719"/>
        </a:xfrm>
        <a:custGeom>
          <a:avLst/>
          <a:gdLst/>
          <a:ahLst/>
          <a:cxnLst/>
          <a:rect l="0" t="0" r="0" b="0"/>
          <a:pathLst>
            <a:path w="1162685">
              <a:moveTo>
                <a:pt x="0" y="0"/>
              </a:moveTo>
              <a:lnTo>
                <a:pt x="1162299" y="0"/>
              </a:lnTo>
            </a:path>
          </a:pathLst>
        </a:custGeom>
        <a:ln w="8789">
          <a:solidFill>
            <a:srgbClr val="4F4F4F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0</xdr:row>
      <xdr:rowOff>101601</xdr:rowOff>
    </xdr:from>
    <xdr:to>
      <xdr:col>3</xdr:col>
      <xdr:colOff>330200</xdr:colOff>
      <xdr:row>5</xdr:row>
      <xdr:rowOff>274939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01601"/>
          <a:ext cx="1400175" cy="11353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dirfiso06\CDO\Users\ramses.peguero\Downloads\(DPPE)%20TABLA%20PROYEC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PROYECTOS"/>
      <sheetName val="Pagos"/>
      <sheetName val="ALCANTARILLADO SANITARIO"/>
      <sheetName val="ALCANTARILLADO PLUVIAL"/>
      <sheetName val="Hoja2"/>
      <sheetName val="LISTADO"/>
    </sheetNames>
    <sheetDataSet>
      <sheetData sheetId="0" refreshError="1">
        <row r="8">
          <cell r="L8" t="str">
            <v>MONTO APROBADO SNIP</v>
          </cell>
        </row>
        <row r="86">
          <cell r="M86">
            <v>95971506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17"/>
  <sheetViews>
    <sheetView tabSelected="1" workbookViewId="0">
      <selection activeCell="A9" sqref="A9"/>
    </sheetView>
  </sheetViews>
  <sheetFormatPr baseColWidth="10" defaultColWidth="9.33203125" defaultRowHeight="12.75" x14ac:dyDescent="0.2"/>
  <cols>
    <col min="1" max="1" width="78.1640625" customWidth="1"/>
    <col min="2" max="2" width="23.1640625" customWidth="1"/>
    <col min="3" max="3" width="23" style="1" customWidth="1"/>
    <col min="4" max="5" width="26.5" customWidth="1"/>
    <col min="7" max="7" width="16.1640625" bestFit="1" customWidth="1"/>
  </cols>
  <sheetData>
    <row r="3" spans="1:3" ht="17.25" customHeight="1" x14ac:dyDescent="0.2">
      <c r="A3" s="133" t="s">
        <v>11</v>
      </c>
      <c r="B3" s="133"/>
      <c r="C3" s="133"/>
    </row>
    <row r="4" spans="1:3" ht="17.25" customHeight="1" x14ac:dyDescent="0.25">
      <c r="A4" s="134" t="s">
        <v>117</v>
      </c>
      <c r="B4" s="135"/>
      <c r="C4" s="135"/>
    </row>
    <row r="5" spans="1:3" ht="93" customHeight="1" x14ac:dyDescent="0.2">
      <c r="A5" s="124" t="s">
        <v>64</v>
      </c>
      <c r="B5" s="124"/>
      <c r="C5" s="124"/>
    </row>
    <row r="6" spans="1:3" ht="46.5" customHeight="1" x14ac:dyDescent="0.2">
      <c r="A6" s="130" t="s">
        <v>65</v>
      </c>
      <c r="B6" s="130"/>
      <c r="C6" s="130"/>
    </row>
    <row r="7" spans="1:3" ht="28.5" customHeight="1" x14ac:dyDescent="0.2">
      <c r="A7" s="124" t="s">
        <v>202</v>
      </c>
      <c r="B7" s="124"/>
      <c r="C7" s="124"/>
    </row>
    <row r="8" spans="1:3" ht="19.5" customHeight="1" x14ac:dyDescent="0.2">
      <c r="A8" s="20" t="s">
        <v>118</v>
      </c>
      <c r="B8" s="8"/>
      <c r="C8" s="8"/>
    </row>
    <row r="9" spans="1:3" ht="19.5" customHeight="1" x14ac:dyDescent="0.2">
      <c r="A9" s="8" t="s">
        <v>120</v>
      </c>
      <c r="B9" s="126" t="s">
        <v>119</v>
      </c>
      <c r="C9" s="126"/>
    </row>
    <row r="10" spans="1:3" ht="24" customHeight="1" x14ac:dyDescent="0.2">
      <c r="A10" s="8" t="s">
        <v>121</v>
      </c>
      <c r="B10" s="126" t="s">
        <v>122</v>
      </c>
      <c r="C10" s="126"/>
    </row>
    <row r="11" spans="1:3" ht="22.5" customHeight="1" x14ac:dyDescent="0.2">
      <c r="A11" s="8" t="s">
        <v>123</v>
      </c>
      <c r="B11" s="126" t="s">
        <v>124</v>
      </c>
      <c r="C11" s="126"/>
    </row>
    <row r="12" spans="1:3" ht="20.25" customHeight="1" x14ac:dyDescent="0.2">
      <c r="A12" s="77" t="s">
        <v>188</v>
      </c>
      <c r="B12" s="127" t="s">
        <v>187</v>
      </c>
      <c r="C12" s="127"/>
    </row>
    <row r="13" spans="1:3" ht="21.75" customHeight="1" x14ac:dyDescent="0.2">
      <c r="A13" s="8"/>
      <c r="B13" s="24"/>
      <c r="C13" s="24"/>
    </row>
    <row r="14" spans="1:3" ht="23.25" customHeight="1" x14ac:dyDescent="0.2">
      <c r="A14" s="20" t="s">
        <v>116</v>
      </c>
      <c r="B14" s="4"/>
      <c r="C14" s="5"/>
    </row>
    <row r="15" spans="1:3" ht="75.75" customHeight="1" x14ac:dyDescent="0.2">
      <c r="A15" s="124" t="s">
        <v>66</v>
      </c>
      <c r="B15" s="124"/>
      <c r="C15" s="124"/>
    </row>
    <row r="16" spans="1:3" ht="46.5" customHeight="1" x14ac:dyDescent="0.2">
      <c r="A16" s="124" t="s">
        <v>67</v>
      </c>
      <c r="B16" s="124"/>
      <c r="C16" s="124"/>
    </row>
    <row r="17" spans="1:3" ht="17.25" customHeight="1" x14ac:dyDescent="0.2">
      <c r="A17" s="123" t="s">
        <v>12</v>
      </c>
      <c r="B17" s="123"/>
      <c r="C17" s="123"/>
    </row>
    <row r="18" spans="1:3" ht="17.25" customHeight="1" x14ac:dyDescent="0.2">
      <c r="A18" s="10"/>
      <c r="B18" s="10"/>
      <c r="C18" s="10"/>
    </row>
    <row r="19" spans="1:3" ht="66.75" customHeight="1" x14ac:dyDescent="0.2">
      <c r="A19" s="124" t="s">
        <v>68</v>
      </c>
      <c r="B19" s="124"/>
      <c r="C19" s="124"/>
    </row>
    <row r="20" spans="1:3" ht="21" customHeight="1" x14ac:dyDescent="0.2">
      <c r="A20" s="10" t="s">
        <v>125</v>
      </c>
      <c r="B20" s="8"/>
      <c r="C20" s="8"/>
    </row>
    <row r="21" spans="1:3" ht="45" customHeight="1" x14ac:dyDescent="0.2">
      <c r="A21" s="130" t="s">
        <v>128</v>
      </c>
      <c r="B21" s="130"/>
      <c r="C21" s="130"/>
    </row>
    <row r="22" spans="1:3" ht="27.75" customHeight="1" x14ac:dyDescent="0.2">
      <c r="A22" s="4"/>
      <c r="B22" s="4"/>
      <c r="C22" s="4"/>
    </row>
    <row r="23" spans="1:3" ht="21" customHeight="1" x14ac:dyDescent="0.2">
      <c r="A23" s="20" t="s">
        <v>126</v>
      </c>
      <c r="B23" s="4"/>
      <c r="C23" s="4"/>
    </row>
    <row r="24" spans="1:3" ht="70.5" customHeight="1" x14ac:dyDescent="0.2">
      <c r="A24" s="130" t="s">
        <v>127</v>
      </c>
      <c r="B24" s="130"/>
      <c r="C24" s="130"/>
    </row>
    <row r="25" spans="1:3" ht="39.75" customHeight="1" x14ac:dyDescent="0.2">
      <c r="A25" s="124" t="s">
        <v>69</v>
      </c>
      <c r="B25" s="124"/>
      <c r="C25" s="124"/>
    </row>
    <row r="26" spans="1:3" ht="17.25" customHeight="1" x14ac:dyDescent="0.2">
      <c r="A26" s="123" t="s">
        <v>129</v>
      </c>
      <c r="B26" s="123"/>
      <c r="C26" s="123"/>
    </row>
    <row r="27" spans="1:3" ht="51.75" customHeight="1" x14ac:dyDescent="0.2">
      <c r="A27" s="124" t="s">
        <v>70</v>
      </c>
      <c r="B27" s="124"/>
      <c r="C27" s="124"/>
    </row>
    <row r="28" spans="1:3" ht="42.95" customHeight="1" x14ac:dyDescent="0.2">
      <c r="A28" s="124" t="s">
        <v>71</v>
      </c>
      <c r="B28" s="124"/>
      <c r="C28" s="124"/>
    </row>
    <row r="29" spans="1:3" ht="65.25" customHeight="1" x14ac:dyDescent="0.2">
      <c r="A29" s="124" t="s">
        <v>72</v>
      </c>
      <c r="B29" s="124"/>
      <c r="C29" s="124"/>
    </row>
    <row r="30" spans="1:3" ht="17.25" customHeight="1" x14ac:dyDescent="0.2">
      <c r="A30" s="124" t="s">
        <v>73</v>
      </c>
      <c r="B30" s="124"/>
      <c r="C30" s="124"/>
    </row>
    <row r="31" spans="1:3" ht="24" customHeight="1" x14ac:dyDescent="0.2">
      <c r="A31" s="124" t="s">
        <v>13</v>
      </c>
      <c r="B31" s="124"/>
      <c r="C31" s="124"/>
    </row>
    <row r="32" spans="1:3" ht="52.5" customHeight="1" x14ac:dyDescent="0.2">
      <c r="A32" s="124" t="s">
        <v>74</v>
      </c>
      <c r="B32" s="124"/>
      <c r="C32" s="124"/>
    </row>
    <row r="33" spans="1:3" ht="34.5" customHeight="1" x14ac:dyDescent="0.2">
      <c r="A33" s="130" t="s">
        <v>75</v>
      </c>
      <c r="B33" s="130"/>
      <c r="C33" s="130"/>
    </row>
    <row r="34" spans="1:3" ht="57.2" customHeight="1" x14ac:dyDescent="0.2">
      <c r="A34" s="124" t="s">
        <v>76</v>
      </c>
      <c r="B34" s="124"/>
      <c r="C34" s="124"/>
    </row>
    <row r="35" spans="1:3" ht="42.75" customHeight="1" x14ac:dyDescent="0.2">
      <c r="A35" s="124" t="s">
        <v>77</v>
      </c>
      <c r="B35" s="124"/>
      <c r="C35" s="124"/>
    </row>
    <row r="36" spans="1:3" ht="17.25" customHeight="1" x14ac:dyDescent="0.2">
      <c r="A36" s="123" t="s">
        <v>14</v>
      </c>
      <c r="B36" s="123"/>
      <c r="C36" s="123"/>
    </row>
    <row r="37" spans="1:3" ht="42.2" customHeight="1" x14ac:dyDescent="0.2">
      <c r="A37" s="124" t="s">
        <v>166</v>
      </c>
      <c r="B37" s="124"/>
      <c r="C37" s="124"/>
    </row>
    <row r="38" spans="1:3" ht="17.25" customHeight="1" x14ac:dyDescent="0.2">
      <c r="A38" s="123" t="s">
        <v>15</v>
      </c>
      <c r="B38" s="123"/>
      <c r="C38" s="123"/>
    </row>
    <row r="39" spans="1:3" ht="34.5" customHeight="1" x14ac:dyDescent="0.2">
      <c r="A39" s="130" t="s">
        <v>78</v>
      </c>
      <c r="B39" s="130"/>
      <c r="C39" s="130"/>
    </row>
    <row r="40" spans="1:3" ht="17.25" customHeight="1" x14ac:dyDescent="0.2">
      <c r="A40" s="123" t="s">
        <v>16</v>
      </c>
      <c r="B40" s="123"/>
      <c r="C40" s="123"/>
    </row>
    <row r="41" spans="1:3" ht="69" customHeight="1" x14ac:dyDescent="0.2">
      <c r="A41" s="124" t="s">
        <v>167</v>
      </c>
      <c r="B41" s="124"/>
      <c r="C41" s="124"/>
    </row>
    <row r="42" spans="1:3" ht="34.5" customHeight="1" x14ac:dyDescent="0.2">
      <c r="A42" s="130" t="s">
        <v>79</v>
      </c>
      <c r="B42" s="130"/>
      <c r="C42" s="130"/>
    </row>
    <row r="43" spans="1:3" ht="15.75" x14ac:dyDescent="0.2">
      <c r="A43" s="6"/>
      <c r="B43" s="6"/>
      <c r="C43" s="7"/>
    </row>
    <row r="44" spans="1:3" ht="15.75" x14ac:dyDescent="0.2">
      <c r="A44" s="123" t="s">
        <v>17</v>
      </c>
      <c r="B44" s="123"/>
      <c r="C44" s="123"/>
    </row>
    <row r="45" spans="1:3" ht="32.25" customHeight="1" x14ac:dyDescent="0.2">
      <c r="A45" s="130" t="s">
        <v>80</v>
      </c>
      <c r="B45" s="130"/>
      <c r="C45" s="130"/>
    </row>
    <row r="46" spans="1:3" ht="32.25" customHeight="1" x14ac:dyDescent="0.2">
      <c r="A46" s="4"/>
      <c r="B46" s="4"/>
      <c r="C46" s="4"/>
    </row>
    <row r="47" spans="1:3" ht="15.75" x14ac:dyDescent="0.2">
      <c r="A47" s="123" t="s">
        <v>0</v>
      </c>
      <c r="B47" s="123"/>
      <c r="C47" s="123"/>
    </row>
    <row r="48" spans="1:3" ht="104.25" customHeight="1" x14ac:dyDescent="0.2">
      <c r="A48" s="130" t="s">
        <v>168</v>
      </c>
      <c r="B48" s="130"/>
      <c r="C48" s="130"/>
    </row>
    <row r="49" spans="1:7" ht="126.75" customHeight="1" x14ac:dyDescent="0.2">
      <c r="A49" s="130" t="s">
        <v>169</v>
      </c>
      <c r="B49" s="130"/>
      <c r="C49" s="130"/>
    </row>
    <row r="50" spans="1:7" ht="24.75" customHeight="1" x14ac:dyDescent="0.2">
      <c r="A50" s="45"/>
      <c r="B50" s="45"/>
      <c r="C50" s="45"/>
    </row>
    <row r="51" spans="1:7" ht="28.5" customHeight="1" x14ac:dyDescent="0.2">
      <c r="A51" s="45"/>
      <c r="B51" s="45"/>
      <c r="C51" s="45"/>
    </row>
    <row r="52" spans="1:7" ht="29.25" customHeight="1" x14ac:dyDescent="0.2">
      <c r="A52" s="4"/>
      <c r="B52" s="4"/>
      <c r="C52" s="4"/>
    </row>
    <row r="53" spans="1:7" ht="15" customHeight="1" x14ac:dyDescent="0.2">
      <c r="A53" s="4"/>
      <c r="B53" s="4"/>
      <c r="C53" s="4"/>
    </row>
    <row r="54" spans="1:7" ht="15" customHeight="1" x14ac:dyDescent="0.2">
      <c r="A54" s="54"/>
      <c r="B54" s="54"/>
      <c r="C54" s="54"/>
    </row>
    <row r="55" spans="1:7" ht="30.75" customHeight="1" x14ac:dyDescent="0.2">
      <c r="A55" s="123" t="s">
        <v>18</v>
      </c>
      <c r="B55" s="123"/>
      <c r="C55" s="123"/>
    </row>
    <row r="56" spans="1:7" ht="15.75" x14ac:dyDescent="0.2">
      <c r="A56" s="10"/>
      <c r="B56" s="10"/>
      <c r="C56" s="10"/>
    </row>
    <row r="57" spans="1:7" ht="84" customHeight="1" x14ac:dyDescent="0.2">
      <c r="A57" s="124" t="s">
        <v>211</v>
      </c>
      <c r="B57" s="124"/>
      <c r="C57" s="124"/>
    </row>
    <row r="58" spans="1:7" ht="15.75" x14ac:dyDescent="0.25">
      <c r="A58" s="40" t="s">
        <v>19</v>
      </c>
      <c r="B58" s="8"/>
      <c r="C58" s="9"/>
      <c r="E58" s="78"/>
      <c r="F58" s="78"/>
      <c r="G58" s="78"/>
    </row>
    <row r="59" spans="1:7" ht="15.75" x14ac:dyDescent="0.2">
      <c r="A59" s="10" t="s">
        <v>20</v>
      </c>
      <c r="B59" s="36">
        <v>2026</v>
      </c>
      <c r="C59" s="36">
        <v>2025</v>
      </c>
      <c r="E59" s="78"/>
    </row>
    <row r="60" spans="1:7" ht="19.5" customHeight="1" x14ac:dyDescent="0.2">
      <c r="A60" s="8" t="s">
        <v>21</v>
      </c>
      <c r="B60" s="3">
        <v>8701000</v>
      </c>
      <c r="C60" s="3">
        <v>7476000</v>
      </c>
    </row>
    <row r="61" spans="1:7" ht="15.75" x14ac:dyDescent="0.2">
      <c r="A61" s="8" t="s">
        <v>81</v>
      </c>
      <c r="B61" s="12">
        <v>7259000</v>
      </c>
      <c r="C61" s="12">
        <v>7162000</v>
      </c>
    </row>
    <row r="62" spans="1:7" ht="16.5" thickBot="1" x14ac:dyDescent="0.25">
      <c r="A62" s="10" t="s">
        <v>22</v>
      </c>
      <c r="B62" s="25">
        <f>SUM(B60:B61)</f>
        <v>15960000</v>
      </c>
      <c r="C62" s="25">
        <f>SUM(C60:C61)</f>
        <v>14638000</v>
      </c>
    </row>
    <row r="63" spans="1:7" ht="16.5" thickTop="1" x14ac:dyDescent="0.2">
      <c r="A63" s="10"/>
      <c r="B63" s="13"/>
      <c r="C63" s="5"/>
    </row>
    <row r="64" spans="1:7" ht="15.75" x14ac:dyDescent="0.25">
      <c r="A64" s="10" t="s">
        <v>82</v>
      </c>
      <c r="B64" s="13"/>
      <c r="C64" s="9"/>
    </row>
    <row r="65" spans="1:4" ht="15.75" x14ac:dyDescent="0.2">
      <c r="A65" s="10" t="s">
        <v>20</v>
      </c>
      <c r="B65" s="36">
        <v>2026</v>
      </c>
      <c r="C65" s="36">
        <v>2025</v>
      </c>
    </row>
    <row r="66" spans="1:4" ht="15.75" x14ac:dyDescent="0.2">
      <c r="A66" s="8" t="s">
        <v>83</v>
      </c>
      <c r="B66" s="14">
        <v>15960000</v>
      </c>
      <c r="C66" s="14">
        <v>14638000</v>
      </c>
      <c r="D66" s="46"/>
    </row>
    <row r="67" spans="1:4" ht="15.75" x14ac:dyDescent="0.2">
      <c r="A67" s="8" t="s">
        <v>23</v>
      </c>
      <c r="B67" s="14">
        <v>5555541548.1599998</v>
      </c>
      <c r="C67" s="14">
        <v>4586196855.6099997</v>
      </c>
      <c r="D67" s="46"/>
    </row>
    <row r="68" spans="1:4" ht="15.75" x14ac:dyDescent="0.2">
      <c r="A68" s="8" t="s">
        <v>84</v>
      </c>
      <c r="B68" s="27">
        <v>25370459.699999999</v>
      </c>
      <c r="C68" s="27">
        <v>11333137.27</v>
      </c>
      <c r="D68" s="46"/>
    </row>
    <row r="69" spans="1:4" ht="16.5" thickBot="1" x14ac:dyDescent="0.25">
      <c r="A69" s="10" t="s">
        <v>24</v>
      </c>
      <c r="B69" s="25">
        <f>SUM(B66:B68)</f>
        <v>5596872007.8599997</v>
      </c>
      <c r="C69" s="25">
        <f>SUM(C66:C68)</f>
        <v>4612167992.8800001</v>
      </c>
      <c r="D69" s="46"/>
    </row>
    <row r="70" spans="1:4" ht="16.5" thickTop="1" x14ac:dyDescent="0.2">
      <c r="A70" s="6"/>
      <c r="B70" s="42"/>
      <c r="C70" s="7"/>
    </row>
    <row r="71" spans="1:4" ht="15.75" x14ac:dyDescent="0.2">
      <c r="A71" s="6"/>
      <c r="B71" s="6"/>
      <c r="C71" s="7"/>
    </row>
    <row r="72" spans="1:4" ht="15.75" x14ac:dyDescent="0.25">
      <c r="A72" s="10" t="s">
        <v>25</v>
      </c>
      <c r="B72" s="10"/>
      <c r="C72" s="9"/>
    </row>
    <row r="73" spans="1:4" ht="15.75" x14ac:dyDescent="0.2">
      <c r="A73" s="10" t="s">
        <v>20</v>
      </c>
      <c r="B73" s="35">
        <v>2026</v>
      </c>
      <c r="C73" s="85">
        <v>2025</v>
      </c>
    </row>
    <row r="74" spans="1:4" ht="15.75" x14ac:dyDescent="0.2">
      <c r="A74" s="8" t="s">
        <v>26</v>
      </c>
      <c r="B74" s="11">
        <v>13981084.199999999</v>
      </c>
      <c r="C74" s="11">
        <v>12919010.300000001</v>
      </c>
    </row>
    <row r="75" spans="1:4" ht="15.75" x14ac:dyDescent="0.2">
      <c r="A75" s="8" t="s">
        <v>199</v>
      </c>
      <c r="B75" s="11">
        <v>87186.66</v>
      </c>
      <c r="C75" s="11">
        <v>5285945.01</v>
      </c>
    </row>
    <row r="76" spans="1:4" ht="15.75" x14ac:dyDescent="0.2">
      <c r="A76" s="8" t="s">
        <v>27</v>
      </c>
      <c r="B76" s="11">
        <v>5541473277.29</v>
      </c>
      <c r="C76" s="11">
        <v>4567991900.3000002</v>
      </c>
    </row>
    <row r="77" spans="1:4" ht="15.75" x14ac:dyDescent="0.2">
      <c r="A77" s="77" t="s">
        <v>85</v>
      </c>
      <c r="B77" s="22">
        <v>25370459.699999999</v>
      </c>
      <c r="C77" s="22">
        <v>11333137.27</v>
      </c>
    </row>
    <row r="78" spans="1:4" ht="16.5" thickBot="1" x14ac:dyDescent="0.25">
      <c r="A78" s="10" t="s">
        <v>28</v>
      </c>
      <c r="B78" s="25">
        <f>SUM(B74:B77)</f>
        <v>5580912007.8499994</v>
      </c>
      <c r="C78" s="25">
        <f>SUM(C74:C77)</f>
        <v>4597529992.8800011</v>
      </c>
    </row>
    <row r="79" spans="1:4" ht="28.5" customHeight="1" thickTop="1" x14ac:dyDescent="0.2">
      <c r="A79" s="18" t="s">
        <v>86</v>
      </c>
      <c r="B79" s="18"/>
      <c r="C79" s="19"/>
    </row>
    <row r="80" spans="1:4" ht="154.5" customHeight="1" x14ac:dyDescent="0.2">
      <c r="A80" s="130" t="s">
        <v>227</v>
      </c>
      <c r="B80" s="130"/>
      <c r="C80" s="130"/>
    </row>
    <row r="81" spans="1:7" ht="15.75" x14ac:dyDescent="0.2">
      <c r="A81" s="10" t="s">
        <v>20</v>
      </c>
      <c r="B81" s="35">
        <v>2026</v>
      </c>
      <c r="C81" s="85">
        <v>2025</v>
      </c>
      <c r="E81" s="63"/>
      <c r="F81" s="63"/>
      <c r="G81" s="63"/>
    </row>
    <row r="82" spans="1:7" ht="18" customHeight="1" x14ac:dyDescent="0.2">
      <c r="A82" s="8" t="s">
        <v>29</v>
      </c>
      <c r="B82" s="11">
        <v>4862133175.1300001</v>
      </c>
      <c r="C82" s="11">
        <v>4648757350.4799995</v>
      </c>
      <c r="D82" s="46"/>
      <c r="E82" s="52"/>
    </row>
    <row r="83" spans="1:7" ht="15.75" x14ac:dyDescent="0.2">
      <c r="A83" s="8" t="s">
        <v>87</v>
      </c>
      <c r="B83" s="11">
        <v>6791177.3300000001</v>
      </c>
      <c r="C83" s="11">
        <v>7286208.3799999999</v>
      </c>
      <c r="D83" s="46"/>
      <c r="E83" s="46"/>
    </row>
    <row r="84" spans="1:7" ht="15.75" x14ac:dyDescent="0.2">
      <c r="A84" s="8" t="s">
        <v>30</v>
      </c>
      <c r="B84" s="11">
        <v>23671628.030000001</v>
      </c>
      <c r="C84" s="11">
        <v>38587282.359999999</v>
      </c>
      <c r="D84" s="46"/>
    </row>
    <row r="85" spans="1:7" ht="16.5" thickBot="1" x14ac:dyDescent="0.25">
      <c r="A85" s="10" t="s">
        <v>31</v>
      </c>
      <c r="B85" s="26">
        <f>SUM(B82:B84)</f>
        <v>4892595980.4899998</v>
      </c>
      <c r="C85" s="26">
        <f>SUM(C82:C84)</f>
        <v>4694630841.2199993</v>
      </c>
      <c r="D85" s="46"/>
    </row>
    <row r="86" spans="1:7" ht="49.5" customHeight="1" thickTop="1" x14ac:dyDescent="0.2">
      <c r="A86" s="8"/>
      <c r="B86" s="11"/>
      <c r="C86" s="11"/>
    </row>
    <row r="87" spans="1:7" ht="49.5" customHeight="1" x14ac:dyDescent="0.2">
      <c r="A87" s="53"/>
      <c r="B87" s="11"/>
      <c r="C87" s="53"/>
    </row>
    <row r="88" spans="1:7" ht="49.5" customHeight="1" x14ac:dyDescent="0.2">
      <c r="A88" s="90"/>
      <c r="B88" s="11"/>
      <c r="C88" s="90"/>
    </row>
    <row r="89" spans="1:7" ht="49.5" customHeight="1" x14ac:dyDescent="0.2">
      <c r="A89" s="66"/>
      <c r="B89" s="11"/>
      <c r="C89" s="66"/>
    </row>
    <row r="90" spans="1:7" ht="49.5" customHeight="1" x14ac:dyDescent="0.2">
      <c r="A90" s="8"/>
      <c r="B90" s="8"/>
      <c r="C90" s="8"/>
    </row>
    <row r="91" spans="1:7" ht="15.75" x14ac:dyDescent="0.2">
      <c r="A91" s="10" t="s">
        <v>32</v>
      </c>
      <c r="B91" s="8"/>
      <c r="C91" s="8"/>
    </row>
    <row r="92" spans="1:7" ht="15.75" x14ac:dyDescent="0.2">
      <c r="A92" s="8"/>
      <c r="B92" s="8"/>
      <c r="C92" s="8"/>
    </row>
    <row r="93" spans="1:7" ht="82.5" customHeight="1" x14ac:dyDescent="0.2">
      <c r="A93" s="130" t="s">
        <v>217</v>
      </c>
      <c r="B93" s="130"/>
      <c r="C93" s="130"/>
    </row>
    <row r="94" spans="1:7" ht="15.75" x14ac:dyDescent="0.2">
      <c r="A94" s="10" t="s">
        <v>20</v>
      </c>
      <c r="B94" s="35">
        <v>2026</v>
      </c>
      <c r="C94" s="85">
        <v>2025</v>
      </c>
    </row>
    <row r="95" spans="1:7" ht="15.75" x14ac:dyDescent="0.25">
      <c r="A95" s="8" t="s">
        <v>33</v>
      </c>
      <c r="B95" s="84">
        <v>236728945.84999999</v>
      </c>
      <c r="C95" s="84">
        <v>246361176.58000001</v>
      </c>
      <c r="D95" s="113"/>
      <c r="E95" s="63"/>
      <c r="F95" s="63"/>
      <c r="G95" s="63"/>
    </row>
    <row r="96" spans="1:7" ht="16.5" thickBot="1" x14ac:dyDescent="0.25">
      <c r="A96" s="10" t="s">
        <v>88</v>
      </c>
      <c r="B96" s="25">
        <f>SUM(B95:B95)</f>
        <v>236728945.84999999</v>
      </c>
      <c r="C96" s="25">
        <f>SUM(C95:C95)</f>
        <v>246361176.58000001</v>
      </c>
      <c r="E96" s="46"/>
    </row>
    <row r="97" spans="1:7" ht="16.5" thickTop="1" x14ac:dyDescent="0.2">
      <c r="A97" s="6"/>
      <c r="B97" s="42"/>
      <c r="C97" s="111"/>
    </row>
    <row r="98" spans="1:7" ht="28.5" customHeight="1" x14ac:dyDescent="0.2">
      <c r="A98" s="8"/>
      <c r="B98" s="13"/>
      <c r="C98" s="16"/>
    </row>
    <row r="99" spans="1:7" ht="28.5" customHeight="1" x14ac:dyDescent="0.2">
      <c r="A99" s="123" t="s">
        <v>193</v>
      </c>
      <c r="B99" s="130"/>
      <c r="C99" s="130"/>
    </row>
    <row r="100" spans="1:7" ht="144.75" customHeight="1" x14ac:dyDescent="0.2">
      <c r="A100" s="124" t="s">
        <v>204</v>
      </c>
      <c r="B100" s="124"/>
      <c r="C100" s="124"/>
    </row>
    <row r="101" spans="1:7" ht="27.75" customHeight="1" x14ac:dyDescent="0.2">
      <c r="A101" s="10" t="s">
        <v>20</v>
      </c>
      <c r="B101" s="35">
        <v>2026</v>
      </c>
      <c r="C101" s="85">
        <v>2025</v>
      </c>
      <c r="E101" s="63"/>
      <c r="F101" s="63"/>
      <c r="G101" s="63"/>
    </row>
    <row r="102" spans="1:7" ht="15.75" x14ac:dyDescent="0.2">
      <c r="A102" s="8" t="s">
        <v>2</v>
      </c>
      <c r="B102" s="11">
        <v>4067255440.0799999</v>
      </c>
      <c r="C102" s="11">
        <v>2951196013</v>
      </c>
      <c r="D102" s="46"/>
      <c r="G102" s="52"/>
    </row>
    <row r="103" spans="1:7" ht="23.25" customHeight="1" x14ac:dyDescent="0.2">
      <c r="A103" s="8" t="s">
        <v>1</v>
      </c>
      <c r="B103" s="11">
        <v>55983639.649999999</v>
      </c>
      <c r="C103" s="11">
        <v>12923599.130000001</v>
      </c>
      <c r="D103" s="46"/>
      <c r="G103" s="46"/>
    </row>
    <row r="104" spans="1:7" ht="22.5" customHeight="1" x14ac:dyDescent="0.2">
      <c r="A104" s="8" t="s">
        <v>170</v>
      </c>
      <c r="B104" s="22">
        <v>17159199.899999999</v>
      </c>
      <c r="C104" s="22">
        <v>21067955.199999999</v>
      </c>
      <c r="D104" s="46"/>
      <c r="E104" s="64"/>
      <c r="G104" s="46"/>
    </row>
    <row r="105" spans="1:7" ht="16.5" thickBot="1" x14ac:dyDescent="0.25">
      <c r="A105" s="10" t="s">
        <v>130</v>
      </c>
      <c r="B105" s="25">
        <f>SUM(B102:B104)</f>
        <v>4140398279.6300001</v>
      </c>
      <c r="C105" s="25">
        <f>SUM(C102:C104)</f>
        <v>2985187567.3299999</v>
      </c>
      <c r="D105" s="46"/>
    </row>
    <row r="106" spans="1:7" ht="16.5" thickTop="1" x14ac:dyDescent="0.2">
      <c r="A106" s="10"/>
      <c r="B106" s="13"/>
      <c r="C106" s="31"/>
    </row>
    <row r="107" spans="1:7" ht="15.75" customHeight="1" x14ac:dyDescent="0.2">
      <c r="B107" s="46"/>
    </row>
    <row r="108" spans="1:7" ht="15.75" x14ac:dyDescent="0.2">
      <c r="A108" s="10"/>
      <c r="B108" s="13"/>
      <c r="C108" s="13"/>
    </row>
    <row r="109" spans="1:7" ht="21" customHeight="1" x14ac:dyDescent="0.2">
      <c r="A109" s="125" t="s">
        <v>197</v>
      </c>
      <c r="B109" s="131"/>
      <c r="C109" s="131"/>
    </row>
    <row r="110" spans="1:7" ht="151.5" customHeight="1" x14ac:dyDescent="0.2">
      <c r="A110" s="125" t="s">
        <v>222</v>
      </c>
      <c r="B110" s="125"/>
      <c r="C110" s="125"/>
    </row>
    <row r="111" spans="1:7" ht="15.75" x14ac:dyDescent="0.2">
      <c r="A111" s="132" t="s">
        <v>34</v>
      </c>
      <c r="B111" s="132"/>
      <c r="C111" s="132"/>
    </row>
    <row r="112" spans="1:7" ht="15.75" x14ac:dyDescent="0.2">
      <c r="A112" s="44"/>
      <c r="B112" s="13"/>
      <c r="C112" s="44"/>
    </row>
    <row r="113" spans="1:3" ht="15.75" x14ac:dyDescent="0.2">
      <c r="A113" s="44"/>
      <c r="B113" s="13"/>
      <c r="C113" s="44"/>
    </row>
    <row r="114" spans="1:3" ht="15.75" x14ac:dyDescent="0.2">
      <c r="A114" s="89"/>
      <c r="B114" s="13"/>
      <c r="C114" s="89"/>
    </row>
    <row r="115" spans="1:3" ht="15.75" x14ac:dyDescent="0.2">
      <c r="A115" s="6"/>
      <c r="B115" s="46"/>
    </row>
    <row r="116" spans="1:3" ht="15.75" x14ac:dyDescent="0.2">
      <c r="A116" s="6"/>
    </row>
    <row r="117" spans="1:3" ht="15.75" x14ac:dyDescent="0.2">
      <c r="A117" s="6"/>
    </row>
    <row r="118" spans="1:3" ht="15.75" x14ac:dyDescent="0.2">
      <c r="A118" s="6"/>
      <c r="C118" s="111"/>
    </row>
    <row r="119" spans="1:3" ht="15.75" x14ac:dyDescent="0.2">
      <c r="A119" s="6"/>
      <c r="C119" s="111"/>
    </row>
    <row r="120" spans="1:3" ht="15.75" x14ac:dyDescent="0.2">
      <c r="A120" s="6"/>
      <c r="C120" s="111"/>
    </row>
    <row r="121" spans="1:3" ht="15.75" x14ac:dyDescent="0.2">
      <c r="A121" s="6"/>
      <c r="C121" s="111"/>
    </row>
    <row r="122" spans="1:3" ht="15.75" x14ac:dyDescent="0.2">
      <c r="A122" s="6"/>
      <c r="B122" s="6"/>
      <c r="C122" s="7"/>
    </row>
    <row r="123" spans="1:3" ht="15.75" x14ac:dyDescent="0.2">
      <c r="A123" s="6"/>
      <c r="B123" s="6"/>
      <c r="C123" s="7"/>
    </row>
    <row r="124" spans="1:3" ht="15.75" x14ac:dyDescent="0.2">
      <c r="A124" s="6"/>
      <c r="B124" s="6"/>
      <c r="C124" s="7"/>
    </row>
    <row r="125" spans="1:3" ht="15.75" x14ac:dyDescent="0.2">
      <c r="A125" s="6"/>
      <c r="B125" s="6"/>
      <c r="C125" s="7"/>
    </row>
    <row r="126" spans="1:3" ht="15.75" x14ac:dyDescent="0.2">
      <c r="A126" s="6"/>
      <c r="B126" s="6"/>
      <c r="C126" s="7"/>
    </row>
    <row r="127" spans="1:3" ht="15.75" x14ac:dyDescent="0.2">
      <c r="A127" s="6"/>
      <c r="B127" s="6"/>
      <c r="C127" s="7"/>
    </row>
    <row r="128" spans="1:3" ht="21" customHeight="1" x14ac:dyDescent="0.2">
      <c r="A128" s="123" t="s">
        <v>172</v>
      </c>
      <c r="B128" s="123"/>
      <c r="C128" s="123"/>
    </row>
    <row r="129" spans="1:8" ht="111" customHeight="1" x14ac:dyDescent="0.2">
      <c r="A129" s="124" t="s">
        <v>205</v>
      </c>
      <c r="B129" s="124"/>
      <c r="C129" s="124"/>
    </row>
    <row r="130" spans="1:8" ht="15.75" x14ac:dyDescent="0.2">
      <c r="A130" s="10" t="s">
        <v>20</v>
      </c>
      <c r="B130" s="35">
        <v>2026</v>
      </c>
      <c r="C130" s="85">
        <v>2025</v>
      </c>
    </row>
    <row r="131" spans="1:8" ht="15.75" x14ac:dyDescent="0.2">
      <c r="A131" s="8" t="s">
        <v>89</v>
      </c>
      <c r="B131" s="14">
        <v>85108764.390000001</v>
      </c>
      <c r="C131" s="14">
        <v>85108764.390000001</v>
      </c>
      <c r="D131" s="46"/>
    </row>
    <row r="132" spans="1:8" ht="15.75" x14ac:dyDescent="0.2">
      <c r="A132" s="76" t="s">
        <v>190</v>
      </c>
      <c r="B132" s="14">
        <v>617966.6</v>
      </c>
      <c r="C132" s="14">
        <v>617966.6</v>
      </c>
      <c r="D132" s="46"/>
    </row>
    <row r="133" spans="1:8" ht="15.75" x14ac:dyDescent="0.2">
      <c r="A133" s="8" t="s">
        <v>90</v>
      </c>
      <c r="B133" s="14">
        <v>311869.84999999998</v>
      </c>
      <c r="C133" s="14">
        <v>311869.84999999998</v>
      </c>
      <c r="D133" s="46"/>
    </row>
    <row r="134" spans="1:8" ht="15.75" x14ac:dyDescent="0.2">
      <c r="A134" s="8" t="s">
        <v>91</v>
      </c>
      <c r="B134" s="14">
        <v>1040608.96</v>
      </c>
      <c r="C134" s="14">
        <v>1040608.96</v>
      </c>
      <c r="D134" s="46"/>
    </row>
    <row r="135" spans="1:8" ht="15.75" x14ac:dyDescent="0.2">
      <c r="A135" s="8" t="s">
        <v>35</v>
      </c>
      <c r="B135" s="14">
        <v>35022644.549999997</v>
      </c>
      <c r="C135" s="14">
        <v>35022644.549999997</v>
      </c>
      <c r="D135" s="46"/>
    </row>
    <row r="136" spans="1:8" ht="15.75" x14ac:dyDescent="0.2">
      <c r="A136" s="76" t="s">
        <v>189</v>
      </c>
      <c r="B136" s="37">
        <v>-78956018.829999998</v>
      </c>
      <c r="C136" s="37">
        <v>-74736916.349999994</v>
      </c>
      <c r="D136" s="46"/>
    </row>
    <row r="137" spans="1:8" ht="16.5" thickBot="1" x14ac:dyDescent="0.25">
      <c r="A137" s="10" t="s">
        <v>36</v>
      </c>
      <c r="B137" s="25">
        <f>SUM(B131:B136)</f>
        <v>43145835.519999981</v>
      </c>
      <c r="C137" s="25">
        <f>SUM(C131:C136)</f>
        <v>47364937.999999985</v>
      </c>
      <c r="D137" s="46"/>
    </row>
    <row r="138" spans="1:8" ht="16.5" thickTop="1" x14ac:dyDescent="0.2">
      <c r="A138" s="10"/>
      <c r="B138" s="13"/>
      <c r="C138" s="21"/>
    </row>
    <row r="139" spans="1:8" ht="15.75" x14ac:dyDescent="0.2">
      <c r="A139" s="123" t="s">
        <v>173</v>
      </c>
      <c r="B139" s="123"/>
      <c r="C139" s="123"/>
    </row>
    <row r="140" spans="1:8" ht="121.5" customHeight="1" x14ac:dyDescent="0.2">
      <c r="A140" s="124" t="s">
        <v>206</v>
      </c>
      <c r="B140" s="124"/>
      <c r="C140" s="124"/>
      <c r="E140" s="80"/>
      <c r="F140" s="80"/>
      <c r="G140" s="80"/>
      <c r="H140" s="80"/>
    </row>
    <row r="141" spans="1:8" ht="15.75" x14ac:dyDescent="0.2">
      <c r="A141" s="10" t="s">
        <v>20</v>
      </c>
      <c r="B141" s="35">
        <v>2026</v>
      </c>
      <c r="C141" s="85">
        <v>2025</v>
      </c>
    </row>
    <row r="142" spans="1:8" ht="15.75" x14ac:dyDescent="0.2">
      <c r="A142" s="17" t="s">
        <v>37</v>
      </c>
      <c r="B142" s="22">
        <v>75419484.659999996</v>
      </c>
      <c r="C142" s="22">
        <v>75672875.599999994</v>
      </c>
      <c r="D142" s="46"/>
      <c r="E142" s="46"/>
    </row>
    <row r="143" spans="1:8" ht="15.75" x14ac:dyDescent="0.2">
      <c r="A143" s="17" t="s">
        <v>38</v>
      </c>
      <c r="B143" s="22">
        <v>132028326.22</v>
      </c>
      <c r="C143" s="22">
        <v>179173579.09</v>
      </c>
      <c r="D143" s="46"/>
      <c r="E143" s="46"/>
    </row>
    <row r="144" spans="1:8" ht="15.75" x14ac:dyDescent="0.2">
      <c r="A144" s="17" t="s">
        <v>92</v>
      </c>
      <c r="B144" s="74">
        <v>1048392883.55</v>
      </c>
      <c r="C144" s="74">
        <v>994077121.41999996</v>
      </c>
      <c r="D144" s="46"/>
      <c r="E144" s="46"/>
    </row>
    <row r="145" spans="1:7" ht="16.5" thickBot="1" x14ac:dyDescent="0.25">
      <c r="A145" s="10" t="s">
        <v>93</v>
      </c>
      <c r="B145" s="25">
        <f>SUM(B142:B144)</f>
        <v>1255840694.4299998</v>
      </c>
      <c r="C145" s="25">
        <f>SUM(C142:C144)</f>
        <v>1248923576.1099999</v>
      </c>
      <c r="D145" s="46"/>
      <c r="E145" s="46"/>
    </row>
    <row r="146" spans="1:7" ht="16.5" thickTop="1" x14ac:dyDescent="0.2">
      <c r="A146" s="10"/>
      <c r="B146" s="13"/>
      <c r="C146" s="15"/>
      <c r="E146" s="63"/>
      <c r="F146" s="63"/>
      <c r="G146" s="63"/>
    </row>
    <row r="147" spans="1:7" ht="47.25" customHeight="1" x14ac:dyDescent="0.2">
      <c r="A147" s="126" t="s">
        <v>235</v>
      </c>
      <c r="B147" s="126"/>
      <c r="C147" s="126"/>
    </row>
    <row r="148" spans="1:7" ht="15.75" x14ac:dyDescent="0.2">
      <c r="A148" s="120" t="s">
        <v>231</v>
      </c>
      <c r="B148" s="121">
        <v>155275</v>
      </c>
      <c r="C148" s="15"/>
    </row>
    <row r="149" spans="1:7" ht="15.75" x14ac:dyDescent="0.25">
      <c r="A149" s="122" t="s">
        <v>236</v>
      </c>
      <c r="B149" s="121">
        <v>241320.6</v>
      </c>
      <c r="C149" s="15"/>
    </row>
    <row r="150" spans="1:7" ht="15.75" x14ac:dyDescent="0.2">
      <c r="A150" s="120" t="s">
        <v>232</v>
      </c>
      <c r="B150" s="121">
        <v>40000</v>
      </c>
      <c r="C150" s="15"/>
    </row>
    <row r="151" spans="1:7" ht="15.75" x14ac:dyDescent="0.2">
      <c r="A151" s="120" t="s">
        <v>233</v>
      </c>
      <c r="B151" s="121">
        <v>3750</v>
      </c>
      <c r="C151" s="15"/>
    </row>
    <row r="152" spans="1:7" ht="15.75" x14ac:dyDescent="0.2">
      <c r="A152" s="120" t="s">
        <v>234</v>
      </c>
      <c r="B152" s="121">
        <v>199</v>
      </c>
      <c r="C152" s="15"/>
    </row>
    <row r="153" spans="1:7" ht="15.75" x14ac:dyDescent="0.2">
      <c r="A153" s="116"/>
      <c r="B153" s="11"/>
      <c r="C153" s="15"/>
    </row>
    <row r="154" spans="1:7" ht="15.75" x14ac:dyDescent="0.2">
      <c r="A154" s="23" t="s">
        <v>174</v>
      </c>
      <c r="B154" s="6"/>
      <c r="C154" s="7"/>
    </row>
    <row r="155" spans="1:7" ht="110.25" customHeight="1" x14ac:dyDescent="0.2">
      <c r="A155" s="124" t="s">
        <v>228</v>
      </c>
      <c r="B155" s="124"/>
      <c r="C155" s="124"/>
    </row>
    <row r="156" spans="1:7" ht="15.75" x14ac:dyDescent="0.2">
      <c r="A156" s="10" t="s">
        <v>20</v>
      </c>
      <c r="B156" s="35">
        <v>2026</v>
      </c>
      <c r="C156" s="85">
        <v>2025</v>
      </c>
    </row>
    <row r="157" spans="1:7" ht="15.75" x14ac:dyDescent="0.2">
      <c r="A157" s="8" t="s">
        <v>8</v>
      </c>
      <c r="B157" s="11">
        <v>58379.56</v>
      </c>
      <c r="C157" s="11">
        <v>185520.15</v>
      </c>
      <c r="D157" s="46"/>
    </row>
    <row r="158" spans="1:7" ht="15.75" x14ac:dyDescent="0.2">
      <c r="A158" s="8" t="s">
        <v>4</v>
      </c>
      <c r="B158" s="11">
        <v>32433.11</v>
      </c>
      <c r="C158" s="11">
        <v>112066.78</v>
      </c>
      <c r="D158" s="46"/>
    </row>
    <row r="159" spans="1:7" ht="15.75" x14ac:dyDescent="0.2">
      <c r="A159" s="8" t="s">
        <v>5</v>
      </c>
      <c r="B159" s="22">
        <v>24421729.260000002</v>
      </c>
      <c r="C159" s="22">
        <v>24421729.260000002</v>
      </c>
      <c r="D159" s="46"/>
    </row>
    <row r="160" spans="1:7" ht="15.75" x14ac:dyDescent="0.2">
      <c r="A160" s="8" t="s">
        <v>6</v>
      </c>
      <c r="B160" s="22">
        <v>66786384.189999998</v>
      </c>
      <c r="C160" s="22">
        <v>66786384.189999998</v>
      </c>
      <c r="D160" s="46"/>
    </row>
    <row r="161" spans="1:7" ht="15.75" x14ac:dyDescent="0.2">
      <c r="A161" s="8" t="s">
        <v>131</v>
      </c>
      <c r="B161" s="22">
        <v>597608.94999999995</v>
      </c>
      <c r="C161" s="22">
        <v>597608.94999999995</v>
      </c>
      <c r="D161" s="46"/>
    </row>
    <row r="162" spans="1:7" ht="15.75" x14ac:dyDescent="0.2">
      <c r="A162" s="8" t="s">
        <v>7</v>
      </c>
      <c r="B162" s="22">
        <v>3234715.11</v>
      </c>
      <c r="C162" s="22">
        <v>3234715.11</v>
      </c>
      <c r="D162" s="46"/>
    </row>
    <row r="163" spans="1:7" ht="15.75" x14ac:dyDescent="0.2">
      <c r="A163" s="17" t="s">
        <v>3</v>
      </c>
      <c r="B163" s="74">
        <v>1246794339.79</v>
      </c>
      <c r="C163" s="74">
        <v>1146640075.71</v>
      </c>
      <c r="D163" s="46"/>
      <c r="E163" s="46"/>
    </row>
    <row r="164" spans="1:7" ht="14.25" customHeight="1" thickBot="1" x14ac:dyDescent="0.25">
      <c r="A164" s="10" t="s">
        <v>9</v>
      </c>
      <c r="B164" s="33">
        <f>SUM(B157:B163)</f>
        <v>1341925589.97</v>
      </c>
      <c r="C164" s="33">
        <f>SUM(C157:C163)</f>
        <v>1241978100.1500001</v>
      </c>
      <c r="D164" s="46"/>
      <c r="E164" s="46"/>
    </row>
    <row r="165" spans="1:7" ht="14.25" customHeight="1" thickTop="1" x14ac:dyDescent="0.2">
      <c r="A165" s="57"/>
      <c r="B165" s="13"/>
      <c r="C165" s="13"/>
      <c r="E165" s="63"/>
      <c r="F165" s="63"/>
      <c r="G165" s="63"/>
    </row>
    <row r="166" spans="1:7" ht="14.25" customHeight="1" x14ac:dyDescent="0.2">
      <c r="A166" s="8"/>
      <c r="B166" s="11"/>
      <c r="C166" s="5"/>
    </row>
    <row r="167" spans="1:7" ht="72" customHeight="1" x14ac:dyDescent="0.2">
      <c r="A167" s="124" t="s">
        <v>218</v>
      </c>
      <c r="B167" s="124"/>
      <c r="C167" s="124"/>
    </row>
    <row r="168" spans="1:7" ht="15.75" x14ac:dyDescent="0.2">
      <c r="A168" s="10" t="s">
        <v>20</v>
      </c>
      <c r="B168" s="34" t="s">
        <v>203</v>
      </c>
      <c r="C168" s="34" t="s">
        <v>198</v>
      </c>
    </row>
    <row r="169" spans="1:7" ht="15.75" x14ac:dyDescent="0.2">
      <c r="A169" s="114" t="s">
        <v>229</v>
      </c>
      <c r="B169" s="22">
        <v>0</v>
      </c>
      <c r="C169" s="22">
        <v>5000000</v>
      </c>
    </row>
    <row r="170" spans="1:7" ht="15.75" x14ac:dyDescent="0.2">
      <c r="A170" s="17" t="s">
        <v>132</v>
      </c>
      <c r="B170" s="74">
        <v>5201010.53</v>
      </c>
      <c r="C170" s="74">
        <v>601414.04</v>
      </c>
      <c r="D170" s="46"/>
      <c r="E170" s="63"/>
      <c r="F170" s="63"/>
      <c r="G170" s="63"/>
    </row>
    <row r="171" spans="1:7" ht="16.5" thickBot="1" x14ac:dyDescent="0.25">
      <c r="A171" s="23" t="s">
        <v>133</v>
      </c>
      <c r="B171" s="25">
        <f>SUM(B170:B170)</f>
        <v>5201010.53</v>
      </c>
      <c r="C171" s="25">
        <f>SUM(C169:C170)</f>
        <v>5601414.04</v>
      </c>
      <c r="E171" s="46"/>
    </row>
    <row r="172" spans="1:7" ht="13.5" thickTop="1" x14ac:dyDescent="0.2">
      <c r="B172" s="46"/>
    </row>
    <row r="173" spans="1:7" ht="15.75" x14ac:dyDescent="0.2">
      <c r="A173" s="130"/>
      <c r="B173" s="130"/>
      <c r="C173" s="130"/>
    </row>
    <row r="174" spans="1:7" ht="84.75" customHeight="1" x14ac:dyDescent="0.2">
      <c r="A174" s="130" t="s">
        <v>216</v>
      </c>
      <c r="B174" s="130"/>
      <c r="C174" s="130"/>
    </row>
    <row r="175" spans="1:7" ht="15.75" x14ac:dyDescent="0.2">
      <c r="A175" s="6"/>
      <c r="B175" s="6"/>
      <c r="C175" s="7"/>
    </row>
    <row r="176" spans="1:7" ht="15.75" x14ac:dyDescent="0.2">
      <c r="A176" s="10" t="s">
        <v>20</v>
      </c>
      <c r="B176" s="34" t="s">
        <v>203</v>
      </c>
      <c r="C176" s="34" t="s">
        <v>198</v>
      </c>
    </row>
    <row r="177" spans="1:5" ht="20.25" customHeight="1" x14ac:dyDescent="0.2">
      <c r="A177" s="8" t="s">
        <v>94</v>
      </c>
      <c r="B177" s="28">
        <v>49436382.979999997</v>
      </c>
      <c r="C177" s="28">
        <v>49436382.979999997</v>
      </c>
    </row>
    <row r="178" spans="1:5" ht="16.5" thickBot="1" x14ac:dyDescent="0.25">
      <c r="A178" s="10" t="s">
        <v>136</v>
      </c>
      <c r="B178" s="25">
        <f t="shared" ref="B178" si="0">SUM(B177)</f>
        <v>49436382.979999997</v>
      </c>
      <c r="C178" s="26">
        <f t="shared" ref="C178" si="1">SUM(C177)</f>
        <v>49436382.979999997</v>
      </c>
    </row>
    <row r="179" spans="1:5" ht="16.5" thickTop="1" x14ac:dyDescent="0.2">
      <c r="A179" s="10"/>
      <c r="B179" s="13"/>
      <c r="C179" s="15"/>
    </row>
    <row r="180" spans="1:5" ht="15.75" customHeight="1" x14ac:dyDescent="0.2">
      <c r="A180" s="123" t="s">
        <v>175</v>
      </c>
      <c r="B180" s="130"/>
      <c r="C180" s="130"/>
    </row>
    <row r="181" spans="1:5" ht="108.75" customHeight="1" x14ac:dyDescent="0.2">
      <c r="A181" s="125" t="s">
        <v>237</v>
      </c>
      <c r="B181" s="125"/>
      <c r="C181" s="125"/>
    </row>
    <row r="182" spans="1:5" ht="14.1" customHeight="1" x14ac:dyDescent="0.2">
      <c r="A182" s="55" t="s">
        <v>20</v>
      </c>
      <c r="B182" s="34" t="s">
        <v>203</v>
      </c>
      <c r="C182" s="34" t="s">
        <v>198</v>
      </c>
    </row>
    <row r="183" spans="1:5" ht="14.1" customHeight="1" x14ac:dyDescent="0.2">
      <c r="A183" s="56" t="s">
        <v>176</v>
      </c>
      <c r="B183" s="11">
        <v>130676848.84999999</v>
      </c>
      <c r="C183" s="11">
        <v>130676848.84999999</v>
      </c>
      <c r="D183" s="46"/>
    </row>
    <row r="184" spans="1:5" ht="14.1" customHeight="1" x14ac:dyDescent="0.2">
      <c r="A184" s="56" t="s">
        <v>177</v>
      </c>
      <c r="B184" s="11">
        <v>90152654302.630005</v>
      </c>
      <c r="C184" s="11">
        <v>90152654302.630005</v>
      </c>
      <c r="D184" s="46"/>
    </row>
    <row r="185" spans="1:5" ht="14.1" customHeight="1" x14ac:dyDescent="0.2">
      <c r="A185" s="56" t="s">
        <v>178</v>
      </c>
      <c r="B185" s="11">
        <v>133726002.01000001</v>
      </c>
      <c r="C185" s="11">
        <v>133726002.01000001</v>
      </c>
      <c r="D185" s="46"/>
    </row>
    <row r="186" spans="1:5" ht="14.1" customHeight="1" x14ac:dyDescent="0.2">
      <c r="A186" s="56" t="s">
        <v>179</v>
      </c>
      <c r="B186" s="11">
        <v>12728914.42</v>
      </c>
      <c r="C186" s="11">
        <v>12728914.42</v>
      </c>
      <c r="D186" s="46"/>
    </row>
    <row r="187" spans="1:5" ht="14.1" customHeight="1" x14ac:dyDescent="0.2">
      <c r="A187" s="56" t="s">
        <v>180</v>
      </c>
      <c r="B187" s="11">
        <v>4621747.16</v>
      </c>
      <c r="C187" s="11">
        <v>4621747.16</v>
      </c>
      <c r="D187" s="46"/>
    </row>
    <row r="188" spans="1:5" ht="14.1" customHeight="1" x14ac:dyDescent="0.2">
      <c r="A188" s="56" t="s">
        <v>181</v>
      </c>
      <c r="B188" s="11">
        <v>3814563.65</v>
      </c>
      <c r="C188" s="11">
        <v>3814563.65</v>
      </c>
      <c r="D188" s="46"/>
    </row>
    <row r="189" spans="1:5" ht="14.1" customHeight="1" x14ac:dyDescent="0.2">
      <c r="A189" s="56" t="s">
        <v>182</v>
      </c>
      <c r="B189" s="61">
        <v>-1461003.64</v>
      </c>
      <c r="C189" s="61">
        <v>-1461003.64</v>
      </c>
      <c r="D189" s="46"/>
    </row>
    <row r="190" spans="1:5" ht="14.1" customHeight="1" x14ac:dyDescent="0.2">
      <c r="A190" s="56" t="s">
        <v>183</v>
      </c>
      <c r="B190" s="11">
        <v>285554533.31</v>
      </c>
      <c r="C190" s="11">
        <v>285554533.31</v>
      </c>
      <c r="D190" s="46"/>
    </row>
    <row r="191" spans="1:5" ht="15.75" x14ac:dyDescent="0.25">
      <c r="A191" s="76" t="s">
        <v>191</v>
      </c>
      <c r="B191" s="84">
        <v>18969160234.75</v>
      </c>
      <c r="C191" s="81">
        <v>6590272972.0900002</v>
      </c>
      <c r="D191" s="46"/>
      <c r="E191" s="113"/>
    </row>
    <row r="192" spans="1:5" ht="15.75" x14ac:dyDescent="0.25">
      <c r="A192" s="86" t="s">
        <v>207</v>
      </c>
      <c r="B192" s="84">
        <v>-21942566.890000001</v>
      </c>
      <c r="C192" s="81">
        <v>0</v>
      </c>
      <c r="D192" s="46"/>
    </row>
    <row r="193" spans="1:7" ht="15.75" x14ac:dyDescent="0.2">
      <c r="A193" s="58" t="s">
        <v>185</v>
      </c>
      <c r="B193" s="11">
        <v>3613946998.1500001</v>
      </c>
      <c r="C193" s="11">
        <v>2364499301.6500001</v>
      </c>
      <c r="D193" s="46"/>
    </row>
    <row r="194" spans="1:7" ht="16.5" thickBot="1" x14ac:dyDescent="0.25">
      <c r="A194" s="55" t="s">
        <v>184</v>
      </c>
      <c r="B194" s="25">
        <f>SUM(B183:B193)</f>
        <v>113283480574.39999</v>
      </c>
      <c r="C194" s="25">
        <f>SUM(C183:C193)</f>
        <v>99677088182.12999</v>
      </c>
      <c r="D194" s="46"/>
      <c r="E194" s="46"/>
    </row>
    <row r="195" spans="1:7" ht="16.5" thickTop="1" x14ac:dyDescent="0.2">
      <c r="A195" s="55"/>
      <c r="B195" s="13"/>
      <c r="C195" s="15"/>
      <c r="E195" s="46"/>
    </row>
    <row r="196" spans="1:7" ht="15.75" x14ac:dyDescent="0.2">
      <c r="A196" s="55"/>
      <c r="B196" s="13"/>
      <c r="C196" s="15"/>
    </row>
    <row r="197" spans="1:7" ht="18.75" customHeight="1" x14ac:dyDescent="0.2">
      <c r="A197" s="123" t="s">
        <v>156</v>
      </c>
      <c r="B197" s="123"/>
      <c r="C197" s="123"/>
    </row>
    <row r="198" spans="1:7" ht="86.25" customHeight="1" x14ac:dyDescent="0.2">
      <c r="A198" s="124" t="s">
        <v>219</v>
      </c>
      <c r="B198" s="124"/>
      <c r="C198" s="124"/>
    </row>
    <row r="199" spans="1:7" ht="15.75" x14ac:dyDescent="0.2">
      <c r="A199" s="10" t="s">
        <v>20</v>
      </c>
      <c r="B199" s="34" t="s">
        <v>203</v>
      </c>
      <c r="C199" s="34" t="s">
        <v>198</v>
      </c>
    </row>
    <row r="200" spans="1:7" ht="23.25" customHeight="1" x14ac:dyDescent="0.2">
      <c r="A200" s="8" t="s">
        <v>39</v>
      </c>
      <c r="B200" s="28">
        <v>911435746.65999997</v>
      </c>
      <c r="C200" s="28">
        <v>906424266.5</v>
      </c>
      <c r="D200" s="46"/>
      <c r="E200" s="63"/>
      <c r="F200" s="63"/>
      <c r="G200" s="63"/>
    </row>
    <row r="201" spans="1:7" ht="16.5" thickBot="1" x14ac:dyDescent="0.25">
      <c r="A201" s="10" t="s">
        <v>40</v>
      </c>
      <c r="B201" s="25">
        <f>SUM(B200)</f>
        <v>911435746.65999997</v>
      </c>
      <c r="C201" s="25">
        <f>SUM(C200)</f>
        <v>906424266.5</v>
      </c>
      <c r="E201" s="46"/>
    </row>
    <row r="202" spans="1:7" ht="16.5" thickTop="1" x14ac:dyDescent="0.2">
      <c r="A202" s="6"/>
      <c r="B202" s="42"/>
      <c r="C202" s="111"/>
    </row>
    <row r="203" spans="1:7" ht="15.75" x14ac:dyDescent="0.2">
      <c r="A203" s="6"/>
      <c r="B203" s="42"/>
      <c r="C203" s="111"/>
    </row>
    <row r="204" spans="1:7" ht="15.75" x14ac:dyDescent="0.2">
      <c r="A204" s="6"/>
      <c r="B204" s="42"/>
      <c r="C204" s="111"/>
    </row>
    <row r="205" spans="1:7" ht="15.75" x14ac:dyDescent="0.2">
      <c r="A205" s="6"/>
      <c r="B205" s="42"/>
      <c r="C205" s="111"/>
    </row>
    <row r="206" spans="1:7" ht="15.75" x14ac:dyDescent="0.2">
      <c r="A206" s="6"/>
      <c r="B206" s="42"/>
      <c r="C206" s="111"/>
    </row>
    <row r="207" spans="1:7" ht="15.75" x14ac:dyDescent="0.2">
      <c r="A207" s="6"/>
      <c r="B207" s="42"/>
      <c r="C207" s="111"/>
    </row>
    <row r="208" spans="1:7" ht="15.75" x14ac:dyDescent="0.2">
      <c r="A208" s="6"/>
      <c r="B208" s="42"/>
      <c r="C208" s="111"/>
    </row>
    <row r="209" spans="1:7" ht="15.75" x14ac:dyDescent="0.2">
      <c r="A209" s="6"/>
      <c r="B209" s="42"/>
      <c r="C209" s="7"/>
    </row>
    <row r="210" spans="1:7" ht="21.75" customHeight="1" x14ac:dyDescent="0.2">
      <c r="A210" s="123" t="s">
        <v>157</v>
      </c>
      <c r="B210" s="123"/>
      <c r="C210" s="123"/>
    </row>
    <row r="211" spans="1:7" ht="96.75" customHeight="1" x14ac:dyDescent="0.2">
      <c r="A211" s="124" t="s">
        <v>220</v>
      </c>
      <c r="B211" s="124"/>
      <c r="C211" s="124"/>
    </row>
    <row r="212" spans="1:7" ht="15.75" x14ac:dyDescent="0.2">
      <c r="A212" s="10" t="s">
        <v>20</v>
      </c>
      <c r="B212" s="35">
        <v>2026</v>
      </c>
      <c r="C212" s="88">
        <v>2025</v>
      </c>
    </row>
    <row r="213" spans="1:7" ht="15.75" x14ac:dyDescent="0.2">
      <c r="A213" s="8" t="s">
        <v>41</v>
      </c>
      <c r="B213" s="22">
        <v>2364075505.02</v>
      </c>
      <c r="C213" s="22">
        <v>2230650002.6100001</v>
      </c>
      <c r="D213" s="46"/>
    </row>
    <row r="214" spans="1:7" ht="15.75" x14ac:dyDescent="0.2">
      <c r="A214" s="8" t="s">
        <v>95</v>
      </c>
      <c r="B214" s="11">
        <v>4098866958.4699998</v>
      </c>
      <c r="C214" s="11">
        <v>2718016259.3600001</v>
      </c>
      <c r="D214" s="46"/>
    </row>
    <row r="215" spans="1:7" ht="15.75" x14ac:dyDescent="0.2">
      <c r="A215" s="77" t="s">
        <v>192</v>
      </c>
      <c r="B215" s="11">
        <v>0</v>
      </c>
      <c r="C215" s="11">
        <v>35393849.960000001</v>
      </c>
      <c r="D215" s="46"/>
    </row>
    <row r="216" spans="1:7" ht="16.5" thickBot="1" x14ac:dyDescent="0.25">
      <c r="A216" s="10" t="s">
        <v>42</v>
      </c>
      <c r="B216" s="25">
        <f>SUM(B213:B215)</f>
        <v>6462942463.4899998</v>
      </c>
      <c r="C216" s="25">
        <f>SUM(C213:C215)</f>
        <v>4984060111.9300003</v>
      </c>
      <c r="D216" s="46"/>
      <c r="E216" s="63"/>
      <c r="F216" s="63"/>
      <c r="G216" s="63"/>
    </row>
    <row r="217" spans="1:7" ht="16.5" thickTop="1" x14ac:dyDescent="0.2">
      <c r="A217" s="115"/>
      <c r="B217" s="13"/>
      <c r="C217" s="13"/>
      <c r="D217" s="46"/>
      <c r="E217" s="63"/>
      <c r="F217" s="63"/>
      <c r="G217" s="63"/>
    </row>
    <row r="218" spans="1:7" ht="15.75" x14ac:dyDescent="0.2">
      <c r="A218" s="10"/>
      <c r="B218" s="13"/>
      <c r="C218" s="48"/>
    </row>
    <row r="219" spans="1:7" ht="15.75" x14ac:dyDescent="0.2">
      <c r="A219" s="123" t="s">
        <v>158</v>
      </c>
      <c r="B219" s="123"/>
      <c r="C219" s="123"/>
    </row>
    <row r="220" spans="1:7" ht="77.25" customHeight="1" x14ac:dyDescent="0.2">
      <c r="A220" s="126" t="s">
        <v>221</v>
      </c>
      <c r="B220" s="126"/>
      <c r="C220" s="126"/>
    </row>
    <row r="221" spans="1:7" ht="15.75" x14ac:dyDescent="0.2">
      <c r="A221" s="10" t="s">
        <v>20</v>
      </c>
      <c r="B221" s="35">
        <v>2026</v>
      </c>
      <c r="C221" s="82">
        <v>2025</v>
      </c>
    </row>
    <row r="222" spans="1:7" ht="15.75" x14ac:dyDescent="0.2">
      <c r="A222" s="8" t="s">
        <v>96</v>
      </c>
      <c r="B222" s="28">
        <v>72211162.099999994</v>
      </c>
      <c r="C222" s="28">
        <v>126271449.5</v>
      </c>
      <c r="D222" s="46"/>
    </row>
    <row r="223" spans="1:7" ht="16.5" thickBot="1" x14ac:dyDescent="0.25">
      <c r="A223" s="10" t="s">
        <v>97</v>
      </c>
      <c r="B223" s="25">
        <f>SUM(B222)</f>
        <v>72211162.099999994</v>
      </c>
      <c r="C223" s="26">
        <f>SUM(C222)</f>
        <v>126271449.5</v>
      </c>
    </row>
    <row r="224" spans="1:7" ht="16.5" thickTop="1" x14ac:dyDescent="0.2">
      <c r="A224" s="6"/>
      <c r="B224" s="42"/>
      <c r="C224" s="7"/>
    </row>
    <row r="225" spans="1:5" ht="114.75" customHeight="1" x14ac:dyDescent="0.2">
      <c r="A225" s="130" t="s">
        <v>223</v>
      </c>
      <c r="B225" s="130"/>
      <c r="C225" s="130"/>
    </row>
    <row r="226" spans="1:5" ht="15.75" x14ac:dyDescent="0.2">
      <c r="A226" s="10" t="s">
        <v>20</v>
      </c>
      <c r="B226" s="35">
        <v>2026</v>
      </c>
      <c r="C226" s="88">
        <v>2025</v>
      </c>
    </row>
    <row r="227" spans="1:5" ht="18" customHeight="1" x14ac:dyDescent="0.2">
      <c r="A227" s="39" t="s">
        <v>159</v>
      </c>
      <c r="B227" s="11"/>
      <c r="C227" s="11"/>
      <c r="E227" s="46"/>
    </row>
    <row r="228" spans="1:5" ht="15.75" x14ac:dyDescent="0.2">
      <c r="A228" s="39" t="s">
        <v>43</v>
      </c>
      <c r="B228" s="13">
        <f>B229+B230+B231+B233+B236+B237+B238+B232+B234+B235</f>
        <v>1129489154.9000001</v>
      </c>
      <c r="C228" s="13">
        <f>C229+C230+C231+C233+C236+C237+C238+C232</f>
        <v>1095795386.53</v>
      </c>
      <c r="D228" s="46"/>
      <c r="E228" s="46"/>
    </row>
    <row r="229" spans="1:5" ht="15.75" x14ac:dyDescent="0.2">
      <c r="A229" s="8" t="s">
        <v>98</v>
      </c>
      <c r="B229" s="11">
        <v>885944072.80999994</v>
      </c>
      <c r="C229" s="11">
        <v>952598660.98000002</v>
      </c>
      <c r="D229" s="46"/>
      <c r="E229" s="46"/>
    </row>
    <row r="230" spans="1:5" ht="18" customHeight="1" x14ac:dyDescent="0.2">
      <c r="A230" s="8" t="s">
        <v>44</v>
      </c>
      <c r="B230" s="11">
        <v>21804799.460000001</v>
      </c>
      <c r="C230" s="11">
        <v>5832172.4400000004</v>
      </c>
      <c r="D230" s="46"/>
      <c r="E230" s="46"/>
    </row>
    <row r="231" spans="1:5" ht="19.5" customHeight="1" x14ac:dyDescent="0.2">
      <c r="A231" s="8" t="s">
        <v>99</v>
      </c>
      <c r="B231" s="11">
        <v>166393990.52000001</v>
      </c>
      <c r="C231" s="11">
        <v>104140127.17</v>
      </c>
      <c r="D231" s="46"/>
      <c r="E231" s="46"/>
    </row>
    <row r="232" spans="1:5" ht="15.75" x14ac:dyDescent="0.2">
      <c r="A232" s="83" t="s">
        <v>200</v>
      </c>
      <c r="B232" s="11">
        <v>10275450</v>
      </c>
      <c r="C232" s="11">
        <v>1028036.87</v>
      </c>
      <c r="D232" s="46"/>
      <c r="E232" s="46"/>
    </row>
    <row r="233" spans="1:5" ht="15.75" x14ac:dyDescent="0.2">
      <c r="A233" s="8" t="s">
        <v>45</v>
      </c>
      <c r="B233" s="11">
        <v>227638.93</v>
      </c>
      <c r="C233" s="11">
        <v>344327.85</v>
      </c>
      <c r="D233" s="46"/>
    </row>
    <row r="234" spans="1:5" ht="15.75" x14ac:dyDescent="0.2">
      <c r="A234" s="87" t="s">
        <v>209</v>
      </c>
      <c r="B234" s="11">
        <v>8532550</v>
      </c>
      <c r="C234" s="11">
        <v>0</v>
      </c>
      <c r="D234" s="46"/>
    </row>
    <row r="235" spans="1:5" ht="15.75" x14ac:dyDescent="0.2">
      <c r="A235" s="87" t="s">
        <v>208</v>
      </c>
      <c r="B235" s="11">
        <v>105000</v>
      </c>
      <c r="C235" s="11">
        <v>0</v>
      </c>
      <c r="D235" s="46"/>
    </row>
    <row r="236" spans="1:5" ht="15.75" x14ac:dyDescent="0.2">
      <c r="A236" s="8" t="s">
        <v>100</v>
      </c>
      <c r="B236" s="11">
        <v>32630964</v>
      </c>
      <c r="C236" s="11">
        <v>29176750.66</v>
      </c>
      <c r="D236" s="46"/>
    </row>
    <row r="237" spans="1:5" ht="15.75" x14ac:dyDescent="0.2">
      <c r="A237" s="8" t="s">
        <v>46</v>
      </c>
      <c r="B237" s="11">
        <v>3574474.53</v>
      </c>
      <c r="C237" s="11">
        <v>2671854.29</v>
      </c>
      <c r="D237" s="46"/>
    </row>
    <row r="238" spans="1:5" ht="15.75" x14ac:dyDescent="0.2">
      <c r="A238" s="8" t="s">
        <v>47</v>
      </c>
      <c r="B238" s="11">
        <v>214.65</v>
      </c>
      <c r="C238" s="11">
        <v>3456.27</v>
      </c>
      <c r="D238" s="46"/>
    </row>
    <row r="239" spans="1:5" ht="15.75" x14ac:dyDescent="0.2">
      <c r="A239" s="38"/>
      <c r="B239" s="11"/>
      <c r="C239" s="11"/>
      <c r="D239" s="46"/>
    </row>
    <row r="240" spans="1:5" ht="15.75" x14ac:dyDescent="0.2">
      <c r="A240" s="18" t="s">
        <v>160</v>
      </c>
      <c r="B240" s="41">
        <f>B241+B242+B243+B244+B245</f>
        <v>176881627.44999999</v>
      </c>
      <c r="C240" s="41">
        <f>C241+C242+C243+C244+C245</f>
        <v>158550295.87</v>
      </c>
      <c r="D240" s="46"/>
    </row>
    <row r="241" spans="1:7" ht="17.25" customHeight="1" x14ac:dyDescent="0.2">
      <c r="A241" s="8" t="s">
        <v>101</v>
      </c>
      <c r="B241" s="11">
        <v>16000</v>
      </c>
      <c r="C241" s="11">
        <v>0</v>
      </c>
      <c r="D241" s="46"/>
    </row>
    <row r="242" spans="1:7" ht="15.75" x14ac:dyDescent="0.2">
      <c r="A242" s="8" t="s">
        <v>48</v>
      </c>
      <c r="B242" s="11">
        <v>107744.86</v>
      </c>
      <c r="C242" s="11">
        <v>89999.99</v>
      </c>
      <c r="D242" s="46"/>
    </row>
    <row r="243" spans="1:7" ht="15.75" x14ac:dyDescent="0.2">
      <c r="A243" s="8" t="s">
        <v>49</v>
      </c>
      <c r="B243" s="11">
        <v>15032643.539999999</v>
      </c>
      <c r="C243" s="11">
        <v>6833827.7199999997</v>
      </c>
      <c r="D243" s="46"/>
    </row>
    <row r="244" spans="1:7" ht="15.75" x14ac:dyDescent="0.2">
      <c r="A244" s="8" t="s">
        <v>50</v>
      </c>
      <c r="B244" s="11">
        <v>10074672.130000001</v>
      </c>
      <c r="C244" s="11">
        <v>7115991.5499999998</v>
      </c>
      <c r="D244" s="46"/>
    </row>
    <row r="245" spans="1:7" ht="15.75" x14ac:dyDescent="0.2">
      <c r="A245" s="65" t="s">
        <v>186</v>
      </c>
      <c r="B245" s="11">
        <v>151650566.91999999</v>
      </c>
      <c r="C245" s="11">
        <v>144510476.61000001</v>
      </c>
      <c r="D245" s="46"/>
    </row>
    <row r="246" spans="1:7" ht="15.75" x14ac:dyDescent="0.2">
      <c r="A246" s="8" t="s">
        <v>102</v>
      </c>
      <c r="B246" s="11"/>
      <c r="C246" s="11"/>
      <c r="D246" s="46"/>
    </row>
    <row r="247" spans="1:7" ht="15.75" x14ac:dyDescent="0.2">
      <c r="A247" s="38"/>
      <c r="B247" s="11"/>
      <c r="C247" s="11"/>
      <c r="D247" s="46"/>
    </row>
    <row r="248" spans="1:7" ht="22.5" customHeight="1" x14ac:dyDescent="0.2">
      <c r="A248" s="40" t="s">
        <v>161</v>
      </c>
      <c r="B248" s="29">
        <f>B249+B250+B251</f>
        <v>164574132.94999999</v>
      </c>
      <c r="C248" s="29">
        <f>C249+C250+C251</f>
        <v>159276270.45000002</v>
      </c>
      <c r="D248" s="46"/>
    </row>
    <row r="249" spans="1:7" ht="15.75" x14ac:dyDescent="0.2">
      <c r="A249" s="8" t="s">
        <v>103</v>
      </c>
      <c r="B249" s="11">
        <v>76074269.079999998</v>
      </c>
      <c r="C249" s="11">
        <v>73644688.810000002</v>
      </c>
      <c r="D249" s="46"/>
    </row>
    <row r="250" spans="1:7" ht="15.75" x14ac:dyDescent="0.2">
      <c r="A250" s="8" t="s">
        <v>104</v>
      </c>
      <c r="B250" s="11">
        <v>76210006.439999998</v>
      </c>
      <c r="C250" s="11">
        <v>73852825.730000004</v>
      </c>
      <c r="D250" s="46"/>
    </row>
    <row r="251" spans="1:7" ht="15.75" x14ac:dyDescent="0.2">
      <c r="A251" s="8" t="s">
        <v>51</v>
      </c>
      <c r="B251" s="28">
        <v>12289857.43</v>
      </c>
      <c r="C251" s="28">
        <v>11778755.91</v>
      </c>
      <c r="D251" s="46"/>
    </row>
    <row r="252" spans="1:7" ht="16.5" thickBot="1" x14ac:dyDescent="0.25">
      <c r="A252" s="10" t="s">
        <v>135</v>
      </c>
      <c r="B252" s="32">
        <f>B228+B240+B248</f>
        <v>1470944915.3000002</v>
      </c>
      <c r="C252" s="32">
        <f>C228+C240+C248</f>
        <v>1413621952.8500001</v>
      </c>
      <c r="D252" s="46"/>
      <c r="E252" s="63"/>
      <c r="F252" s="63"/>
      <c r="G252" s="63"/>
    </row>
    <row r="253" spans="1:7" ht="16.5" thickTop="1" x14ac:dyDescent="0.2">
      <c r="A253" s="117"/>
      <c r="B253" s="31"/>
      <c r="C253" s="31"/>
      <c r="D253" s="46"/>
      <c r="E253" s="63"/>
      <c r="F253" s="63"/>
      <c r="G253" s="63"/>
    </row>
    <row r="254" spans="1:7" ht="15.75" x14ac:dyDescent="0.2">
      <c r="A254" s="10"/>
      <c r="B254" s="22"/>
      <c r="C254" s="11"/>
    </row>
    <row r="255" spans="1:7" ht="15.75" x14ac:dyDescent="0.2">
      <c r="A255" s="128" t="s">
        <v>162</v>
      </c>
      <c r="B255" s="128"/>
      <c r="C255" s="128"/>
    </row>
    <row r="256" spans="1:7" ht="97.5" customHeight="1" x14ac:dyDescent="0.2">
      <c r="A256" s="124" t="s">
        <v>224</v>
      </c>
      <c r="B256" s="124"/>
      <c r="C256" s="124"/>
    </row>
    <row r="257" spans="1:5" ht="15.75" x14ac:dyDescent="0.2">
      <c r="A257" s="10" t="s">
        <v>20</v>
      </c>
      <c r="B257" s="35">
        <v>2026</v>
      </c>
      <c r="C257" s="88">
        <v>2025</v>
      </c>
    </row>
    <row r="258" spans="1:5" ht="15.75" x14ac:dyDescent="0.2">
      <c r="A258" s="43" t="s">
        <v>138</v>
      </c>
      <c r="B258" s="11">
        <v>700000</v>
      </c>
      <c r="C258" s="11">
        <v>790000</v>
      </c>
      <c r="D258" s="46"/>
      <c r="E258" s="79"/>
    </row>
    <row r="259" spans="1:5" ht="15.75" x14ac:dyDescent="0.2">
      <c r="A259" s="43" t="s">
        <v>137</v>
      </c>
      <c r="B259" s="11">
        <v>0</v>
      </c>
      <c r="C259" s="11">
        <v>60000000</v>
      </c>
      <c r="D259" s="46"/>
    </row>
    <row r="260" spans="1:5" ht="15.75" x14ac:dyDescent="0.2">
      <c r="A260" s="87" t="s">
        <v>210</v>
      </c>
      <c r="B260" s="11">
        <v>400000</v>
      </c>
      <c r="C260" s="11">
        <v>0</v>
      </c>
      <c r="D260" s="46"/>
    </row>
    <row r="261" spans="1:5" ht="15.75" x14ac:dyDescent="0.2">
      <c r="A261" s="8" t="s">
        <v>105</v>
      </c>
      <c r="B261" s="11">
        <v>0</v>
      </c>
      <c r="C261" s="11">
        <v>300000</v>
      </c>
      <c r="D261" s="46"/>
    </row>
    <row r="262" spans="1:5" ht="15.75" x14ac:dyDescent="0.2">
      <c r="A262" s="8" t="s">
        <v>106</v>
      </c>
      <c r="B262" s="11">
        <v>12660379.109999999</v>
      </c>
      <c r="C262" s="11">
        <v>955586</v>
      </c>
      <c r="D262" s="46"/>
    </row>
    <row r="263" spans="1:5" ht="17.25" customHeight="1" thickBot="1" x14ac:dyDescent="0.25">
      <c r="A263" s="10" t="s">
        <v>10</v>
      </c>
      <c r="B263" s="25">
        <f>SUM(B258:B262)</f>
        <v>13760379.109999999</v>
      </c>
      <c r="C263" s="26">
        <f>SUM(C258:C262)</f>
        <v>62045586</v>
      </c>
      <c r="D263" s="46"/>
      <c r="E263" s="46"/>
    </row>
    <row r="264" spans="1:5" ht="17.25" customHeight="1" thickTop="1" x14ac:dyDescent="0.2">
      <c r="A264" s="50"/>
      <c r="B264" s="13"/>
      <c r="C264" s="21"/>
    </row>
    <row r="265" spans="1:5" ht="33.75" customHeight="1" x14ac:dyDescent="0.2">
      <c r="A265" s="69" t="s">
        <v>163</v>
      </c>
      <c r="B265" s="70"/>
      <c r="C265" s="14"/>
    </row>
    <row r="266" spans="1:5" ht="96.75" customHeight="1" x14ac:dyDescent="0.25">
      <c r="A266" s="129" t="s">
        <v>230</v>
      </c>
      <c r="B266" s="129"/>
      <c r="C266" s="129"/>
    </row>
    <row r="267" spans="1:5" ht="10.5" customHeight="1" x14ac:dyDescent="0.25">
      <c r="A267" s="71"/>
      <c r="B267" s="71"/>
      <c r="C267" s="71"/>
    </row>
    <row r="268" spans="1:5" ht="15.75" x14ac:dyDescent="0.2">
      <c r="A268" s="69" t="s">
        <v>20</v>
      </c>
      <c r="B268" s="72">
        <v>2026</v>
      </c>
      <c r="C268" s="72">
        <v>2025</v>
      </c>
    </row>
    <row r="269" spans="1:5" ht="15.75" x14ac:dyDescent="0.2">
      <c r="A269" s="69"/>
      <c r="B269" s="73"/>
      <c r="C269" s="73"/>
    </row>
    <row r="270" spans="1:5" ht="15.75" x14ac:dyDescent="0.2">
      <c r="A270" s="17" t="s">
        <v>107</v>
      </c>
      <c r="B270" s="22">
        <v>5405189.9299999997</v>
      </c>
      <c r="C270" s="22">
        <v>4985555.6900000004</v>
      </c>
      <c r="D270" s="46"/>
    </row>
    <row r="271" spans="1:5" ht="15.75" x14ac:dyDescent="0.2">
      <c r="A271" s="17" t="s">
        <v>52</v>
      </c>
      <c r="B271" s="22">
        <v>4633145.37</v>
      </c>
      <c r="C271" s="22">
        <v>3376965.57</v>
      </c>
      <c r="D271" s="46"/>
    </row>
    <row r="272" spans="1:5" ht="15.75" x14ac:dyDescent="0.2">
      <c r="A272" s="17" t="s">
        <v>108</v>
      </c>
      <c r="B272" s="22">
        <v>2860060.45</v>
      </c>
      <c r="C272" s="22">
        <v>2186536.66</v>
      </c>
      <c r="D272" s="46"/>
    </row>
    <row r="273" spans="1:7" ht="15.75" x14ac:dyDescent="0.2">
      <c r="A273" s="17" t="s">
        <v>53</v>
      </c>
      <c r="B273" s="22">
        <v>247164462.08000001</v>
      </c>
      <c r="C273" s="22">
        <v>152152649.09999999</v>
      </c>
      <c r="D273" s="46"/>
      <c r="E273" s="46"/>
    </row>
    <row r="274" spans="1:7" ht="15.75" x14ac:dyDescent="0.2">
      <c r="A274" s="17" t="s">
        <v>109</v>
      </c>
      <c r="B274" s="22">
        <v>27020120.609999999</v>
      </c>
      <c r="C274" s="22">
        <v>30340980.329999998</v>
      </c>
      <c r="D274" s="46"/>
      <c r="E274" s="46"/>
    </row>
    <row r="275" spans="1:7" ht="15.75" x14ac:dyDescent="0.2">
      <c r="A275" s="77" t="s">
        <v>194</v>
      </c>
      <c r="B275" s="22">
        <v>165634804.02000001</v>
      </c>
      <c r="C275" s="22">
        <v>23013572.809999999</v>
      </c>
      <c r="D275" s="46"/>
    </row>
    <row r="276" spans="1:7" ht="15.75" x14ac:dyDescent="0.2">
      <c r="A276" s="17" t="s">
        <v>110</v>
      </c>
      <c r="B276" s="74">
        <v>9929838.8499999996</v>
      </c>
      <c r="C276" s="74">
        <v>23870929.09</v>
      </c>
      <c r="D276" s="46"/>
    </row>
    <row r="277" spans="1:7" ht="16.5" thickBot="1" x14ac:dyDescent="0.25">
      <c r="A277" s="69" t="s">
        <v>195</v>
      </c>
      <c r="B277" s="75">
        <f>SUM(B270:B276)</f>
        <v>462647621.31000006</v>
      </c>
      <c r="C277" s="75">
        <f>SUM(C270:C276)</f>
        <v>239927189.24999997</v>
      </c>
      <c r="D277" s="46"/>
      <c r="E277" s="63"/>
      <c r="F277" s="63"/>
      <c r="G277" s="63"/>
    </row>
    <row r="278" spans="1:7" ht="16.5" thickTop="1" x14ac:dyDescent="0.2">
      <c r="A278" s="69"/>
      <c r="B278" s="31"/>
      <c r="C278" s="21"/>
    </row>
    <row r="279" spans="1:7" ht="30" customHeight="1" x14ac:dyDescent="0.2">
      <c r="A279" s="50"/>
      <c r="B279" s="13"/>
      <c r="C279" s="21"/>
    </row>
    <row r="280" spans="1:7" ht="6" customHeight="1" x14ac:dyDescent="0.2">
      <c r="A280" s="6"/>
      <c r="B280" s="42"/>
      <c r="C280" s="7"/>
    </row>
    <row r="281" spans="1:7" ht="24.75" customHeight="1" x14ac:dyDescent="0.2">
      <c r="A281" s="123" t="s">
        <v>164</v>
      </c>
      <c r="B281" s="123"/>
      <c r="C281" s="123"/>
    </row>
    <row r="282" spans="1:7" ht="81" customHeight="1" x14ac:dyDescent="0.2">
      <c r="A282" s="124" t="s">
        <v>225</v>
      </c>
      <c r="B282" s="124"/>
      <c r="C282" s="124"/>
    </row>
    <row r="283" spans="1:7" ht="15.75" x14ac:dyDescent="0.2">
      <c r="A283" s="10" t="s">
        <v>20</v>
      </c>
      <c r="B283" s="35">
        <v>2026</v>
      </c>
      <c r="C283" s="88">
        <v>2025</v>
      </c>
    </row>
    <row r="284" spans="1:7" ht="15.75" x14ac:dyDescent="0.2">
      <c r="A284" s="8" t="s">
        <v>111</v>
      </c>
      <c r="B284" s="14">
        <v>138358267.05000001</v>
      </c>
      <c r="C284" s="14">
        <v>114973543.79000001</v>
      </c>
      <c r="D284" s="49"/>
    </row>
    <row r="285" spans="1:7" ht="15.75" x14ac:dyDescent="0.2">
      <c r="A285" s="8" t="s">
        <v>55</v>
      </c>
      <c r="B285" s="14">
        <v>608780883.35000002</v>
      </c>
      <c r="C285" s="14">
        <v>545140786.55999994</v>
      </c>
      <c r="D285" s="49"/>
      <c r="E285" s="46"/>
    </row>
    <row r="286" spans="1:7" ht="15.75" x14ac:dyDescent="0.2">
      <c r="A286" s="8" t="s">
        <v>54</v>
      </c>
      <c r="B286" s="14">
        <v>2109551.2400000002</v>
      </c>
      <c r="C286" s="14">
        <v>2079077.46</v>
      </c>
      <c r="D286" s="49"/>
    </row>
    <row r="287" spans="1:7" ht="15.75" x14ac:dyDescent="0.2">
      <c r="A287" s="8" t="s">
        <v>56</v>
      </c>
      <c r="B287" s="27">
        <v>8268182.6100000003</v>
      </c>
      <c r="C287" s="27">
        <v>11009658.43</v>
      </c>
      <c r="D287" s="49"/>
    </row>
    <row r="288" spans="1:7" ht="16.5" thickBot="1" x14ac:dyDescent="0.25">
      <c r="A288" s="23" t="s">
        <v>134</v>
      </c>
      <c r="B288" s="59">
        <f>SUM(B284:B287)</f>
        <v>757516884.25000012</v>
      </c>
      <c r="C288" s="60">
        <f>SUM(C284:C287)</f>
        <v>673203066.23999989</v>
      </c>
      <c r="D288" s="49"/>
      <c r="E288" s="46"/>
    </row>
    <row r="289" spans="1:5" ht="16.5" thickTop="1" x14ac:dyDescent="0.2">
      <c r="A289" s="23"/>
      <c r="B289" s="110"/>
      <c r="C289" s="112"/>
      <c r="D289" s="49"/>
      <c r="E289" s="46"/>
    </row>
    <row r="290" spans="1:5" ht="15.75" x14ac:dyDescent="0.2">
      <c r="A290" s="23"/>
      <c r="B290" s="110"/>
      <c r="C290" s="112"/>
      <c r="D290" s="49"/>
      <c r="E290" s="46"/>
    </row>
    <row r="291" spans="1:5" ht="15.75" x14ac:dyDescent="0.2">
      <c r="A291" s="23"/>
      <c r="B291" s="110"/>
      <c r="C291" s="112"/>
      <c r="D291" s="49"/>
      <c r="E291" s="46"/>
    </row>
    <row r="292" spans="1:5" ht="15.75" x14ac:dyDescent="0.2">
      <c r="A292" s="4"/>
      <c r="B292" s="49"/>
      <c r="C292" s="5"/>
    </row>
    <row r="293" spans="1:5" ht="15.75" x14ac:dyDescent="0.2">
      <c r="A293" s="118"/>
      <c r="B293" s="49"/>
      <c r="C293" s="119"/>
    </row>
    <row r="294" spans="1:5" ht="15.75" x14ac:dyDescent="0.2">
      <c r="A294" s="118"/>
      <c r="B294" s="49"/>
      <c r="C294" s="119"/>
    </row>
    <row r="295" spans="1:5" ht="15.75" x14ac:dyDescent="0.2">
      <c r="A295" s="118"/>
      <c r="B295" s="49"/>
      <c r="C295" s="119"/>
    </row>
    <row r="296" spans="1:5" ht="15.75" x14ac:dyDescent="0.2">
      <c r="A296" s="118"/>
      <c r="B296" s="49"/>
      <c r="C296" s="119"/>
    </row>
    <row r="297" spans="1:5" ht="33.75" customHeight="1" x14ac:dyDescent="0.2">
      <c r="A297" s="118"/>
      <c r="B297" s="49"/>
      <c r="C297" s="119"/>
    </row>
    <row r="298" spans="1:5" ht="15.75" x14ac:dyDescent="0.2">
      <c r="A298" s="51"/>
      <c r="B298" s="49"/>
      <c r="C298" s="5"/>
    </row>
    <row r="299" spans="1:5" ht="21.75" customHeight="1" x14ac:dyDescent="0.2">
      <c r="A299" s="123" t="s">
        <v>165</v>
      </c>
      <c r="B299" s="123"/>
      <c r="C299" s="123"/>
    </row>
    <row r="300" spans="1:5" ht="72.75" customHeight="1" x14ac:dyDescent="0.2">
      <c r="A300" s="125" t="s">
        <v>226</v>
      </c>
      <c r="B300" s="125"/>
      <c r="C300" s="125"/>
    </row>
    <row r="301" spans="1:5" ht="15" customHeight="1" x14ac:dyDescent="0.2">
      <c r="A301" s="5" t="s">
        <v>112</v>
      </c>
      <c r="B301" s="68">
        <v>2026</v>
      </c>
      <c r="C301" s="68">
        <v>2025</v>
      </c>
    </row>
    <row r="302" spans="1:5" ht="15.75" x14ac:dyDescent="0.2">
      <c r="A302" s="17" t="s">
        <v>113</v>
      </c>
      <c r="B302" s="14">
        <v>38820792.729999997</v>
      </c>
      <c r="C302" s="14">
        <v>25227034.98</v>
      </c>
      <c r="D302" s="46"/>
    </row>
    <row r="303" spans="1:5" ht="15.75" x14ac:dyDescent="0.2">
      <c r="A303" s="17" t="s">
        <v>57</v>
      </c>
      <c r="B303" s="14">
        <v>656055750.52999997</v>
      </c>
      <c r="C303" s="14">
        <v>759976366.51999998</v>
      </c>
      <c r="D303" s="46"/>
      <c r="E303" s="46"/>
    </row>
    <row r="304" spans="1:5" ht="15.75" x14ac:dyDescent="0.2">
      <c r="A304" s="17" t="s">
        <v>58</v>
      </c>
      <c r="B304" s="22">
        <v>2610396.2000000002</v>
      </c>
      <c r="C304" s="22">
        <v>23408300.309999999</v>
      </c>
      <c r="D304" s="46"/>
      <c r="E304" s="46"/>
    </row>
    <row r="305" spans="1:5" ht="15.75" x14ac:dyDescent="0.2">
      <c r="A305" s="17" t="s">
        <v>59</v>
      </c>
      <c r="B305" s="14">
        <v>64014554.789999999</v>
      </c>
      <c r="C305" s="14">
        <v>39528485.039999999</v>
      </c>
      <c r="D305" s="46"/>
      <c r="E305" s="46"/>
    </row>
    <row r="306" spans="1:5" ht="15.75" x14ac:dyDescent="0.2">
      <c r="A306" s="17" t="s">
        <v>60</v>
      </c>
      <c r="B306" s="14">
        <v>47463932.780000001</v>
      </c>
      <c r="C306" s="14">
        <v>77353199.489999995</v>
      </c>
      <c r="D306" s="46"/>
      <c r="E306" s="46"/>
    </row>
    <row r="307" spans="1:5" ht="15.75" x14ac:dyDescent="0.2">
      <c r="A307" s="17" t="s">
        <v>114</v>
      </c>
      <c r="B307" s="14">
        <v>16756446.74</v>
      </c>
      <c r="C307" s="14">
        <v>16837169.960000001</v>
      </c>
      <c r="D307" s="46"/>
      <c r="E307" s="46"/>
    </row>
    <row r="308" spans="1:5" ht="15.75" x14ac:dyDescent="0.2">
      <c r="A308" s="17" t="s">
        <v>61</v>
      </c>
      <c r="B308" s="14">
        <v>193876628.62</v>
      </c>
      <c r="C308" s="14">
        <v>197421998.22999999</v>
      </c>
      <c r="D308" s="46"/>
      <c r="E308" s="46"/>
    </row>
    <row r="309" spans="1:5" ht="15" customHeight="1" x14ac:dyDescent="0.2">
      <c r="A309" s="17" t="s">
        <v>115</v>
      </c>
      <c r="B309" s="14">
        <v>33925719.310000002</v>
      </c>
      <c r="C309" s="14">
        <v>30546804.300000001</v>
      </c>
      <c r="D309" s="46"/>
      <c r="E309" s="46"/>
    </row>
    <row r="310" spans="1:5" ht="15.75" x14ac:dyDescent="0.2">
      <c r="A310" s="17" t="s">
        <v>62</v>
      </c>
      <c r="B310" s="27">
        <v>73958271.310000002</v>
      </c>
      <c r="C310" s="27">
        <v>93159373.209999993</v>
      </c>
      <c r="D310" s="46"/>
      <c r="E310" s="46"/>
    </row>
    <row r="311" spans="1:5" ht="16.5" thickBot="1" x14ac:dyDescent="0.25">
      <c r="A311" s="69" t="s">
        <v>63</v>
      </c>
      <c r="B311" s="32">
        <f>SUM(B302:B310)</f>
        <v>1127482493.01</v>
      </c>
      <c r="C311" s="30">
        <f>SUM(C302:C310)</f>
        <v>1263458732.04</v>
      </c>
      <c r="D311" s="46"/>
      <c r="E311" s="46"/>
    </row>
    <row r="312" spans="1:5" ht="13.5" thickTop="1" x14ac:dyDescent="0.2">
      <c r="B312" s="62"/>
      <c r="C312" s="2"/>
    </row>
    <row r="313" spans="1:5" x14ac:dyDescent="0.2">
      <c r="B313" s="67"/>
      <c r="C313" s="2"/>
    </row>
    <row r="314" spans="1:5" x14ac:dyDescent="0.2">
      <c r="B314" s="46"/>
    </row>
    <row r="316" spans="1:5" ht="22.5" customHeight="1" x14ac:dyDescent="0.2">
      <c r="A316" s="123" t="s">
        <v>171</v>
      </c>
      <c r="B316" s="124"/>
      <c r="C316" s="124"/>
    </row>
    <row r="317" spans="1:5" ht="53.25" customHeight="1" x14ac:dyDescent="0.2">
      <c r="A317" s="124" t="s">
        <v>196</v>
      </c>
      <c r="B317" s="124"/>
      <c r="C317" s="124"/>
    </row>
  </sheetData>
  <mergeCells count="74">
    <mergeCell ref="A16:C16"/>
    <mergeCell ref="A17:C17"/>
    <mergeCell ref="A19:C19"/>
    <mergeCell ref="A21:C21"/>
    <mergeCell ref="A3:C3"/>
    <mergeCell ref="A4:C4"/>
    <mergeCell ref="A5:C5"/>
    <mergeCell ref="A6:C6"/>
    <mergeCell ref="A15:C15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39:C39"/>
    <mergeCell ref="A40:C40"/>
    <mergeCell ref="A41:C41"/>
    <mergeCell ref="A42:C42"/>
    <mergeCell ref="A44:C44"/>
    <mergeCell ref="A34:C34"/>
    <mergeCell ref="A35:C35"/>
    <mergeCell ref="A36:C36"/>
    <mergeCell ref="A37:C37"/>
    <mergeCell ref="A38:C38"/>
    <mergeCell ref="A45:C45"/>
    <mergeCell ref="A47:C47"/>
    <mergeCell ref="A48:C48"/>
    <mergeCell ref="A49:C49"/>
    <mergeCell ref="A55:C55"/>
    <mergeCell ref="A93:C93"/>
    <mergeCell ref="A80:C80"/>
    <mergeCell ref="A99:C99"/>
    <mergeCell ref="A100:C100"/>
    <mergeCell ref="A57:C57"/>
    <mergeCell ref="A155:C155"/>
    <mergeCell ref="A139:C139"/>
    <mergeCell ref="A140:C140"/>
    <mergeCell ref="A109:C109"/>
    <mergeCell ref="A110:C110"/>
    <mergeCell ref="A111:C111"/>
    <mergeCell ref="A128:C128"/>
    <mergeCell ref="A129:C129"/>
    <mergeCell ref="A147:C147"/>
    <mergeCell ref="A211:C211"/>
    <mergeCell ref="A219:C219"/>
    <mergeCell ref="A225:C225"/>
    <mergeCell ref="A220:C220"/>
    <mergeCell ref="A167:C167"/>
    <mergeCell ref="A173:C173"/>
    <mergeCell ref="A174:C174"/>
    <mergeCell ref="A197:C197"/>
    <mergeCell ref="A180:C180"/>
    <mergeCell ref="A181:C181"/>
    <mergeCell ref="A316:C316"/>
    <mergeCell ref="A317:C317"/>
    <mergeCell ref="A300:C300"/>
    <mergeCell ref="A282:C282"/>
    <mergeCell ref="A7:C7"/>
    <mergeCell ref="B11:C11"/>
    <mergeCell ref="B10:C10"/>
    <mergeCell ref="B9:C9"/>
    <mergeCell ref="B12:C12"/>
    <mergeCell ref="A255:C255"/>
    <mergeCell ref="A256:C256"/>
    <mergeCell ref="A266:C266"/>
    <mergeCell ref="A281:C281"/>
    <mergeCell ref="A299:C299"/>
    <mergeCell ref="A198:C198"/>
    <mergeCell ref="A210:C21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19" sqref="B19"/>
    </sheetView>
  </sheetViews>
  <sheetFormatPr baseColWidth="10" defaultRowHeight="12.75" x14ac:dyDescent="0.2"/>
  <cols>
    <col min="1" max="1" width="28" customWidth="1"/>
    <col min="2" max="2" width="17.33203125" customWidth="1"/>
    <col min="3" max="3" width="17.6640625" customWidth="1"/>
    <col min="4" max="4" width="20.6640625" customWidth="1"/>
    <col min="5" max="5" width="21" customWidth="1"/>
    <col min="6" max="6" width="17.5" customWidth="1"/>
    <col min="7" max="7" width="15.33203125" customWidth="1"/>
    <col min="8" max="8" width="18" customWidth="1"/>
    <col min="9" max="9" width="18.5" customWidth="1"/>
    <col min="10" max="10" width="12.33203125" customWidth="1"/>
  </cols>
  <sheetData>
    <row r="1" spans="1:9" x14ac:dyDescent="0.2">
      <c r="A1" s="136" t="s">
        <v>213</v>
      </c>
      <c r="B1" s="136"/>
      <c r="C1" s="136"/>
      <c r="D1" s="136"/>
      <c r="E1" s="136"/>
      <c r="F1" s="136"/>
      <c r="G1" s="136"/>
      <c r="H1" s="136"/>
      <c r="I1" s="136"/>
    </row>
    <row r="2" spans="1:9" x14ac:dyDescent="0.2">
      <c r="A2" s="137" t="s">
        <v>214</v>
      </c>
      <c r="B2" s="137"/>
      <c r="C2" s="137"/>
      <c r="D2" s="137"/>
      <c r="E2" s="137"/>
      <c r="F2" s="137"/>
      <c r="G2" s="137"/>
      <c r="H2" s="137"/>
      <c r="I2" s="137"/>
    </row>
    <row r="3" spans="1:9" ht="33.75" x14ac:dyDescent="0.2">
      <c r="A3" s="47"/>
      <c r="B3" s="91" t="s">
        <v>139</v>
      </c>
      <c r="C3" s="92" t="s">
        <v>140</v>
      </c>
      <c r="D3" s="93" t="s">
        <v>141</v>
      </c>
      <c r="E3" s="93" t="s">
        <v>142</v>
      </c>
      <c r="F3" s="94" t="s">
        <v>143</v>
      </c>
      <c r="G3" s="93" t="s">
        <v>144</v>
      </c>
      <c r="H3" s="93" t="s">
        <v>145</v>
      </c>
      <c r="I3" s="91" t="s">
        <v>146</v>
      </c>
    </row>
    <row r="4" spans="1:9" x14ac:dyDescent="0.2">
      <c r="A4" s="95" t="s">
        <v>201</v>
      </c>
      <c r="B4" s="96">
        <v>1132221881.72</v>
      </c>
      <c r="C4" s="96">
        <v>59519708119.550003</v>
      </c>
      <c r="D4" s="96">
        <v>545906237.29999995</v>
      </c>
      <c r="E4" s="96">
        <v>2233034500.4200001</v>
      </c>
      <c r="F4" s="97">
        <v>380965412.75999999</v>
      </c>
      <c r="G4" s="96">
        <v>1078831435.6199999</v>
      </c>
      <c r="H4" s="97">
        <v>56208915897.370003</v>
      </c>
      <c r="I4" s="96">
        <f>SUM(B4:H4)</f>
        <v>121099583484.74002</v>
      </c>
    </row>
    <row r="5" spans="1:9" x14ac:dyDescent="0.2">
      <c r="A5" s="95" t="s">
        <v>147</v>
      </c>
      <c r="B5" s="96">
        <v>50000</v>
      </c>
      <c r="C5" s="98"/>
      <c r="D5" s="99"/>
      <c r="E5" s="100">
        <v>64745460.810000002</v>
      </c>
      <c r="F5" s="96">
        <v>8453848.8900000006</v>
      </c>
      <c r="G5" s="101">
        <v>22812461.879999999</v>
      </c>
      <c r="H5" s="99">
        <v>3966229295.1399999</v>
      </c>
      <c r="I5" s="96">
        <f>SUM(B5:H5)</f>
        <v>4062291066.7199998</v>
      </c>
    </row>
    <row r="6" spans="1:9" x14ac:dyDescent="0.2">
      <c r="A6" s="95" t="s">
        <v>148</v>
      </c>
      <c r="B6" s="102"/>
      <c r="C6" s="103"/>
      <c r="D6" s="101"/>
      <c r="E6" s="101">
        <v>-4364428.8099999996</v>
      </c>
      <c r="F6" s="101">
        <v>-1513695.69</v>
      </c>
      <c r="G6" s="101"/>
      <c r="H6" s="104"/>
      <c r="I6" s="109">
        <f t="shared" ref="I6:I8" si="0">SUM(B6:H6)</f>
        <v>-5878124.5</v>
      </c>
    </row>
    <row r="7" spans="1:9" x14ac:dyDescent="0.2">
      <c r="A7" s="95" t="s">
        <v>149</v>
      </c>
      <c r="B7" s="109">
        <v>-22158096</v>
      </c>
      <c r="C7" s="98"/>
      <c r="D7" s="98"/>
      <c r="E7" s="96"/>
      <c r="F7" s="96"/>
      <c r="G7" s="96">
        <v>1300000</v>
      </c>
      <c r="H7" s="98"/>
      <c r="I7" s="96">
        <f t="shared" si="0"/>
        <v>-20858096</v>
      </c>
    </row>
    <row r="8" spans="1:9" x14ac:dyDescent="0.2">
      <c r="A8" s="95" t="s">
        <v>150</v>
      </c>
      <c r="B8" s="105"/>
      <c r="C8" s="99">
        <v>2755503686.9499998</v>
      </c>
      <c r="D8" s="96"/>
      <c r="E8" s="96">
        <v>27894228.550000001</v>
      </c>
      <c r="F8" s="96"/>
      <c r="G8" s="96"/>
      <c r="H8" s="99">
        <v>-2791387347.5599999</v>
      </c>
      <c r="I8" s="109">
        <f t="shared" si="0"/>
        <v>-7989432.0599999428</v>
      </c>
    </row>
    <row r="9" spans="1:9" x14ac:dyDescent="0.2">
      <c r="A9" s="95" t="s">
        <v>151</v>
      </c>
      <c r="B9" s="106">
        <f t="shared" ref="B9:H9" si="1">SUM(B4:B8)</f>
        <v>1110113785.72</v>
      </c>
      <c r="C9" s="106">
        <f t="shared" si="1"/>
        <v>62275211806.5</v>
      </c>
      <c r="D9" s="106">
        <f t="shared" si="1"/>
        <v>545906237.29999995</v>
      </c>
      <c r="E9" s="106">
        <f t="shared" si="1"/>
        <v>2321309760.9700003</v>
      </c>
      <c r="F9" s="106">
        <f t="shared" si="1"/>
        <v>387905565.95999998</v>
      </c>
      <c r="G9" s="106">
        <f t="shared" si="1"/>
        <v>1102943897.5</v>
      </c>
      <c r="H9" s="106">
        <f t="shared" si="1"/>
        <v>57383757844.950005</v>
      </c>
      <c r="I9" s="106">
        <f>SUM(I4:I8)</f>
        <v>125127148898.90002</v>
      </c>
    </row>
    <row r="10" spans="1:9" x14ac:dyDescent="0.2">
      <c r="A10" s="95"/>
      <c r="B10" s="105"/>
      <c r="C10" s="96"/>
      <c r="D10" s="105"/>
      <c r="E10" s="96"/>
      <c r="F10" s="105"/>
      <c r="G10" s="105"/>
      <c r="H10" s="105"/>
      <c r="I10" s="107"/>
    </row>
    <row r="11" spans="1:9" x14ac:dyDescent="0.2">
      <c r="A11" s="95" t="s">
        <v>152</v>
      </c>
      <c r="B11" s="105"/>
      <c r="C11" s="105"/>
      <c r="D11" s="105"/>
      <c r="E11" s="98"/>
      <c r="F11" s="105"/>
      <c r="G11" s="96"/>
      <c r="H11" s="98"/>
      <c r="I11" s="107"/>
    </row>
    <row r="12" spans="1:9" x14ac:dyDescent="0.2">
      <c r="A12" s="47" t="s">
        <v>153</v>
      </c>
      <c r="B12" s="106">
        <v>0</v>
      </c>
      <c r="C12" s="108">
        <v>-21168879017.32</v>
      </c>
      <c r="D12" s="108">
        <v>-152528402.63</v>
      </c>
      <c r="E12" s="108">
        <v>-1041891983.09</v>
      </c>
      <c r="F12" s="108">
        <v>-286007446.05000001</v>
      </c>
      <c r="G12" s="108">
        <v>-704515951.80999994</v>
      </c>
      <c r="H12" s="108"/>
      <c r="I12" s="108">
        <f>SUM(B12:H12)</f>
        <v>-23353822800.900002</v>
      </c>
    </row>
    <row r="13" spans="1:9" x14ac:dyDescent="0.2">
      <c r="A13" s="95"/>
      <c r="B13" s="105"/>
      <c r="C13" s="105"/>
      <c r="D13" s="105"/>
      <c r="E13" s="105"/>
      <c r="F13" s="105"/>
      <c r="G13" s="105"/>
      <c r="H13" s="105"/>
      <c r="I13" s="107"/>
    </row>
    <row r="14" spans="1:9" x14ac:dyDescent="0.2">
      <c r="A14" s="95" t="s">
        <v>152</v>
      </c>
      <c r="B14" s="105"/>
      <c r="C14" s="105"/>
      <c r="D14" s="105"/>
      <c r="E14" s="105"/>
      <c r="F14" s="105"/>
      <c r="G14" s="105"/>
      <c r="H14" s="105"/>
      <c r="I14" s="107"/>
    </row>
    <row r="15" spans="1:9" x14ac:dyDescent="0.2">
      <c r="A15" s="95" t="s">
        <v>153</v>
      </c>
      <c r="B15" s="105">
        <v>0</v>
      </c>
      <c r="C15" s="108">
        <v>-21168879017.32</v>
      </c>
      <c r="D15" s="108">
        <v>-152528402.63</v>
      </c>
      <c r="E15" s="108">
        <v>-1041891983.09</v>
      </c>
      <c r="F15" s="108">
        <v>-286007446.05000001</v>
      </c>
      <c r="G15" s="108">
        <v>-704515951.80999994</v>
      </c>
      <c r="H15" s="109"/>
      <c r="I15" s="108">
        <f>SUM(B15:H15)</f>
        <v>-23353822800.900002</v>
      </c>
    </row>
    <row r="16" spans="1:9" x14ac:dyDescent="0.2">
      <c r="A16" s="95" t="s">
        <v>154</v>
      </c>
      <c r="B16" s="105">
        <v>0</v>
      </c>
      <c r="C16" s="109">
        <v>-604263895.61000001</v>
      </c>
      <c r="D16" s="109">
        <v>-4516987.74</v>
      </c>
      <c r="E16" s="109">
        <v>-68843994.609999999</v>
      </c>
      <c r="F16" s="109">
        <v>-9872673.4000000004</v>
      </c>
      <c r="G16" s="109">
        <v>-59641599.039999999</v>
      </c>
      <c r="H16" s="109"/>
      <c r="I16" s="108">
        <f>SUM(C16:H16)</f>
        <v>-747139150.39999998</v>
      </c>
    </row>
    <row r="17" spans="1:9" x14ac:dyDescent="0.2">
      <c r="A17" s="95" t="s">
        <v>212</v>
      </c>
      <c r="B17" s="105">
        <v>0</v>
      </c>
      <c r="C17" s="96"/>
      <c r="D17" s="96"/>
      <c r="E17" s="96">
        <v>1256255.3600000001</v>
      </c>
      <c r="F17" s="96"/>
      <c r="G17" s="109">
        <v>-1300000</v>
      </c>
      <c r="H17" s="105"/>
      <c r="I17" s="108">
        <f>SUM(B17:H17)</f>
        <v>-43744.639999999898</v>
      </c>
    </row>
    <row r="18" spans="1:9" x14ac:dyDescent="0.2">
      <c r="A18" s="47" t="s">
        <v>155</v>
      </c>
      <c r="B18" s="107">
        <v>0</v>
      </c>
      <c r="C18" s="108">
        <f>SUM(C15:C17)</f>
        <v>-21773142912.93</v>
      </c>
      <c r="D18" s="108">
        <f t="shared" ref="D18:G18" si="2">SUM(D15:D17)</f>
        <v>-157045390.37</v>
      </c>
      <c r="E18" s="108">
        <f t="shared" si="2"/>
        <v>-1109479722.3400002</v>
      </c>
      <c r="F18" s="108">
        <f t="shared" si="2"/>
        <v>-295880119.44999999</v>
      </c>
      <c r="G18" s="108">
        <f t="shared" si="2"/>
        <v>-765457550.8499999</v>
      </c>
      <c r="H18" s="108"/>
      <c r="I18" s="108">
        <f>SUM(C18:H18)</f>
        <v>-24101005695.939999</v>
      </c>
    </row>
    <row r="19" spans="1:9" x14ac:dyDescent="0.2">
      <c r="A19" s="47" t="s">
        <v>215</v>
      </c>
      <c r="B19" s="106">
        <f>B9+B12</f>
        <v>1110113785.72</v>
      </c>
      <c r="C19" s="106">
        <f>C9+C18</f>
        <v>40502068893.57</v>
      </c>
      <c r="D19" s="106">
        <f t="shared" ref="D19:H19" si="3">D9+D18</f>
        <v>388860846.92999995</v>
      </c>
      <c r="E19" s="106">
        <f t="shared" si="3"/>
        <v>1211830038.6300001</v>
      </c>
      <c r="F19" s="106">
        <f t="shared" si="3"/>
        <v>92025446.50999999</v>
      </c>
      <c r="G19" s="106">
        <f t="shared" si="3"/>
        <v>337486346.6500001</v>
      </c>
      <c r="H19" s="106">
        <f t="shared" si="3"/>
        <v>57383757844.950005</v>
      </c>
      <c r="I19" s="106">
        <f>I9+I18</f>
        <v>101026143202.96002</v>
      </c>
    </row>
    <row r="21" spans="1:9" x14ac:dyDescent="0.2">
      <c r="B21" s="46"/>
    </row>
    <row r="23" spans="1:9" ht="15.75" x14ac:dyDescent="0.2">
      <c r="B23" s="46"/>
      <c r="C23" s="46"/>
      <c r="D23" s="46"/>
      <c r="E23" s="42"/>
      <c r="F23" s="111"/>
    </row>
    <row r="24" spans="1:9" ht="15.75" x14ac:dyDescent="0.2">
      <c r="C24" s="46"/>
      <c r="D24" s="46"/>
      <c r="E24" s="42"/>
      <c r="F24" s="111"/>
    </row>
    <row r="25" spans="1:9" ht="15.75" x14ac:dyDescent="0.2">
      <c r="E25" s="42"/>
      <c r="F25" s="112"/>
      <c r="H25" s="46"/>
    </row>
    <row r="26" spans="1:9" ht="15.75" x14ac:dyDescent="0.2">
      <c r="E26" s="42"/>
      <c r="G26" s="46"/>
    </row>
    <row r="27" spans="1:9" ht="15.75" x14ac:dyDescent="0.2">
      <c r="E27" s="42"/>
      <c r="F27" s="46"/>
    </row>
    <row r="28" spans="1:9" ht="15.75" x14ac:dyDescent="0.2">
      <c r="E28" s="42"/>
    </row>
    <row r="29" spans="1:9" ht="15.75" x14ac:dyDescent="0.2">
      <c r="E29" s="110"/>
    </row>
    <row r="31" spans="1:9" x14ac:dyDescent="0.2">
      <c r="E31" s="46"/>
    </row>
  </sheetData>
  <mergeCells count="2">
    <mergeCell ref="A1:I1"/>
    <mergeCell ref="A2:I2"/>
  </mergeCells>
  <pageMargins left="0.9055118110236221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231"/>
  <sheetViews>
    <sheetView topLeftCell="A16" workbookViewId="0">
      <selection activeCell="I17" sqref="I17"/>
    </sheetView>
  </sheetViews>
  <sheetFormatPr baseColWidth="10" defaultRowHeight="15.75" x14ac:dyDescent="0.25"/>
  <cols>
    <col min="1" max="1" width="4.6640625" style="140" customWidth="1"/>
    <col min="2" max="2" width="11.1640625" style="140" customWidth="1"/>
    <col min="3" max="3" width="14.6640625" style="170" bestFit="1" customWidth="1"/>
    <col min="4" max="4" width="9.1640625" style="140" bestFit="1" customWidth="1"/>
    <col min="5" max="5" width="16.6640625" style="140" customWidth="1"/>
    <col min="6" max="6" width="13.6640625" style="175" customWidth="1"/>
    <col min="7" max="7" width="11.5" style="175" bestFit="1" customWidth="1"/>
    <col min="8" max="8" width="14.33203125" style="140" customWidth="1"/>
    <col min="9" max="9" width="16" style="140" customWidth="1"/>
    <col min="10" max="10" width="12.83203125" style="140" bestFit="1" customWidth="1"/>
    <col min="11" max="11" width="19.5" style="140" customWidth="1"/>
    <col min="12" max="12" width="18.5" style="140" customWidth="1"/>
    <col min="13" max="13" width="89.33203125" style="140" customWidth="1"/>
    <col min="14" max="14" width="22.33203125" style="176" customWidth="1"/>
    <col min="15" max="15" width="30.1640625" style="177" customWidth="1"/>
    <col min="16" max="16" width="26.83203125" style="178" customWidth="1"/>
    <col min="17" max="17" width="23.33203125" style="178" customWidth="1"/>
    <col min="18" max="18" width="28.1640625" style="179" customWidth="1"/>
    <col min="19" max="19" width="35.83203125" style="180" bestFit="1" customWidth="1"/>
    <col min="20" max="20" width="22.1640625" style="140" bestFit="1" customWidth="1"/>
    <col min="21" max="253" width="12" style="140"/>
    <col min="254" max="254" width="6.33203125" style="140" customWidth="1"/>
    <col min="255" max="255" width="9.1640625" style="140" customWidth="1"/>
    <col min="256" max="256" width="12.33203125" style="140" customWidth="1"/>
    <col min="257" max="257" width="8.1640625" style="140" customWidth="1"/>
    <col min="258" max="258" width="13.5" style="140" customWidth="1"/>
    <col min="259" max="259" width="12.83203125" style="140" customWidth="1"/>
    <col min="260" max="260" width="10.83203125" style="140" customWidth="1"/>
    <col min="261" max="261" width="15.1640625" style="140" customWidth="1"/>
    <col min="262" max="262" width="18.6640625" style="140" bestFit="1" customWidth="1"/>
    <col min="263" max="263" width="11.6640625" style="140" customWidth="1"/>
    <col min="264" max="264" width="18.83203125" style="140" customWidth="1"/>
    <col min="265" max="265" width="13" style="140" customWidth="1"/>
    <col min="266" max="266" width="123.83203125" style="140" customWidth="1"/>
    <col min="267" max="267" width="16.6640625" style="140" customWidth="1"/>
    <col min="268" max="268" width="22.6640625" style="140" customWidth="1"/>
    <col min="269" max="269" width="27" style="140" customWidth="1"/>
    <col min="270" max="270" width="18.5" style="140" bestFit="1" customWidth="1"/>
    <col min="271" max="509" width="12" style="140"/>
    <col min="510" max="510" width="6.33203125" style="140" customWidth="1"/>
    <col min="511" max="511" width="9.1640625" style="140" customWidth="1"/>
    <col min="512" max="512" width="12.33203125" style="140" customWidth="1"/>
    <col min="513" max="513" width="8.1640625" style="140" customWidth="1"/>
    <col min="514" max="514" width="13.5" style="140" customWidth="1"/>
    <col min="515" max="515" width="12.83203125" style="140" customWidth="1"/>
    <col min="516" max="516" width="10.83203125" style="140" customWidth="1"/>
    <col min="517" max="517" width="15.1640625" style="140" customWidth="1"/>
    <col min="518" max="518" width="18.6640625" style="140" bestFit="1" customWidth="1"/>
    <col min="519" max="519" width="11.6640625" style="140" customWidth="1"/>
    <col min="520" max="520" width="18.83203125" style="140" customWidth="1"/>
    <col min="521" max="521" width="13" style="140" customWidth="1"/>
    <col min="522" max="522" width="123.83203125" style="140" customWidth="1"/>
    <col min="523" max="523" width="16.6640625" style="140" customWidth="1"/>
    <col min="524" max="524" width="22.6640625" style="140" customWidth="1"/>
    <col min="525" max="525" width="27" style="140" customWidth="1"/>
    <col min="526" max="526" width="18.5" style="140" bestFit="1" customWidth="1"/>
    <col min="527" max="765" width="12" style="140"/>
    <col min="766" max="766" width="6.33203125" style="140" customWidth="1"/>
    <col min="767" max="767" width="9.1640625" style="140" customWidth="1"/>
    <col min="768" max="768" width="12.33203125" style="140" customWidth="1"/>
    <col min="769" max="769" width="8.1640625" style="140" customWidth="1"/>
    <col min="770" max="770" width="13.5" style="140" customWidth="1"/>
    <col min="771" max="771" width="12.83203125" style="140" customWidth="1"/>
    <col min="772" max="772" width="10.83203125" style="140" customWidth="1"/>
    <col min="773" max="773" width="15.1640625" style="140" customWidth="1"/>
    <col min="774" max="774" width="18.6640625" style="140" bestFit="1" customWidth="1"/>
    <col min="775" max="775" width="11.6640625" style="140" customWidth="1"/>
    <col min="776" max="776" width="18.83203125" style="140" customWidth="1"/>
    <col min="777" max="777" width="13" style="140" customWidth="1"/>
    <col min="778" max="778" width="123.83203125" style="140" customWidth="1"/>
    <col min="779" max="779" width="16.6640625" style="140" customWidth="1"/>
    <col min="780" max="780" width="22.6640625" style="140" customWidth="1"/>
    <col min="781" max="781" width="27" style="140" customWidth="1"/>
    <col min="782" max="782" width="18.5" style="140" bestFit="1" customWidth="1"/>
    <col min="783" max="1021" width="12" style="140"/>
    <col min="1022" max="1022" width="6.33203125" style="140" customWidth="1"/>
    <col min="1023" max="1023" width="9.1640625" style="140" customWidth="1"/>
    <col min="1024" max="1024" width="12.33203125" style="140" customWidth="1"/>
    <col min="1025" max="1025" width="8.1640625" style="140" customWidth="1"/>
    <col min="1026" max="1026" width="13.5" style="140" customWidth="1"/>
    <col min="1027" max="1027" width="12.83203125" style="140" customWidth="1"/>
    <col min="1028" max="1028" width="10.83203125" style="140" customWidth="1"/>
    <col min="1029" max="1029" width="15.1640625" style="140" customWidth="1"/>
    <col min="1030" max="1030" width="18.6640625" style="140" bestFit="1" customWidth="1"/>
    <col min="1031" max="1031" width="11.6640625" style="140" customWidth="1"/>
    <col min="1032" max="1032" width="18.83203125" style="140" customWidth="1"/>
    <col min="1033" max="1033" width="13" style="140" customWidth="1"/>
    <col min="1034" max="1034" width="123.83203125" style="140" customWidth="1"/>
    <col min="1035" max="1035" width="16.6640625" style="140" customWidth="1"/>
    <col min="1036" max="1036" width="22.6640625" style="140" customWidth="1"/>
    <col min="1037" max="1037" width="27" style="140" customWidth="1"/>
    <col min="1038" max="1038" width="18.5" style="140" bestFit="1" customWidth="1"/>
    <col min="1039" max="1277" width="12" style="140"/>
    <col min="1278" max="1278" width="6.33203125" style="140" customWidth="1"/>
    <col min="1279" max="1279" width="9.1640625" style="140" customWidth="1"/>
    <col min="1280" max="1280" width="12.33203125" style="140" customWidth="1"/>
    <col min="1281" max="1281" width="8.1640625" style="140" customWidth="1"/>
    <col min="1282" max="1282" width="13.5" style="140" customWidth="1"/>
    <col min="1283" max="1283" width="12.83203125" style="140" customWidth="1"/>
    <col min="1284" max="1284" width="10.83203125" style="140" customWidth="1"/>
    <col min="1285" max="1285" width="15.1640625" style="140" customWidth="1"/>
    <col min="1286" max="1286" width="18.6640625" style="140" bestFit="1" customWidth="1"/>
    <col min="1287" max="1287" width="11.6640625" style="140" customWidth="1"/>
    <col min="1288" max="1288" width="18.83203125" style="140" customWidth="1"/>
    <col min="1289" max="1289" width="13" style="140" customWidth="1"/>
    <col min="1290" max="1290" width="123.83203125" style="140" customWidth="1"/>
    <col min="1291" max="1291" width="16.6640625" style="140" customWidth="1"/>
    <col min="1292" max="1292" width="22.6640625" style="140" customWidth="1"/>
    <col min="1293" max="1293" width="27" style="140" customWidth="1"/>
    <col min="1294" max="1294" width="18.5" style="140" bestFit="1" customWidth="1"/>
    <col min="1295" max="1533" width="12" style="140"/>
    <col min="1534" max="1534" width="6.33203125" style="140" customWidth="1"/>
    <col min="1535" max="1535" width="9.1640625" style="140" customWidth="1"/>
    <col min="1536" max="1536" width="12.33203125" style="140" customWidth="1"/>
    <col min="1537" max="1537" width="8.1640625" style="140" customWidth="1"/>
    <col min="1538" max="1538" width="13.5" style="140" customWidth="1"/>
    <col min="1539" max="1539" width="12.83203125" style="140" customWidth="1"/>
    <col min="1540" max="1540" width="10.83203125" style="140" customWidth="1"/>
    <col min="1541" max="1541" width="15.1640625" style="140" customWidth="1"/>
    <col min="1542" max="1542" width="18.6640625" style="140" bestFit="1" customWidth="1"/>
    <col min="1543" max="1543" width="11.6640625" style="140" customWidth="1"/>
    <col min="1544" max="1544" width="18.83203125" style="140" customWidth="1"/>
    <col min="1545" max="1545" width="13" style="140" customWidth="1"/>
    <col min="1546" max="1546" width="123.83203125" style="140" customWidth="1"/>
    <col min="1547" max="1547" width="16.6640625" style="140" customWidth="1"/>
    <col min="1548" max="1548" width="22.6640625" style="140" customWidth="1"/>
    <col min="1549" max="1549" width="27" style="140" customWidth="1"/>
    <col min="1550" max="1550" width="18.5" style="140" bestFit="1" customWidth="1"/>
    <col min="1551" max="1789" width="12" style="140"/>
    <col min="1790" max="1790" width="6.33203125" style="140" customWidth="1"/>
    <col min="1791" max="1791" width="9.1640625" style="140" customWidth="1"/>
    <col min="1792" max="1792" width="12.33203125" style="140" customWidth="1"/>
    <col min="1793" max="1793" width="8.1640625" style="140" customWidth="1"/>
    <col min="1794" max="1794" width="13.5" style="140" customWidth="1"/>
    <col min="1795" max="1795" width="12.83203125" style="140" customWidth="1"/>
    <col min="1796" max="1796" width="10.83203125" style="140" customWidth="1"/>
    <col min="1797" max="1797" width="15.1640625" style="140" customWidth="1"/>
    <col min="1798" max="1798" width="18.6640625" style="140" bestFit="1" customWidth="1"/>
    <col min="1799" max="1799" width="11.6640625" style="140" customWidth="1"/>
    <col min="1800" max="1800" width="18.83203125" style="140" customWidth="1"/>
    <col min="1801" max="1801" width="13" style="140" customWidth="1"/>
    <col min="1802" max="1802" width="123.83203125" style="140" customWidth="1"/>
    <col min="1803" max="1803" width="16.6640625" style="140" customWidth="1"/>
    <col min="1804" max="1804" width="22.6640625" style="140" customWidth="1"/>
    <col min="1805" max="1805" width="27" style="140" customWidth="1"/>
    <col min="1806" max="1806" width="18.5" style="140" bestFit="1" customWidth="1"/>
    <col min="1807" max="2045" width="12" style="140"/>
    <col min="2046" max="2046" width="6.33203125" style="140" customWidth="1"/>
    <col min="2047" max="2047" width="9.1640625" style="140" customWidth="1"/>
    <col min="2048" max="2048" width="12.33203125" style="140" customWidth="1"/>
    <col min="2049" max="2049" width="8.1640625" style="140" customWidth="1"/>
    <col min="2050" max="2050" width="13.5" style="140" customWidth="1"/>
    <col min="2051" max="2051" width="12.83203125" style="140" customWidth="1"/>
    <col min="2052" max="2052" width="10.83203125" style="140" customWidth="1"/>
    <col min="2053" max="2053" width="15.1640625" style="140" customWidth="1"/>
    <col min="2054" max="2054" width="18.6640625" style="140" bestFit="1" customWidth="1"/>
    <col min="2055" max="2055" width="11.6640625" style="140" customWidth="1"/>
    <col min="2056" max="2056" width="18.83203125" style="140" customWidth="1"/>
    <col min="2057" max="2057" width="13" style="140" customWidth="1"/>
    <col min="2058" max="2058" width="123.83203125" style="140" customWidth="1"/>
    <col min="2059" max="2059" width="16.6640625" style="140" customWidth="1"/>
    <col min="2060" max="2060" width="22.6640625" style="140" customWidth="1"/>
    <col min="2061" max="2061" width="27" style="140" customWidth="1"/>
    <col min="2062" max="2062" width="18.5" style="140" bestFit="1" customWidth="1"/>
    <col min="2063" max="2301" width="12" style="140"/>
    <col min="2302" max="2302" width="6.33203125" style="140" customWidth="1"/>
    <col min="2303" max="2303" width="9.1640625" style="140" customWidth="1"/>
    <col min="2304" max="2304" width="12.33203125" style="140" customWidth="1"/>
    <col min="2305" max="2305" width="8.1640625" style="140" customWidth="1"/>
    <col min="2306" max="2306" width="13.5" style="140" customWidth="1"/>
    <col min="2307" max="2307" width="12.83203125" style="140" customWidth="1"/>
    <col min="2308" max="2308" width="10.83203125" style="140" customWidth="1"/>
    <col min="2309" max="2309" width="15.1640625" style="140" customWidth="1"/>
    <col min="2310" max="2310" width="18.6640625" style="140" bestFit="1" customWidth="1"/>
    <col min="2311" max="2311" width="11.6640625" style="140" customWidth="1"/>
    <col min="2312" max="2312" width="18.83203125" style="140" customWidth="1"/>
    <col min="2313" max="2313" width="13" style="140" customWidth="1"/>
    <col min="2314" max="2314" width="123.83203125" style="140" customWidth="1"/>
    <col min="2315" max="2315" width="16.6640625" style="140" customWidth="1"/>
    <col min="2316" max="2316" width="22.6640625" style="140" customWidth="1"/>
    <col min="2317" max="2317" width="27" style="140" customWidth="1"/>
    <col min="2318" max="2318" width="18.5" style="140" bestFit="1" customWidth="1"/>
    <col min="2319" max="2557" width="12" style="140"/>
    <col min="2558" max="2558" width="6.33203125" style="140" customWidth="1"/>
    <col min="2559" max="2559" width="9.1640625" style="140" customWidth="1"/>
    <col min="2560" max="2560" width="12.33203125" style="140" customWidth="1"/>
    <col min="2561" max="2561" width="8.1640625" style="140" customWidth="1"/>
    <col min="2562" max="2562" width="13.5" style="140" customWidth="1"/>
    <col min="2563" max="2563" width="12.83203125" style="140" customWidth="1"/>
    <col min="2564" max="2564" width="10.83203125" style="140" customWidth="1"/>
    <col min="2565" max="2565" width="15.1640625" style="140" customWidth="1"/>
    <col min="2566" max="2566" width="18.6640625" style="140" bestFit="1" customWidth="1"/>
    <col min="2567" max="2567" width="11.6640625" style="140" customWidth="1"/>
    <col min="2568" max="2568" width="18.83203125" style="140" customWidth="1"/>
    <col min="2569" max="2569" width="13" style="140" customWidth="1"/>
    <col min="2570" max="2570" width="123.83203125" style="140" customWidth="1"/>
    <col min="2571" max="2571" width="16.6640625" style="140" customWidth="1"/>
    <col min="2572" max="2572" width="22.6640625" style="140" customWidth="1"/>
    <col min="2573" max="2573" width="27" style="140" customWidth="1"/>
    <col min="2574" max="2574" width="18.5" style="140" bestFit="1" customWidth="1"/>
    <col min="2575" max="2813" width="12" style="140"/>
    <col min="2814" max="2814" width="6.33203125" style="140" customWidth="1"/>
    <col min="2815" max="2815" width="9.1640625" style="140" customWidth="1"/>
    <col min="2816" max="2816" width="12.33203125" style="140" customWidth="1"/>
    <col min="2817" max="2817" width="8.1640625" style="140" customWidth="1"/>
    <col min="2818" max="2818" width="13.5" style="140" customWidth="1"/>
    <col min="2819" max="2819" width="12.83203125" style="140" customWidth="1"/>
    <col min="2820" max="2820" width="10.83203125" style="140" customWidth="1"/>
    <col min="2821" max="2821" width="15.1640625" style="140" customWidth="1"/>
    <col min="2822" max="2822" width="18.6640625" style="140" bestFit="1" customWidth="1"/>
    <col min="2823" max="2823" width="11.6640625" style="140" customWidth="1"/>
    <col min="2824" max="2824" width="18.83203125" style="140" customWidth="1"/>
    <col min="2825" max="2825" width="13" style="140" customWidth="1"/>
    <col min="2826" max="2826" width="123.83203125" style="140" customWidth="1"/>
    <col min="2827" max="2827" width="16.6640625" style="140" customWidth="1"/>
    <col min="2828" max="2828" width="22.6640625" style="140" customWidth="1"/>
    <col min="2829" max="2829" width="27" style="140" customWidth="1"/>
    <col min="2830" max="2830" width="18.5" style="140" bestFit="1" customWidth="1"/>
    <col min="2831" max="3069" width="12" style="140"/>
    <col min="3070" max="3070" width="6.33203125" style="140" customWidth="1"/>
    <col min="3071" max="3071" width="9.1640625" style="140" customWidth="1"/>
    <col min="3072" max="3072" width="12.33203125" style="140" customWidth="1"/>
    <col min="3073" max="3073" width="8.1640625" style="140" customWidth="1"/>
    <col min="3074" max="3074" width="13.5" style="140" customWidth="1"/>
    <col min="3075" max="3075" width="12.83203125" style="140" customWidth="1"/>
    <col min="3076" max="3076" width="10.83203125" style="140" customWidth="1"/>
    <col min="3077" max="3077" width="15.1640625" style="140" customWidth="1"/>
    <col min="3078" max="3078" width="18.6640625" style="140" bestFit="1" customWidth="1"/>
    <col min="3079" max="3079" width="11.6640625" style="140" customWidth="1"/>
    <col min="3080" max="3080" width="18.83203125" style="140" customWidth="1"/>
    <col min="3081" max="3081" width="13" style="140" customWidth="1"/>
    <col min="3082" max="3082" width="123.83203125" style="140" customWidth="1"/>
    <col min="3083" max="3083" width="16.6640625" style="140" customWidth="1"/>
    <col min="3084" max="3084" width="22.6640625" style="140" customWidth="1"/>
    <col min="3085" max="3085" width="27" style="140" customWidth="1"/>
    <col min="3086" max="3086" width="18.5" style="140" bestFit="1" customWidth="1"/>
    <col min="3087" max="3325" width="12" style="140"/>
    <col min="3326" max="3326" width="6.33203125" style="140" customWidth="1"/>
    <col min="3327" max="3327" width="9.1640625" style="140" customWidth="1"/>
    <col min="3328" max="3328" width="12.33203125" style="140" customWidth="1"/>
    <col min="3329" max="3329" width="8.1640625" style="140" customWidth="1"/>
    <col min="3330" max="3330" width="13.5" style="140" customWidth="1"/>
    <col min="3331" max="3331" width="12.83203125" style="140" customWidth="1"/>
    <col min="3332" max="3332" width="10.83203125" style="140" customWidth="1"/>
    <col min="3333" max="3333" width="15.1640625" style="140" customWidth="1"/>
    <col min="3334" max="3334" width="18.6640625" style="140" bestFit="1" customWidth="1"/>
    <col min="3335" max="3335" width="11.6640625" style="140" customWidth="1"/>
    <col min="3336" max="3336" width="18.83203125" style="140" customWidth="1"/>
    <col min="3337" max="3337" width="13" style="140" customWidth="1"/>
    <col min="3338" max="3338" width="123.83203125" style="140" customWidth="1"/>
    <col min="3339" max="3339" width="16.6640625" style="140" customWidth="1"/>
    <col min="3340" max="3340" width="22.6640625" style="140" customWidth="1"/>
    <col min="3341" max="3341" width="27" style="140" customWidth="1"/>
    <col min="3342" max="3342" width="18.5" style="140" bestFit="1" customWidth="1"/>
    <col min="3343" max="3581" width="12" style="140"/>
    <col min="3582" max="3582" width="6.33203125" style="140" customWidth="1"/>
    <col min="3583" max="3583" width="9.1640625" style="140" customWidth="1"/>
    <col min="3584" max="3584" width="12.33203125" style="140" customWidth="1"/>
    <col min="3585" max="3585" width="8.1640625" style="140" customWidth="1"/>
    <col min="3586" max="3586" width="13.5" style="140" customWidth="1"/>
    <col min="3587" max="3587" width="12.83203125" style="140" customWidth="1"/>
    <col min="3588" max="3588" width="10.83203125" style="140" customWidth="1"/>
    <col min="3589" max="3589" width="15.1640625" style="140" customWidth="1"/>
    <col min="3590" max="3590" width="18.6640625" style="140" bestFit="1" customWidth="1"/>
    <col min="3591" max="3591" width="11.6640625" style="140" customWidth="1"/>
    <col min="3592" max="3592" width="18.83203125" style="140" customWidth="1"/>
    <col min="3593" max="3593" width="13" style="140" customWidth="1"/>
    <col min="3594" max="3594" width="123.83203125" style="140" customWidth="1"/>
    <col min="3595" max="3595" width="16.6640625" style="140" customWidth="1"/>
    <col min="3596" max="3596" width="22.6640625" style="140" customWidth="1"/>
    <col min="3597" max="3597" width="27" style="140" customWidth="1"/>
    <col min="3598" max="3598" width="18.5" style="140" bestFit="1" customWidth="1"/>
    <col min="3599" max="3837" width="12" style="140"/>
    <col min="3838" max="3838" width="6.33203125" style="140" customWidth="1"/>
    <col min="3839" max="3839" width="9.1640625" style="140" customWidth="1"/>
    <col min="3840" max="3840" width="12.33203125" style="140" customWidth="1"/>
    <col min="3841" max="3841" width="8.1640625" style="140" customWidth="1"/>
    <col min="3842" max="3842" width="13.5" style="140" customWidth="1"/>
    <col min="3843" max="3843" width="12.83203125" style="140" customWidth="1"/>
    <col min="3844" max="3844" width="10.83203125" style="140" customWidth="1"/>
    <col min="3845" max="3845" width="15.1640625" style="140" customWidth="1"/>
    <col min="3846" max="3846" width="18.6640625" style="140" bestFit="1" customWidth="1"/>
    <col min="3847" max="3847" width="11.6640625" style="140" customWidth="1"/>
    <col min="3848" max="3848" width="18.83203125" style="140" customWidth="1"/>
    <col min="3849" max="3849" width="13" style="140" customWidth="1"/>
    <col min="3850" max="3850" width="123.83203125" style="140" customWidth="1"/>
    <col min="3851" max="3851" width="16.6640625" style="140" customWidth="1"/>
    <col min="3852" max="3852" width="22.6640625" style="140" customWidth="1"/>
    <col min="3853" max="3853" width="27" style="140" customWidth="1"/>
    <col min="3854" max="3854" width="18.5" style="140" bestFit="1" customWidth="1"/>
    <col min="3855" max="4093" width="12" style="140"/>
    <col min="4094" max="4094" width="6.33203125" style="140" customWidth="1"/>
    <col min="4095" max="4095" width="9.1640625" style="140" customWidth="1"/>
    <col min="4096" max="4096" width="12.33203125" style="140" customWidth="1"/>
    <col min="4097" max="4097" width="8.1640625" style="140" customWidth="1"/>
    <col min="4098" max="4098" width="13.5" style="140" customWidth="1"/>
    <col min="4099" max="4099" width="12.83203125" style="140" customWidth="1"/>
    <col min="4100" max="4100" width="10.83203125" style="140" customWidth="1"/>
    <col min="4101" max="4101" width="15.1640625" style="140" customWidth="1"/>
    <col min="4102" max="4102" width="18.6640625" style="140" bestFit="1" customWidth="1"/>
    <col min="4103" max="4103" width="11.6640625" style="140" customWidth="1"/>
    <col min="4104" max="4104" width="18.83203125" style="140" customWidth="1"/>
    <col min="4105" max="4105" width="13" style="140" customWidth="1"/>
    <col min="4106" max="4106" width="123.83203125" style="140" customWidth="1"/>
    <col min="4107" max="4107" width="16.6640625" style="140" customWidth="1"/>
    <col min="4108" max="4108" width="22.6640625" style="140" customWidth="1"/>
    <col min="4109" max="4109" width="27" style="140" customWidth="1"/>
    <col min="4110" max="4110" width="18.5" style="140" bestFit="1" customWidth="1"/>
    <col min="4111" max="4349" width="12" style="140"/>
    <col min="4350" max="4350" width="6.33203125" style="140" customWidth="1"/>
    <col min="4351" max="4351" width="9.1640625" style="140" customWidth="1"/>
    <col min="4352" max="4352" width="12.33203125" style="140" customWidth="1"/>
    <col min="4353" max="4353" width="8.1640625" style="140" customWidth="1"/>
    <col min="4354" max="4354" width="13.5" style="140" customWidth="1"/>
    <col min="4355" max="4355" width="12.83203125" style="140" customWidth="1"/>
    <col min="4356" max="4356" width="10.83203125" style="140" customWidth="1"/>
    <col min="4357" max="4357" width="15.1640625" style="140" customWidth="1"/>
    <col min="4358" max="4358" width="18.6640625" style="140" bestFit="1" customWidth="1"/>
    <col min="4359" max="4359" width="11.6640625" style="140" customWidth="1"/>
    <col min="4360" max="4360" width="18.83203125" style="140" customWidth="1"/>
    <col min="4361" max="4361" width="13" style="140" customWidth="1"/>
    <col min="4362" max="4362" width="123.83203125" style="140" customWidth="1"/>
    <col min="4363" max="4363" width="16.6640625" style="140" customWidth="1"/>
    <col min="4364" max="4364" width="22.6640625" style="140" customWidth="1"/>
    <col min="4365" max="4365" width="27" style="140" customWidth="1"/>
    <col min="4366" max="4366" width="18.5" style="140" bestFit="1" customWidth="1"/>
    <col min="4367" max="4605" width="12" style="140"/>
    <col min="4606" max="4606" width="6.33203125" style="140" customWidth="1"/>
    <col min="4607" max="4607" width="9.1640625" style="140" customWidth="1"/>
    <col min="4608" max="4608" width="12.33203125" style="140" customWidth="1"/>
    <col min="4609" max="4609" width="8.1640625" style="140" customWidth="1"/>
    <col min="4610" max="4610" width="13.5" style="140" customWidth="1"/>
    <col min="4611" max="4611" width="12.83203125" style="140" customWidth="1"/>
    <col min="4612" max="4612" width="10.83203125" style="140" customWidth="1"/>
    <col min="4613" max="4613" width="15.1640625" style="140" customWidth="1"/>
    <col min="4614" max="4614" width="18.6640625" style="140" bestFit="1" customWidth="1"/>
    <col min="4615" max="4615" width="11.6640625" style="140" customWidth="1"/>
    <col min="4616" max="4616" width="18.83203125" style="140" customWidth="1"/>
    <col min="4617" max="4617" width="13" style="140" customWidth="1"/>
    <col min="4618" max="4618" width="123.83203125" style="140" customWidth="1"/>
    <col min="4619" max="4619" width="16.6640625" style="140" customWidth="1"/>
    <col min="4620" max="4620" width="22.6640625" style="140" customWidth="1"/>
    <col min="4621" max="4621" width="27" style="140" customWidth="1"/>
    <col min="4622" max="4622" width="18.5" style="140" bestFit="1" customWidth="1"/>
    <col min="4623" max="4861" width="12" style="140"/>
    <col min="4862" max="4862" width="6.33203125" style="140" customWidth="1"/>
    <col min="4863" max="4863" width="9.1640625" style="140" customWidth="1"/>
    <col min="4864" max="4864" width="12.33203125" style="140" customWidth="1"/>
    <col min="4865" max="4865" width="8.1640625" style="140" customWidth="1"/>
    <col min="4866" max="4866" width="13.5" style="140" customWidth="1"/>
    <col min="4867" max="4867" width="12.83203125" style="140" customWidth="1"/>
    <col min="4868" max="4868" width="10.83203125" style="140" customWidth="1"/>
    <col min="4869" max="4869" width="15.1640625" style="140" customWidth="1"/>
    <col min="4870" max="4870" width="18.6640625" style="140" bestFit="1" customWidth="1"/>
    <col min="4871" max="4871" width="11.6640625" style="140" customWidth="1"/>
    <col min="4872" max="4872" width="18.83203125" style="140" customWidth="1"/>
    <col min="4873" max="4873" width="13" style="140" customWidth="1"/>
    <col min="4874" max="4874" width="123.83203125" style="140" customWidth="1"/>
    <col min="4875" max="4875" width="16.6640625" style="140" customWidth="1"/>
    <col min="4876" max="4876" width="22.6640625" style="140" customWidth="1"/>
    <col min="4877" max="4877" width="27" style="140" customWidth="1"/>
    <col min="4878" max="4878" width="18.5" style="140" bestFit="1" customWidth="1"/>
    <col min="4879" max="5117" width="12" style="140"/>
    <col min="5118" max="5118" width="6.33203125" style="140" customWidth="1"/>
    <col min="5119" max="5119" width="9.1640625" style="140" customWidth="1"/>
    <col min="5120" max="5120" width="12.33203125" style="140" customWidth="1"/>
    <col min="5121" max="5121" width="8.1640625" style="140" customWidth="1"/>
    <col min="5122" max="5122" width="13.5" style="140" customWidth="1"/>
    <col min="5123" max="5123" width="12.83203125" style="140" customWidth="1"/>
    <col min="5124" max="5124" width="10.83203125" style="140" customWidth="1"/>
    <col min="5125" max="5125" width="15.1640625" style="140" customWidth="1"/>
    <col min="5126" max="5126" width="18.6640625" style="140" bestFit="1" customWidth="1"/>
    <col min="5127" max="5127" width="11.6640625" style="140" customWidth="1"/>
    <col min="5128" max="5128" width="18.83203125" style="140" customWidth="1"/>
    <col min="5129" max="5129" width="13" style="140" customWidth="1"/>
    <col min="5130" max="5130" width="123.83203125" style="140" customWidth="1"/>
    <col min="5131" max="5131" width="16.6640625" style="140" customWidth="1"/>
    <col min="5132" max="5132" width="22.6640625" style="140" customWidth="1"/>
    <col min="5133" max="5133" width="27" style="140" customWidth="1"/>
    <col min="5134" max="5134" width="18.5" style="140" bestFit="1" customWidth="1"/>
    <col min="5135" max="5373" width="12" style="140"/>
    <col min="5374" max="5374" width="6.33203125" style="140" customWidth="1"/>
    <col min="5375" max="5375" width="9.1640625" style="140" customWidth="1"/>
    <col min="5376" max="5376" width="12.33203125" style="140" customWidth="1"/>
    <col min="5377" max="5377" width="8.1640625" style="140" customWidth="1"/>
    <col min="5378" max="5378" width="13.5" style="140" customWidth="1"/>
    <col min="5379" max="5379" width="12.83203125" style="140" customWidth="1"/>
    <col min="5380" max="5380" width="10.83203125" style="140" customWidth="1"/>
    <col min="5381" max="5381" width="15.1640625" style="140" customWidth="1"/>
    <col min="5382" max="5382" width="18.6640625" style="140" bestFit="1" customWidth="1"/>
    <col min="5383" max="5383" width="11.6640625" style="140" customWidth="1"/>
    <col min="5384" max="5384" width="18.83203125" style="140" customWidth="1"/>
    <col min="5385" max="5385" width="13" style="140" customWidth="1"/>
    <col min="5386" max="5386" width="123.83203125" style="140" customWidth="1"/>
    <col min="5387" max="5387" width="16.6640625" style="140" customWidth="1"/>
    <col min="5388" max="5388" width="22.6640625" style="140" customWidth="1"/>
    <col min="5389" max="5389" width="27" style="140" customWidth="1"/>
    <col min="5390" max="5390" width="18.5" style="140" bestFit="1" customWidth="1"/>
    <col min="5391" max="5629" width="12" style="140"/>
    <col min="5630" max="5630" width="6.33203125" style="140" customWidth="1"/>
    <col min="5631" max="5631" width="9.1640625" style="140" customWidth="1"/>
    <col min="5632" max="5632" width="12.33203125" style="140" customWidth="1"/>
    <col min="5633" max="5633" width="8.1640625" style="140" customWidth="1"/>
    <col min="5634" max="5634" width="13.5" style="140" customWidth="1"/>
    <col min="5635" max="5635" width="12.83203125" style="140" customWidth="1"/>
    <col min="5636" max="5636" width="10.83203125" style="140" customWidth="1"/>
    <col min="5637" max="5637" width="15.1640625" style="140" customWidth="1"/>
    <col min="5638" max="5638" width="18.6640625" style="140" bestFit="1" customWidth="1"/>
    <col min="5639" max="5639" width="11.6640625" style="140" customWidth="1"/>
    <col min="5640" max="5640" width="18.83203125" style="140" customWidth="1"/>
    <col min="5641" max="5641" width="13" style="140" customWidth="1"/>
    <col min="5642" max="5642" width="123.83203125" style="140" customWidth="1"/>
    <col min="5643" max="5643" width="16.6640625" style="140" customWidth="1"/>
    <col min="5644" max="5644" width="22.6640625" style="140" customWidth="1"/>
    <col min="5645" max="5645" width="27" style="140" customWidth="1"/>
    <col min="5646" max="5646" width="18.5" style="140" bestFit="1" customWidth="1"/>
    <col min="5647" max="5885" width="12" style="140"/>
    <col min="5886" max="5886" width="6.33203125" style="140" customWidth="1"/>
    <col min="5887" max="5887" width="9.1640625" style="140" customWidth="1"/>
    <col min="5888" max="5888" width="12.33203125" style="140" customWidth="1"/>
    <col min="5889" max="5889" width="8.1640625" style="140" customWidth="1"/>
    <col min="5890" max="5890" width="13.5" style="140" customWidth="1"/>
    <col min="5891" max="5891" width="12.83203125" style="140" customWidth="1"/>
    <col min="5892" max="5892" width="10.83203125" style="140" customWidth="1"/>
    <col min="5893" max="5893" width="15.1640625" style="140" customWidth="1"/>
    <col min="5894" max="5894" width="18.6640625" style="140" bestFit="1" customWidth="1"/>
    <col min="5895" max="5895" width="11.6640625" style="140" customWidth="1"/>
    <col min="5896" max="5896" width="18.83203125" style="140" customWidth="1"/>
    <col min="5897" max="5897" width="13" style="140" customWidth="1"/>
    <col min="5898" max="5898" width="123.83203125" style="140" customWidth="1"/>
    <col min="5899" max="5899" width="16.6640625" style="140" customWidth="1"/>
    <col min="5900" max="5900" width="22.6640625" style="140" customWidth="1"/>
    <col min="5901" max="5901" width="27" style="140" customWidth="1"/>
    <col min="5902" max="5902" width="18.5" style="140" bestFit="1" customWidth="1"/>
    <col min="5903" max="6141" width="12" style="140"/>
    <col min="6142" max="6142" width="6.33203125" style="140" customWidth="1"/>
    <col min="6143" max="6143" width="9.1640625" style="140" customWidth="1"/>
    <col min="6144" max="6144" width="12.33203125" style="140" customWidth="1"/>
    <col min="6145" max="6145" width="8.1640625" style="140" customWidth="1"/>
    <col min="6146" max="6146" width="13.5" style="140" customWidth="1"/>
    <col min="6147" max="6147" width="12.83203125" style="140" customWidth="1"/>
    <col min="6148" max="6148" width="10.83203125" style="140" customWidth="1"/>
    <col min="6149" max="6149" width="15.1640625" style="140" customWidth="1"/>
    <col min="6150" max="6150" width="18.6640625" style="140" bestFit="1" customWidth="1"/>
    <col min="6151" max="6151" width="11.6640625" style="140" customWidth="1"/>
    <col min="6152" max="6152" width="18.83203125" style="140" customWidth="1"/>
    <col min="6153" max="6153" width="13" style="140" customWidth="1"/>
    <col min="6154" max="6154" width="123.83203125" style="140" customWidth="1"/>
    <col min="6155" max="6155" width="16.6640625" style="140" customWidth="1"/>
    <col min="6156" max="6156" width="22.6640625" style="140" customWidth="1"/>
    <col min="6157" max="6157" width="27" style="140" customWidth="1"/>
    <col min="6158" max="6158" width="18.5" style="140" bestFit="1" customWidth="1"/>
    <col min="6159" max="6397" width="12" style="140"/>
    <col min="6398" max="6398" width="6.33203125" style="140" customWidth="1"/>
    <col min="6399" max="6399" width="9.1640625" style="140" customWidth="1"/>
    <col min="6400" max="6400" width="12.33203125" style="140" customWidth="1"/>
    <col min="6401" max="6401" width="8.1640625" style="140" customWidth="1"/>
    <col min="6402" max="6402" width="13.5" style="140" customWidth="1"/>
    <col min="6403" max="6403" width="12.83203125" style="140" customWidth="1"/>
    <col min="6404" max="6404" width="10.83203125" style="140" customWidth="1"/>
    <col min="6405" max="6405" width="15.1640625" style="140" customWidth="1"/>
    <col min="6406" max="6406" width="18.6640625" style="140" bestFit="1" customWidth="1"/>
    <col min="6407" max="6407" width="11.6640625" style="140" customWidth="1"/>
    <col min="6408" max="6408" width="18.83203125" style="140" customWidth="1"/>
    <col min="6409" max="6409" width="13" style="140" customWidth="1"/>
    <col min="6410" max="6410" width="123.83203125" style="140" customWidth="1"/>
    <col min="6411" max="6411" width="16.6640625" style="140" customWidth="1"/>
    <col min="6412" max="6412" width="22.6640625" style="140" customWidth="1"/>
    <col min="6413" max="6413" width="27" style="140" customWidth="1"/>
    <col min="6414" max="6414" width="18.5" style="140" bestFit="1" customWidth="1"/>
    <col min="6415" max="6653" width="12" style="140"/>
    <col min="6654" max="6654" width="6.33203125" style="140" customWidth="1"/>
    <col min="6655" max="6655" width="9.1640625" style="140" customWidth="1"/>
    <col min="6656" max="6656" width="12.33203125" style="140" customWidth="1"/>
    <col min="6657" max="6657" width="8.1640625" style="140" customWidth="1"/>
    <col min="6658" max="6658" width="13.5" style="140" customWidth="1"/>
    <col min="6659" max="6659" width="12.83203125" style="140" customWidth="1"/>
    <col min="6660" max="6660" width="10.83203125" style="140" customWidth="1"/>
    <col min="6661" max="6661" width="15.1640625" style="140" customWidth="1"/>
    <col min="6662" max="6662" width="18.6640625" style="140" bestFit="1" customWidth="1"/>
    <col min="6663" max="6663" width="11.6640625" style="140" customWidth="1"/>
    <col min="6664" max="6664" width="18.83203125" style="140" customWidth="1"/>
    <col min="6665" max="6665" width="13" style="140" customWidth="1"/>
    <col min="6666" max="6666" width="123.83203125" style="140" customWidth="1"/>
    <col min="6667" max="6667" width="16.6640625" style="140" customWidth="1"/>
    <col min="6668" max="6668" width="22.6640625" style="140" customWidth="1"/>
    <col min="6669" max="6669" width="27" style="140" customWidth="1"/>
    <col min="6670" max="6670" width="18.5" style="140" bestFit="1" customWidth="1"/>
    <col min="6671" max="6909" width="12" style="140"/>
    <col min="6910" max="6910" width="6.33203125" style="140" customWidth="1"/>
    <col min="6911" max="6911" width="9.1640625" style="140" customWidth="1"/>
    <col min="6912" max="6912" width="12.33203125" style="140" customWidth="1"/>
    <col min="6913" max="6913" width="8.1640625" style="140" customWidth="1"/>
    <col min="6914" max="6914" width="13.5" style="140" customWidth="1"/>
    <col min="6915" max="6915" width="12.83203125" style="140" customWidth="1"/>
    <col min="6916" max="6916" width="10.83203125" style="140" customWidth="1"/>
    <col min="6917" max="6917" width="15.1640625" style="140" customWidth="1"/>
    <col min="6918" max="6918" width="18.6640625" style="140" bestFit="1" customWidth="1"/>
    <col min="6919" max="6919" width="11.6640625" style="140" customWidth="1"/>
    <col min="6920" max="6920" width="18.83203125" style="140" customWidth="1"/>
    <col min="6921" max="6921" width="13" style="140" customWidth="1"/>
    <col min="6922" max="6922" width="123.83203125" style="140" customWidth="1"/>
    <col min="6923" max="6923" width="16.6640625" style="140" customWidth="1"/>
    <col min="6924" max="6924" width="22.6640625" style="140" customWidth="1"/>
    <col min="6925" max="6925" width="27" style="140" customWidth="1"/>
    <col min="6926" max="6926" width="18.5" style="140" bestFit="1" customWidth="1"/>
    <col min="6927" max="7165" width="12" style="140"/>
    <col min="7166" max="7166" width="6.33203125" style="140" customWidth="1"/>
    <col min="7167" max="7167" width="9.1640625" style="140" customWidth="1"/>
    <col min="7168" max="7168" width="12.33203125" style="140" customWidth="1"/>
    <col min="7169" max="7169" width="8.1640625" style="140" customWidth="1"/>
    <col min="7170" max="7170" width="13.5" style="140" customWidth="1"/>
    <col min="7171" max="7171" width="12.83203125" style="140" customWidth="1"/>
    <col min="7172" max="7172" width="10.83203125" style="140" customWidth="1"/>
    <col min="7173" max="7173" width="15.1640625" style="140" customWidth="1"/>
    <col min="7174" max="7174" width="18.6640625" style="140" bestFit="1" customWidth="1"/>
    <col min="7175" max="7175" width="11.6640625" style="140" customWidth="1"/>
    <col min="7176" max="7176" width="18.83203125" style="140" customWidth="1"/>
    <col min="7177" max="7177" width="13" style="140" customWidth="1"/>
    <col min="7178" max="7178" width="123.83203125" style="140" customWidth="1"/>
    <col min="7179" max="7179" width="16.6640625" style="140" customWidth="1"/>
    <col min="7180" max="7180" width="22.6640625" style="140" customWidth="1"/>
    <col min="7181" max="7181" width="27" style="140" customWidth="1"/>
    <col min="7182" max="7182" width="18.5" style="140" bestFit="1" customWidth="1"/>
    <col min="7183" max="7421" width="12" style="140"/>
    <col min="7422" max="7422" width="6.33203125" style="140" customWidth="1"/>
    <col min="7423" max="7423" width="9.1640625" style="140" customWidth="1"/>
    <col min="7424" max="7424" width="12.33203125" style="140" customWidth="1"/>
    <col min="7425" max="7425" width="8.1640625" style="140" customWidth="1"/>
    <col min="7426" max="7426" width="13.5" style="140" customWidth="1"/>
    <col min="7427" max="7427" width="12.83203125" style="140" customWidth="1"/>
    <col min="7428" max="7428" width="10.83203125" style="140" customWidth="1"/>
    <col min="7429" max="7429" width="15.1640625" style="140" customWidth="1"/>
    <col min="7430" max="7430" width="18.6640625" style="140" bestFit="1" customWidth="1"/>
    <col min="7431" max="7431" width="11.6640625" style="140" customWidth="1"/>
    <col min="7432" max="7432" width="18.83203125" style="140" customWidth="1"/>
    <col min="7433" max="7433" width="13" style="140" customWidth="1"/>
    <col min="7434" max="7434" width="123.83203125" style="140" customWidth="1"/>
    <col min="7435" max="7435" width="16.6640625" style="140" customWidth="1"/>
    <col min="7436" max="7436" width="22.6640625" style="140" customWidth="1"/>
    <col min="7437" max="7437" width="27" style="140" customWidth="1"/>
    <col min="7438" max="7438" width="18.5" style="140" bestFit="1" customWidth="1"/>
    <col min="7439" max="7677" width="12" style="140"/>
    <col min="7678" max="7678" width="6.33203125" style="140" customWidth="1"/>
    <col min="7679" max="7679" width="9.1640625" style="140" customWidth="1"/>
    <col min="7680" max="7680" width="12.33203125" style="140" customWidth="1"/>
    <col min="7681" max="7681" width="8.1640625" style="140" customWidth="1"/>
    <col min="7682" max="7682" width="13.5" style="140" customWidth="1"/>
    <col min="7683" max="7683" width="12.83203125" style="140" customWidth="1"/>
    <col min="7684" max="7684" width="10.83203125" style="140" customWidth="1"/>
    <col min="7685" max="7685" width="15.1640625" style="140" customWidth="1"/>
    <col min="7686" max="7686" width="18.6640625" style="140" bestFit="1" customWidth="1"/>
    <col min="7687" max="7687" width="11.6640625" style="140" customWidth="1"/>
    <col min="7688" max="7688" width="18.83203125" style="140" customWidth="1"/>
    <col min="7689" max="7689" width="13" style="140" customWidth="1"/>
    <col min="7690" max="7690" width="123.83203125" style="140" customWidth="1"/>
    <col min="7691" max="7691" width="16.6640625" style="140" customWidth="1"/>
    <col min="7692" max="7692" width="22.6640625" style="140" customWidth="1"/>
    <col min="7693" max="7693" width="27" style="140" customWidth="1"/>
    <col min="7694" max="7694" width="18.5" style="140" bestFit="1" customWidth="1"/>
    <col min="7695" max="7933" width="12" style="140"/>
    <col min="7934" max="7934" width="6.33203125" style="140" customWidth="1"/>
    <col min="7935" max="7935" width="9.1640625" style="140" customWidth="1"/>
    <col min="7936" max="7936" width="12.33203125" style="140" customWidth="1"/>
    <col min="7937" max="7937" width="8.1640625" style="140" customWidth="1"/>
    <col min="7938" max="7938" width="13.5" style="140" customWidth="1"/>
    <col min="7939" max="7939" width="12.83203125" style="140" customWidth="1"/>
    <col min="7940" max="7940" width="10.83203125" style="140" customWidth="1"/>
    <col min="7941" max="7941" width="15.1640625" style="140" customWidth="1"/>
    <col min="7942" max="7942" width="18.6640625" style="140" bestFit="1" customWidth="1"/>
    <col min="7943" max="7943" width="11.6640625" style="140" customWidth="1"/>
    <col min="7944" max="7944" width="18.83203125" style="140" customWidth="1"/>
    <col min="7945" max="7945" width="13" style="140" customWidth="1"/>
    <col min="7946" max="7946" width="123.83203125" style="140" customWidth="1"/>
    <col min="7947" max="7947" width="16.6640625" style="140" customWidth="1"/>
    <col min="7948" max="7948" width="22.6640625" style="140" customWidth="1"/>
    <col min="7949" max="7949" width="27" style="140" customWidth="1"/>
    <col min="7950" max="7950" width="18.5" style="140" bestFit="1" customWidth="1"/>
    <col min="7951" max="8189" width="12" style="140"/>
    <col min="8190" max="8190" width="6.33203125" style="140" customWidth="1"/>
    <col min="8191" max="8191" width="9.1640625" style="140" customWidth="1"/>
    <col min="8192" max="8192" width="12.33203125" style="140" customWidth="1"/>
    <col min="8193" max="8193" width="8.1640625" style="140" customWidth="1"/>
    <col min="8194" max="8194" width="13.5" style="140" customWidth="1"/>
    <col min="8195" max="8195" width="12.83203125" style="140" customWidth="1"/>
    <col min="8196" max="8196" width="10.83203125" style="140" customWidth="1"/>
    <col min="8197" max="8197" width="15.1640625" style="140" customWidth="1"/>
    <col min="8198" max="8198" width="18.6640625" style="140" bestFit="1" customWidth="1"/>
    <col min="8199" max="8199" width="11.6640625" style="140" customWidth="1"/>
    <col min="8200" max="8200" width="18.83203125" style="140" customWidth="1"/>
    <col min="8201" max="8201" width="13" style="140" customWidth="1"/>
    <col min="8202" max="8202" width="123.83203125" style="140" customWidth="1"/>
    <col min="8203" max="8203" width="16.6640625" style="140" customWidth="1"/>
    <col min="8204" max="8204" width="22.6640625" style="140" customWidth="1"/>
    <col min="8205" max="8205" width="27" style="140" customWidth="1"/>
    <col min="8206" max="8206" width="18.5" style="140" bestFit="1" customWidth="1"/>
    <col min="8207" max="8445" width="12" style="140"/>
    <col min="8446" max="8446" width="6.33203125" style="140" customWidth="1"/>
    <col min="8447" max="8447" width="9.1640625" style="140" customWidth="1"/>
    <col min="8448" max="8448" width="12.33203125" style="140" customWidth="1"/>
    <col min="8449" max="8449" width="8.1640625" style="140" customWidth="1"/>
    <col min="8450" max="8450" width="13.5" style="140" customWidth="1"/>
    <col min="8451" max="8451" width="12.83203125" style="140" customWidth="1"/>
    <col min="8452" max="8452" width="10.83203125" style="140" customWidth="1"/>
    <col min="8453" max="8453" width="15.1640625" style="140" customWidth="1"/>
    <col min="8454" max="8454" width="18.6640625" style="140" bestFit="1" customWidth="1"/>
    <col min="8455" max="8455" width="11.6640625" style="140" customWidth="1"/>
    <col min="8456" max="8456" width="18.83203125" style="140" customWidth="1"/>
    <col min="8457" max="8457" width="13" style="140" customWidth="1"/>
    <col min="8458" max="8458" width="123.83203125" style="140" customWidth="1"/>
    <col min="8459" max="8459" width="16.6640625" style="140" customWidth="1"/>
    <col min="8460" max="8460" width="22.6640625" style="140" customWidth="1"/>
    <col min="8461" max="8461" width="27" style="140" customWidth="1"/>
    <col min="8462" max="8462" width="18.5" style="140" bestFit="1" customWidth="1"/>
    <col min="8463" max="8701" width="12" style="140"/>
    <col min="8702" max="8702" width="6.33203125" style="140" customWidth="1"/>
    <col min="8703" max="8703" width="9.1640625" style="140" customWidth="1"/>
    <col min="8704" max="8704" width="12.33203125" style="140" customWidth="1"/>
    <col min="8705" max="8705" width="8.1640625" style="140" customWidth="1"/>
    <col min="8706" max="8706" width="13.5" style="140" customWidth="1"/>
    <col min="8707" max="8707" width="12.83203125" style="140" customWidth="1"/>
    <col min="8708" max="8708" width="10.83203125" style="140" customWidth="1"/>
    <col min="8709" max="8709" width="15.1640625" style="140" customWidth="1"/>
    <col min="8710" max="8710" width="18.6640625" style="140" bestFit="1" customWidth="1"/>
    <col min="8711" max="8711" width="11.6640625" style="140" customWidth="1"/>
    <col min="8712" max="8712" width="18.83203125" style="140" customWidth="1"/>
    <col min="8713" max="8713" width="13" style="140" customWidth="1"/>
    <col min="8714" max="8714" width="123.83203125" style="140" customWidth="1"/>
    <col min="8715" max="8715" width="16.6640625" style="140" customWidth="1"/>
    <col min="8716" max="8716" width="22.6640625" style="140" customWidth="1"/>
    <col min="8717" max="8717" width="27" style="140" customWidth="1"/>
    <col min="8718" max="8718" width="18.5" style="140" bestFit="1" customWidth="1"/>
    <col min="8719" max="8957" width="12" style="140"/>
    <col min="8958" max="8958" width="6.33203125" style="140" customWidth="1"/>
    <col min="8959" max="8959" width="9.1640625" style="140" customWidth="1"/>
    <col min="8960" max="8960" width="12.33203125" style="140" customWidth="1"/>
    <col min="8961" max="8961" width="8.1640625" style="140" customWidth="1"/>
    <col min="8962" max="8962" width="13.5" style="140" customWidth="1"/>
    <col min="8963" max="8963" width="12.83203125" style="140" customWidth="1"/>
    <col min="8964" max="8964" width="10.83203125" style="140" customWidth="1"/>
    <col min="8965" max="8965" width="15.1640625" style="140" customWidth="1"/>
    <col min="8966" max="8966" width="18.6640625" style="140" bestFit="1" customWidth="1"/>
    <col min="8967" max="8967" width="11.6640625" style="140" customWidth="1"/>
    <col min="8968" max="8968" width="18.83203125" style="140" customWidth="1"/>
    <col min="8969" max="8969" width="13" style="140" customWidth="1"/>
    <col min="8970" max="8970" width="123.83203125" style="140" customWidth="1"/>
    <col min="8971" max="8971" width="16.6640625" style="140" customWidth="1"/>
    <col min="8972" max="8972" width="22.6640625" style="140" customWidth="1"/>
    <col min="8973" max="8973" width="27" style="140" customWidth="1"/>
    <col min="8974" max="8974" width="18.5" style="140" bestFit="1" customWidth="1"/>
    <col min="8975" max="9213" width="12" style="140"/>
    <col min="9214" max="9214" width="6.33203125" style="140" customWidth="1"/>
    <col min="9215" max="9215" width="9.1640625" style="140" customWidth="1"/>
    <col min="9216" max="9216" width="12.33203125" style="140" customWidth="1"/>
    <col min="9217" max="9217" width="8.1640625" style="140" customWidth="1"/>
    <col min="9218" max="9218" width="13.5" style="140" customWidth="1"/>
    <col min="9219" max="9219" width="12.83203125" style="140" customWidth="1"/>
    <col min="9220" max="9220" width="10.83203125" style="140" customWidth="1"/>
    <col min="9221" max="9221" width="15.1640625" style="140" customWidth="1"/>
    <col min="9222" max="9222" width="18.6640625" style="140" bestFit="1" customWidth="1"/>
    <col min="9223" max="9223" width="11.6640625" style="140" customWidth="1"/>
    <col min="9224" max="9224" width="18.83203125" style="140" customWidth="1"/>
    <col min="9225" max="9225" width="13" style="140" customWidth="1"/>
    <col min="9226" max="9226" width="123.83203125" style="140" customWidth="1"/>
    <col min="9227" max="9227" width="16.6640625" style="140" customWidth="1"/>
    <col min="9228" max="9228" width="22.6640625" style="140" customWidth="1"/>
    <col min="9229" max="9229" width="27" style="140" customWidth="1"/>
    <col min="9230" max="9230" width="18.5" style="140" bestFit="1" customWidth="1"/>
    <col min="9231" max="9469" width="12" style="140"/>
    <col min="9470" max="9470" width="6.33203125" style="140" customWidth="1"/>
    <col min="9471" max="9471" width="9.1640625" style="140" customWidth="1"/>
    <col min="9472" max="9472" width="12.33203125" style="140" customWidth="1"/>
    <col min="9473" max="9473" width="8.1640625" style="140" customWidth="1"/>
    <col min="9474" max="9474" width="13.5" style="140" customWidth="1"/>
    <col min="9475" max="9475" width="12.83203125" style="140" customWidth="1"/>
    <col min="9476" max="9476" width="10.83203125" style="140" customWidth="1"/>
    <col min="9477" max="9477" width="15.1640625" style="140" customWidth="1"/>
    <col min="9478" max="9478" width="18.6640625" style="140" bestFit="1" customWidth="1"/>
    <col min="9479" max="9479" width="11.6640625" style="140" customWidth="1"/>
    <col min="9480" max="9480" width="18.83203125" style="140" customWidth="1"/>
    <col min="9481" max="9481" width="13" style="140" customWidth="1"/>
    <col min="9482" max="9482" width="123.83203125" style="140" customWidth="1"/>
    <col min="9483" max="9483" width="16.6640625" style="140" customWidth="1"/>
    <col min="9484" max="9484" width="22.6640625" style="140" customWidth="1"/>
    <col min="9485" max="9485" width="27" style="140" customWidth="1"/>
    <col min="9486" max="9486" width="18.5" style="140" bestFit="1" customWidth="1"/>
    <col min="9487" max="9725" width="12" style="140"/>
    <col min="9726" max="9726" width="6.33203125" style="140" customWidth="1"/>
    <col min="9727" max="9727" width="9.1640625" style="140" customWidth="1"/>
    <col min="9728" max="9728" width="12.33203125" style="140" customWidth="1"/>
    <col min="9729" max="9729" width="8.1640625" style="140" customWidth="1"/>
    <col min="9730" max="9730" width="13.5" style="140" customWidth="1"/>
    <col min="9731" max="9731" width="12.83203125" style="140" customWidth="1"/>
    <col min="9732" max="9732" width="10.83203125" style="140" customWidth="1"/>
    <col min="9733" max="9733" width="15.1640625" style="140" customWidth="1"/>
    <col min="9734" max="9734" width="18.6640625" style="140" bestFit="1" customWidth="1"/>
    <col min="9735" max="9735" width="11.6640625" style="140" customWidth="1"/>
    <col min="9736" max="9736" width="18.83203125" style="140" customWidth="1"/>
    <col min="9737" max="9737" width="13" style="140" customWidth="1"/>
    <col min="9738" max="9738" width="123.83203125" style="140" customWidth="1"/>
    <col min="9739" max="9739" width="16.6640625" style="140" customWidth="1"/>
    <col min="9740" max="9740" width="22.6640625" style="140" customWidth="1"/>
    <col min="9741" max="9741" width="27" style="140" customWidth="1"/>
    <col min="9742" max="9742" width="18.5" style="140" bestFit="1" customWidth="1"/>
    <col min="9743" max="9981" width="12" style="140"/>
    <col min="9982" max="9982" width="6.33203125" style="140" customWidth="1"/>
    <col min="9983" max="9983" width="9.1640625" style="140" customWidth="1"/>
    <col min="9984" max="9984" width="12.33203125" style="140" customWidth="1"/>
    <col min="9985" max="9985" width="8.1640625" style="140" customWidth="1"/>
    <col min="9986" max="9986" width="13.5" style="140" customWidth="1"/>
    <col min="9987" max="9987" width="12.83203125" style="140" customWidth="1"/>
    <col min="9988" max="9988" width="10.83203125" style="140" customWidth="1"/>
    <col min="9989" max="9989" width="15.1640625" style="140" customWidth="1"/>
    <col min="9990" max="9990" width="18.6640625" style="140" bestFit="1" customWidth="1"/>
    <col min="9991" max="9991" width="11.6640625" style="140" customWidth="1"/>
    <col min="9992" max="9992" width="18.83203125" style="140" customWidth="1"/>
    <col min="9993" max="9993" width="13" style="140" customWidth="1"/>
    <col min="9994" max="9994" width="123.83203125" style="140" customWidth="1"/>
    <col min="9995" max="9995" width="16.6640625" style="140" customWidth="1"/>
    <col min="9996" max="9996" width="22.6640625" style="140" customWidth="1"/>
    <col min="9997" max="9997" width="27" style="140" customWidth="1"/>
    <col min="9998" max="9998" width="18.5" style="140" bestFit="1" customWidth="1"/>
    <col min="9999" max="10237" width="12" style="140"/>
    <col min="10238" max="10238" width="6.33203125" style="140" customWidth="1"/>
    <col min="10239" max="10239" width="9.1640625" style="140" customWidth="1"/>
    <col min="10240" max="10240" width="12.33203125" style="140" customWidth="1"/>
    <col min="10241" max="10241" width="8.1640625" style="140" customWidth="1"/>
    <col min="10242" max="10242" width="13.5" style="140" customWidth="1"/>
    <col min="10243" max="10243" width="12.83203125" style="140" customWidth="1"/>
    <col min="10244" max="10244" width="10.83203125" style="140" customWidth="1"/>
    <col min="10245" max="10245" width="15.1640625" style="140" customWidth="1"/>
    <col min="10246" max="10246" width="18.6640625" style="140" bestFit="1" customWidth="1"/>
    <col min="10247" max="10247" width="11.6640625" style="140" customWidth="1"/>
    <col min="10248" max="10248" width="18.83203125" style="140" customWidth="1"/>
    <col min="10249" max="10249" width="13" style="140" customWidth="1"/>
    <col min="10250" max="10250" width="123.83203125" style="140" customWidth="1"/>
    <col min="10251" max="10251" width="16.6640625" style="140" customWidth="1"/>
    <col min="10252" max="10252" width="22.6640625" style="140" customWidth="1"/>
    <col min="10253" max="10253" width="27" style="140" customWidth="1"/>
    <col min="10254" max="10254" width="18.5" style="140" bestFit="1" customWidth="1"/>
    <col min="10255" max="10493" width="12" style="140"/>
    <col min="10494" max="10494" width="6.33203125" style="140" customWidth="1"/>
    <col min="10495" max="10495" width="9.1640625" style="140" customWidth="1"/>
    <col min="10496" max="10496" width="12.33203125" style="140" customWidth="1"/>
    <col min="10497" max="10497" width="8.1640625" style="140" customWidth="1"/>
    <col min="10498" max="10498" width="13.5" style="140" customWidth="1"/>
    <col min="10499" max="10499" width="12.83203125" style="140" customWidth="1"/>
    <col min="10500" max="10500" width="10.83203125" style="140" customWidth="1"/>
    <col min="10501" max="10501" width="15.1640625" style="140" customWidth="1"/>
    <col min="10502" max="10502" width="18.6640625" style="140" bestFit="1" customWidth="1"/>
    <col min="10503" max="10503" width="11.6640625" style="140" customWidth="1"/>
    <col min="10504" max="10504" width="18.83203125" style="140" customWidth="1"/>
    <col min="10505" max="10505" width="13" style="140" customWidth="1"/>
    <col min="10506" max="10506" width="123.83203125" style="140" customWidth="1"/>
    <col min="10507" max="10507" width="16.6640625" style="140" customWidth="1"/>
    <col min="10508" max="10508" width="22.6640625" style="140" customWidth="1"/>
    <col min="10509" max="10509" width="27" style="140" customWidth="1"/>
    <col min="10510" max="10510" width="18.5" style="140" bestFit="1" customWidth="1"/>
    <col min="10511" max="10749" width="12" style="140"/>
    <col min="10750" max="10750" width="6.33203125" style="140" customWidth="1"/>
    <col min="10751" max="10751" width="9.1640625" style="140" customWidth="1"/>
    <col min="10752" max="10752" width="12.33203125" style="140" customWidth="1"/>
    <col min="10753" max="10753" width="8.1640625" style="140" customWidth="1"/>
    <col min="10754" max="10754" width="13.5" style="140" customWidth="1"/>
    <col min="10755" max="10755" width="12.83203125" style="140" customWidth="1"/>
    <col min="10756" max="10756" width="10.83203125" style="140" customWidth="1"/>
    <col min="10757" max="10757" width="15.1640625" style="140" customWidth="1"/>
    <col min="10758" max="10758" width="18.6640625" style="140" bestFit="1" customWidth="1"/>
    <col min="10759" max="10759" width="11.6640625" style="140" customWidth="1"/>
    <col min="10760" max="10760" width="18.83203125" style="140" customWidth="1"/>
    <col min="10761" max="10761" width="13" style="140" customWidth="1"/>
    <col min="10762" max="10762" width="123.83203125" style="140" customWidth="1"/>
    <col min="10763" max="10763" width="16.6640625" style="140" customWidth="1"/>
    <col min="10764" max="10764" width="22.6640625" style="140" customWidth="1"/>
    <col min="10765" max="10765" width="27" style="140" customWidth="1"/>
    <col min="10766" max="10766" width="18.5" style="140" bestFit="1" customWidth="1"/>
    <col min="10767" max="11005" width="12" style="140"/>
    <col min="11006" max="11006" width="6.33203125" style="140" customWidth="1"/>
    <col min="11007" max="11007" width="9.1640625" style="140" customWidth="1"/>
    <col min="11008" max="11008" width="12.33203125" style="140" customWidth="1"/>
    <col min="11009" max="11009" width="8.1640625" style="140" customWidth="1"/>
    <col min="11010" max="11010" width="13.5" style="140" customWidth="1"/>
    <col min="11011" max="11011" width="12.83203125" style="140" customWidth="1"/>
    <col min="11012" max="11012" width="10.83203125" style="140" customWidth="1"/>
    <col min="11013" max="11013" width="15.1640625" style="140" customWidth="1"/>
    <col min="11014" max="11014" width="18.6640625" style="140" bestFit="1" customWidth="1"/>
    <col min="11015" max="11015" width="11.6640625" style="140" customWidth="1"/>
    <col min="11016" max="11016" width="18.83203125" style="140" customWidth="1"/>
    <col min="11017" max="11017" width="13" style="140" customWidth="1"/>
    <col min="11018" max="11018" width="123.83203125" style="140" customWidth="1"/>
    <col min="11019" max="11019" width="16.6640625" style="140" customWidth="1"/>
    <col min="11020" max="11020" width="22.6640625" style="140" customWidth="1"/>
    <col min="11021" max="11021" width="27" style="140" customWidth="1"/>
    <col min="11022" max="11022" width="18.5" style="140" bestFit="1" customWidth="1"/>
    <col min="11023" max="11261" width="12" style="140"/>
    <col min="11262" max="11262" width="6.33203125" style="140" customWidth="1"/>
    <col min="11263" max="11263" width="9.1640625" style="140" customWidth="1"/>
    <col min="11264" max="11264" width="12.33203125" style="140" customWidth="1"/>
    <col min="11265" max="11265" width="8.1640625" style="140" customWidth="1"/>
    <col min="11266" max="11266" width="13.5" style="140" customWidth="1"/>
    <col min="11267" max="11267" width="12.83203125" style="140" customWidth="1"/>
    <col min="11268" max="11268" width="10.83203125" style="140" customWidth="1"/>
    <col min="11269" max="11269" width="15.1640625" style="140" customWidth="1"/>
    <col min="11270" max="11270" width="18.6640625" style="140" bestFit="1" customWidth="1"/>
    <col min="11271" max="11271" width="11.6640625" style="140" customWidth="1"/>
    <col min="11272" max="11272" width="18.83203125" style="140" customWidth="1"/>
    <col min="11273" max="11273" width="13" style="140" customWidth="1"/>
    <col min="11274" max="11274" width="123.83203125" style="140" customWidth="1"/>
    <col min="11275" max="11275" width="16.6640625" style="140" customWidth="1"/>
    <col min="11276" max="11276" width="22.6640625" style="140" customWidth="1"/>
    <col min="11277" max="11277" width="27" style="140" customWidth="1"/>
    <col min="11278" max="11278" width="18.5" style="140" bestFit="1" customWidth="1"/>
    <col min="11279" max="11517" width="12" style="140"/>
    <col min="11518" max="11518" width="6.33203125" style="140" customWidth="1"/>
    <col min="11519" max="11519" width="9.1640625" style="140" customWidth="1"/>
    <col min="11520" max="11520" width="12.33203125" style="140" customWidth="1"/>
    <col min="11521" max="11521" width="8.1640625" style="140" customWidth="1"/>
    <col min="11522" max="11522" width="13.5" style="140" customWidth="1"/>
    <col min="11523" max="11523" width="12.83203125" style="140" customWidth="1"/>
    <col min="11524" max="11524" width="10.83203125" style="140" customWidth="1"/>
    <col min="11525" max="11525" width="15.1640625" style="140" customWidth="1"/>
    <col min="11526" max="11526" width="18.6640625" style="140" bestFit="1" customWidth="1"/>
    <col min="11527" max="11527" width="11.6640625" style="140" customWidth="1"/>
    <col min="11528" max="11528" width="18.83203125" style="140" customWidth="1"/>
    <col min="11529" max="11529" width="13" style="140" customWidth="1"/>
    <col min="11530" max="11530" width="123.83203125" style="140" customWidth="1"/>
    <col min="11531" max="11531" width="16.6640625" style="140" customWidth="1"/>
    <col min="11532" max="11532" width="22.6640625" style="140" customWidth="1"/>
    <col min="11533" max="11533" width="27" style="140" customWidth="1"/>
    <col min="11534" max="11534" width="18.5" style="140" bestFit="1" customWidth="1"/>
    <col min="11535" max="11773" width="12" style="140"/>
    <col min="11774" max="11774" width="6.33203125" style="140" customWidth="1"/>
    <col min="11775" max="11775" width="9.1640625" style="140" customWidth="1"/>
    <col min="11776" max="11776" width="12.33203125" style="140" customWidth="1"/>
    <col min="11777" max="11777" width="8.1640625" style="140" customWidth="1"/>
    <col min="11778" max="11778" width="13.5" style="140" customWidth="1"/>
    <col min="11779" max="11779" width="12.83203125" style="140" customWidth="1"/>
    <col min="11780" max="11780" width="10.83203125" style="140" customWidth="1"/>
    <col min="11781" max="11781" width="15.1640625" style="140" customWidth="1"/>
    <col min="11782" max="11782" width="18.6640625" style="140" bestFit="1" customWidth="1"/>
    <col min="11783" max="11783" width="11.6640625" style="140" customWidth="1"/>
    <col min="11784" max="11784" width="18.83203125" style="140" customWidth="1"/>
    <col min="11785" max="11785" width="13" style="140" customWidth="1"/>
    <col min="11786" max="11786" width="123.83203125" style="140" customWidth="1"/>
    <col min="11787" max="11787" width="16.6640625" style="140" customWidth="1"/>
    <col min="11788" max="11788" width="22.6640625" style="140" customWidth="1"/>
    <col min="11789" max="11789" width="27" style="140" customWidth="1"/>
    <col min="11790" max="11790" width="18.5" style="140" bestFit="1" customWidth="1"/>
    <col min="11791" max="12029" width="12" style="140"/>
    <col min="12030" max="12030" width="6.33203125" style="140" customWidth="1"/>
    <col min="12031" max="12031" width="9.1640625" style="140" customWidth="1"/>
    <col min="12032" max="12032" width="12.33203125" style="140" customWidth="1"/>
    <col min="12033" max="12033" width="8.1640625" style="140" customWidth="1"/>
    <col min="12034" max="12034" width="13.5" style="140" customWidth="1"/>
    <col min="12035" max="12035" width="12.83203125" style="140" customWidth="1"/>
    <col min="12036" max="12036" width="10.83203125" style="140" customWidth="1"/>
    <col min="12037" max="12037" width="15.1640625" style="140" customWidth="1"/>
    <col min="12038" max="12038" width="18.6640625" style="140" bestFit="1" customWidth="1"/>
    <col min="12039" max="12039" width="11.6640625" style="140" customWidth="1"/>
    <col min="12040" max="12040" width="18.83203125" style="140" customWidth="1"/>
    <col min="12041" max="12041" width="13" style="140" customWidth="1"/>
    <col min="12042" max="12042" width="123.83203125" style="140" customWidth="1"/>
    <col min="12043" max="12043" width="16.6640625" style="140" customWidth="1"/>
    <col min="12044" max="12044" width="22.6640625" style="140" customWidth="1"/>
    <col min="12045" max="12045" width="27" style="140" customWidth="1"/>
    <col min="12046" max="12046" width="18.5" style="140" bestFit="1" customWidth="1"/>
    <col min="12047" max="12285" width="12" style="140"/>
    <col min="12286" max="12286" width="6.33203125" style="140" customWidth="1"/>
    <col min="12287" max="12287" width="9.1640625" style="140" customWidth="1"/>
    <col min="12288" max="12288" width="12.33203125" style="140" customWidth="1"/>
    <col min="12289" max="12289" width="8.1640625" style="140" customWidth="1"/>
    <col min="12290" max="12290" width="13.5" style="140" customWidth="1"/>
    <col min="12291" max="12291" width="12.83203125" style="140" customWidth="1"/>
    <col min="12292" max="12292" width="10.83203125" style="140" customWidth="1"/>
    <col min="12293" max="12293" width="15.1640625" style="140" customWidth="1"/>
    <col min="12294" max="12294" width="18.6640625" style="140" bestFit="1" customWidth="1"/>
    <col min="12295" max="12295" width="11.6640625" style="140" customWidth="1"/>
    <col min="12296" max="12296" width="18.83203125" style="140" customWidth="1"/>
    <col min="12297" max="12297" width="13" style="140" customWidth="1"/>
    <col min="12298" max="12298" width="123.83203125" style="140" customWidth="1"/>
    <col min="12299" max="12299" width="16.6640625" style="140" customWidth="1"/>
    <col min="12300" max="12300" width="22.6640625" style="140" customWidth="1"/>
    <col min="12301" max="12301" width="27" style="140" customWidth="1"/>
    <col min="12302" max="12302" width="18.5" style="140" bestFit="1" customWidth="1"/>
    <col min="12303" max="12541" width="12" style="140"/>
    <col min="12542" max="12542" width="6.33203125" style="140" customWidth="1"/>
    <col min="12543" max="12543" width="9.1640625" style="140" customWidth="1"/>
    <col min="12544" max="12544" width="12.33203125" style="140" customWidth="1"/>
    <col min="12545" max="12545" width="8.1640625" style="140" customWidth="1"/>
    <col min="12546" max="12546" width="13.5" style="140" customWidth="1"/>
    <col min="12547" max="12547" width="12.83203125" style="140" customWidth="1"/>
    <col min="12548" max="12548" width="10.83203125" style="140" customWidth="1"/>
    <col min="12549" max="12549" width="15.1640625" style="140" customWidth="1"/>
    <col min="12550" max="12550" width="18.6640625" style="140" bestFit="1" customWidth="1"/>
    <col min="12551" max="12551" width="11.6640625" style="140" customWidth="1"/>
    <col min="12552" max="12552" width="18.83203125" style="140" customWidth="1"/>
    <col min="12553" max="12553" width="13" style="140" customWidth="1"/>
    <col min="12554" max="12554" width="123.83203125" style="140" customWidth="1"/>
    <col min="12555" max="12555" width="16.6640625" style="140" customWidth="1"/>
    <col min="12556" max="12556" width="22.6640625" style="140" customWidth="1"/>
    <col min="12557" max="12557" width="27" style="140" customWidth="1"/>
    <col min="12558" max="12558" width="18.5" style="140" bestFit="1" customWidth="1"/>
    <col min="12559" max="12797" width="12" style="140"/>
    <col min="12798" max="12798" width="6.33203125" style="140" customWidth="1"/>
    <col min="12799" max="12799" width="9.1640625" style="140" customWidth="1"/>
    <col min="12800" max="12800" width="12.33203125" style="140" customWidth="1"/>
    <col min="12801" max="12801" width="8.1640625" style="140" customWidth="1"/>
    <col min="12802" max="12802" width="13.5" style="140" customWidth="1"/>
    <col min="12803" max="12803" width="12.83203125" style="140" customWidth="1"/>
    <col min="12804" max="12804" width="10.83203125" style="140" customWidth="1"/>
    <col min="12805" max="12805" width="15.1640625" style="140" customWidth="1"/>
    <col min="12806" max="12806" width="18.6640625" style="140" bestFit="1" customWidth="1"/>
    <col min="12807" max="12807" width="11.6640625" style="140" customWidth="1"/>
    <col min="12808" max="12808" width="18.83203125" style="140" customWidth="1"/>
    <col min="12809" max="12809" width="13" style="140" customWidth="1"/>
    <col min="12810" max="12810" width="123.83203125" style="140" customWidth="1"/>
    <col min="12811" max="12811" width="16.6640625" style="140" customWidth="1"/>
    <col min="12812" max="12812" width="22.6640625" style="140" customWidth="1"/>
    <col min="12813" max="12813" width="27" style="140" customWidth="1"/>
    <col min="12814" max="12814" width="18.5" style="140" bestFit="1" customWidth="1"/>
    <col min="12815" max="13053" width="12" style="140"/>
    <col min="13054" max="13054" width="6.33203125" style="140" customWidth="1"/>
    <col min="13055" max="13055" width="9.1640625" style="140" customWidth="1"/>
    <col min="13056" max="13056" width="12.33203125" style="140" customWidth="1"/>
    <col min="13057" max="13057" width="8.1640625" style="140" customWidth="1"/>
    <col min="13058" max="13058" width="13.5" style="140" customWidth="1"/>
    <col min="13059" max="13059" width="12.83203125" style="140" customWidth="1"/>
    <col min="13060" max="13060" width="10.83203125" style="140" customWidth="1"/>
    <col min="13061" max="13061" width="15.1640625" style="140" customWidth="1"/>
    <col min="13062" max="13062" width="18.6640625" style="140" bestFit="1" customWidth="1"/>
    <col min="13063" max="13063" width="11.6640625" style="140" customWidth="1"/>
    <col min="13064" max="13064" width="18.83203125" style="140" customWidth="1"/>
    <col min="13065" max="13065" width="13" style="140" customWidth="1"/>
    <col min="13066" max="13066" width="123.83203125" style="140" customWidth="1"/>
    <col min="13067" max="13067" width="16.6640625" style="140" customWidth="1"/>
    <col min="13068" max="13068" width="22.6640625" style="140" customWidth="1"/>
    <col min="13069" max="13069" width="27" style="140" customWidth="1"/>
    <col min="13070" max="13070" width="18.5" style="140" bestFit="1" customWidth="1"/>
    <col min="13071" max="13309" width="12" style="140"/>
    <col min="13310" max="13310" width="6.33203125" style="140" customWidth="1"/>
    <col min="13311" max="13311" width="9.1640625" style="140" customWidth="1"/>
    <col min="13312" max="13312" width="12.33203125" style="140" customWidth="1"/>
    <col min="13313" max="13313" width="8.1640625" style="140" customWidth="1"/>
    <col min="13314" max="13314" width="13.5" style="140" customWidth="1"/>
    <col min="13315" max="13315" width="12.83203125" style="140" customWidth="1"/>
    <col min="13316" max="13316" width="10.83203125" style="140" customWidth="1"/>
    <col min="13317" max="13317" width="15.1640625" style="140" customWidth="1"/>
    <col min="13318" max="13318" width="18.6640625" style="140" bestFit="1" customWidth="1"/>
    <col min="13319" max="13319" width="11.6640625" style="140" customWidth="1"/>
    <col min="13320" max="13320" width="18.83203125" style="140" customWidth="1"/>
    <col min="13321" max="13321" width="13" style="140" customWidth="1"/>
    <col min="13322" max="13322" width="123.83203125" style="140" customWidth="1"/>
    <col min="13323" max="13323" width="16.6640625" style="140" customWidth="1"/>
    <col min="13324" max="13324" width="22.6640625" style="140" customWidth="1"/>
    <col min="13325" max="13325" width="27" style="140" customWidth="1"/>
    <col min="13326" max="13326" width="18.5" style="140" bestFit="1" customWidth="1"/>
    <col min="13327" max="13565" width="12" style="140"/>
    <col min="13566" max="13566" width="6.33203125" style="140" customWidth="1"/>
    <col min="13567" max="13567" width="9.1640625" style="140" customWidth="1"/>
    <col min="13568" max="13568" width="12.33203125" style="140" customWidth="1"/>
    <col min="13569" max="13569" width="8.1640625" style="140" customWidth="1"/>
    <col min="13570" max="13570" width="13.5" style="140" customWidth="1"/>
    <col min="13571" max="13571" width="12.83203125" style="140" customWidth="1"/>
    <col min="13572" max="13572" width="10.83203125" style="140" customWidth="1"/>
    <col min="13573" max="13573" width="15.1640625" style="140" customWidth="1"/>
    <col min="13574" max="13574" width="18.6640625" style="140" bestFit="1" customWidth="1"/>
    <col min="13575" max="13575" width="11.6640625" style="140" customWidth="1"/>
    <col min="13576" max="13576" width="18.83203125" style="140" customWidth="1"/>
    <col min="13577" max="13577" width="13" style="140" customWidth="1"/>
    <col min="13578" max="13578" width="123.83203125" style="140" customWidth="1"/>
    <col min="13579" max="13579" width="16.6640625" style="140" customWidth="1"/>
    <col min="13580" max="13580" width="22.6640625" style="140" customWidth="1"/>
    <col min="13581" max="13581" width="27" style="140" customWidth="1"/>
    <col min="13582" max="13582" width="18.5" style="140" bestFit="1" customWidth="1"/>
    <col min="13583" max="13821" width="12" style="140"/>
    <col min="13822" max="13822" width="6.33203125" style="140" customWidth="1"/>
    <col min="13823" max="13823" width="9.1640625" style="140" customWidth="1"/>
    <col min="13824" max="13824" width="12.33203125" style="140" customWidth="1"/>
    <col min="13825" max="13825" width="8.1640625" style="140" customWidth="1"/>
    <col min="13826" max="13826" width="13.5" style="140" customWidth="1"/>
    <col min="13827" max="13827" width="12.83203125" style="140" customWidth="1"/>
    <col min="13828" max="13828" width="10.83203125" style="140" customWidth="1"/>
    <col min="13829" max="13829" width="15.1640625" style="140" customWidth="1"/>
    <col min="13830" max="13830" width="18.6640625" style="140" bestFit="1" customWidth="1"/>
    <col min="13831" max="13831" width="11.6640625" style="140" customWidth="1"/>
    <col min="13832" max="13832" width="18.83203125" style="140" customWidth="1"/>
    <col min="13833" max="13833" width="13" style="140" customWidth="1"/>
    <col min="13834" max="13834" width="123.83203125" style="140" customWidth="1"/>
    <col min="13835" max="13835" width="16.6640625" style="140" customWidth="1"/>
    <col min="13836" max="13836" width="22.6640625" style="140" customWidth="1"/>
    <col min="13837" max="13837" width="27" style="140" customWidth="1"/>
    <col min="13838" max="13838" width="18.5" style="140" bestFit="1" customWidth="1"/>
    <col min="13839" max="14077" width="12" style="140"/>
    <col min="14078" max="14078" width="6.33203125" style="140" customWidth="1"/>
    <col min="14079" max="14079" width="9.1640625" style="140" customWidth="1"/>
    <col min="14080" max="14080" width="12.33203125" style="140" customWidth="1"/>
    <col min="14081" max="14081" width="8.1640625" style="140" customWidth="1"/>
    <col min="14082" max="14082" width="13.5" style="140" customWidth="1"/>
    <col min="14083" max="14083" width="12.83203125" style="140" customWidth="1"/>
    <col min="14084" max="14084" width="10.83203125" style="140" customWidth="1"/>
    <col min="14085" max="14085" width="15.1640625" style="140" customWidth="1"/>
    <col min="14086" max="14086" width="18.6640625" style="140" bestFit="1" customWidth="1"/>
    <col min="14087" max="14087" width="11.6640625" style="140" customWidth="1"/>
    <col min="14088" max="14088" width="18.83203125" style="140" customWidth="1"/>
    <col min="14089" max="14089" width="13" style="140" customWidth="1"/>
    <col min="14090" max="14090" width="123.83203125" style="140" customWidth="1"/>
    <col min="14091" max="14091" width="16.6640625" style="140" customWidth="1"/>
    <col min="14092" max="14092" width="22.6640625" style="140" customWidth="1"/>
    <col min="14093" max="14093" width="27" style="140" customWidth="1"/>
    <col min="14094" max="14094" width="18.5" style="140" bestFit="1" customWidth="1"/>
    <col min="14095" max="14333" width="12" style="140"/>
    <col min="14334" max="14334" width="6.33203125" style="140" customWidth="1"/>
    <col min="14335" max="14335" width="9.1640625" style="140" customWidth="1"/>
    <col min="14336" max="14336" width="12.33203125" style="140" customWidth="1"/>
    <col min="14337" max="14337" width="8.1640625" style="140" customWidth="1"/>
    <col min="14338" max="14338" width="13.5" style="140" customWidth="1"/>
    <col min="14339" max="14339" width="12.83203125" style="140" customWidth="1"/>
    <col min="14340" max="14340" width="10.83203125" style="140" customWidth="1"/>
    <col min="14341" max="14341" width="15.1640625" style="140" customWidth="1"/>
    <col min="14342" max="14342" width="18.6640625" style="140" bestFit="1" customWidth="1"/>
    <col min="14343" max="14343" width="11.6640625" style="140" customWidth="1"/>
    <col min="14344" max="14344" width="18.83203125" style="140" customWidth="1"/>
    <col min="14345" max="14345" width="13" style="140" customWidth="1"/>
    <col min="14346" max="14346" width="123.83203125" style="140" customWidth="1"/>
    <col min="14347" max="14347" width="16.6640625" style="140" customWidth="1"/>
    <col min="14348" max="14348" width="22.6640625" style="140" customWidth="1"/>
    <col min="14349" max="14349" width="27" style="140" customWidth="1"/>
    <col min="14350" max="14350" width="18.5" style="140" bestFit="1" customWidth="1"/>
    <col min="14351" max="14589" width="12" style="140"/>
    <col min="14590" max="14590" width="6.33203125" style="140" customWidth="1"/>
    <col min="14591" max="14591" width="9.1640625" style="140" customWidth="1"/>
    <col min="14592" max="14592" width="12.33203125" style="140" customWidth="1"/>
    <col min="14593" max="14593" width="8.1640625" style="140" customWidth="1"/>
    <col min="14594" max="14594" width="13.5" style="140" customWidth="1"/>
    <col min="14595" max="14595" width="12.83203125" style="140" customWidth="1"/>
    <col min="14596" max="14596" width="10.83203125" style="140" customWidth="1"/>
    <col min="14597" max="14597" width="15.1640625" style="140" customWidth="1"/>
    <col min="14598" max="14598" width="18.6640625" style="140" bestFit="1" customWidth="1"/>
    <col min="14599" max="14599" width="11.6640625" style="140" customWidth="1"/>
    <col min="14600" max="14600" width="18.83203125" style="140" customWidth="1"/>
    <col min="14601" max="14601" width="13" style="140" customWidth="1"/>
    <col min="14602" max="14602" width="123.83203125" style="140" customWidth="1"/>
    <col min="14603" max="14603" width="16.6640625" style="140" customWidth="1"/>
    <col min="14604" max="14604" width="22.6640625" style="140" customWidth="1"/>
    <col min="14605" max="14605" width="27" style="140" customWidth="1"/>
    <col min="14606" max="14606" width="18.5" style="140" bestFit="1" customWidth="1"/>
    <col min="14607" max="14845" width="12" style="140"/>
    <col min="14846" max="14846" width="6.33203125" style="140" customWidth="1"/>
    <col min="14847" max="14847" width="9.1640625" style="140" customWidth="1"/>
    <col min="14848" max="14848" width="12.33203125" style="140" customWidth="1"/>
    <col min="14849" max="14849" width="8.1640625" style="140" customWidth="1"/>
    <col min="14850" max="14850" width="13.5" style="140" customWidth="1"/>
    <col min="14851" max="14851" width="12.83203125" style="140" customWidth="1"/>
    <col min="14852" max="14852" width="10.83203125" style="140" customWidth="1"/>
    <col min="14853" max="14853" width="15.1640625" style="140" customWidth="1"/>
    <col min="14854" max="14854" width="18.6640625" style="140" bestFit="1" customWidth="1"/>
    <col min="14855" max="14855" width="11.6640625" style="140" customWidth="1"/>
    <col min="14856" max="14856" width="18.83203125" style="140" customWidth="1"/>
    <col min="14857" max="14857" width="13" style="140" customWidth="1"/>
    <col min="14858" max="14858" width="123.83203125" style="140" customWidth="1"/>
    <col min="14859" max="14859" width="16.6640625" style="140" customWidth="1"/>
    <col min="14860" max="14860" width="22.6640625" style="140" customWidth="1"/>
    <col min="14861" max="14861" width="27" style="140" customWidth="1"/>
    <col min="14862" max="14862" width="18.5" style="140" bestFit="1" customWidth="1"/>
    <col min="14863" max="15101" width="12" style="140"/>
    <col min="15102" max="15102" width="6.33203125" style="140" customWidth="1"/>
    <col min="15103" max="15103" width="9.1640625" style="140" customWidth="1"/>
    <col min="15104" max="15104" width="12.33203125" style="140" customWidth="1"/>
    <col min="15105" max="15105" width="8.1640625" style="140" customWidth="1"/>
    <col min="15106" max="15106" width="13.5" style="140" customWidth="1"/>
    <col min="15107" max="15107" width="12.83203125" style="140" customWidth="1"/>
    <col min="15108" max="15108" width="10.83203125" style="140" customWidth="1"/>
    <col min="15109" max="15109" width="15.1640625" style="140" customWidth="1"/>
    <col min="15110" max="15110" width="18.6640625" style="140" bestFit="1" customWidth="1"/>
    <col min="15111" max="15111" width="11.6640625" style="140" customWidth="1"/>
    <col min="15112" max="15112" width="18.83203125" style="140" customWidth="1"/>
    <col min="15113" max="15113" width="13" style="140" customWidth="1"/>
    <col min="15114" max="15114" width="123.83203125" style="140" customWidth="1"/>
    <col min="15115" max="15115" width="16.6640625" style="140" customWidth="1"/>
    <col min="15116" max="15116" width="22.6640625" style="140" customWidth="1"/>
    <col min="15117" max="15117" width="27" style="140" customWidth="1"/>
    <col min="15118" max="15118" width="18.5" style="140" bestFit="1" customWidth="1"/>
    <col min="15119" max="15357" width="12" style="140"/>
    <col min="15358" max="15358" width="6.33203125" style="140" customWidth="1"/>
    <col min="15359" max="15359" width="9.1640625" style="140" customWidth="1"/>
    <col min="15360" max="15360" width="12.33203125" style="140" customWidth="1"/>
    <col min="15361" max="15361" width="8.1640625" style="140" customWidth="1"/>
    <col min="15362" max="15362" width="13.5" style="140" customWidth="1"/>
    <col min="15363" max="15363" width="12.83203125" style="140" customWidth="1"/>
    <col min="15364" max="15364" width="10.83203125" style="140" customWidth="1"/>
    <col min="15365" max="15365" width="15.1640625" style="140" customWidth="1"/>
    <col min="15366" max="15366" width="18.6640625" style="140" bestFit="1" customWidth="1"/>
    <col min="15367" max="15367" width="11.6640625" style="140" customWidth="1"/>
    <col min="15368" max="15368" width="18.83203125" style="140" customWidth="1"/>
    <col min="15369" max="15369" width="13" style="140" customWidth="1"/>
    <col min="15370" max="15370" width="123.83203125" style="140" customWidth="1"/>
    <col min="15371" max="15371" width="16.6640625" style="140" customWidth="1"/>
    <col min="15372" max="15372" width="22.6640625" style="140" customWidth="1"/>
    <col min="15373" max="15373" width="27" style="140" customWidth="1"/>
    <col min="15374" max="15374" width="18.5" style="140" bestFit="1" customWidth="1"/>
    <col min="15375" max="15613" width="12" style="140"/>
    <col min="15614" max="15614" width="6.33203125" style="140" customWidth="1"/>
    <col min="15615" max="15615" width="9.1640625" style="140" customWidth="1"/>
    <col min="15616" max="15616" width="12.33203125" style="140" customWidth="1"/>
    <col min="15617" max="15617" width="8.1640625" style="140" customWidth="1"/>
    <col min="15618" max="15618" width="13.5" style="140" customWidth="1"/>
    <col min="15619" max="15619" width="12.83203125" style="140" customWidth="1"/>
    <col min="15620" max="15620" width="10.83203125" style="140" customWidth="1"/>
    <col min="15621" max="15621" width="15.1640625" style="140" customWidth="1"/>
    <col min="15622" max="15622" width="18.6640625" style="140" bestFit="1" customWidth="1"/>
    <col min="15623" max="15623" width="11.6640625" style="140" customWidth="1"/>
    <col min="15624" max="15624" width="18.83203125" style="140" customWidth="1"/>
    <col min="15625" max="15625" width="13" style="140" customWidth="1"/>
    <col min="15626" max="15626" width="123.83203125" style="140" customWidth="1"/>
    <col min="15627" max="15627" width="16.6640625" style="140" customWidth="1"/>
    <col min="15628" max="15628" width="22.6640625" style="140" customWidth="1"/>
    <col min="15629" max="15629" width="27" style="140" customWidth="1"/>
    <col min="15630" max="15630" width="18.5" style="140" bestFit="1" customWidth="1"/>
    <col min="15631" max="15869" width="12" style="140"/>
    <col min="15870" max="15870" width="6.33203125" style="140" customWidth="1"/>
    <col min="15871" max="15871" width="9.1640625" style="140" customWidth="1"/>
    <col min="15872" max="15872" width="12.33203125" style="140" customWidth="1"/>
    <col min="15873" max="15873" width="8.1640625" style="140" customWidth="1"/>
    <col min="15874" max="15874" width="13.5" style="140" customWidth="1"/>
    <col min="15875" max="15875" width="12.83203125" style="140" customWidth="1"/>
    <col min="15876" max="15876" width="10.83203125" style="140" customWidth="1"/>
    <col min="15877" max="15877" width="15.1640625" style="140" customWidth="1"/>
    <col min="15878" max="15878" width="18.6640625" style="140" bestFit="1" customWidth="1"/>
    <col min="15879" max="15879" width="11.6640625" style="140" customWidth="1"/>
    <col min="15880" max="15880" width="18.83203125" style="140" customWidth="1"/>
    <col min="15881" max="15881" width="13" style="140" customWidth="1"/>
    <col min="15882" max="15882" width="123.83203125" style="140" customWidth="1"/>
    <col min="15883" max="15883" width="16.6640625" style="140" customWidth="1"/>
    <col min="15884" max="15884" width="22.6640625" style="140" customWidth="1"/>
    <col min="15885" max="15885" width="27" style="140" customWidth="1"/>
    <col min="15886" max="15886" width="18.5" style="140" bestFit="1" customWidth="1"/>
    <col min="15887" max="16125" width="12" style="140"/>
    <col min="16126" max="16126" width="6.33203125" style="140" customWidth="1"/>
    <col min="16127" max="16127" width="9.1640625" style="140" customWidth="1"/>
    <col min="16128" max="16128" width="12.33203125" style="140" customWidth="1"/>
    <col min="16129" max="16129" width="8.1640625" style="140" customWidth="1"/>
    <col min="16130" max="16130" width="13.5" style="140" customWidth="1"/>
    <col min="16131" max="16131" width="12.83203125" style="140" customWidth="1"/>
    <col min="16132" max="16132" width="10.83203125" style="140" customWidth="1"/>
    <col min="16133" max="16133" width="15.1640625" style="140" customWidth="1"/>
    <col min="16134" max="16134" width="18.6640625" style="140" bestFit="1" customWidth="1"/>
    <col min="16135" max="16135" width="11.6640625" style="140" customWidth="1"/>
    <col min="16136" max="16136" width="18.83203125" style="140" customWidth="1"/>
    <col min="16137" max="16137" width="13" style="140" customWidth="1"/>
    <col min="16138" max="16138" width="123.83203125" style="140" customWidth="1"/>
    <col min="16139" max="16139" width="16.6640625" style="140" customWidth="1"/>
    <col min="16140" max="16140" width="22.6640625" style="140" customWidth="1"/>
    <col min="16141" max="16141" width="27" style="140" customWidth="1"/>
    <col min="16142" max="16142" width="18.5" style="140" bestFit="1" customWidth="1"/>
    <col min="16143" max="16384" width="12" style="140"/>
  </cols>
  <sheetData>
    <row r="5" spans="2:19" ht="22.5" x14ac:dyDescent="0.3">
      <c r="B5" s="138" t="s">
        <v>238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9"/>
      <c r="O5" s="139"/>
      <c r="P5" s="139"/>
      <c r="Q5" s="139"/>
      <c r="R5" s="138"/>
      <c r="S5" s="138"/>
    </row>
    <row r="6" spans="2:19" ht="22.5" x14ac:dyDescent="0.3">
      <c r="B6" s="138" t="s">
        <v>239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9"/>
      <c r="O6" s="139"/>
      <c r="P6" s="139"/>
      <c r="Q6" s="139"/>
      <c r="R6" s="138"/>
      <c r="S6" s="138"/>
    </row>
    <row r="7" spans="2:19" x14ac:dyDescent="0.25">
      <c r="B7" s="141" t="s">
        <v>240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  <c r="O7" s="142"/>
      <c r="P7" s="142"/>
      <c r="Q7" s="142"/>
      <c r="R7" s="141"/>
      <c r="S7" s="141"/>
    </row>
    <row r="8" spans="2:19" x14ac:dyDescent="0.25">
      <c r="B8" s="143"/>
      <c r="C8" s="144"/>
      <c r="D8" s="143"/>
      <c r="E8" s="143"/>
      <c r="F8" s="143"/>
      <c r="G8" s="143"/>
      <c r="H8" s="143"/>
      <c r="I8" s="143"/>
      <c r="J8" s="143"/>
      <c r="K8" s="143"/>
      <c r="L8" s="145"/>
      <c r="M8" s="143"/>
      <c r="N8" s="146"/>
      <c r="O8" s="147"/>
      <c r="P8" s="148"/>
      <c r="Q8" s="148"/>
      <c r="R8" s="149"/>
      <c r="S8" s="149"/>
    </row>
    <row r="9" spans="2:19" ht="16.5" thickBot="1" x14ac:dyDescent="0.3">
      <c r="B9" s="150" t="s">
        <v>241</v>
      </c>
      <c r="C9" s="150"/>
      <c r="D9" s="150"/>
      <c r="E9" s="151" t="s">
        <v>242</v>
      </c>
      <c r="F9" s="152"/>
      <c r="G9" s="152"/>
      <c r="H9" s="152"/>
      <c r="I9" s="152"/>
      <c r="J9" s="152"/>
      <c r="K9" s="153"/>
      <c r="M9" s="154" t="s">
        <v>243</v>
      </c>
      <c r="N9" s="155" t="s">
        <v>244</v>
      </c>
      <c r="O9" s="156"/>
      <c r="P9" s="157"/>
      <c r="Q9" s="157"/>
      <c r="R9" s="158"/>
      <c r="S9" s="159"/>
    </row>
    <row r="10" spans="2:19" ht="16.5" thickBot="1" x14ac:dyDescent="0.3">
      <c r="C10" s="160" t="s">
        <v>245</v>
      </c>
      <c r="D10" s="153"/>
      <c r="E10" s="161">
        <v>46203</v>
      </c>
      <c r="F10" s="161"/>
      <c r="G10" s="162"/>
      <c r="H10" s="162"/>
      <c r="I10" s="162"/>
      <c r="J10" s="162"/>
      <c r="K10" s="153"/>
      <c r="M10" s="154" t="s">
        <v>246</v>
      </c>
      <c r="N10" s="155" t="s">
        <v>244</v>
      </c>
      <c r="O10" s="156"/>
      <c r="P10" s="163"/>
      <c r="Q10" s="163"/>
      <c r="R10" s="164"/>
      <c r="S10" s="164"/>
    </row>
    <row r="11" spans="2:19" ht="16.5" thickBot="1" x14ac:dyDescent="0.3">
      <c r="B11" s="153"/>
      <c r="C11" s="165" t="s">
        <v>247</v>
      </c>
      <c r="D11" s="153"/>
      <c r="E11" s="151">
        <v>6112</v>
      </c>
      <c r="F11" s="152"/>
      <c r="G11" s="152"/>
      <c r="H11" s="152"/>
      <c r="I11" s="152"/>
      <c r="J11" s="152"/>
      <c r="K11" s="153"/>
      <c r="M11" s="154" t="s">
        <v>248</v>
      </c>
      <c r="N11" s="166" t="s">
        <v>249</v>
      </c>
      <c r="O11" s="167"/>
      <c r="P11" s="163"/>
      <c r="Q11" s="163"/>
      <c r="R11" s="164"/>
      <c r="S11" s="164"/>
    </row>
    <row r="12" spans="2:19" x14ac:dyDescent="0.25">
      <c r="B12" s="143"/>
      <c r="C12" s="144"/>
      <c r="D12" s="143"/>
      <c r="E12" s="143"/>
      <c r="F12" s="143"/>
      <c r="G12" s="143"/>
      <c r="H12" s="143"/>
      <c r="I12" s="143"/>
      <c r="J12" s="143"/>
      <c r="K12" s="168"/>
      <c r="M12" s="169"/>
      <c r="N12" s="146"/>
      <c r="O12" s="147"/>
      <c r="P12" s="148"/>
      <c r="Q12" s="148"/>
      <c r="R12" s="149"/>
      <c r="S12" s="149"/>
    </row>
    <row r="13" spans="2:19" x14ac:dyDescent="0.25">
      <c r="F13" s="171"/>
      <c r="G13" s="172"/>
      <c r="J13" s="173"/>
      <c r="K13" s="174"/>
      <c r="L13" s="174"/>
      <c r="M13" s="175"/>
    </row>
    <row r="14" spans="2:19" x14ac:dyDescent="0.25">
      <c r="B14" s="175"/>
      <c r="C14" s="181"/>
      <c r="D14" s="175"/>
      <c r="E14" s="175"/>
      <c r="H14" s="175"/>
      <c r="I14" s="175"/>
      <c r="J14" s="175"/>
      <c r="K14" s="175"/>
      <c r="L14" s="175"/>
      <c r="M14" s="175"/>
      <c r="N14" s="182" t="s">
        <v>250</v>
      </c>
      <c r="O14" s="182"/>
      <c r="P14" s="182"/>
      <c r="Q14" s="182"/>
      <c r="R14" s="182"/>
      <c r="S14" s="182"/>
    </row>
    <row r="15" spans="2:19" ht="15.75" customHeight="1" x14ac:dyDescent="0.25">
      <c r="B15" s="183" t="s">
        <v>251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 t="s">
        <v>252</v>
      </c>
      <c r="M15" s="183" t="s">
        <v>253</v>
      </c>
      <c r="N15" s="183" t="s">
        <v>254</v>
      </c>
      <c r="O15" s="183" t="s">
        <v>255</v>
      </c>
      <c r="P15" s="183" t="s">
        <v>256</v>
      </c>
      <c r="Q15" s="183" t="s">
        <v>257</v>
      </c>
      <c r="R15" s="184" t="s">
        <v>258</v>
      </c>
      <c r="S15" s="184" t="s">
        <v>259</v>
      </c>
    </row>
    <row r="16" spans="2:19" ht="47.25" x14ac:dyDescent="0.25">
      <c r="B16" s="185" t="s">
        <v>260</v>
      </c>
      <c r="C16" s="186" t="s">
        <v>261</v>
      </c>
      <c r="D16" s="185" t="s">
        <v>262</v>
      </c>
      <c r="E16" s="185" t="s">
        <v>263</v>
      </c>
      <c r="F16" s="187" t="s">
        <v>264</v>
      </c>
      <c r="G16" s="185" t="s">
        <v>265</v>
      </c>
      <c r="H16" s="187" t="s">
        <v>266</v>
      </c>
      <c r="I16" s="187" t="s">
        <v>267</v>
      </c>
      <c r="J16" s="187" t="s">
        <v>268</v>
      </c>
      <c r="K16" s="187" t="s">
        <v>269</v>
      </c>
      <c r="L16" s="183"/>
      <c r="M16" s="183"/>
      <c r="N16" s="183"/>
      <c r="O16" s="183"/>
      <c r="P16" s="183"/>
      <c r="Q16" s="183"/>
      <c r="R16" s="184"/>
      <c r="S16" s="184"/>
    </row>
    <row r="17" spans="2:19" ht="48.75" customHeight="1" x14ac:dyDescent="0.25">
      <c r="B17" s="188" t="s">
        <v>270</v>
      </c>
      <c r="C17" s="189" t="s">
        <v>271</v>
      </c>
      <c r="D17" s="189" t="s">
        <v>272</v>
      </c>
      <c r="E17" s="190" t="s">
        <v>273</v>
      </c>
      <c r="F17" s="189" t="s">
        <v>274</v>
      </c>
      <c r="G17" s="191" t="s">
        <v>275</v>
      </c>
      <c r="H17" s="188" t="s">
        <v>276</v>
      </c>
      <c r="I17" s="192" t="s">
        <v>277</v>
      </c>
      <c r="J17" s="191" t="s">
        <v>244</v>
      </c>
      <c r="K17" s="192" t="s">
        <v>278</v>
      </c>
      <c r="L17" s="193" t="s">
        <v>279</v>
      </c>
      <c r="M17" s="191" t="s">
        <v>280</v>
      </c>
      <c r="N17" s="194">
        <v>43952</v>
      </c>
      <c r="O17" s="195" t="s">
        <v>281</v>
      </c>
      <c r="P17" s="196">
        <v>507341214.80000001</v>
      </c>
      <c r="Q17" s="196">
        <v>105704800.28</v>
      </c>
      <c r="R17" s="197">
        <v>35426151.229999997</v>
      </c>
      <c r="S17" s="198">
        <v>5243544.2</v>
      </c>
    </row>
    <row r="18" spans="2:19" ht="48.75" customHeight="1" x14ac:dyDescent="0.25">
      <c r="B18" s="188" t="s">
        <v>282</v>
      </c>
      <c r="C18" s="189" t="s">
        <v>271</v>
      </c>
      <c r="D18" s="189" t="s">
        <v>283</v>
      </c>
      <c r="E18" s="190" t="s">
        <v>284</v>
      </c>
      <c r="F18" s="189" t="s">
        <v>285</v>
      </c>
      <c r="G18" s="191" t="s">
        <v>286</v>
      </c>
      <c r="H18" s="188" t="s">
        <v>287</v>
      </c>
      <c r="I18" s="192" t="s">
        <v>277</v>
      </c>
      <c r="J18" s="191" t="s">
        <v>244</v>
      </c>
      <c r="K18" s="192" t="s">
        <v>288</v>
      </c>
      <c r="L18" s="193" t="s">
        <v>289</v>
      </c>
      <c r="M18" s="191" t="s">
        <v>290</v>
      </c>
      <c r="N18" s="194">
        <v>44393</v>
      </c>
      <c r="O18" s="199" t="s">
        <v>291</v>
      </c>
      <c r="P18" s="196">
        <v>603279718.35000002</v>
      </c>
      <c r="Q18" s="196">
        <v>154885233.81</v>
      </c>
      <c r="R18" s="197">
        <v>1931958.97</v>
      </c>
      <c r="S18" s="198">
        <v>1824847.8800000001</v>
      </c>
    </row>
    <row r="19" spans="2:19" ht="48.75" customHeight="1" x14ac:dyDescent="0.25">
      <c r="B19" s="188" t="s">
        <v>282</v>
      </c>
      <c r="C19" s="189" t="s">
        <v>271</v>
      </c>
      <c r="D19" s="189" t="s">
        <v>283</v>
      </c>
      <c r="E19" s="190" t="s">
        <v>284</v>
      </c>
      <c r="F19" s="189" t="s">
        <v>292</v>
      </c>
      <c r="G19" s="191" t="s">
        <v>293</v>
      </c>
      <c r="H19" s="188" t="s">
        <v>294</v>
      </c>
      <c r="I19" s="192" t="s">
        <v>277</v>
      </c>
      <c r="J19" s="191" t="s">
        <v>244</v>
      </c>
      <c r="K19" s="193" t="s">
        <v>288</v>
      </c>
      <c r="L19" s="193" t="s">
        <v>289</v>
      </c>
      <c r="M19" s="191" t="s">
        <v>290</v>
      </c>
      <c r="N19" s="194">
        <v>44393</v>
      </c>
      <c r="O19" s="199" t="s">
        <v>291</v>
      </c>
      <c r="P19" s="196">
        <v>603279718.35000002</v>
      </c>
      <c r="Q19" s="196">
        <v>154885233.81</v>
      </c>
      <c r="R19" s="197">
        <v>93676402</v>
      </c>
      <c r="S19" s="198">
        <v>7991569.25</v>
      </c>
    </row>
    <row r="20" spans="2:19" ht="48.75" customHeight="1" x14ac:dyDescent="0.25">
      <c r="B20" s="188" t="s">
        <v>282</v>
      </c>
      <c r="C20" s="189" t="s">
        <v>271</v>
      </c>
      <c r="D20" s="189" t="s">
        <v>283</v>
      </c>
      <c r="E20" s="190" t="s">
        <v>295</v>
      </c>
      <c r="F20" s="189" t="s">
        <v>274</v>
      </c>
      <c r="G20" s="191" t="s">
        <v>275</v>
      </c>
      <c r="H20" s="188" t="s">
        <v>276</v>
      </c>
      <c r="I20" s="192" t="s">
        <v>277</v>
      </c>
      <c r="J20" s="191" t="s">
        <v>244</v>
      </c>
      <c r="K20" s="192" t="s">
        <v>278</v>
      </c>
      <c r="L20" s="193" t="s">
        <v>289</v>
      </c>
      <c r="M20" s="191" t="s">
        <v>290</v>
      </c>
      <c r="N20" s="194">
        <v>44393</v>
      </c>
      <c r="O20" s="199" t="s">
        <v>291</v>
      </c>
      <c r="P20" s="196">
        <v>603279718.35000002</v>
      </c>
      <c r="Q20" s="196">
        <v>154885233.81</v>
      </c>
      <c r="R20" s="197">
        <v>33000000</v>
      </c>
      <c r="S20" s="198">
        <v>0</v>
      </c>
    </row>
    <row r="21" spans="2:19" ht="48.75" customHeight="1" x14ac:dyDescent="0.25">
      <c r="B21" s="188" t="s">
        <v>282</v>
      </c>
      <c r="C21" s="189" t="s">
        <v>271</v>
      </c>
      <c r="D21" s="189" t="s">
        <v>283</v>
      </c>
      <c r="E21" s="190" t="s">
        <v>296</v>
      </c>
      <c r="F21" s="189" t="s">
        <v>297</v>
      </c>
      <c r="G21" s="191" t="s">
        <v>293</v>
      </c>
      <c r="H21" s="188" t="s">
        <v>294</v>
      </c>
      <c r="I21" s="192" t="s">
        <v>277</v>
      </c>
      <c r="J21" s="191" t="s">
        <v>244</v>
      </c>
      <c r="K21" s="193" t="s">
        <v>288</v>
      </c>
      <c r="L21" s="193" t="s">
        <v>289</v>
      </c>
      <c r="M21" s="191" t="s">
        <v>290</v>
      </c>
      <c r="N21" s="194">
        <v>44393</v>
      </c>
      <c r="O21" s="199" t="s">
        <v>291</v>
      </c>
      <c r="P21" s="196">
        <v>603279718.35000002</v>
      </c>
      <c r="Q21" s="196">
        <v>154885233.81</v>
      </c>
      <c r="R21" s="197">
        <v>10431591.300000001</v>
      </c>
      <c r="S21" s="198">
        <v>1800260.78</v>
      </c>
    </row>
    <row r="22" spans="2:19" ht="48.75" customHeight="1" x14ac:dyDescent="0.25">
      <c r="B22" s="188" t="s">
        <v>282</v>
      </c>
      <c r="C22" s="189" t="s">
        <v>271</v>
      </c>
      <c r="D22" s="189" t="s">
        <v>298</v>
      </c>
      <c r="E22" s="190" t="s">
        <v>299</v>
      </c>
      <c r="F22" s="189" t="s">
        <v>292</v>
      </c>
      <c r="G22" s="191" t="s">
        <v>293</v>
      </c>
      <c r="H22" s="188" t="s">
        <v>294</v>
      </c>
      <c r="I22" s="192" t="s">
        <v>277</v>
      </c>
      <c r="J22" s="191" t="s">
        <v>244</v>
      </c>
      <c r="K22" s="193" t="s">
        <v>288</v>
      </c>
      <c r="L22" s="193" t="s">
        <v>300</v>
      </c>
      <c r="M22" s="191" t="s">
        <v>301</v>
      </c>
      <c r="N22" s="194">
        <v>44652</v>
      </c>
      <c r="O22" s="200" t="s">
        <v>302</v>
      </c>
      <c r="P22" s="196">
        <v>804404026.14999998</v>
      </c>
      <c r="Q22" s="196">
        <v>587999002.15999997</v>
      </c>
      <c r="R22" s="198">
        <v>201102656</v>
      </c>
      <c r="S22" s="198">
        <v>196355669.56999999</v>
      </c>
    </row>
    <row r="23" spans="2:19" ht="48.75" customHeight="1" x14ac:dyDescent="0.25">
      <c r="B23" s="189" t="s">
        <v>303</v>
      </c>
      <c r="C23" s="189" t="s">
        <v>304</v>
      </c>
      <c r="D23" s="189" t="s">
        <v>303</v>
      </c>
      <c r="E23" s="190" t="s">
        <v>305</v>
      </c>
      <c r="F23" s="190" t="s">
        <v>306</v>
      </c>
      <c r="G23" s="201">
        <v>70</v>
      </c>
      <c r="H23" s="190" t="s">
        <v>307</v>
      </c>
      <c r="I23" s="202" t="s">
        <v>277</v>
      </c>
      <c r="J23" s="190" t="s">
        <v>244</v>
      </c>
      <c r="K23" s="203" t="s">
        <v>278</v>
      </c>
      <c r="L23" s="202">
        <v>13913</v>
      </c>
      <c r="M23" s="204" t="s">
        <v>308</v>
      </c>
      <c r="N23" s="205"/>
      <c r="O23" s="195" t="s">
        <v>309</v>
      </c>
      <c r="P23" s="206"/>
      <c r="Q23" s="206"/>
      <c r="R23" s="207">
        <v>381455437</v>
      </c>
      <c r="S23" s="207">
        <v>91058474.140000001</v>
      </c>
    </row>
    <row r="24" spans="2:19" ht="48.75" customHeight="1" x14ac:dyDescent="0.25">
      <c r="B24" s="188" t="s">
        <v>282</v>
      </c>
      <c r="C24" s="189" t="s">
        <v>271</v>
      </c>
      <c r="D24" s="189" t="s">
        <v>310</v>
      </c>
      <c r="E24" s="190" t="s">
        <v>311</v>
      </c>
      <c r="F24" s="189" t="s">
        <v>274</v>
      </c>
      <c r="G24" s="191" t="s">
        <v>275</v>
      </c>
      <c r="H24" s="188" t="s">
        <v>276</v>
      </c>
      <c r="I24" s="192" t="s">
        <v>277</v>
      </c>
      <c r="J24" s="191" t="s">
        <v>244</v>
      </c>
      <c r="K24" s="192" t="s">
        <v>278</v>
      </c>
      <c r="L24" s="193" t="s">
        <v>312</v>
      </c>
      <c r="M24" s="191" t="s">
        <v>313</v>
      </c>
      <c r="N24" s="205">
        <v>43739</v>
      </c>
      <c r="O24" s="195" t="s">
        <v>281</v>
      </c>
      <c r="P24" s="206">
        <f>30003268.51+10722258.19</f>
        <v>40725526.700000003</v>
      </c>
      <c r="Q24" s="206">
        <v>0</v>
      </c>
      <c r="R24" s="207">
        <v>2788113.82</v>
      </c>
      <c r="S24" s="198">
        <v>0</v>
      </c>
    </row>
    <row r="25" spans="2:19" ht="48.75" customHeight="1" x14ac:dyDescent="0.25">
      <c r="B25" s="188" t="s">
        <v>282</v>
      </c>
      <c r="C25" s="189" t="s">
        <v>271</v>
      </c>
      <c r="D25" s="189" t="s">
        <v>314</v>
      </c>
      <c r="E25" s="190" t="s">
        <v>315</v>
      </c>
      <c r="F25" s="189" t="s">
        <v>316</v>
      </c>
      <c r="G25" s="191" t="s">
        <v>286</v>
      </c>
      <c r="H25" s="188" t="s">
        <v>287</v>
      </c>
      <c r="I25" s="192" t="s">
        <v>277</v>
      </c>
      <c r="J25" s="191" t="s">
        <v>244</v>
      </c>
      <c r="K25" s="193" t="s">
        <v>288</v>
      </c>
      <c r="L25" s="193" t="s">
        <v>317</v>
      </c>
      <c r="M25" s="191" t="s">
        <v>318</v>
      </c>
      <c r="N25" s="205" t="s">
        <v>319</v>
      </c>
      <c r="O25" s="208" t="s">
        <v>281</v>
      </c>
      <c r="P25" s="206">
        <v>102796421.84999999</v>
      </c>
      <c r="Q25" s="206">
        <v>24526690.711350009</v>
      </c>
      <c r="R25" s="207">
        <v>37231655</v>
      </c>
      <c r="S25" s="198">
        <v>0</v>
      </c>
    </row>
    <row r="26" spans="2:19" ht="48.75" customHeight="1" x14ac:dyDescent="0.25">
      <c r="B26" s="188" t="s">
        <v>282</v>
      </c>
      <c r="C26" s="189" t="s">
        <v>271</v>
      </c>
      <c r="D26" s="189" t="s">
        <v>314</v>
      </c>
      <c r="E26" s="190" t="s">
        <v>320</v>
      </c>
      <c r="F26" s="189" t="s">
        <v>297</v>
      </c>
      <c r="G26" s="191" t="s">
        <v>293</v>
      </c>
      <c r="H26" s="188" t="s">
        <v>294</v>
      </c>
      <c r="I26" s="192" t="s">
        <v>277</v>
      </c>
      <c r="J26" s="191" t="s">
        <v>244</v>
      </c>
      <c r="K26" s="193" t="s">
        <v>288</v>
      </c>
      <c r="L26" s="193" t="s">
        <v>317</v>
      </c>
      <c r="M26" s="191" t="s">
        <v>318</v>
      </c>
      <c r="N26" s="205" t="s">
        <v>319</v>
      </c>
      <c r="O26" s="208" t="s">
        <v>321</v>
      </c>
      <c r="P26" s="206">
        <v>102796421.84999999</v>
      </c>
      <c r="Q26" s="206">
        <v>24526690.711350009</v>
      </c>
      <c r="R26" s="207">
        <v>4461849.49</v>
      </c>
      <c r="S26" s="198">
        <v>0</v>
      </c>
    </row>
    <row r="27" spans="2:19" ht="48.75" customHeight="1" x14ac:dyDescent="0.25">
      <c r="B27" s="188" t="s">
        <v>282</v>
      </c>
      <c r="C27" s="189" t="s">
        <v>322</v>
      </c>
      <c r="D27" s="189" t="s">
        <v>323</v>
      </c>
      <c r="E27" s="190" t="s">
        <v>315</v>
      </c>
      <c r="F27" s="189" t="s">
        <v>316</v>
      </c>
      <c r="G27" s="191" t="s">
        <v>286</v>
      </c>
      <c r="H27" s="188" t="s">
        <v>287</v>
      </c>
      <c r="I27" s="192" t="s">
        <v>277</v>
      </c>
      <c r="J27" s="191" t="s">
        <v>244</v>
      </c>
      <c r="K27" s="193" t="s">
        <v>288</v>
      </c>
      <c r="L27" s="193" t="s">
        <v>324</v>
      </c>
      <c r="M27" s="191" t="s">
        <v>325</v>
      </c>
      <c r="N27" s="194">
        <v>43981</v>
      </c>
      <c r="O27" s="194" t="s">
        <v>281</v>
      </c>
      <c r="P27" s="196">
        <v>202973958.41000003</v>
      </c>
      <c r="Q27" s="196"/>
      <c r="R27" s="197">
        <v>15432563</v>
      </c>
      <c r="S27" s="198">
        <v>0</v>
      </c>
    </row>
    <row r="28" spans="2:19" ht="48.75" customHeight="1" x14ac:dyDescent="0.25">
      <c r="B28" s="188" t="s">
        <v>270</v>
      </c>
      <c r="C28" s="189" t="s">
        <v>271</v>
      </c>
      <c r="D28" s="189" t="s">
        <v>303</v>
      </c>
      <c r="E28" s="190" t="s">
        <v>326</v>
      </c>
      <c r="F28" s="189" t="s">
        <v>274</v>
      </c>
      <c r="G28" s="191" t="s">
        <v>275</v>
      </c>
      <c r="H28" s="188" t="s">
        <v>276</v>
      </c>
      <c r="I28" s="192" t="s">
        <v>277</v>
      </c>
      <c r="J28" s="191" t="s">
        <v>244</v>
      </c>
      <c r="K28" s="192" t="s">
        <v>278</v>
      </c>
      <c r="L28" s="193" t="s">
        <v>327</v>
      </c>
      <c r="M28" s="191" t="s">
        <v>328</v>
      </c>
      <c r="N28" s="205">
        <v>44105</v>
      </c>
      <c r="O28" s="195" t="s">
        <v>281</v>
      </c>
      <c r="P28" s="206">
        <v>248718723.46000001</v>
      </c>
      <c r="Q28" s="206">
        <v>106698289.8</v>
      </c>
      <c r="R28" s="207">
        <v>4735056</v>
      </c>
      <c r="S28" s="198">
        <v>0</v>
      </c>
    </row>
    <row r="29" spans="2:19" ht="48.75" customHeight="1" x14ac:dyDescent="0.25">
      <c r="B29" s="188" t="s">
        <v>282</v>
      </c>
      <c r="C29" s="189" t="s">
        <v>322</v>
      </c>
      <c r="D29" s="189" t="s">
        <v>329</v>
      </c>
      <c r="E29" s="190" t="s">
        <v>311</v>
      </c>
      <c r="F29" s="189" t="s">
        <v>274</v>
      </c>
      <c r="G29" s="191" t="s">
        <v>275</v>
      </c>
      <c r="H29" s="188" t="s">
        <v>276</v>
      </c>
      <c r="I29" s="192" t="s">
        <v>277</v>
      </c>
      <c r="J29" s="191" t="s">
        <v>244</v>
      </c>
      <c r="K29" s="192" t="s">
        <v>278</v>
      </c>
      <c r="L29" s="193" t="s">
        <v>330</v>
      </c>
      <c r="M29" s="191" t="s">
        <v>331</v>
      </c>
      <c r="N29" s="194" t="s">
        <v>332</v>
      </c>
      <c r="O29" s="209" t="s">
        <v>333</v>
      </c>
      <c r="P29" s="196">
        <v>363356545.63999999</v>
      </c>
      <c r="Q29" s="196">
        <v>86024702.800000012</v>
      </c>
      <c r="R29" s="198">
        <v>24418960.02</v>
      </c>
      <c r="S29" s="198">
        <v>0</v>
      </c>
    </row>
    <row r="30" spans="2:19" ht="48.75" customHeight="1" x14ac:dyDescent="0.25">
      <c r="B30" s="188" t="s">
        <v>282</v>
      </c>
      <c r="C30" s="189" t="s">
        <v>271</v>
      </c>
      <c r="D30" s="189" t="s">
        <v>334</v>
      </c>
      <c r="E30" s="190" t="s">
        <v>273</v>
      </c>
      <c r="F30" s="189" t="s">
        <v>274</v>
      </c>
      <c r="G30" s="191" t="s">
        <v>275</v>
      </c>
      <c r="H30" s="188" t="s">
        <v>276</v>
      </c>
      <c r="I30" s="192" t="s">
        <v>277</v>
      </c>
      <c r="J30" s="191" t="s">
        <v>244</v>
      </c>
      <c r="K30" s="192" t="s">
        <v>278</v>
      </c>
      <c r="L30" s="193" t="s">
        <v>335</v>
      </c>
      <c r="M30" s="191" t="s">
        <v>336</v>
      </c>
      <c r="N30" s="205" t="s">
        <v>337</v>
      </c>
      <c r="O30" s="195" t="s">
        <v>281</v>
      </c>
      <c r="P30" s="206">
        <v>352589820.51999998</v>
      </c>
      <c r="Q30" s="206">
        <v>21189037.560000002</v>
      </c>
      <c r="R30" s="207">
        <v>12505699.09</v>
      </c>
      <c r="S30" s="198">
        <v>10440534.279999999</v>
      </c>
    </row>
    <row r="31" spans="2:19" ht="48.75" customHeight="1" x14ac:dyDescent="0.25">
      <c r="B31" s="188" t="s">
        <v>282</v>
      </c>
      <c r="C31" s="189" t="s">
        <v>322</v>
      </c>
      <c r="D31" s="189" t="s">
        <v>338</v>
      </c>
      <c r="E31" s="190" t="s">
        <v>296</v>
      </c>
      <c r="F31" s="189" t="s">
        <v>292</v>
      </c>
      <c r="G31" s="191" t="s">
        <v>293</v>
      </c>
      <c r="H31" s="188" t="s">
        <v>294</v>
      </c>
      <c r="I31" s="192" t="s">
        <v>277</v>
      </c>
      <c r="J31" s="191" t="s">
        <v>244</v>
      </c>
      <c r="K31" s="193" t="s">
        <v>288</v>
      </c>
      <c r="L31" s="193" t="s">
        <v>339</v>
      </c>
      <c r="M31" s="191" t="s">
        <v>340</v>
      </c>
      <c r="N31" s="194">
        <v>44041</v>
      </c>
      <c r="O31" s="194">
        <v>46357</v>
      </c>
      <c r="P31" s="196">
        <v>37518113.710000001</v>
      </c>
      <c r="Q31" s="196">
        <v>72850115.209999993</v>
      </c>
      <c r="R31" s="197">
        <v>4561398</v>
      </c>
      <c r="S31" s="198">
        <v>0</v>
      </c>
    </row>
    <row r="32" spans="2:19" ht="48.75" customHeight="1" x14ac:dyDescent="0.25">
      <c r="B32" s="188" t="s">
        <v>282</v>
      </c>
      <c r="C32" s="189" t="s">
        <v>271</v>
      </c>
      <c r="D32" s="189" t="s">
        <v>322</v>
      </c>
      <c r="E32" s="190" t="s">
        <v>341</v>
      </c>
      <c r="F32" s="189" t="s">
        <v>316</v>
      </c>
      <c r="G32" s="191" t="s">
        <v>286</v>
      </c>
      <c r="H32" s="188" t="s">
        <v>287</v>
      </c>
      <c r="I32" s="192" t="s">
        <v>277</v>
      </c>
      <c r="J32" s="191" t="s">
        <v>244</v>
      </c>
      <c r="K32" s="193" t="s">
        <v>288</v>
      </c>
      <c r="L32" s="193" t="s">
        <v>342</v>
      </c>
      <c r="M32" s="191" t="s">
        <v>343</v>
      </c>
      <c r="N32" s="205" t="s">
        <v>344</v>
      </c>
      <c r="O32" s="210" t="s">
        <v>345</v>
      </c>
      <c r="P32" s="206">
        <v>45865820.649999999</v>
      </c>
      <c r="Q32" s="206">
        <v>23160549.420000002</v>
      </c>
      <c r="R32" s="207">
        <v>5466601</v>
      </c>
      <c r="S32" s="198">
        <v>2123267.06</v>
      </c>
    </row>
    <row r="33" spans="2:19" ht="48.75" customHeight="1" x14ac:dyDescent="0.25">
      <c r="B33" s="188" t="s">
        <v>282</v>
      </c>
      <c r="C33" s="189" t="s">
        <v>271</v>
      </c>
      <c r="D33" s="189" t="s">
        <v>322</v>
      </c>
      <c r="E33" s="190" t="s">
        <v>341</v>
      </c>
      <c r="F33" s="189" t="s">
        <v>285</v>
      </c>
      <c r="G33" s="191" t="s">
        <v>286</v>
      </c>
      <c r="H33" s="188" t="s">
        <v>287</v>
      </c>
      <c r="I33" s="192" t="s">
        <v>277</v>
      </c>
      <c r="J33" s="191" t="s">
        <v>244</v>
      </c>
      <c r="K33" s="193" t="s">
        <v>288</v>
      </c>
      <c r="L33" s="193" t="s">
        <v>342</v>
      </c>
      <c r="M33" s="191" t="s">
        <v>343</v>
      </c>
      <c r="N33" s="205" t="s">
        <v>344</v>
      </c>
      <c r="O33" s="208" t="s">
        <v>333</v>
      </c>
      <c r="P33" s="206">
        <v>37591426.649999999</v>
      </c>
      <c r="Q33" s="206">
        <v>16384532.99</v>
      </c>
      <c r="R33" s="207">
        <v>4259757</v>
      </c>
      <c r="S33" s="198">
        <v>0</v>
      </c>
    </row>
    <row r="34" spans="2:19" ht="48.75" customHeight="1" x14ac:dyDescent="0.25">
      <c r="B34" s="188" t="s">
        <v>282</v>
      </c>
      <c r="C34" s="189" t="s">
        <v>271</v>
      </c>
      <c r="D34" s="189" t="s">
        <v>346</v>
      </c>
      <c r="E34" s="190" t="s">
        <v>273</v>
      </c>
      <c r="F34" s="189" t="s">
        <v>316</v>
      </c>
      <c r="G34" s="191" t="s">
        <v>286</v>
      </c>
      <c r="H34" s="188" t="s">
        <v>287</v>
      </c>
      <c r="I34" s="192" t="s">
        <v>277</v>
      </c>
      <c r="J34" s="191" t="s">
        <v>244</v>
      </c>
      <c r="K34" s="193" t="s">
        <v>288</v>
      </c>
      <c r="L34" s="193" t="s">
        <v>347</v>
      </c>
      <c r="M34" s="191" t="s">
        <v>348</v>
      </c>
      <c r="N34" s="194">
        <v>44652</v>
      </c>
      <c r="O34" s="200" t="s">
        <v>349</v>
      </c>
      <c r="P34" s="196">
        <v>55321679.359999999</v>
      </c>
      <c r="Q34" s="196">
        <v>29524063</v>
      </c>
      <c r="R34" s="198">
        <v>11079158</v>
      </c>
      <c r="S34" s="198">
        <v>0</v>
      </c>
    </row>
    <row r="35" spans="2:19" ht="48.75" customHeight="1" x14ac:dyDescent="0.25">
      <c r="B35" s="188" t="s">
        <v>282</v>
      </c>
      <c r="C35" s="189" t="s">
        <v>271</v>
      </c>
      <c r="D35" s="189" t="s">
        <v>346</v>
      </c>
      <c r="E35" s="190" t="s">
        <v>273</v>
      </c>
      <c r="F35" s="189" t="s">
        <v>274</v>
      </c>
      <c r="G35" s="191" t="s">
        <v>275</v>
      </c>
      <c r="H35" s="188" t="s">
        <v>276</v>
      </c>
      <c r="I35" s="192" t="s">
        <v>277</v>
      </c>
      <c r="J35" s="191" t="s">
        <v>244</v>
      </c>
      <c r="K35" s="192" t="s">
        <v>278</v>
      </c>
      <c r="L35" s="193" t="s">
        <v>347</v>
      </c>
      <c r="M35" s="191" t="s">
        <v>348</v>
      </c>
      <c r="N35" s="194">
        <v>44652</v>
      </c>
      <c r="O35" s="209" t="s">
        <v>350</v>
      </c>
      <c r="P35" s="196">
        <v>55321679.359999999</v>
      </c>
      <c r="Q35" s="196">
        <v>29524063</v>
      </c>
      <c r="R35" s="198">
        <v>11079158</v>
      </c>
      <c r="S35" s="198">
        <v>0</v>
      </c>
    </row>
    <row r="36" spans="2:19" ht="48.75" customHeight="1" x14ac:dyDescent="0.25">
      <c r="B36" s="188" t="s">
        <v>282</v>
      </c>
      <c r="C36" s="189" t="s">
        <v>271</v>
      </c>
      <c r="D36" s="189" t="s">
        <v>351</v>
      </c>
      <c r="E36" s="190" t="s">
        <v>273</v>
      </c>
      <c r="F36" s="189" t="s">
        <v>274</v>
      </c>
      <c r="G36" s="191" t="s">
        <v>275</v>
      </c>
      <c r="H36" s="188" t="s">
        <v>276</v>
      </c>
      <c r="I36" s="192" t="s">
        <v>277</v>
      </c>
      <c r="J36" s="191" t="s">
        <v>244</v>
      </c>
      <c r="K36" s="192" t="s">
        <v>278</v>
      </c>
      <c r="L36" s="193" t="s">
        <v>352</v>
      </c>
      <c r="M36" s="191" t="s">
        <v>353</v>
      </c>
      <c r="N36" s="194">
        <v>44594</v>
      </c>
      <c r="O36" s="199" t="s">
        <v>302</v>
      </c>
      <c r="P36" s="196">
        <v>46829540.219999999</v>
      </c>
      <c r="Q36" s="196">
        <v>17087340.989999998</v>
      </c>
      <c r="R36" s="197">
        <v>6344093.8600000003</v>
      </c>
      <c r="S36" s="198">
        <v>0</v>
      </c>
    </row>
    <row r="37" spans="2:19" ht="48.75" customHeight="1" x14ac:dyDescent="0.25">
      <c r="B37" s="188" t="s">
        <v>282</v>
      </c>
      <c r="C37" s="189" t="s">
        <v>271</v>
      </c>
      <c r="D37" s="189" t="s">
        <v>354</v>
      </c>
      <c r="E37" s="190" t="s">
        <v>273</v>
      </c>
      <c r="F37" s="189" t="s">
        <v>292</v>
      </c>
      <c r="G37" s="191" t="s">
        <v>293</v>
      </c>
      <c r="H37" s="188" t="s">
        <v>294</v>
      </c>
      <c r="I37" s="192" t="s">
        <v>277</v>
      </c>
      <c r="J37" s="191" t="s">
        <v>244</v>
      </c>
      <c r="K37" s="193" t="s">
        <v>288</v>
      </c>
      <c r="L37" s="193" t="s">
        <v>355</v>
      </c>
      <c r="M37" s="191" t="s">
        <v>356</v>
      </c>
      <c r="N37" s="205">
        <v>44317</v>
      </c>
      <c r="O37" s="195" t="s">
        <v>357</v>
      </c>
      <c r="P37" s="206">
        <f>40280784.73+2190311.62</f>
        <v>42471096.349999994</v>
      </c>
      <c r="Q37" s="206">
        <f>+'[1]MATRIZ DE PROYECTOS'!$M$86</f>
        <v>95971506</v>
      </c>
      <c r="R37" s="207">
        <v>4776608</v>
      </c>
      <c r="S37" s="198">
        <v>0</v>
      </c>
    </row>
    <row r="38" spans="2:19" ht="48.75" customHeight="1" x14ac:dyDescent="0.25">
      <c r="B38" s="188" t="s">
        <v>282</v>
      </c>
      <c r="C38" s="189" t="s">
        <v>271</v>
      </c>
      <c r="D38" s="189" t="s">
        <v>358</v>
      </c>
      <c r="E38" s="190" t="s">
        <v>273</v>
      </c>
      <c r="F38" s="189" t="s">
        <v>292</v>
      </c>
      <c r="G38" s="191" t="s">
        <v>293</v>
      </c>
      <c r="H38" s="188" t="s">
        <v>294</v>
      </c>
      <c r="I38" s="192" t="s">
        <v>277</v>
      </c>
      <c r="J38" s="191" t="s">
        <v>244</v>
      </c>
      <c r="K38" s="193" t="s">
        <v>288</v>
      </c>
      <c r="L38" s="193" t="s">
        <v>359</v>
      </c>
      <c r="M38" s="191" t="s">
        <v>360</v>
      </c>
      <c r="N38" s="205" t="s">
        <v>361</v>
      </c>
      <c r="O38" s="195" t="s">
        <v>362</v>
      </c>
      <c r="P38" s="206">
        <v>73710132.900000006</v>
      </c>
      <c r="Q38" s="206">
        <v>8744384.5600000005</v>
      </c>
      <c r="R38" s="207">
        <v>10524411</v>
      </c>
      <c r="S38" s="198">
        <v>3324060.42</v>
      </c>
    </row>
    <row r="39" spans="2:19" ht="48.75" customHeight="1" x14ac:dyDescent="0.25">
      <c r="B39" s="188" t="s">
        <v>282</v>
      </c>
      <c r="C39" s="189" t="s">
        <v>271</v>
      </c>
      <c r="D39" s="189" t="s">
        <v>282</v>
      </c>
      <c r="E39" s="190" t="s">
        <v>273</v>
      </c>
      <c r="F39" s="189" t="s">
        <v>285</v>
      </c>
      <c r="G39" s="191" t="s">
        <v>286</v>
      </c>
      <c r="H39" s="188" t="s">
        <v>287</v>
      </c>
      <c r="I39" s="192" t="s">
        <v>277</v>
      </c>
      <c r="J39" s="191" t="s">
        <v>244</v>
      </c>
      <c r="K39" s="193" t="s">
        <v>288</v>
      </c>
      <c r="L39" s="193" t="s">
        <v>363</v>
      </c>
      <c r="M39" s="191" t="s">
        <v>364</v>
      </c>
      <c r="N39" s="205">
        <v>44348</v>
      </c>
      <c r="O39" s="195" t="s">
        <v>281</v>
      </c>
      <c r="P39" s="206">
        <v>39738787.159999996</v>
      </c>
      <c r="Q39" s="196">
        <v>19804949.620000001</v>
      </c>
      <c r="R39" s="207">
        <v>1648243</v>
      </c>
      <c r="S39" s="198">
        <v>0</v>
      </c>
    </row>
    <row r="40" spans="2:19" ht="48.75" customHeight="1" x14ac:dyDescent="0.25">
      <c r="B40" s="188" t="s">
        <v>282</v>
      </c>
      <c r="C40" s="189" t="s">
        <v>271</v>
      </c>
      <c r="D40" s="189" t="s">
        <v>282</v>
      </c>
      <c r="E40" s="190" t="s">
        <v>273</v>
      </c>
      <c r="F40" s="189" t="s">
        <v>292</v>
      </c>
      <c r="G40" s="191" t="s">
        <v>293</v>
      </c>
      <c r="H40" s="188" t="s">
        <v>294</v>
      </c>
      <c r="I40" s="192" t="s">
        <v>277</v>
      </c>
      <c r="J40" s="191" t="s">
        <v>244</v>
      </c>
      <c r="K40" s="193" t="s">
        <v>288</v>
      </c>
      <c r="L40" s="193" t="s">
        <v>363</v>
      </c>
      <c r="M40" s="191" t="s">
        <v>364</v>
      </c>
      <c r="N40" s="205">
        <v>44348</v>
      </c>
      <c r="O40" s="195" t="s">
        <v>281</v>
      </c>
      <c r="P40" s="206">
        <v>39738787.159999996</v>
      </c>
      <c r="Q40" s="196">
        <v>19804949.620000001</v>
      </c>
      <c r="R40" s="207">
        <v>17219734.420000002</v>
      </c>
      <c r="S40" s="198">
        <v>15571491.42</v>
      </c>
    </row>
    <row r="41" spans="2:19" ht="48.75" customHeight="1" x14ac:dyDescent="0.25">
      <c r="B41" s="188" t="s">
        <v>282</v>
      </c>
      <c r="C41" s="189" t="s">
        <v>271</v>
      </c>
      <c r="D41" s="189" t="s">
        <v>365</v>
      </c>
      <c r="E41" s="190" t="s">
        <v>273</v>
      </c>
      <c r="F41" s="189" t="s">
        <v>292</v>
      </c>
      <c r="G41" s="191" t="s">
        <v>293</v>
      </c>
      <c r="H41" s="188" t="s">
        <v>294</v>
      </c>
      <c r="I41" s="192" t="s">
        <v>277</v>
      </c>
      <c r="J41" s="191" t="s">
        <v>244</v>
      </c>
      <c r="K41" s="193" t="s">
        <v>288</v>
      </c>
      <c r="L41" s="193" t="s">
        <v>366</v>
      </c>
      <c r="M41" s="191" t="s">
        <v>367</v>
      </c>
      <c r="N41" s="194" t="s">
        <v>368</v>
      </c>
      <c r="O41" s="194" t="s">
        <v>368</v>
      </c>
      <c r="P41" s="196"/>
      <c r="Q41" s="196"/>
      <c r="R41" s="197">
        <v>3885</v>
      </c>
      <c r="S41" s="198">
        <v>0</v>
      </c>
    </row>
    <row r="42" spans="2:19" ht="48.75" customHeight="1" x14ac:dyDescent="0.25">
      <c r="B42" s="188" t="s">
        <v>282</v>
      </c>
      <c r="C42" s="189" t="s">
        <v>271</v>
      </c>
      <c r="D42" s="189" t="s">
        <v>369</v>
      </c>
      <c r="E42" s="190" t="s">
        <v>273</v>
      </c>
      <c r="F42" s="189" t="s">
        <v>274</v>
      </c>
      <c r="G42" s="191" t="s">
        <v>275</v>
      </c>
      <c r="H42" s="188" t="s">
        <v>276</v>
      </c>
      <c r="I42" s="192" t="s">
        <v>277</v>
      </c>
      <c r="J42" s="191" t="s">
        <v>244</v>
      </c>
      <c r="K42" s="192" t="s">
        <v>278</v>
      </c>
      <c r="L42" s="193" t="s">
        <v>370</v>
      </c>
      <c r="M42" s="191" t="s">
        <v>371</v>
      </c>
      <c r="N42" s="194" t="s">
        <v>372</v>
      </c>
      <c r="O42" s="194" t="s">
        <v>368</v>
      </c>
      <c r="P42" s="196">
        <v>14745897.67</v>
      </c>
      <c r="Q42" s="196"/>
      <c r="R42" s="197">
        <v>1179671.54</v>
      </c>
      <c r="S42" s="198">
        <v>0</v>
      </c>
    </row>
    <row r="43" spans="2:19" ht="48.75" customHeight="1" x14ac:dyDescent="0.25">
      <c r="B43" s="188" t="s">
        <v>282</v>
      </c>
      <c r="C43" s="189" t="s">
        <v>271</v>
      </c>
      <c r="D43" s="189" t="s">
        <v>373</v>
      </c>
      <c r="E43" s="190" t="s">
        <v>273</v>
      </c>
      <c r="F43" s="189" t="s">
        <v>292</v>
      </c>
      <c r="G43" s="191" t="s">
        <v>293</v>
      </c>
      <c r="H43" s="188" t="s">
        <v>294</v>
      </c>
      <c r="I43" s="192" t="s">
        <v>277</v>
      </c>
      <c r="J43" s="191" t="s">
        <v>244</v>
      </c>
      <c r="K43" s="193" t="s">
        <v>288</v>
      </c>
      <c r="L43" s="193" t="s">
        <v>374</v>
      </c>
      <c r="M43" s="191" t="s">
        <v>375</v>
      </c>
      <c r="N43" s="194">
        <v>44534</v>
      </c>
      <c r="O43" s="199" t="s">
        <v>376</v>
      </c>
      <c r="P43" s="196">
        <v>95971506</v>
      </c>
      <c r="Q43" s="196">
        <v>95456253.430000007</v>
      </c>
      <c r="R43" s="197">
        <v>8634938</v>
      </c>
      <c r="S43" s="198">
        <v>0</v>
      </c>
    </row>
    <row r="44" spans="2:19" ht="48.75" customHeight="1" x14ac:dyDescent="0.25">
      <c r="B44" s="188" t="s">
        <v>282</v>
      </c>
      <c r="C44" s="189" t="s">
        <v>271</v>
      </c>
      <c r="D44" s="189" t="s">
        <v>377</v>
      </c>
      <c r="E44" s="190" t="s">
        <v>273</v>
      </c>
      <c r="F44" s="189" t="s">
        <v>316</v>
      </c>
      <c r="G44" s="191" t="s">
        <v>286</v>
      </c>
      <c r="H44" s="188" t="s">
        <v>287</v>
      </c>
      <c r="I44" s="192" t="s">
        <v>277</v>
      </c>
      <c r="J44" s="191" t="s">
        <v>244</v>
      </c>
      <c r="K44" s="193" t="s">
        <v>288</v>
      </c>
      <c r="L44" s="193" t="s">
        <v>378</v>
      </c>
      <c r="M44" s="191" t="s">
        <v>379</v>
      </c>
      <c r="N44" s="205">
        <v>44298</v>
      </c>
      <c r="O44" s="208" t="s">
        <v>380</v>
      </c>
      <c r="P44" s="206"/>
      <c r="Q44" s="206"/>
      <c r="R44" s="207">
        <v>4608882</v>
      </c>
      <c r="S44" s="198">
        <v>0</v>
      </c>
    </row>
    <row r="45" spans="2:19" ht="48.75" customHeight="1" x14ac:dyDescent="0.25">
      <c r="B45" s="188" t="s">
        <v>282</v>
      </c>
      <c r="C45" s="189" t="s">
        <v>271</v>
      </c>
      <c r="D45" s="189" t="s">
        <v>381</v>
      </c>
      <c r="E45" s="190" t="s">
        <v>273</v>
      </c>
      <c r="F45" s="189" t="s">
        <v>274</v>
      </c>
      <c r="G45" s="191" t="s">
        <v>275</v>
      </c>
      <c r="H45" s="188" t="s">
        <v>276</v>
      </c>
      <c r="I45" s="192" t="s">
        <v>277</v>
      </c>
      <c r="J45" s="191" t="s">
        <v>244</v>
      </c>
      <c r="K45" s="192" t="s">
        <v>278</v>
      </c>
      <c r="L45" s="193" t="s">
        <v>382</v>
      </c>
      <c r="M45" s="191" t="s">
        <v>383</v>
      </c>
      <c r="N45" s="205">
        <v>44715</v>
      </c>
      <c r="O45" s="211" t="s">
        <v>384</v>
      </c>
      <c r="P45" s="206">
        <v>59376336.950000003</v>
      </c>
      <c r="Q45" s="206">
        <v>47734289.009999998</v>
      </c>
      <c r="R45" s="207">
        <v>5789704.4699999997</v>
      </c>
      <c r="S45" s="198">
        <v>0</v>
      </c>
    </row>
    <row r="46" spans="2:19" ht="48.75" customHeight="1" x14ac:dyDescent="0.25">
      <c r="B46" s="188" t="s">
        <v>282</v>
      </c>
      <c r="C46" s="189" t="s">
        <v>271</v>
      </c>
      <c r="D46" s="189" t="s">
        <v>385</v>
      </c>
      <c r="E46" s="190" t="s">
        <v>386</v>
      </c>
      <c r="F46" s="189" t="s">
        <v>387</v>
      </c>
      <c r="G46" s="191" t="s">
        <v>275</v>
      </c>
      <c r="H46" s="188" t="s">
        <v>388</v>
      </c>
      <c r="I46" s="192" t="s">
        <v>277</v>
      </c>
      <c r="J46" s="191" t="s">
        <v>244</v>
      </c>
      <c r="K46" s="192" t="s">
        <v>278</v>
      </c>
      <c r="L46" s="193" t="s">
        <v>389</v>
      </c>
      <c r="M46" s="191" t="s">
        <v>390</v>
      </c>
      <c r="N46" s="212">
        <v>44621</v>
      </c>
      <c r="O46" s="212"/>
      <c r="P46" s="213">
        <v>2610000000</v>
      </c>
      <c r="Q46" s="206"/>
      <c r="R46" s="207">
        <v>276805394</v>
      </c>
      <c r="S46" s="198">
        <v>44686710.119999997</v>
      </c>
    </row>
    <row r="47" spans="2:19" ht="48.75" customHeight="1" x14ac:dyDescent="0.25">
      <c r="B47" s="188" t="s">
        <v>282</v>
      </c>
      <c r="C47" s="189" t="s">
        <v>271</v>
      </c>
      <c r="D47" s="189" t="s">
        <v>391</v>
      </c>
      <c r="E47" s="190" t="s">
        <v>273</v>
      </c>
      <c r="F47" s="189" t="s">
        <v>316</v>
      </c>
      <c r="G47" s="191" t="s">
        <v>286</v>
      </c>
      <c r="H47" s="188" t="s">
        <v>287</v>
      </c>
      <c r="I47" s="192" t="s">
        <v>277</v>
      </c>
      <c r="J47" s="191" t="s">
        <v>244</v>
      </c>
      <c r="K47" s="193" t="s">
        <v>288</v>
      </c>
      <c r="L47" s="193" t="s">
        <v>392</v>
      </c>
      <c r="M47" s="191" t="s">
        <v>393</v>
      </c>
      <c r="N47" s="205">
        <v>44563</v>
      </c>
      <c r="O47" s="208" t="s">
        <v>357</v>
      </c>
      <c r="P47" s="206">
        <v>18413637.52</v>
      </c>
      <c r="Q47" s="206">
        <v>8922205.8399999999</v>
      </c>
      <c r="R47" s="207">
        <v>1394434</v>
      </c>
      <c r="S47" s="198">
        <v>0</v>
      </c>
    </row>
    <row r="48" spans="2:19" ht="48.75" customHeight="1" x14ac:dyDescent="0.25">
      <c r="B48" s="188" t="s">
        <v>282</v>
      </c>
      <c r="C48" s="189" t="s">
        <v>271</v>
      </c>
      <c r="D48" s="189" t="s">
        <v>394</v>
      </c>
      <c r="E48" s="190" t="s">
        <v>273</v>
      </c>
      <c r="F48" s="189" t="s">
        <v>316</v>
      </c>
      <c r="G48" s="191" t="s">
        <v>286</v>
      </c>
      <c r="H48" s="188" t="s">
        <v>287</v>
      </c>
      <c r="I48" s="192" t="s">
        <v>277</v>
      </c>
      <c r="J48" s="191" t="s">
        <v>244</v>
      </c>
      <c r="K48" s="193" t="s">
        <v>288</v>
      </c>
      <c r="L48" s="193" t="s">
        <v>395</v>
      </c>
      <c r="M48" s="191" t="s">
        <v>396</v>
      </c>
      <c r="N48" s="194">
        <v>44849</v>
      </c>
      <c r="O48" s="199" t="s">
        <v>302</v>
      </c>
      <c r="P48" s="196">
        <v>237500009.56</v>
      </c>
      <c r="Q48" s="196">
        <v>26493491.789999999</v>
      </c>
      <c r="R48" s="197">
        <v>13780876</v>
      </c>
      <c r="S48" s="198">
        <v>0</v>
      </c>
    </row>
    <row r="49" spans="2:19" ht="48.75" customHeight="1" x14ac:dyDescent="0.25">
      <c r="B49" s="188" t="s">
        <v>270</v>
      </c>
      <c r="C49" s="189" t="s">
        <v>271</v>
      </c>
      <c r="D49" s="189" t="s">
        <v>358</v>
      </c>
      <c r="E49" s="190" t="s">
        <v>273</v>
      </c>
      <c r="F49" s="189" t="s">
        <v>274</v>
      </c>
      <c r="G49" s="191" t="s">
        <v>275</v>
      </c>
      <c r="H49" s="188" t="s">
        <v>276</v>
      </c>
      <c r="I49" s="192" t="s">
        <v>277</v>
      </c>
      <c r="J49" s="191" t="s">
        <v>244</v>
      </c>
      <c r="K49" s="192" t="s">
        <v>278</v>
      </c>
      <c r="L49" s="193" t="s">
        <v>397</v>
      </c>
      <c r="M49" s="191" t="s">
        <v>398</v>
      </c>
      <c r="N49" s="205">
        <v>46145</v>
      </c>
      <c r="O49" s="211" t="s">
        <v>291</v>
      </c>
      <c r="P49" s="206">
        <v>39755749.740000002</v>
      </c>
      <c r="Q49" s="206">
        <v>19240192.309999999</v>
      </c>
      <c r="R49" s="207">
        <v>11210358.939999999</v>
      </c>
      <c r="S49" s="198">
        <v>0</v>
      </c>
    </row>
    <row r="50" spans="2:19" ht="48.75" customHeight="1" x14ac:dyDescent="0.25">
      <c r="B50" s="188" t="s">
        <v>282</v>
      </c>
      <c r="C50" s="189" t="s">
        <v>271</v>
      </c>
      <c r="D50" s="189" t="s">
        <v>399</v>
      </c>
      <c r="E50" s="190" t="s">
        <v>273</v>
      </c>
      <c r="F50" s="189" t="s">
        <v>316</v>
      </c>
      <c r="G50" s="191" t="s">
        <v>286</v>
      </c>
      <c r="H50" s="188" t="s">
        <v>287</v>
      </c>
      <c r="I50" s="192" t="s">
        <v>277</v>
      </c>
      <c r="J50" s="191" t="s">
        <v>244</v>
      </c>
      <c r="K50" s="193" t="s">
        <v>288</v>
      </c>
      <c r="L50" s="193" t="s">
        <v>400</v>
      </c>
      <c r="M50" s="191" t="s">
        <v>401</v>
      </c>
      <c r="N50" s="205">
        <v>44630</v>
      </c>
      <c r="O50" s="210" t="s">
        <v>402</v>
      </c>
      <c r="P50" s="206">
        <v>158355227.59</v>
      </c>
      <c r="Q50" s="206">
        <v>33443863.77</v>
      </c>
      <c r="R50" s="207">
        <v>411065</v>
      </c>
      <c r="S50" s="198">
        <v>0</v>
      </c>
    </row>
    <row r="51" spans="2:19" ht="48.75" customHeight="1" x14ac:dyDescent="0.25">
      <c r="B51" s="188" t="s">
        <v>270</v>
      </c>
      <c r="C51" s="189" t="s">
        <v>271</v>
      </c>
      <c r="D51" s="189" t="s">
        <v>293</v>
      </c>
      <c r="E51" s="190" t="s">
        <v>273</v>
      </c>
      <c r="F51" s="189" t="s">
        <v>316</v>
      </c>
      <c r="G51" s="191" t="s">
        <v>286</v>
      </c>
      <c r="H51" s="188" t="s">
        <v>287</v>
      </c>
      <c r="I51" s="192" t="s">
        <v>277</v>
      </c>
      <c r="J51" s="191" t="s">
        <v>244</v>
      </c>
      <c r="K51" s="193" t="s">
        <v>288</v>
      </c>
      <c r="L51" s="193" t="s">
        <v>403</v>
      </c>
      <c r="M51" s="191" t="s">
        <v>404</v>
      </c>
      <c r="N51" s="205">
        <v>44601</v>
      </c>
      <c r="O51" s="214" t="s">
        <v>405</v>
      </c>
      <c r="P51" s="206">
        <v>169005928.47999999</v>
      </c>
      <c r="Q51" s="206">
        <v>119296417.59</v>
      </c>
      <c r="R51" s="207">
        <v>8572416.9299999997</v>
      </c>
      <c r="S51" s="198">
        <v>0</v>
      </c>
    </row>
    <row r="52" spans="2:19" ht="48.75" customHeight="1" x14ac:dyDescent="0.25">
      <c r="B52" s="188" t="s">
        <v>270</v>
      </c>
      <c r="C52" s="189" t="s">
        <v>271</v>
      </c>
      <c r="D52" s="189" t="s">
        <v>293</v>
      </c>
      <c r="E52" s="190" t="s">
        <v>273</v>
      </c>
      <c r="F52" s="189" t="s">
        <v>274</v>
      </c>
      <c r="G52" s="191" t="s">
        <v>275</v>
      </c>
      <c r="H52" s="188" t="s">
        <v>276</v>
      </c>
      <c r="I52" s="192" t="s">
        <v>277</v>
      </c>
      <c r="J52" s="191" t="s">
        <v>244</v>
      </c>
      <c r="K52" s="192" t="s">
        <v>278</v>
      </c>
      <c r="L52" s="193" t="s">
        <v>403</v>
      </c>
      <c r="M52" s="191" t="s">
        <v>404</v>
      </c>
      <c r="N52" s="205">
        <v>44806</v>
      </c>
      <c r="O52" s="208" t="s">
        <v>406</v>
      </c>
      <c r="P52" s="206">
        <v>169005928.47999999</v>
      </c>
      <c r="Q52" s="206">
        <v>119296417.59</v>
      </c>
      <c r="R52" s="207">
        <v>17862475</v>
      </c>
      <c r="S52" s="198">
        <v>0</v>
      </c>
    </row>
    <row r="53" spans="2:19" ht="48.75" customHeight="1" x14ac:dyDescent="0.25">
      <c r="B53" s="188" t="s">
        <v>282</v>
      </c>
      <c r="C53" s="189" t="s">
        <v>271</v>
      </c>
      <c r="D53" s="189" t="s">
        <v>407</v>
      </c>
      <c r="E53" s="190" t="s">
        <v>273</v>
      </c>
      <c r="F53" s="189" t="s">
        <v>316</v>
      </c>
      <c r="G53" s="191" t="s">
        <v>286</v>
      </c>
      <c r="H53" s="188" t="s">
        <v>287</v>
      </c>
      <c r="I53" s="192" t="s">
        <v>277</v>
      </c>
      <c r="J53" s="191" t="s">
        <v>244</v>
      </c>
      <c r="K53" s="193" t="s">
        <v>288</v>
      </c>
      <c r="L53" s="193" t="s">
        <v>408</v>
      </c>
      <c r="M53" s="191" t="s">
        <v>409</v>
      </c>
      <c r="N53" s="205">
        <v>44568</v>
      </c>
      <c r="O53" s="210" t="s">
        <v>410</v>
      </c>
      <c r="P53" s="206">
        <v>11808624.57</v>
      </c>
      <c r="Q53" s="206">
        <v>2838911.93</v>
      </c>
      <c r="R53" s="207">
        <v>3277358</v>
      </c>
      <c r="S53" s="198">
        <v>0</v>
      </c>
    </row>
    <row r="54" spans="2:19" ht="48.75" customHeight="1" x14ac:dyDescent="0.25">
      <c r="B54" s="188" t="s">
        <v>282</v>
      </c>
      <c r="C54" s="189" t="s">
        <v>271</v>
      </c>
      <c r="D54" s="189" t="s">
        <v>411</v>
      </c>
      <c r="E54" s="190" t="s">
        <v>273</v>
      </c>
      <c r="F54" s="189" t="s">
        <v>274</v>
      </c>
      <c r="G54" s="191" t="s">
        <v>275</v>
      </c>
      <c r="H54" s="188" t="s">
        <v>276</v>
      </c>
      <c r="I54" s="192" t="s">
        <v>277</v>
      </c>
      <c r="J54" s="191" t="s">
        <v>244</v>
      </c>
      <c r="K54" s="192" t="s">
        <v>278</v>
      </c>
      <c r="L54" s="193" t="s">
        <v>412</v>
      </c>
      <c r="M54" s="191" t="s">
        <v>413</v>
      </c>
      <c r="N54" s="205">
        <v>44599</v>
      </c>
      <c r="O54" s="205">
        <v>46553</v>
      </c>
      <c r="P54" s="206">
        <v>11842743.24</v>
      </c>
      <c r="Q54" s="206">
        <v>5143597.6500000004</v>
      </c>
      <c r="R54" s="207">
        <v>3245802.5</v>
      </c>
      <c r="S54" s="198">
        <v>0</v>
      </c>
    </row>
    <row r="55" spans="2:19" ht="48.75" customHeight="1" x14ac:dyDescent="0.25">
      <c r="B55" s="188" t="s">
        <v>270</v>
      </c>
      <c r="C55" s="189" t="s">
        <v>271</v>
      </c>
      <c r="D55" s="189" t="s">
        <v>282</v>
      </c>
      <c r="E55" s="190" t="s">
        <v>273</v>
      </c>
      <c r="F55" s="189" t="s">
        <v>316</v>
      </c>
      <c r="G55" s="191" t="s">
        <v>286</v>
      </c>
      <c r="H55" s="188" t="s">
        <v>287</v>
      </c>
      <c r="I55" s="192" t="s">
        <v>277</v>
      </c>
      <c r="J55" s="191" t="s">
        <v>244</v>
      </c>
      <c r="K55" s="193" t="s">
        <v>288</v>
      </c>
      <c r="L55" s="193" t="s">
        <v>414</v>
      </c>
      <c r="M55" s="191" t="s">
        <v>415</v>
      </c>
      <c r="N55" s="194" t="s">
        <v>368</v>
      </c>
      <c r="O55" s="194" t="s">
        <v>368</v>
      </c>
      <c r="P55" s="196"/>
      <c r="Q55" s="196"/>
      <c r="R55" s="197">
        <v>3359692</v>
      </c>
      <c r="S55" s="198">
        <v>0</v>
      </c>
    </row>
    <row r="56" spans="2:19" ht="48.75" customHeight="1" x14ac:dyDescent="0.25">
      <c r="B56" s="188" t="s">
        <v>282</v>
      </c>
      <c r="C56" s="189" t="s">
        <v>271</v>
      </c>
      <c r="D56" s="189" t="s">
        <v>416</v>
      </c>
      <c r="E56" s="190" t="s">
        <v>273</v>
      </c>
      <c r="F56" s="189" t="s">
        <v>316</v>
      </c>
      <c r="G56" s="191" t="s">
        <v>286</v>
      </c>
      <c r="H56" s="188" t="s">
        <v>287</v>
      </c>
      <c r="I56" s="192" t="s">
        <v>277</v>
      </c>
      <c r="J56" s="191" t="s">
        <v>244</v>
      </c>
      <c r="K56" s="193" t="s">
        <v>288</v>
      </c>
      <c r="L56" s="193" t="s">
        <v>417</v>
      </c>
      <c r="M56" s="191" t="s">
        <v>418</v>
      </c>
      <c r="N56" s="205">
        <v>44601</v>
      </c>
      <c r="O56" s="210" t="s">
        <v>419</v>
      </c>
      <c r="P56" s="206">
        <v>32625304.829999998</v>
      </c>
      <c r="Q56" s="206">
        <v>35040613.390000001</v>
      </c>
      <c r="R56" s="207">
        <v>4488285.9400000004</v>
      </c>
      <c r="S56" s="198">
        <v>4488285.9400000004</v>
      </c>
    </row>
    <row r="57" spans="2:19" ht="48.75" customHeight="1" x14ac:dyDescent="0.25">
      <c r="B57" s="188" t="s">
        <v>282</v>
      </c>
      <c r="C57" s="189" t="s">
        <v>271</v>
      </c>
      <c r="D57" s="189" t="s">
        <v>416</v>
      </c>
      <c r="E57" s="190" t="s">
        <v>273</v>
      </c>
      <c r="F57" s="189" t="s">
        <v>285</v>
      </c>
      <c r="G57" s="191" t="s">
        <v>286</v>
      </c>
      <c r="H57" s="188" t="s">
        <v>287</v>
      </c>
      <c r="I57" s="192" t="s">
        <v>277</v>
      </c>
      <c r="J57" s="191" t="s">
        <v>244</v>
      </c>
      <c r="K57" s="193" t="s">
        <v>288</v>
      </c>
      <c r="L57" s="193" t="s">
        <v>417</v>
      </c>
      <c r="M57" s="191" t="s">
        <v>418</v>
      </c>
      <c r="N57" s="205">
        <v>44806</v>
      </c>
      <c r="O57" s="208" t="s">
        <v>380</v>
      </c>
      <c r="P57" s="206">
        <v>32625304.829999998</v>
      </c>
      <c r="Q57" s="206">
        <v>21517973.170000002</v>
      </c>
      <c r="R57" s="207">
        <v>13522640.220000001</v>
      </c>
      <c r="S57" s="198">
        <v>13522640.220000001</v>
      </c>
    </row>
    <row r="58" spans="2:19" ht="48.75" customHeight="1" x14ac:dyDescent="0.25">
      <c r="B58" s="188" t="s">
        <v>282</v>
      </c>
      <c r="C58" s="189" t="s">
        <v>271</v>
      </c>
      <c r="D58" s="189" t="s">
        <v>420</v>
      </c>
      <c r="E58" s="190" t="s">
        <v>273</v>
      </c>
      <c r="F58" s="189" t="s">
        <v>274</v>
      </c>
      <c r="G58" s="191" t="s">
        <v>275</v>
      </c>
      <c r="H58" s="188" t="s">
        <v>276</v>
      </c>
      <c r="I58" s="192" t="s">
        <v>277</v>
      </c>
      <c r="J58" s="191" t="s">
        <v>244</v>
      </c>
      <c r="K58" s="192" t="s">
        <v>278</v>
      </c>
      <c r="L58" s="193" t="s">
        <v>421</v>
      </c>
      <c r="M58" s="191" t="s">
        <v>422</v>
      </c>
      <c r="N58" s="194">
        <v>45786</v>
      </c>
      <c r="O58" s="194" t="s">
        <v>423</v>
      </c>
      <c r="P58" s="196">
        <v>92402411.75</v>
      </c>
      <c r="Q58" s="196">
        <v>14294134.189999999</v>
      </c>
      <c r="R58" s="197">
        <v>472907.87</v>
      </c>
      <c r="S58" s="198">
        <v>0</v>
      </c>
    </row>
    <row r="59" spans="2:19" ht="48.75" customHeight="1" x14ac:dyDescent="0.25">
      <c r="B59" s="188" t="s">
        <v>270</v>
      </c>
      <c r="C59" s="189" t="s">
        <v>271</v>
      </c>
      <c r="D59" s="189" t="s">
        <v>322</v>
      </c>
      <c r="E59" s="190" t="s">
        <v>273</v>
      </c>
      <c r="F59" s="189" t="s">
        <v>274</v>
      </c>
      <c r="G59" s="191" t="s">
        <v>275</v>
      </c>
      <c r="H59" s="188" t="s">
        <v>276</v>
      </c>
      <c r="I59" s="192" t="s">
        <v>277</v>
      </c>
      <c r="J59" s="191" t="s">
        <v>244</v>
      </c>
      <c r="K59" s="192" t="s">
        <v>278</v>
      </c>
      <c r="L59" s="193" t="s">
        <v>424</v>
      </c>
      <c r="M59" s="191" t="s">
        <v>425</v>
      </c>
      <c r="N59" s="205" t="s">
        <v>426</v>
      </c>
      <c r="O59" s="210" t="s">
        <v>384</v>
      </c>
      <c r="P59" s="206">
        <v>28409508.489999998</v>
      </c>
      <c r="Q59" s="206">
        <v>9941310.3000000007</v>
      </c>
      <c r="R59" s="207">
        <v>25108407.370000001</v>
      </c>
      <c r="S59" s="198">
        <v>5191592.7699999996</v>
      </c>
    </row>
    <row r="60" spans="2:19" ht="48.75" customHeight="1" x14ac:dyDescent="0.25">
      <c r="B60" s="188" t="s">
        <v>282</v>
      </c>
      <c r="C60" s="189" t="s">
        <v>271</v>
      </c>
      <c r="D60" s="189" t="s">
        <v>427</v>
      </c>
      <c r="E60" s="190" t="s">
        <v>273</v>
      </c>
      <c r="F60" s="189" t="s">
        <v>316</v>
      </c>
      <c r="G60" s="191" t="s">
        <v>286</v>
      </c>
      <c r="H60" s="188" t="s">
        <v>287</v>
      </c>
      <c r="I60" s="192" t="s">
        <v>277</v>
      </c>
      <c r="J60" s="191" t="s">
        <v>244</v>
      </c>
      <c r="K60" s="193" t="s">
        <v>288</v>
      </c>
      <c r="L60" s="193" t="s">
        <v>428</v>
      </c>
      <c r="M60" s="191" t="s">
        <v>429</v>
      </c>
      <c r="N60" s="194">
        <v>44838</v>
      </c>
      <c r="O60" s="199" t="s">
        <v>430</v>
      </c>
      <c r="P60" s="196">
        <v>26859296.510000002</v>
      </c>
      <c r="Q60" s="196">
        <v>6700034.2400000002</v>
      </c>
      <c r="R60" s="197">
        <v>4018802</v>
      </c>
      <c r="S60" s="198">
        <v>0</v>
      </c>
    </row>
    <row r="61" spans="2:19" ht="48.75" customHeight="1" x14ac:dyDescent="0.25">
      <c r="B61" s="188" t="s">
        <v>282</v>
      </c>
      <c r="C61" s="189" t="s">
        <v>271</v>
      </c>
      <c r="D61" s="189" t="s">
        <v>431</v>
      </c>
      <c r="E61" s="190" t="s">
        <v>273</v>
      </c>
      <c r="F61" s="189" t="s">
        <v>316</v>
      </c>
      <c r="G61" s="191" t="s">
        <v>286</v>
      </c>
      <c r="H61" s="188" t="s">
        <v>287</v>
      </c>
      <c r="I61" s="192" t="s">
        <v>277</v>
      </c>
      <c r="J61" s="191" t="s">
        <v>244</v>
      </c>
      <c r="K61" s="193" t="s">
        <v>288</v>
      </c>
      <c r="L61" s="193" t="s">
        <v>432</v>
      </c>
      <c r="M61" s="191" t="s">
        <v>433</v>
      </c>
      <c r="N61" s="205">
        <v>44927</v>
      </c>
      <c r="O61" s="210" t="s">
        <v>384</v>
      </c>
      <c r="P61" s="206">
        <v>71779866.609999999</v>
      </c>
      <c r="Q61" s="206">
        <v>44556740.409999996</v>
      </c>
      <c r="R61" s="207">
        <v>515</v>
      </c>
      <c r="S61" s="198">
        <v>0</v>
      </c>
    </row>
    <row r="62" spans="2:19" ht="48.75" customHeight="1" x14ac:dyDescent="0.25">
      <c r="B62" s="188" t="s">
        <v>282</v>
      </c>
      <c r="C62" s="189" t="s">
        <v>271</v>
      </c>
      <c r="D62" s="189" t="s">
        <v>431</v>
      </c>
      <c r="E62" s="190" t="s">
        <v>273</v>
      </c>
      <c r="F62" s="189" t="s">
        <v>285</v>
      </c>
      <c r="G62" s="191" t="s">
        <v>286</v>
      </c>
      <c r="H62" s="188" t="s">
        <v>287</v>
      </c>
      <c r="I62" s="192" t="s">
        <v>277</v>
      </c>
      <c r="J62" s="191" t="s">
        <v>244</v>
      </c>
      <c r="K62" s="193" t="s">
        <v>288</v>
      </c>
      <c r="L62" s="193" t="s">
        <v>432</v>
      </c>
      <c r="M62" s="191" t="s">
        <v>433</v>
      </c>
      <c r="N62" s="205">
        <v>44927</v>
      </c>
      <c r="O62" s="210" t="s">
        <v>384</v>
      </c>
      <c r="P62" s="206">
        <v>71779866.609999999</v>
      </c>
      <c r="Q62" s="206">
        <v>44556740.409999996</v>
      </c>
      <c r="R62" s="207">
        <v>655613.16</v>
      </c>
      <c r="S62" s="198">
        <v>0</v>
      </c>
    </row>
    <row r="63" spans="2:19" ht="48.75" customHeight="1" x14ac:dyDescent="0.25">
      <c r="B63" s="188" t="s">
        <v>282</v>
      </c>
      <c r="C63" s="189" t="s">
        <v>271</v>
      </c>
      <c r="D63" s="189" t="s">
        <v>434</v>
      </c>
      <c r="E63" s="190" t="s">
        <v>295</v>
      </c>
      <c r="F63" s="189" t="s">
        <v>316</v>
      </c>
      <c r="G63" s="191" t="s">
        <v>286</v>
      </c>
      <c r="H63" s="188" t="s">
        <v>287</v>
      </c>
      <c r="I63" s="192" t="s">
        <v>277</v>
      </c>
      <c r="J63" s="191" t="s">
        <v>244</v>
      </c>
      <c r="K63" s="193" t="s">
        <v>288</v>
      </c>
      <c r="L63" s="193" t="s">
        <v>435</v>
      </c>
      <c r="M63" s="191" t="s">
        <v>436</v>
      </c>
      <c r="N63" s="205">
        <v>44576</v>
      </c>
      <c r="O63" s="210" t="s">
        <v>437</v>
      </c>
      <c r="P63" s="206">
        <v>173744825.09999999</v>
      </c>
      <c r="Q63" s="206">
        <v>214003960.86000001</v>
      </c>
      <c r="R63" s="207">
        <v>5228946</v>
      </c>
      <c r="S63" s="198">
        <v>0</v>
      </c>
    </row>
    <row r="64" spans="2:19" ht="48.75" customHeight="1" x14ac:dyDescent="0.25">
      <c r="B64" s="188" t="s">
        <v>282</v>
      </c>
      <c r="C64" s="189" t="s">
        <v>271</v>
      </c>
      <c r="D64" s="189" t="s">
        <v>438</v>
      </c>
      <c r="E64" s="190" t="s">
        <v>273</v>
      </c>
      <c r="F64" s="189" t="s">
        <v>274</v>
      </c>
      <c r="G64" s="191" t="s">
        <v>275</v>
      </c>
      <c r="H64" s="188" t="s">
        <v>276</v>
      </c>
      <c r="I64" s="192" t="s">
        <v>277</v>
      </c>
      <c r="J64" s="191" t="s">
        <v>244</v>
      </c>
      <c r="K64" s="192" t="s">
        <v>278</v>
      </c>
      <c r="L64" s="193" t="s">
        <v>439</v>
      </c>
      <c r="M64" s="191" t="s">
        <v>440</v>
      </c>
      <c r="N64" s="205">
        <v>44763</v>
      </c>
      <c r="O64" s="208" t="s">
        <v>281</v>
      </c>
      <c r="P64" s="206">
        <v>22071151.359999999</v>
      </c>
      <c r="Q64" s="206">
        <v>14832373.76</v>
      </c>
      <c r="R64" s="207">
        <v>4895532.49</v>
      </c>
      <c r="S64" s="198">
        <v>0</v>
      </c>
    </row>
    <row r="65" spans="2:19" ht="48.75" customHeight="1" x14ac:dyDescent="0.25">
      <c r="B65" s="188" t="s">
        <v>282</v>
      </c>
      <c r="C65" s="189" t="s">
        <v>271</v>
      </c>
      <c r="D65" s="189" t="s">
        <v>441</v>
      </c>
      <c r="E65" s="190" t="s">
        <v>273</v>
      </c>
      <c r="F65" s="189" t="s">
        <v>274</v>
      </c>
      <c r="G65" s="191" t="s">
        <v>275</v>
      </c>
      <c r="H65" s="188" t="s">
        <v>276</v>
      </c>
      <c r="I65" s="192" t="s">
        <v>277</v>
      </c>
      <c r="J65" s="191" t="s">
        <v>244</v>
      </c>
      <c r="K65" s="192" t="s">
        <v>278</v>
      </c>
      <c r="L65" s="193" t="s">
        <v>442</v>
      </c>
      <c r="M65" s="191" t="s">
        <v>443</v>
      </c>
      <c r="N65" s="205" t="s">
        <v>444</v>
      </c>
      <c r="O65" s="210" t="s">
        <v>302</v>
      </c>
      <c r="P65" s="206">
        <v>48454318.209999993</v>
      </c>
      <c r="Q65" s="206">
        <v>25788436.43</v>
      </c>
      <c r="R65" s="207">
        <v>343505.39</v>
      </c>
      <c r="S65" s="198">
        <v>0</v>
      </c>
    </row>
    <row r="66" spans="2:19" ht="48.75" customHeight="1" x14ac:dyDescent="0.25">
      <c r="B66" s="188" t="s">
        <v>282</v>
      </c>
      <c r="C66" s="189" t="s">
        <v>271</v>
      </c>
      <c r="D66" s="189" t="s">
        <v>445</v>
      </c>
      <c r="E66" s="190" t="s">
        <v>273</v>
      </c>
      <c r="F66" s="189" t="s">
        <v>316</v>
      </c>
      <c r="G66" s="191" t="s">
        <v>286</v>
      </c>
      <c r="H66" s="188" t="s">
        <v>287</v>
      </c>
      <c r="I66" s="192" t="s">
        <v>277</v>
      </c>
      <c r="J66" s="191" t="s">
        <v>244</v>
      </c>
      <c r="K66" s="193" t="s">
        <v>288</v>
      </c>
      <c r="L66" s="193" t="s">
        <v>446</v>
      </c>
      <c r="M66" s="191" t="s">
        <v>447</v>
      </c>
      <c r="N66" s="194">
        <v>44776</v>
      </c>
      <c r="O66" s="199" t="s">
        <v>448</v>
      </c>
      <c r="P66" s="196">
        <v>125309875.95999999</v>
      </c>
      <c r="Q66" s="196">
        <v>31291239.489999998</v>
      </c>
      <c r="R66" s="197">
        <v>5012273</v>
      </c>
      <c r="S66" s="198">
        <v>0</v>
      </c>
    </row>
    <row r="67" spans="2:19" ht="48.75" customHeight="1" x14ac:dyDescent="0.25">
      <c r="B67" s="188" t="s">
        <v>282</v>
      </c>
      <c r="C67" s="189" t="s">
        <v>271</v>
      </c>
      <c r="D67" s="189" t="s">
        <v>449</v>
      </c>
      <c r="E67" s="190" t="s">
        <v>273</v>
      </c>
      <c r="F67" s="189" t="s">
        <v>274</v>
      </c>
      <c r="G67" s="191" t="s">
        <v>275</v>
      </c>
      <c r="H67" s="188" t="s">
        <v>276</v>
      </c>
      <c r="I67" s="192" t="s">
        <v>277</v>
      </c>
      <c r="J67" s="191" t="s">
        <v>244</v>
      </c>
      <c r="K67" s="192" t="s">
        <v>278</v>
      </c>
      <c r="L67" s="193" t="s">
        <v>450</v>
      </c>
      <c r="M67" s="191" t="s">
        <v>451</v>
      </c>
      <c r="N67" s="194">
        <v>44727</v>
      </c>
      <c r="O67" s="194">
        <v>46398</v>
      </c>
      <c r="P67" s="196">
        <v>76681754.86999999</v>
      </c>
      <c r="Q67" s="196">
        <v>36839510.930000007</v>
      </c>
      <c r="R67" s="197">
        <v>15159501.619999999</v>
      </c>
      <c r="S67" s="198">
        <v>7463692.04</v>
      </c>
    </row>
    <row r="68" spans="2:19" ht="48.75" customHeight="1" x14ac:dyDescent="0.25">
      <c r="B68" s="188" t="s">
        <v>270</v>
      </c>
      <c r="C68" s="189" t="s">
        <v>271</v>
      </c>
      <c r="D68" s="189" t="s">
        <v>452</v>
      </c>
      <c r="E68" s="190" t="s">
        <v>273</v>
      </c>
      <c r="F68" s="189" t="s">
        <v>274</v>
      </c>
      <c r="G68" s="191" t="s">
        <v>275</v>
      </c>
      <c r="H68" s="188" t="s">
        <v>276</v>
      </c>
      <c r="I68" s="192" t="s">
        <v>277</v>
      </c>
      <c r="J68" s="191" t="s">
        <v>244</v>
      </c>
      <c r="K68" s="192" t="s">
        <v>278</v>
      </c>
      <c r="L68" s="193" t="s">
        <v>453</v>
      </c>
      <c r="M68" s="191" t="s">
        <v>454</v>
      </c>
      <c r="N68" s="194">
        <v>44670</v>
      </c>
      <c r="O68" s="199" t="s">
        <v>302</v>
      </c>
      <c r="P68" s="196">
        <v>153416083.49000001</v>
      </c>
      <c r="Q68" s="196">
        <v>33542663.469999999</v>
      </c>
      <c r="R68" s="197">
        <v>6866919.8799999999</v>
      </c>
      <c r="S68" s="198">
        <v>6866919.8799999999</v>
      </c>
    </row>
    <row r="69" spans="2:19" ht="48.75" customHeight="1" x14ac:dyDescent="0.25">
      <c r="B69" s="188" t="s">
        <v>282</v>
      </c>
      <c r="C69" s="189" t="s">
        <v>271</v>
      </c>
      <c r="D69" s="189" t="s">
        <v>455</v>
      </c>
      <c r="E69" s="190" t="s">
        <v>273</v>
      </c>
      <c r="F69" s="189" t="s">
        <v>316</v>
      </c>
      <c r="G69" s="191" t="s">
        <v>286</v>
      </c>
      <c r="H69" s="188" t="s">
        <v>287</v>
      </c>
      <c r="I69" s="192" t="s">
        <v>277</v>
      </c>
      <c r="J69" s="191" t="s">
        <v>244</v>
      </c>
      <c r="K69" s="193" t="s">
        <v>288</v>
      </c>
      <c r="L69" s="193" t="s">
        <v>456</v>
      </c>
      <c r="M69" s="191" t="s">
        <v>457</v>
      </c>
      <c r="N69" s="205">
        <v>44751</v>
      </c>
      <c r="O69" s="210" t="s">
        <v>302</v>
      </c>
      <c r="P69" s="206">
        <v>18920382.359999999</v>
      </c>
      <c r="Q69" s="206">
        <v>5371254.6100000003</v>
      </c>
      <c r="R69" s="207">
        <v>13016277</v>
      </c>
      <c r="S69" s="198">
        <v>0</v>
      </c>
    </row>
    <row r="70" spans="2:19" ht="48.75" customHeight="1" x14ac:dyDescent="0.25">
      <c r="B70" s="188" t="s">
        <v>282</v>
      </c>
      <c r="C70" s="189" t="s">
        <v>271</v>
      </c>
      <c r="D70" s="189" t="s">
        <v>455</v>
      </c>
      <c r="E70" s="190" t="s">
        <v>273</v>
      </c>
      <c r="F70" s="189" t="s">
        <v>274</v>
      </c>
      <c r="G70" s="191" t="s">
        <v>275</v>
      </c>
      <c r="H70" s="188" t="s">
        <v>276</v>
      </c>
      <c r="I70" s="192" t="s">
        <v>277</v>
      </c>
      <c r="J70" s="191" t="s">
        <v>244</v>
      </c>
      <c r="K70" s="192" t="s">
        <v>278</v>
      </c>
      <c r="L70" s="193" t="s">
        <v>456</v>
      </c>
      <c r="M70" s="191" t="s">
        <v>457</v>
      </c>
      <c r="N70" s="205">
        <v>44811</v>
      </c>
      <c r="O70" s="208" t="s">
        <v>458</v>
      </c>
      <c r="P70" s="206">
        <v>18920382.359999999</v>
      </c>
      <c r="Q70" s="206">
        <v>5371254.6100000003</v>
      </c>
      <c r="R70" s="207">
        <v>13016277</v>
      </c>
      <c r="S70" s="198">
        <v>0</v>
      </c>
    </row>
    <row r="71" spans="2:19" ht="48.75" customHeight="1" x14ac:dyDescent="0.25">
      <c r="B71" s="188" t="s">
        <v>282</v>
      </c>
      <c r="C71" s="189" t="s">
        <v>271</v>
      </c>
      <c r="D71" s="189" t="s">
        <v>338</v>
      </c>
      <c r="E71" s="190" t="s">
        <v>273</v>
      </c>
      <c r="F71" s="189" t="s">
        <v>292</v>
      </c>
      <c r="G71" s="191" t="s">
        <v>293</v>
      </c>
      <c r="H71" s="188" t="s">
        <v>294</v>
      </c>
      <c r="I71" s="192" t="s">
        <v>277</v>
      </c>
      <c r="J71" s="191" t="s">
        <v>244</v>
      </c>
      <c r="K71" s="193" t="s">
        <v>288</v>
      </c>
      <c r="L71" s="193" t="s">
        <v>459</v>
      </c>
      <c r="M71" s="191" t="s">
        <v>460</v>
      </c>
      <c r="N71" s="194">
        <v>44742</v>
      </c>
      <c r="O71" s="199" t="s">
        <v>461</v>
      </c>
      <c r="P71" s="196">
        <v>250743613.63999999</v>
      </c>
      <c r="Q71" s="196">
        <v>71459547.129999995</v>
      </c>
      <c r="R71" s="197">
        <v>88145379</v>
      </c>
      <c r="S71" s="198">
        <v>6552171.9800000004</v>
      </c>
    </row>
    <row r="72" spans="2:19" ht="48.75" customHeight="1" x14ac:dyDescent="0.25">
      <c r="B72" s="188" t="s">
        <v>282</v>
      </c>
      <c r="C72" s="189" t="s">
        <v>271</v>
      </c>
      <c r="D72" s="189" t="s">
        <v>338</v>
      </c>
      <c r="E72" s="190" t="s">
        <v>273</v>
      </c>
      <c r="F72" s="189" t="s">
        <v>297</v>
      </c>
      <c r="G72" s="191" t="s">
        <v>293</v>
      </c>
      <c r="H72" s="188" t="s">
        <v>294</v>
      </c>
      <c r="I72" s="192" t="s">
        <v>277</v>
      </c>
      <c r="J72" s="191" t="s">
        <v>244</v>
      </c>
      <c r="K72" s="193" t="s">
        <v>288</v>
      </c>
      <c r="L72" s="193" t="s">
        <v>459</v>
      </c>
      <c r="M72" s="191" t="s">
        <v>460</v>
      </c>
      <c r="N72" s="194">
        <v>44742</v>
      </c>
      <c r="O72" s="199" t="s">
        <v>461</v>
      </c>
      <c r="P72" s="196">
        <v>250743613.63999999</v>
      </c>
      <c r="Q72" s="196">
        <v>71459547.129999995</v>
      </c>
      <c r="R72" s="197">
        <v>1839500</v>
      </c>
      <c r="S72" s="198">
        <v>490957.16</v>
      </c>
    </row>
    <row r="73" spans="2:19" ht="48.75" customHeight="1" x14ac:dyDescent="0.25">
      <c r="B73" s="188" t="s">
        <v>282</v>
      </c>
      <c r="C73" s="189" t="s">
        <v>271</v>
      </c>
      <c r="D73" s="189" t="s">
        <v>338</v>
      </c>
      <c r="E73" s="190" t="s">
        <v>273</v>
      </c>
      <c r="F73" s="189" t="s">
        <v>274</v>
      </c>
      <c r="G73" s="191" t="s">
        <v>275</v>
      </c>
      <c r="H73" s="188" t="s">
        <v>276</v>
      </c>
      <c r="I73" s="192" t="s">
        <v>277</v>
      </c>
      <c r="J73" s="191" t="s">
        <v>244</v>
      </c>
      <c r="K73" s="192" t="s">
        <v>278</v>
      </c>
      <c r="L73" s="193" t="s">
        <v>459</v>
      </c>
      <c r="M73" s="191" t="s">
        <v>460</v>
      </c>
      <c r="N73" s="194">
        <v>44742</v>
      </c>
      <c r="O73" s="199" t="s">
        <v>461</v>
      </c>
      <c r="P73" s="196">
        <v>250743613.63999999</v>
      </c>
      <c r="Q73" s="196">
        <v>71459547.129999995</v>
      </c>
      <c r="R73" s="197">
        <v>19081172.5</v>
      </c>
      <c r="S73" s="198">
        <v>9158410.6699999999</v>
      </c>
    </row>
    <row r="74" spans="2:19" ht="48.75" customHeight="1" x14ac:dyDescent="0.25">
      <c r="B74" s="188" t="s">
        <v>282</v>
      </c>
      <c r="C74" s="189" t="s">
        <v>271</v>
      </c>
      <c r="D74" s="189" t="s">
        <v>462</v>
      </c>
      <c r="E74" s="190" t="s">
        <v>273</v>
      </c>
      <c r="F74" s="189" t="s">
        <v>292</v>
      </c>
      <c r="G74" s="191" t="s">
        <v>293</v>
      </c>
      <c r="H74" s="188" t="s">
        <v>294</v>
      </c>
      <c r="I74" s="192" t="s">
        <v>277</v>
      </c>
      <c r="J74" s="191" t="s">
        <v>244</v>
      </c>
      <c r="K74" s="193" t="s">
        <v>288</v>
      </c>
      <c r="L74" s="193" t="s">
        <v>463</v>
      </c>
      <c r="M74" s="191" t="s">
        <v>464</v>
      </c>
      <c r="N74" s="205">
        <v>44760</v>
      </c>
      <c r="O74" s="210" t="s">
        <v>302</v>
      </c>
      <c r="P74" s="206">
        <v>52139917.509999998</v>
      </c>
      <c r="Q74" s="206">
        <v>36288970.119999997</v>
      </c>
      <c r="R74" s="207">
        <v>14937617</v>
      </c>
      <c r="S74" s="198">
        <v>0</v>
      </c>
    </row>
    <row r="75" spans="2:19" ht="48.75" customHeight="1" x14ac:dyDescent="0.25">
      <c r="B75" s="188" t="s">
        <v>282</v>
      </c>
      <c r="C75" s="189" t="s">
        <v>271</v>
      </c>
      <c r="D75" s="189" t="s">
        <v>465</v>
      </c>
      <c r="E75" s="190" t="s">
        <v>273</v>
      </c>
      <c r="F75" s="189" t="s">
        <v>292</v>
      </c>
      <c r="G75" s="191" t="s">
        <v>293</v>
      </c>
      <c r="H75" s="188" t="s">
        <v>294</v>
      </c>
      <c r="I75" s="192" t="s">
        <v>277</v>
      </c>
      <c r="J75" s="191" t="s">
        <v>244</v>
      </c>
      <c r="K75" s="193" t="s">
        <v>288</v>
      </c>
      <c r="L75" s="193" t="s">
        <v>466</v>
      </c>
      <c r="M75" s="191" t="s">
        <v>467</v>
      </c>
      <c r="N75" s="205" t="s">
        <v>344</v>
      </c>
      <c r="O75" s="215" t="s">
        <v>357</v>
      </c>
      <c r="P75" s="206">
        <v>182567008.03</v>
      </c>
      <c r="Q75" s="206">
        <v>50084876.850000001</v>
      </c>
      <c r="R75" s="207">
        <v>100</v>
      </c>
      <c r="S75" s="198">
        <v>0</v>
      </c>
    </row>
    <row r="76" spans="2:19" ht="48.75" customHeight="1" x14ac:dyDescent="0.25">
      <c r="B76" s="188" t="s">
        <v>282</v>
      </c>
      <c r="C76" s="189" t="s">
        <v>271</v>
      </c>
      <c r="D76" s="189" t="s">
        <v>468</v>
      </c>
      <c r="E76" s="190" t="s">
        <v>273</v>
      </c>
      <c r="F76" s="189" t="s">
        <v>285</v>
      </c>
      <c r="G76" s="191" t="s">
        <v>286</v>
      </c>
      <c r="H76" s="188" t="s">
        <v>287</v>
      </c>
      <c r="I76" s="192" t="s">
        <v>277</v>
      </c>
      <c r="J76" s="191" t="s">
        <v>244</v>
      </c>
      <c r="K76" s="193" t="s">
        <v>288</v>
      </c>
      <c r="L76" s="193" t="s">
        <v>469</v>
      </c>
      <c r="M76" s="191" t="s">
        <v>470</v>
      </c>
      <c r="N76" s="205">
        <v>45056</v>
      </c>
      <c r="O76" s="210" t="s">
        <v>384</v>
      </c>
      <c r="P76" s="206">
        <v>32831733.510000002</v>
      </c>
      <c r="Q76" s="196" t="s">
        <v>471</v>
      </c>
      <c r="R76" s="207">
        <v>3648139</v>
      </c>
      <c r="S76" s="198">
        <v>0</v>
      </c>
    </row>
    <row r="77" spans="2:19" ht="48.75" customHeight="1" x14ac:dyDescent="0.25">
      <c r="B77" s="188" t="s">
        <v>282</v>
      </c>
      <c r="C77" s="189" t="s">
        <v>271</v>
      </c>
      <c r="D77" s="189" t="s">
        <v>468</v>
      </c>
      <c r="E77" s="190" t="s">
        <v>273</v>
      </c>
      <c r="F77" s="189" t="s">
        <v>292</v>
      </c>
      <c r="G77" s="191" t="s">
        <v>293</v>
      </c>
      <c r="H77" s="188" t="s">
        <v>294</v>
      </c>
      <c r="I77" s="192" t="s">
        <v>277</v>
      </c>
      <c r="J77" s="191" t="s">
        <v>244</v>
      </c>
      <c r="K77" s="193" t="s">
        <v>288</v>
      </c>
      <c r="L77" s="193" t="s">
        <v>469</v>
      </c>
      <c r="M77" s="191" t="s">
        <v>470</v>
      </c>
      <c r="N77" s="205">
        <v>45056</v>
      </c>
      <c r="O77" s="208" t="s">
        <v>281</v>
      </c>
      <c r="P77" s="206">
        <v>32831733.510000002</v>
      </c>
      <c r="Q77" s="196"/>
      <c r="R77" s="207">
        <v>3648139</v>
      </c>
      <c r="S77" s="198">
        <v>0</v>
      </c>
    </row>
    <row r="78" spans="2:19" ht="48.75" customHeight="1" x14ac:dyDescent="0.25">
      <c r="B78" s="188" t="s">
        <v>282</v>
      </c>
      <c r="C78" s="189" t="s">
        <v>271</v>
      </c>
      <c r="D78" s="189" t="s">
        <v>472</v>
      </c>
      <c r="E78" s="190" t="s">
        <v>273</v>
      </c>
      <c r="F78" s="189" t="s">
        <v>316</v>
      </c>
      <c r="G78" s="191" t="s">
        <v>286</v>
      </c>
      <c r="H78" s="188" t="s">
        <v>287</v>
      </c>
      <c r="I78" s="192" t="s">
        <v>277</v>
      </c>
      <c r="J78" s="191" t="s">
        <v>244</v>
      </c>
      <c r="K78" s="193" t="s">
        <v>288</v>
      </c>
      <c r="L78" s="193" t="s">
        <v>473</v>
      </c>
      <c r="M78" s="191" t="s">
        <v>474</v>
      </c>
      <c r="N78" s="205">
        <v>44988</v>
      </c>
      <c r="O78" s="210" t="s">
        <v>410</v>
      </c>
      <c r="P78" s="206">
        <v>16948950.5</v>
      </c>
      <c r="Q78" s="206">
        <v>15859739.18</v>
      </c>
      <c r="R78" s="207">
        <v>4545362</v>
      </c>
      <c r="S78" s="198">
        <v>0</v>
      </c>
    </row>
    <row r="79" spans="2:19" ht="48.75" customHeight="1" x14ac:dyDescent="0.25">
      <c r="B79" s="188" t="s">
        <v>270</v>
      </c>
      <c r="C79" s="189" t="s">
        <v>271</v>
      </c>
      <c r="D79" s="189" t="s">
        <v>271</v>
      </c>
      <c r="E79" s="190" t="s">
        <v>273</v>
      </c>
      <c r="F79" s="189" t="s">
        <v>285</v>
      </c>
      <c r="G79" s="191" t="s">
        <v>286</v>
      </c>
      <c r="H79" s="188" t="s">
        <v>287</v>
      </c>
      <c r="I79" s="192" t="s">
        <v>277</v>
      </c>
      <c r="J79" s="191" t="s">
        <v>244</v>
      </c>
      <c r="K79" s="193" t="s">
        <v>288</v>
      </c>
      <c r="L79" s="193" t="s">
        <v>475</v>
      </c>
      <c r="M79" s="191" t="s">
        <v>476</v>
      </c>
      <c r="N79" s="205">
        <v>45179</v>
      </c>
      <c r="O79" s="210" t="s">
        <v>410</v>
      </c>
      <c r="P79" s="206">
        <v>11356863.689999999</v>
      </c>
      <c r="Q79" s="206">
        <v>2994485.95</v>
      </c>
      <c r="R79" s="207">
        <v>1403494</v>
      </c>
      <c r="S79" s="198">
        <v>0</v>
      </c>
    </row>
    <row r="80" spans="2:19" ht="48.75" customHeight="1" x14ac:dyDescent="0.25">
      <c r="B80" s="188" t="s">
        <v>270</v>
      </c>
      <c r="C80" s="189" t="s">
        <v>271</v>
      </c>
      <c r="D80" s="189" t="s">
        <v>271</v>
      </c>
      <c r="E80" s="190" t="s">
        <v>273</v>
      </c>
      <c r="F80" s="189" t="s">
        <v>292</v>
      </c>
      <c r="G80" s="191" t="s">
        <v>293</v>
      </c>
      <c r="H80" s="188" t="s">
        <v>294</v>
      </c>
      <c r="I80" s="192" t="s">
        <v>277</v>
      </c>
      <c r="J80" s="191" t="s">
        <v>244</v>
      </c>
      <c r="K80" s="193" t="s">
        <v>288</v>
      </c>
      <c r="L80" s="193" t="s">
        <v>475</v>
      </c>
      <c r="M80" s="191" t="s">
        <v>476</v>
      </c>
      <c r="N80" s="205">
        <v>45179</v>
      </c>
      <c r="O80" s="210" t="s">
        <v>410</v>
      </c>
      <c r="P80" s="206">
        <v>11356863.689999999</v>
      </c>
      <c r="Q80" s="206">
        <v>2994485.95</v>
      </c>
      <c r="R80" s="207">
        <v>100</v>
      </c>
      <c r="S80" s="198">
        <v>0</v>
      </c>
    </row>
    <row r="81" spans="2:19" ht="48.75" customHeight="1" x14ac:dyDescent="0.25">
      <c r="B81" s="188" t="s">
        <v>282</v>
      </c>
      <c r="C81" s="189" t="s">
        <v>271</v>
      </c>
      <c r="D81" s="189" t="s">
        <v>477</v>
      </c>
      <c r="E81" s="190" t="s">
        <v>273</v>
      </c>
      <c r="F81" s="189" t="s">
        <v>292</v>
      </c>
      <c r="G81" s="191" t="s">
        <v>293</v>
      </c>
      <c r="H81" s="188" t="s">
        <v>294</v>
      </c>
      <c r="I81" s="192" t="s">
        <v>277</v>
      </c>
      <c r="J81" s="191" t="s">
        <v>244</v>
      </c>
      <c r="K81" s="193" t="s">
        <v>288</v>
      </c>
      <c r="L81" s="193" t="s">
        <v>478</v>
      </c>
      <c r="M81" s="191" t="s">
        <v>479</v>
      </c>
      <c r="N81" s="205">
        <v>45053</v>
      </c>
      <c r="O81" s="210" t="s">
        <v>480</v>
      </c>
      <c r="P81" s="206">
        <v>12679699.810000001</v>
      </c>
      <c r="Q81" s="206" t="s">
        <v>471</v>
      </c>
      <c r="R81" s="207">
        <v>99181</v>
      </c>
      <c r="S81" s="198">
        <v>0</v>
      </c>
    </row>
    <row r="82" spans="2:19" ht="48.75" customHeight="1" x14ac:dyDescent="0.25">
      <c r="B82" s="188" t="s">
        <v>270</v>
      </c>
      <c r="C82" s="189" t="s">
        <v>271</v>
      </c>
      <c r="D82" s="189" t="s">
        <v>481</v>
      </c>
      <c r="E82" s="190" t="s">
        <v>273</v>
      </c>
      <c r="F82" s="189" t="s">
        <v>274</v>
      </c>
      <c r="G82" s="191" t="s">
        <v>275</v>
      </c>
      <c r="H82" s="188" t="s">
        <v>276</v>
      </c>
      <c r="I82" s="192" t="s">
        <v>277</v>
      </c>
      <c r="J82" s="191" t="s">
        <v>244</v>
      </c>
      <c r="K82" s="192" t="s">
        <v>278</v>
      </c>
      <c r="L82" s="193" t="s">
        <v>482</v>
      </c>
      <c r="M82" s="191" t="s">
        <v>483</v>
      </c>
      <c r="N82" s="205">
        <v>44661</v>
      </c>
      <c r="O82" s="208" t="s">
        <v>484</v>
      </c>
      <c r="P82" s="206">
        <v>126234035.31</v>
      </c>
      <c r="Q82" s="206">
        <v>93215455.879999995</v>
      </c>
      <c r="R82" s="207"/>
      <c r="S82" s="198">
        <v>0</v>
      </c>
    </row>
    <row r="83" spans="2:19" ht="48.75" customHeight="1" x14ac:dyDescent="0.25">
      <c r="B83" s="188" t="s">
        <v>282</v>
      </c>
      <c r="C83" s="189" t="s">
        <v>271</v>
      </c>
      <c r="D83" s="189" t="s">
        <v>485</v>
      </c>
      <c r="E83" s="190" t="s">
        <v>273</v>
      </c>
      <c r="F83" s="189" t="s">
        <v>292</v>
      </c>
      <c r="G83" s="191" t="s">
        <v>293</v>
      </c>
      <c r="H83" s="188" t="s">
        <v>294</v>
      </c>
      <c r="I83" s="192" t="s">
        <v>277</v>
      </c>
      <c r="J83" s="191" t="s">
        <v>244</v>
      </c>
      <c r="K83" s="193" t="s">
        <v>288</v>
      </c>
      <c r="L83" s="193" t="s">
        <v>486</v>
      </c>
      <c r="M83" s="191" t="s">
        <v>487</v>
      </c>
      <c r="N83" s="205">
        <v>44631</v>
      </c>
      <c r="O83" s="208" t="s">
        <v>333</v>
      </c>
      <c r="P83" s="206">
        <v>6309885.4699999997</v>
      </c>
      <c r="Q83" s="206">
        <v>0</v>
      </c>
      <c r="R83" s="207">
        <v>2480077</v>
      </c>
      <c r="S83" s="198">
        <v>1755688.8</v>
      </c>
    </row>
    <row r="84" spans="2:19" ht="48.75" customHeight="1" x14ac:dyDescent="0.25">
      <c r="B84" s="188" t="s">
        <v>282</v>
      </c>
      <c r="C84" s="189" t="s">
        <v>271</v>
      </c>
      <c r="D84" s="189" t="s">
        <v>488</v>
      </c>
      <c r="E84" s="190" t="s">
        <v>273</v>
      </c>
      <c r="F84" s="189" t="s">
        <v>274</v>
      </c>
      <c r="G84" s="191" t="s">
        <v>275</v>
      </c>
      <c r="H84" s="188" t="s">
        <v>276</v>
      </c>
      <c r="I84" s="192" t="s">
        <v>277</v>
      </c>
      <c r="J84" s="191" t="s">
        <v>244</v>
      </c>
      <c r="K84" s="192" t="s">
        <v>278</v>
      </c>
      <c r="L84" s="193" t="s">
        <v>489</v>
      </c>
      <c r="M84" s="191" t="s">
        <v>490</v>
      </c>
      <c r="N84" s="194">
        <v>44890</v>
      </c>
      <c r="O84" s="194" t="s">
        <v>281</v>
      </c>
      <c r="P84" s="196">
        <v>17546058.199999999</v>
      </c>
      <c r="Q84" s="196"/>
      <c r="R84" s="197">
        <v>14725536.25</v>
      </c>
      <c r="S84" s="198">
        <v>0</v>
      </c>
    </row>
    <row r="85" spans="2:19" ht="48.75" customHeight="1" x14ac:dyDescent="0.25">
      <c r="B85" s="188" t="s">
        <v>282</v>
      </c>
      <c r="C85" s="189" t="s">
        <v>271</v>
      </c>
      <c r="D85" s="189" t="s">
        <v>286</v>
      </c>
      <c r="E85" s="190" t="s">
        <v>273</v>
      </c>
      <c r="F85" s="189" t="s">
        <v>285</v>
      </c>
      <c r="G85" s="191" t="s">
        <v>286</v>
      </c>
      <c r="H85" s="188" t="s">
        <v>287</v>
      </c>
      <c r="I85" s="192" t="s">
        <v>277</v>
      </c>
      <c r="J85" s="191" t="s">
        <v>244</v>
      </c>
      <c r="K85" s="193" t="s">
        <v>288</v>
      </c>
      <c r="L85" s="193" t="s">
        <v>491</v>
      </c>
      <c r="M85" s="191" t="s">
        <v>492</v>
      </c>
      <c r="N85" s="205">
        <v>44904</v>
      </c>
      <c r="O85" s="210" t="s">
        <v>493</v>
      </c>
      <c r="P85" s="206">
        <v>331787341.89999998</v>
      </c>
      <c r="Q85" s="206">
        <v>0</v>
      </c>
      <c r="R85" s="207">
        <v>48580854</v>
      </c>
      <c r="S85" s="198">
        <v>0</v>
      </c>
    </row>
    <row r="86" spans="2:19" ht="48.75" customHeight="1" x14ac:dyDescent="0.25">
      <c r="B86" s="188" t="s">
        <v>282</v>
      </c>
      <c r="C86" s="189" t="s">
        <v>271</v>
      </c>
      <c r="D86" s="189" t="s">
        <v>286</v>
      </c>
      <c r="E86" s="190" t="s">
        <v>273</v>
      </c>
      <c r="F86" s="189" t="s">
        <v>292</v>
      </c>
      <c r="G86" s="191" t="s">
        <v>293</v>
      </c>
      <c r="H86" s="188" t="s">
        <v>294</v>
      </c>
      <c r="I86" s="192" t="s">
        <v>277</v>
      </c>
      <c r="J86" s="191" t="s">
        <v>244</v>
      </c>
      <c r="K86" s="193" t="s">
        <v>288</v>
      </c>
      <c r="L86" s="193" t="s">
        <v>491</v>
      </c>
      <c r="M86" s="191" t="s">
        <v>492</v>
      </c>
      <c r="N86" s="205">
        <v>44904</v>
      </c>
      <c r="O86" s="208" t="s">
        <v>494</v>
      </c>
      <c r="P86" s="206">
        <v>331787341.89999998</v>
      </c>
      <c r="Q86" s="206">
        <v>0</v>
      </c>
      <c r="R86" s="207">
        <v>60385326</v>
      </c>
      <c r="S86" s="198">
        <v>0</v>
      </c>
    </row>
    <row r="87" spans="2:19" ht="48.75" customHeight="1" x14ac:dyDescent="0.25">
      <c r="B87" s="188" t="s">
        <v>282</v>
      </c>
      <c r="C87" s="189" t="s">
        <v>271</v>
      </c>
      <c r="D87" s="189" t="s">
        <v>495</v>
      </c>
      <c r="E87" s="190" t="s">
        <v>273</v>
      </c>
      <c r="F87" s="189" t="s">
        <v>316</v>
      </c>
      <c r="G87" s="191" t="s">
        <v>286</v>
      </c>
      <c r="H87" s="188" t="s">
        <v>287</v>
      </c>
      <c r="I87" s="192" t="s">
        <v>277</v>
      </c>
      <c r="J87" s="191" t="s">
        <v>244</v>
      </c>
      <c r="K87" s="193" t="s">
        <v>288</v>
      </c>
      <c r="L87" s="193" t="s">
        <v>496</v>
      </c>
      <c r="M87" s="191" t="s">
        <v>497</v>
      </c>
      <c r="N87" s="205">
        <v>44963</v>
      </c>
      <c r="O87" s="210" t="s">
        <v>461</v>
      </c>
      <c r="P87" s="206">
        <v>225575619.31</v>
      </c>
      <c r="Q87" s="206" t="s">
        <v>471</v>
      </c>
      <c r="R87" s="207">
        <v>20403541</v>
      </c>
      <c r="S87" s="198">
        <v>0</v>
      </c>
    </row>
    <row r="88" spans="2:19" ht="48.75" customHeight="1" x14ac:dyDescent="0.25">
      <c r="B88" s="188" t="s">
        <v>282</v>
      </c>
      <c r="C88" s="189" t="s">
        <v>271</v>
      </c>
      <c r="D88" s="189" t="s">
        <v>495</v>
      </c>
      <c r="E88" s="190" t="s">
        <v>273</v>
      </c>
      <c r="F88" s="189" t="s">
        <v>297</v>
      </c>
      <c r="G88" s="191" t="s">
        <v>293</v>
      </c>
      <c r="H88" s="188" t="s">
        <v>294</v>
      </c>
      <c r="I88" s="192" t="s">
        <v>277</v>
      </c>
      <c r="J88" s="191" t="s">
        <v>244</v>
      </c>
      <c r="K88" s="193" t="s">
        <v>288</v>
      </c>
      <c r="L88" s="193" t="s">
        <v>496</v>
      </c>
      <c r="M88" s="191" t="s">
        <v>497</v>
      </c>
      <c r="N88" s="205">
        <v>44963</v>
      </c>
      <c r="O88" s="210" t="s">
        <v>461</v>
      </c>
      <c r="P88" s="206">
        <v>225575619.31</v>
      </c>
      <c r="Q88" s="206"/>
      <c r="R88" s="207">
        <v>2323157</v>
      </c>
      <c r="S88" s="198">
        <v>0</v>
      </c>
    </row>
    <row r="89" spans="2:19" ht="48.75" customHeight="1" x14ac:dyDescent="0.25">
      <c r="B89" s="188" t="s">
        <v>282</v>
      </c>
      <c r="C89" s="189" t="s">
        <v>271</v>
      </c>
      <c r="D89" s="189" t="s">
        <v>498</v>
      </c>
      <c r="E89" s="190" t="s">
        <v>273</v>
      </c>
      <c r="F89" s="189" t="s">
        <v>316</v>
      </c>
      <c r="G89" s="191" t="s">
        <v>286</v>
      </c>
      <c r="H89" s="188" t="s">
        <v>287</v>
      </c>
      <c r="I89" s="192" t="s">
        <v>277</v>
      </c>
      <c r="J89" s="191" t="s">
        <v>244</v>
      </c>
      <c r="K89" s="193" t="s">
        <v>288</v>
      </c>
      <c r="L89" s="193" t="s">
        <v>499</v>
      </c>
      <c r="M89" s="191" t="s">
        <v>500</v>
      </c>
      <c r="N89" s="205">
        <v>44972</v>
      </c>
      <c r="O89" s="210" t="s">
        <v>493</v>
      </c>
      <c r="P89" s="206">
        <v>36090985.079999998</v>
      </c>
      <c r="Q89" s="206">
        <v>10867303.189999999</v>
      </c>
      <c r="R89" s="207">
        <v>93784</v>
      </c>
      <c r="S89" s="198">
        <v>0</v>
      </c>
    </row>
    <row r="90" spans="2:19" ht="48.75" customHeight="1" x14ac:dyDescent="0.25">
      <c r="B90" s="188" t="s">
        <v>282</v>
      </c>
      <c r="C90" s="189" t="s">
        <v>271</v>
      </c>
      <c r="D90" s="189" t="s">
        <v>501</v>
      </c>
      <c r="E90" s="190" t="s">
        <v>273</v>
      </c>
      <c r="F90" s="189" t="s">
        <v>316</v>
      </c>
      <c r="G90" s="191" t="s">
        <v>286</v>
      </c>
      <c r="H90" s="188" t="s">
        <v>287</v>
      </c>
      <c r="I90" s="192" t="s">
        <v>277</v>
      </c>
      <c r="J90" s="191" t="s">
        <v>244</v>
      </c>
      <c r="K90" s="193" t="s">
        <v>288</v>
      </c>
      <c r="L90" s="193" t="s">
        <v>502</v>
      </c>
      <c r="M90" s="191" t="s">
        <v>503</v>
      </c>
      <c r="N90" s="194">
        <v>44677</v>
      </c>
      <c r="O90" s="199" t="s">
        <v>302</v>
      </c>
      <c r="P90" s="196">
        <v>51750000</v>
      </c>
      <c r="Q90" s="196">
        <v>12932074.43</v>
      </c>
      <c r="R90" s="197">
        <v>4787191</v>
      </c>
      <c r="S90" s="198">
        <v>0</v>
      </c>
    </row>
    <row r="91" spans="2:19" ht="48.75" customHeight="1" x14ac:dyDescent="0.25">
      <c r="B91" s="188" t="s">
        <v>282</v>
      </c>
      <c r="C91" s="189" t="s">
        <v>271</v>
      </c>
      <c r="D91" s="189" t="s">
        <v>501</v>
      </c>
      <c r="E91" s="190" t="s">
        <v>273</v>
      </c>
      <c r="F91" s="189" t="s">
        <v>285</v>
      </c>
      <c r="G91" s="191" t="s">
        <v>286</v>
      </c>
      <c r="H91" s="188" t="s">
        <v>287</v>
      </c>
      <c r="I91" s="192" t="s">
        <v>277</v>
      </c>
      <c r="J91" s="191" t="s">
        <v>244</v>
      </c>
      <c r="K91" s="193" t="s">
        <v>288</v>
      </c>
      <c r="L91" s="193" t="s">
        <v>502</v>
      </c>
      <c r="M91" s="191" t="s">
        <v>503</v>
      </c>
      <c r="N91" s="194">
        <v>44677</v>
      </c>
      <c r="O91" s="199" t="s">
        <v>302</v>
      </c>
      <c r="P91" s="196">
        <v>51750000</v>
      </c>
      <c r="Q91" s="196">
        <v>12932074.43</v>
      </c>
      <c r="R91" s="197">
        <v>4533493</v>
      </c>
      <c r="S91" s="198">
        <v>0</v>
      </c>
    </row>
    <row r="92" spans="2:19" ht="48.75" customHeight="1" x14ac:dyDescent="0.25">
      <c r="B92" s="188" t="s">
        <v>282</v>
      </c>
      <c r="C92" s="189" t="s">
        <v>271</v>
      </c>
      <c r="D92" s="189" t="s">
        <v>504</v>
      </c>
      <c r="E92" s="190" t="s">
        <v>273</v>
      </c>
      <c r="F92" s="189" t="s">
        <v>274</v>
      </c>
      <c r="G92" s="191" t="s">
        <v>275</v>
      </c>
      <c r="H92" s="188" t="s">
        <v>276</v>
      </c>
      <c r="I92" s="192" t="s">
        <v>277</v>
      </c>
      <c r="J92" s="191" t="s">
        <v>244</v>
      </c>
      <c r="K92" s="192" t="s">
        <v>278</v>
      </c>
      <c r="L92" s="193" t="s">
        <v>505</v>
      </c>
      <c r="M92" s="191" t="s">
        <v>506</v>
      </c>
      <c r="N92" s="205">
        <v>44931</v>
      </c>
      <c r="O92" s="208" t="s">
        <v>507</v>
      </c>
      <c r="P92" s="206">
        <v>4979585.74</v>
      </c>
      <c r="Q92" s="206">
        <v>4280789.9800000004</v>
      </c>
      <c r="R92" s="207">
        <v>399055.44</v>
      </c>
      <c r="S92" s="198">
        <v>0</v>
      </c>
    </row>
    <row r="93" spans="2:19" ht="48.75" customHeight="1" x14ac:dyDescent="0.25">
      <c r="B93" s="188" t="s">
        <v>282</v>
      </c>
      <c r="C93" s="189" t="s">
        <v>271</v>
      </c>
      <c r="D93" s="189" t="s">
        <v>508</v>
      </c>
      <c r="E93" s="190" t="s">
        <v>273</v>
      </c>
      <c r="F93" s="189" t="s">
        <v>316</v>
      </c>
      <c r="G93" s="191" t="s">
        <v>286</v>
      </c>
      <c r="H93" s="188" t="s">
        <v>287</v>
      </c>
      <c r="I93" s="192" t="s">
        <v>277</v>
      </c>
      <c r="J93" s="191" t="s">
        <v>244</v>
      </c>
      <c r="K93" s="193" t="s">
        <v>288</v>
      </c>
      <c r="L93" s="193" t="s">
        <v>509</v>
      </c>
      <c r="M93" s="191" t="s">
        <v>510</v>
      </c>
      <c r="N93" s="205">
        <v>44877</v>
      </c>
      <c r="O93" s="214" t="s">
        <v>302</v>
      </c>
      <c r="P93" s="206">
        <v>64181399.090000004</v>
      </c>
      <c r="Q93" s="206">
        <v>18899586.09</v>
      </c>
      <c r="R93" s="207">
        <v>14851332</v>
      </c>
      <c r="S93" s="198">
        <v>0</v>
      </c>
    </row>
    <row r="94" spans="2:19" ht="48.75" customHeight="1" x14ac:dyDescent="0.25">
      <c r="B94" s="188" t="s">
        <v>282</v>
      </c>
      <c r="C94" s="189" t="s">
        <v>271</v>
      </c>
      <c r="D94" s="189" t="s">
        <v>508</v>
      </c>
      <c r="E94" s="190" t="s">
        <v>273</v>
      </c>
      <c r="F94" s="189" t="s">
        <v>274</v>
      </c>
      <c r="G94" s="191" t="s">
        <v>275</v>
      </c>
      <c r="H94" s="188" t="s">
        <v>276</v>
      </c>
      <c r="I94" s="192" t="s">
        <v>277</v>
      </c>
      <c r="J94" s="191" t="s">
        <v>244</v>
      </c>
      <c r="K94" s="192" t="s">
        <v>278</v>
      </c>
      <c r="L94" s="193" t="s">
        <v>509</v>
      </c>
      <c r="M94" s="191" t="s">
        <v>510</v>
      </c>
      <c r="N94" s="205">
        <v>44877</v>
      </c>
      <c r="O94" s="214" t="s">
        <v>302</v>
      </c>
      <c r="P94" s="206">
        <v>64181399.090000004</v>
      </c>
      <c r="Q94" s="206">
        <v>18899586.09</v>
      </c>
      <c r="R94" s="207">
        <v>10000000</v>
      </c>
      <c r="S94" s="198">
        <v>0</v>
      </c>
    </row>
    <row r="95" spans="2:19" ht="48.75" customHeight="1" x14ac:dyDescent="0.25">
      <c r="B95" s="188" t="s">
        <v>282</v>
      </c>
      <c r="C95" s="189" t="s">
        <v>271</v>
      </c>
      <c r="D95" s="189" t="s">
        <v>275</v>
      </c>
      <c r="E95" s="190" t="s">
        <v>273</v>
      </c>
      <c r="F95" s="189" t="s">
        <v>316</v>
      </c>
      <c r="G95" s="191" t="s">
        <v>286</v>
      </c>
      <c r="H95" s="188" t="s">
        <v>287</v>
      </c>
      <c r="I95" s="192" t="s">
        <v>277</v>
      </c>
      <c r="J95" s="191" t="s">
        <v>244</v>
      </c>
      <c r="K95" s="193" t="s">
        <v>288</v>
      </c>
      <c r="L95" s="193" t="s">
        <v>511</v>
      </c>
      <c r="M95" s="191" t="s">
        <v>512</v>
      </c>
      <c r="N95" s="205">
        <v>44931</v>
      </c>
      <c r="O95" s="210" t="s">
        <v>513</v>
      </c>
      <c r="P95" s="206">
        <v>61650301.950000003</v>
      </c>
      <c r="Q95" s="206">
        <v>3897672.61</v>
      </c>
      <c r="R95" s="207">
        <v>4013342.19</v>
      </c>
      <c r="S95" s="198">
        <v>4013342.19</v>
      </c>
    </row>
    <row r="96" spans="2:19" ht="48.75" customHeight="1" x14ac:dyDescent="0.25">
      <c r="B96" s="188" t="s">
        <v>282</v>
      </c>
      <c r="C96" s="189" t="s">
        <v>271</v>
      </c>
      <c r="D96" s="189" t="s">
        <v>275</v>
      </c>
      <c r="E96" s="190" t="s">
        <v>273</v>
      </c>
      <c r="F96" s="189" t="s">
        <v>285</v>
      </c>
      <c r="G96" s="191" t="s">
        <v>286</v>
      </c>
      <c r="H96" s="188" t="s">
        <v>287</v>
      </c>
      <c r="I96" s="192" t="s">
        <v>277</v>
      </c>
      <c r="J96" s="191" t="s">
        <v>244</v>
      </c>
      <c r="K96" s="193" t="s">
        <v>288</v>
      </c>
      <c r="L96" s="193" t="s">
        <v>511</v>
      </c>
      <c r="M96" s="191" t="s">
        <v>512</v>
      </c>
      <c r="N96" s="205">
        <v>44931</v>
      </c>
      <c r="O96" s="210" t="s">
        <v>513</v>
      </c>
      <c r="P96" s="206">
        <v>61650301.950000003</v>
      </c>
      <c r="Q96" s="206">
        <v>3897672.61</v>
      </c>
      <c r="R96" s="207">
        <v>8128387.1699999999</v>
      </c>
      <c r="S96" s="198">
        <v>0</v>
      </c>
    </row>
    <row r="97" spans="2:19" ht="48.75" customHeight="1" x14ac:dyDescent="0.25">
      <c r="B97" s="188" t="s">
        <v>282</v>
      </c>
      <c r="C97" s="189" t="s">
        <v>271</v>
      </c>
      <c r="D97" s="189" t="s">
        <v>514</v>
      </c>
      <c r="E97" s="190" t="s">
        <v>273</v>
      </c>
      <c r="F97" s="189" t="s">
        <v>316</v>
      </c>
      <c r="G97" s="191" t="s">
        <v>286</v>
      </c>
      <c r="H97" s="188" t="s">
        <v>287</v>
      </c>
      <c r="I97" s="192" t="s">
        <v>277</v>
      </c>
      <c r="J97" s="191" t="s">
        <v>244</v>
      </c>
      <c r="K97" s="193" t="s">
        <v>288</v>
      </c>
      <c r="L97" s="193" t="s">
        <v>515</v>
      </c>
      <c r="M97" s="191" t="s">
        <v>516</v>
      </c>
      <c r="N97" s="205">
        <v>44866</v>
      </c>
      <c r="O97" s="210" t="s">
        <v>517</v>
      </c>
      <c r="P97" s="206">
        <v>32667789.760000002</v>
      </c>
      <c r="Q97" s="206">
        <v>0</v>
      </c>
      <c r="R97" s="207">
        <v>100</v>
      </c>
      <c r="S97" s="198">
        <v>0</v>
      </c>
    </row>
    <row r="98" spans="2:19" ht="48.75" customHeight="1" x14ac:dyDescent="0.25">
      <c r="B98" s="188" t="s">
        <v>282</v>
      </c>
      <c r="C98" s="189" t="s">
        <v>271</v>
      </c>
      <c r="D98" s="189" t="s">
        <v>514</v>
      </c>
      <c r="E98" s="190" t="s">
        <v>273</v>
      </c>
      <c r="F98" s="189" t="s">
        <v>285</v>
      </c>
      <c r="G98" s="191" t="s">
        <v>286</v>
      </c>
      <c r="H98" s="188" t="s">
        <v>287</v>
      </c>
      <c r="I98" s="192" t="s">
        <v>277</v>
      </c>
      <c r="J98" s="191" t="s">
        <v>244</v>
      </c>
      <c r="K98" s="193" t="s">
        <v>288</v>
      </c>
      <c r="L98" s="193" t="s">
        <v>515</v>
      </c>
      <c r="M98" s="191" t="s">
        <v>516</v>
      </c>
      <c r="N98" s="205">
        <v>44866</v>
      </c>
      <c r="O98" s="210" t="s">
        <v>517</v>
      </c>
      <c r="P98" s="206">
        <v>32667789.760000002</v>
      </c>
      <c r="Q98" s="206">
        <v>0</v>
      </c>
      <c r="R98" s="207">
        <v>6012455</v>
      </c>
      <c r="S98" s="198">
        <v>0</v>
      </c>
    </row>
    <row r="99" spans="2:19" ht="48.75" customHeight="1" x14ac:dyDescent="0.25">
      <c r="B99" s="188" t="s">
        <v>282</v>
      </c>
      <c r="C99" s="189" t="s">
        <v>271</v>
      </c>
      <c r="D99" s="189" t="s">
        <v>518</v>
      </c>
      <c r="E99" s="190" t="s">
        <v>273</v>
      </c>
      <c r="F99" s="189" t="s">
        <v>316</v>
      </c>
      <c r="G99" s="191" t="s">
        <v>286</v>
      </c>
      <c r="H99" s="188" t="s">
        <v>287</v>
      </c>
      <c r="I99" s="192" t="s">
        <v>277</v>
      </c>
      <c r="J99" s="191" t="s">
        <v>244</v>
      </c>
      <c r="K99" s="193" t="s">
        <v>288</v>
      </c>
      <c r="L99" s="193" t="s">
        <v>519</v>
      </c>
      <c r="M99" s="191" t="s">
        <v>520</v>
      </c>
      <c r="N99" s="194">
        <v>44949</v>
      </c>
      <c r="O99" s="199" t="s">
        <v>521</v>
      </c>
      <c r="P99" s="196">
        <v>25823265.789999999</v>
      </c>
      <c r="Q99" s="196">
        <v>13449738.32</v>
      </c>
      <c r="R99" s="197">
        <v>19777852</v>
      </c>
      <c r="S99" s="198">
        <v>0</v>
      </c>
    </row>
    <row r="100" spans="2:19" ht="48.75" customHeight="1" x14ac:dyDescent="0.25">
      <c r="B100" s="188" t="s">
        <v>282</v>
      </c>
      <c r="C100" s="189" t="s">
        <v>271</v>
      </c>
      <c r="D100" s="189" t="s">
        <v>518</v>
      </c>
      <c r="E100" s="190" t="s">
        <v>273</v>
      </c>
      <c r="F100" s="189" t="s">
        <v>297</v>
      </c>
      <c r="G100" s="191" t="s">
        <v>293</v>
      </c>
      <c r="H100" s="188" t="s">
        <v>294</v>
      </c>
      <c r="I100" s="192" t="s">
        <v>277</v>
      </c>
      <c r="J100" s="191" t="s">
        <v>244</v>
      </c>
      <c r="K100" s="193" t="s">
        <v>288</v>
      </c>
      <c r="L100" s="193" t="s">
        <v>519</v>
      </c>
      <c r="M100" s="191" t="s">
        <v>520</v>
      </c>
      <c r="N100" s="194">
        <v>44949</v>
      </c>
      <c r="O100" s="199" t="s">
        <v>521</v>
      </c>
      <c r="P100" s="196">
        <v>25823265.789999999</v>
      </c>
      <c r="Q100" s="196">
        <v>13449738.32</v>
      </c>
      <c r="R100" s="197">
        <v>636197.04</v>
      </c>
      <c r="S100" s="198">
        <v>0</v>
      </c>
    </row>
    <row r="101" spans="2:19" ht="48.75" customHeight="1" x14ac:dyDescent="0.25">
      <c r="B101" s="188" t="s">
        <v>282</v>
      </c>
      <c r="C101" s="189" t="s">
        <v>271</v>
      </c>
      <c r="D101" s="189" t="s">
        <v>522</v>
      </c>
      <c r="E101" s="190" t="s">
        <v>273</v>
      </c>
      <c r="F101" s="189" t="s">
        <v>292</v>
      </c>
      <c r="G101" s="191" t="s">
        <v>293</v>
      </c>
      <c r="H101" s="188" t="s">
        <v>294</v>
      </c>
      <c r="I101" s="192" t="s">
        <v>277</v>
      </c>
      <c r="J101" s="191" t="s">
        <v>244</v>
      </c>
      <c r="K101" s="193" t="s">
        <v>288</v>
      </c>
      <c r="L101" s="193" t="s">
        <v>523</v>
      </c>
      <c r="M101" s="191" t="s">
        <v>524</v>
      </c>
      <c r="N101" s="205">
        <v>44652</v>
      </c>
      <c r="O101" s="211" t="s">
        <v>302</v>
      </c>
      <c r="P101" s="206">
        <v>1175450605.22</v>
      </c>
      <c r="Q101" s="206">
        <v>888154903.64999998</v>
      </c>
      <c r="R101" s="207">
        <v>100</v>
      </c>
      <c r="S101" s="198">
        <v>0</v>
      </c>
    </row>
    <row r="102" spans="2:19" ht="48.75" customHeight="1" x14ac:dyDescent="0.25">
      <c r="B102" s="188" t="s">
        <v>282</v>
      </c>
      <c r="C102" s="189" t="s">
        <v>271</v>
      </c>
      <c r="D102" s="189" t="s">
        <v>525</v>
      </c>
      <c r="E102" s="190" t="s">
        <v>273</v>
      </c>
      <c r="F102" s="189" t="s">
        <v>292</v>
      </c>
      <c r="G102" s="191" t="s">
        <v>293</v>
      </c>
      <c r="H102" s="188" t="s">
        <v>294</v>
      </c>
      <c r="I102" s="192" t="s">
        <v>277</v>
      </c>
      <c r="J102" s="191" t="s">
        <v>244</v>
      </c>
      <c r="K102" s="193" t="s">
        <v>288</v>
      </c>
      <c r="L102" s="193" t="s">
        <v>526</v>
      </c>
      <c r="M102" s="191" t="s">
        <v>527</v>
      </c>
      <c r="N102" s="194">
        <v>44894</v>
      </c>
      <c r="O102" s="199" t="s">
        <v>493</v>
      </c>
      <c r="P102" s="196">
        <v>309884341.06</v>
      </c>
      <c r="Q102" s="196">
        <v>153796548.13</v>
      </c>
      <c r="R102" s="197">
        <v>81223302</v>
      </c>
      <c r="S102" s="198">
        <v>0</v>
      </c>
    </row>
    <row r="103" spans="2:19" ht="48.75" customHeight="1" x14ac:dyDescent="0.25">
      <c r="B103" s="188" t="s">
        <v>282</v>
      </c>
      <c r="C103" s="189" t="s">
        <v>271</v>
      </c>
      <c r="D103" s="189" t="s">
        <v>528</v>
      </c>
      <c r="E103" s="190" t="s">
        <v>273</v>
      </c>
      <c r="F103" s="189" t="s">
        <v>292</v>
      </c>
      <c r="G103" s="191" t="s">
        <v>293</v>
      </c>
      <c r="H103" s="188" t="s">
        <v>294</v>
      </c>
      <c r="I103" s="192" t="s">
        <v>277</v>
      </c>
      <c r="J103" s="191" t="s">
        <v>244</v>
      </c>
      <c r="K103" s="193" t="s">
        <v>288</v>
      </c>
      <c r="L103" s="193" t="s">
        <v>529</v>
      </c>
      <c r="M103" s="191" t="s">
        <v>530</v>
      </c>
      <c r="N103" s="205">
        <v>44700</v>
      </c>
      <c r="O103" s="210" t="s">
        <v>376</v>
      </c>
      <c r="P103" s="206">
        <v>92357757.459999993</v>
      </c>
      <c r="Q103" s="206">
        <v>47547683.5</v>
      </c>
      <c r="R103" s="207">
        <v>22021847</v>
      </c>
      <c r="S103" s="198">
        <v>0</v>
      </c>
    </row>
    <row r="104" spans="2:19" ht="48.75" customHeight="1" x14ac:dyDescent="0.25">
      <c r="B104" s="188" t="s">
        <v>282</v>
      </c>
      <c r="C104" s="189" t="s">
        <v>271</v>
      </c>
      <c r="D104" s="189" t="s">
        <v>528</v>
      </c>
      <c r="E104" s="190" t="s">
        <v>273</v>
      </c>
      <c r="F104" s="189" t="s">
        <v>297</v>
      </c>
      <c r="G104" s="191" t="s">
        <v>293</v>
      </c>
      <c r="H104" s="188" t="s">
        <v>294</v>
      </c>
      <c r="I104" s="192" t="s">
        <v>277</v>
      </c>
      <c r="J104" s="191" t="s">
        <v>244</v>
      </c>
      <c r="K104" s="193" t="s">
        <v>288</v>
      </c>
      <c r="L104" s="193" t="s">
        <v>529</v>
      </c>
      <c r="M104" s="191" t="s">
        <v>530</v>
      </c>
      <c r="N104" s="205">
        <v>44700</v>
      </c>
      <c r="O104" s="208" t="s">
        <v>531</v>
      </c>
      <c r="P104" s="206">
        <v>92357757.459999993</v>
      </c>
      <c r="Q104" s="206">
        <v>45115411.539999999</v>
      </c>
      <c r="R104" s="207">
        <v>7499999.5700000003</v>
      </c>
      <c r="S104" s="198">
        <v>0</v>
      </c>
    </row>
    <row r="105" spans="2:19" ht="48.75" customHeight="1" x14ac:dyDescent="0.25">
      <c r="B105" s="188" t="s">
        <v>282</v>
      </c>
      <c r="C105" s="189" t="s">
        <v>271</v>
      </c>
      <c r="D105" s="189" t="s">
        <v>532</v>
      </c>
      <c r="E105" s="190" t="s">
        <v>273</v>
      </c>
      <c r="F105" s="189" t="s">
        <v>292</v>
      </c>
      <c r="G105" s="191" t="s">
        <v>293</v>
      </c>
      <c r="H105" s="188" t="s">
        <v>294</v>
      </c>
      <c r="I105" s="192" t="s">
        <v>277</v>
      </c>
      <c r="J105" s="191" t="s">
        <v>244</v>
      </c>
      <c r="K105" s="193" t="s">
        <v>288</v>
      </c>
      <c r="L105" s="193" t="s">
        <v>533</v>
      </c>
      <c r="M105" s="191" t="s">
        <v>534</v>
      </c>
      <c r="N105" s="205">
        <v>44942</v>
      </c>
      <c r="O105" s="210" t="s">
        <v>345</v>
      </c>
      <c r="P105" s="206">
        <v>296706376.33999997</v>
      </c>
      <c r="Q105" s="206">
        <v>119885791.81</v>
      </c>
      <c r="R105" s="207">
        <v>6977779</v>
      </c>
      <c r="S105" s="198">
        <v>0</v>
      </c>
    </row>
    <row r="106" spans="2:19" ht="48.75" customHeight="1" x14ac:dyDescent="0.25">
      <c r="B106" s="188" t="s">
        <v>282</v>
      </c>
      <c r="C106" s="189" t="s">
        <v>271</v>
      </c>
      <c r="D106" s="189" t="s">
        <v>532</v>
      </c>
      <c r="E106" s="190" t="s">
        <v>273</v>
      </c>
      <c r="F106" s="189" t="s">
        <v>297</v>
      </c>
      <c r="G106" s="191" t="s">
        <v>293</v>
      </c>
      <c r="H106" s="188" t="s">
        <v>294</v>
      </c>
      <c r="I106" s="192" t="s">
        <v>277</v>
      </c>
      <c r="J106" s="191" t="s">
        <v>244</v>
      </c>
      <c r="K106" s="193" t="s">
        <v>288</v>
      </c>
      <c r="L106" s="193" t="s">
        <v>533</v>
      </c>
      <c r="M106" s="191" t="s">
        <v>534</v>
      </c>
      <c r="N106" s="205">
        <v>44942</v>
      </c>
      <c r="O106" s="210" t="s">
        <v>345</v>
      </c>
      <c r="P106" s="206">
        <v>296706376.33999997</v>
      </c>
      <c r="Q106" s="206">
        <v>119885791.81</v>
      </c>
      <c r="R106" s="207">
        <v>93350807.569999993</v>
      </c>
      <c r="S106" s="198">
        <v>28005299.489999998</v>
      </c>
    </row>
    <row r="107" spans="2:19" ht="48.75" customHeight="1" x14ac:dyDescent="0.25">
      <c r="B107" s="188" t="s">
        <v>270</v>
      </c>
      <c r="C107" s="189" t="s">
        <v>271</v>
      </c>
      <c r="D107" s="189" t="s">
        <v>351</v>
      </c>
      <c r="E107" s="190" t="s">
        <v>273</v>
      </c>
      <c r="F107" s="189" t="s">
        <v>292</v>
      </c>
      <c r="G107" s="191" t="s">
        <v>293</v>
      </c>
      <c r="H107" s="188" t="s">
        <v>294</v>
      </c>
      <c r="I107" s="192" t="s">
        <v>277</v>
      </c>
      <c r="J107" s="191" t="s">
        <v>244</v>
      </c>
      <c r="K107" s="193" t="s">
        <v>288</v>
      </c>
      <c r="L107" s="193" t="s">
        <v>535</v>
      </c>
      <c r="M107" s="191" t="s">
        <v>536</v>
      </c>
      <c r="N107" s="205">
        <v>44677</v>
      </c>
      <c r="O107" s="210" t="s">
        <v>537</v>
      </c>
      <c r="P107" s="206">
        <v>2672389293.04</v>
      </c>
      <c r="Q107" s="206">
        <v>858991739.5</v>
      </c>
      <c r="R107" s="207">
        <v>389384655</v>
      </c>
      <c r="S107" s="198">
        <v>258210056.21000001</v>
      </c>
    </row>
    <row r="108" spans="2:19" ht="48.75" customHeight="1" x14ac:dyDescent="0.25">
      <c r="B108" s="188" t="s">
        <v>282</v>
      </c>
      <c r="C108" s="189" t="s">
        <v>271</v>
      </c>
      <c r="D108" s="189" t="s">
        <v>538</v>
      </c>
      <c r="E108" s="190" t="s">
        <v>273</v>
      </c>
      <c r="F108" s="189" t="s">
        <v>292</v>
      </c>
      <c r="G108" s="191" t="s">
        <v>293</v>
      </c>
      <c r="H108" s="188" t="s">
        <v>294</v>
      </c>
      <c r="I108" s="192" t="s">
        <v>277</v>
      </c>
      <c r="J108" s="191" t="s">
        <v>244</v>
      </c>
      <c r="K108" s="193" t="s">
        <v>288</v>
      </c>
      <c r="L108" s="193" t="s">
        <v>539</v>
      </c>
      <c r="M108" s="191" t="s">
        <v>540</v>
      </c>
      <c r="N108" s="205">
        <v>44661</v>
      </c>
      <c r="O108" s="210" t="s">
        <v>541</v>
      </c>
      <c r="P108" s="206">
        <v>166296361.55000001</v>
      </c>
      <c r="Q108" s="206">
        <v>103094941.29000001</v>
      </c>
      <c r="R108" s="207">
        <v>237616.5</v>
      </c>
      <c r="S108" s="198">
        <v>0</v>
      </c>
    </row>
    <row r="109" spans="2:19" ht="48.75" customHeight="1" x14ac:dyDescent="0.25">
      <c r="B109" s="188" t="s">
        <v>282</v>
      </c>
      <c r="C109" s="189" t="s">
        <v>271</v>
      </c>
      <c r="D109" s="189" t="s">
        <v>538</v>
      </c>
      <c r="E109" s="190" t="s">
        <v>273</v>
      </c>
      <c r="F109" s="189" t="s">
        <v>274</v>
      </c>
      <c r="G109" s="191" t="s">
        <v>275</v>
      </c>
      <c r="H109" s="188" t="s">
        <v>276</v>
      </c>
      <c r="I109" s="192" t="s">
        <v>277</v>
      </c>
      <c r="J109" s="191" t="s">
        <v>244</v>
      </c>
      <c r="K109" s="192" t="s">
        <v>278</v>
      </c>
      <c r="L109" s="193" t="s">
        <v>539</v>
      </c>
      <c r="M109" s="191" t="s">
        <v>540</v>
      </c>
      <c r="N109" s="205">
        <v>44661</v>
      </c>
      <c r="O109" s="210" t="s">
        <v>541</v>
      </c>
      <c r="P109" s="206">
        <v>166296361.55000001</v>
      </c>
      <c r="Q109" s="206">
        <v>103094941.29000001</v>
      </c>
      <c r="R109" s="207">
        <v>26562080.940000001</v>
      </c>
      <c r="S109" s="198">
        <v>26562080.940000001</v>
      </c>
    </row>
    <row r="110" spans="2:19" ht="48.75" customHeight="1" x14ac:dyDescent="0.25">
      <c r="B110" s="188" t="s">
        <v>282</v>
      </c>
      <c r="C110" s="189" t="s">
        <v>271</v>
      </c>
      <c r="D110" s="189" t="s">
        <v>542</v>
      </c>
      <c r="E110" s="190" t="s">
        <v>273</v>
      </c>
      <c r="F110" s="189" t="s">
        <v>316</v>
      </c>
      <c r="G110" s="191" t="s">
        <v>286</v>
      </c>
      <c r="H110" s="188" t="s">
        <v>287</v>
      </c>
      <c r="I110" s="192" t="s">
        <v>277</v>
      </c>
      <c r="J110" s="191" t="s">
        <v>244</v>
      </c>
      <c r="K110" s="193" t="s">
        <v>288</v>
      </c>
      <c r="L110" s="193" t="s">
        <v>543</v>
      </c>
      <c r="M110" s="191" t="s">
        <v>544</v>
      </c>
      <c r="N110" s="205">
        <v>44806</v>
      </c>
      <c r="O110" s="208" t="s">
        <v>357</v>
      </c>
      <c r="P110" s="206">
        <v>132629571.64</v>
      </c>
      <c r="Q110" s="206">
        <v>76025529.019999996</v>
      </c>
      <c r="R110" s="207">
        <v>9425654</v>
      </c>
      <c r="S110" s="198">
        <v>0</v>
      </c>
    </row>
    <row r="111" spans="2:19" ht="48.75" customHeight="1" x14ac:dyDescent="0.25">
      <c r="B111" s="188" t="s">
        <v>282</v>
      </c>
      <c r="C111" s="189" t="s">
        <v>271</v>
      </c>
      <c r="D111" s="189" t="s">
        <v>542</v>
      </c>
      <c r="E111" s="190" t="s">
        <v>273</v>
      </c>
      <c r="F111" s="189" t="s">
        <v>285</v>
      </c>
      <c r="G111" s="191" t="s">
        <v>286</v>
      </c>
      <c r="H111" s="188" t="s">
        <v>287</v>
      </c>
      <c r="I111" s="192" t="s">
        <v>277</v>
      </c>
      <c r="J111" s="191" t="s">
        <v>244</v>
      </c>
      <c r="K111" s="193" t="s">
        <v>288</v>
      </c>
      <c r="L111" s="193" t="s">
        <v>543</v>
      </c>
      <c r="M111" s="191" t="s">
        <v>544</v>
      </c>
      <c r="N111" s="205">
        <v>44806</v>
      </c>
      <c r="O111" s="208" t="s">
        <v>357</v>
      </c>
      <c r="P111" s="206">
        <v>132629571.64</v>
      </c>
      <c r="Q111" s="206">
        <v>76025529.019999996</v>
      </c>
      <c r="R111" s="207">
        <v>4712827</v>
      </c>
      <c r="S111" s="198">
        <v>0</v>
      </c>
    </row>
    <row r="112" spans="2:19" ht="48.75" customHeight="1" x14ac:dyDescent="0.25">
      <c r="B112" s="188" t="s">
        <v>282</v>
      </c>
      <c r="C112" s="189" t="s">
        <v>271</v>
      </c>
      <c r="D112" s="189" t="s">
        <v>545</v>
      </c>
      <c r="E112" s="190" t="s">
        <v>273</v>
      </c>
      <c r="F112" s="189" t="s">
        <v>274</v>
      </c>
      <c r="G112" s="191" t="s">
        <v>275</v>
      </c>
      <c r="H112" s="188" t="s">
        <v>276</v>
      </c>
      <c r="I112" s="192" t="s">
        <v>277</v>
      </c>
      <c r="J112" s="191" t="s">
        <v>244</v>
      </c>
      <c r="K112" s="192" t="s">
        <v>278</v>
      </c>
      <c r="L112" s="193" t="s">
        <v>546</v>
      </c>
      <c r="M112" s="191" t="s">
        <v>547</v>
      </c>
      <c r="N112" s="205">
        <v>44762</v>
      </c>
      <c r="O112" s="210" t="s">
        <v>541</v>
      </c>
      <c r="P112" s="206">
        <v>338402657.63999999</v>
      </c>
      <c r="Q112" s="206">
        <v>213450989.68000001</v>
      </c>
      <c r="R112" s="207"/>
      <c r="S112" s="198">
        <v>0</v>
      </c>
    </row>
    <row r="113" spans="2:19" ht="48.75" customHeight="1" x14ac:dyDescent="0.25">
      <c r="B113" s="188" t="s">
        <v>270</v>
      </c>
      <c r="C113" s="189" t="s">
        <v>271</v>
      </c>
      <c r="D113" s="189" t="s">
        <v>270</v>
      </c>
      <c r="E113" s="190" t="s">
        <v>273</v>
      </c>
      <c r="F113" s="189" t="s">
        <v>292</v>
      </c>
      <c r="G113" s="191" t="s">
        <v>293</v>
      </c>
      <c r="H113" s="188" t="s">
        <v>294</v>
      </c>
      <c r="I113" s="192" t="s">
        <v>277</v>
      </c>
      <c r="J113" s="191" t="s">
        <v>244</v>
      </c>
      <c r="K113" s="193" t="s">
        <v>288</v>
      </c>
      <c r="L113" s="193" t="s">
        <v>548</v>
      </c>
      <c r="M113" s="191" t="s">
        <v>549</v>
      </c>
      <c r="N113" s="205">
        <v>44564</v>
      </c>
      <c r="O113" s="211" t="s">
        <v>302</v>
      </c>
      <c r="P113" s="206">
        <v>528438466.87</v>
      </c>
      <c r="Q113" s="206">
        <v>2072742778.5</v>
      </c>
      <c r="R113" s="207">
        <v>452949261.85000002</v>
      </c>
      <c r="S113" s="198">
        <v>326949361.85000002</v>
      </c>
    </row>
    <row r="114" spans="2:19" ht="48.75" customHeight="1" x14ac:dyDescent="0.25">
      <c r="B114" s="188" t="s">
        <v>270</v>
      </c>
      <c r="C114" s="189" t="s">
        <v>271</v>
      </c>
      <c r="D114" s="189" t="s">
        <v>270</v>
      </c>
      <c r="E114" s="190" t="s">
        <v>273</v>
      </c>
      <c r="F114" s="189" t="s">
        <v>274</v>
      </c>
      <c r="G114" s="191" t="s">
        <v>275</v>
      </c>
      <c r="H114" s="188" t="s">
        <v>276</v>
      </c>
      <c r="I114" s="192" t="s">
        <v>277</v>
      </c>
      <c r="J114" s="191" t="s">
        <v>244</v>
      </c>
      <c r="K114" s="192" t="s">
        <v>278</v>
      </c>
      <c r="L114" s="193" t="s">
        <v>548</v>
      </c>
      <c r="M114" s="191" t="s">
        <v>549</v>
      </c>
      <c r="N114" s="205">
        <v>44564</v>
      </c>
      <c r="O114" s="211" t="s">
        <v>302</v>
      </c>
      <c r="P114" s="206">
        <v>528438466.87</v>
      </c>
      <c r="Q114" s="206">
        <v>2072742778.5</v>
      </c>
      <c r="R114" s="207">
        <v>150000000</v>
      </c>
      <c r="S114" s="198">
        <v>148344222.44999999</v>
      </c>
    </row>
    <row r="115" spans="2:19" ht="48.75" customHeight="1" x14ac:dyDescent="0.25">
      <c r="B115" s="188" t="s">
        <v>270</v>
      </c>
      <c r="C115" s="189" t="s">
        <v>271</v>
      </c>
      <c r="D115" s="189" t="s">
        <v>550</v>
      </c>
      <c r="E115" s="190" t="s">
        <v>273</v>
      </c>
      <c r="F115" s="189" t="s">
        <v>292</v>
      </c>
      <c r="G115" s="191" t="s">
        <v>293</v>
      </c>
      <c r="H115" s="188" t="s">
        <v>294</v>
      </c>
      <c r="I115" s="192" t="s">
        <v>277</v>
      </c>
      <c r="J115" s="191" t="s">
        <v>244</v>
      </c>
      <c r="K115" s="193" t="s">
        <v>288</v>
      </c>
      <c r="L115" s="193" t="s">
        <v>551</v>
      </c>
      <c r="M115" s="191" t="s">
        <v>552</v>
      </c>
      <c r="N115" s="205">
        <v>44562</v>
      </c>
      <c r="O115" s="211" t="s">
        <v>345</v>
      </c>
      <c r="P115" s="206">
        <v>83909391.569999993</v>
      </c>
      <c r="Q115" s="206">
        <v>1704701862.7</v>
      </c>
      <c r="R115" s="207">
        <v>104094119</v>
      </c>
      <c r="S115" s="198">
        <v>0</v>
      </c>
    </row>
    <row r="116" spans="2:19" ht="48.75" customHeight="1" x14ac:dyDescent="0.25">
      <c r="B116" s="188" t="s">
        <v>282</v>
      </c>
      <c r="C116" s="189" t="s">
        <v>271</v>
      </c>
      <c r="D116" s="189" t="s">
        <v>244</v>
      </c>
      <c r="E116" s="190" t="s">
        <v>326</v>
      </c>
      <c r="F116" s="189" t="s">
        <v>292</v>
      </c>
      <c r="G116" s="191" t="s">
        <v>293</v>
      </c>
      <c r="H116" s="188" t="s">
        <v>294</v>
      </c>
      <c r="I116" s="192" t="s">
        <v>277</v>
      </c>
      <c r="J116" s="191" t="s">
        <v>244</v>
      </c>
      <c r="K116" s="193" t="s">
        <v>288</v>
      </c>
      <c r="L116" s="193" t="s">
        <v>553</v>
      </c>
      <c r="M116" s="191" t="s">
        <v>554</v>
      </c>
      <c r="N116" s="205" t="s">
        <v>555</v>
      </c>
      <c r="O116" s="195" t="s">
        <v>281</v>
      </c>
      <c r="P116" s="206">
        <v>264458301.74000001</v>
      </c>
      <c r="Q116" s="206">
        <v>65854585.810000002</v>
      </c>
      <c r="R116" s="207">
        <v>53971222</v>
      </c>
      <c r="S116" s="198">
        <v>16007462.42</v>
      </c>
    </row>
    <row r="117" spans="2:19" ht="48.75" customHeight="1" x14ac:dyDescent="0.25">
      <c r="B117" s="188" t="s">
        <v>282</v>
      </c>
      <c r="C117" s="189" t="s">
        <v>271</v>
      </c>
      <c r="D117" s="189" t="s">
        <v>244</v>
      </c>
      <c r="E117" s="190" t="s">
        <v>295</v>
      </c>
      <c r="F117" s="189" t="s">
        <v>297</v>
      </c>
      <c r="G117" s="191" t="s">
        <v>293</v>
      </c>
      <c r="H117" s="188" t="s">
        <v>294</v>
      </c>
      <c r="I117" s="192" t="s">
        <v>277</v>
      </c>
      <c r="J117" s="191" t="s">
        <v>244</v>
      </c>
      <c r="K117" s="193" t="s">
        <v>288</v>
      </c>
      <c r="L117" s="193" t="s">
        <v>553</v>
      </c>
      <c r="M117" s="191" t="s">
        <v>554</v>
      </c>
      <c r="N117" s="205" t="s">
        <v>555</v>
      </c>
      <c r="O117" s="195" t="s">
        <v>281</v>
      </c>
      <c r="P117" s="206">
        <v>264458301.74000001</v>
      </c>
      <c r="Q117" s="206">
        <v>65854585.810000002</v>
      </c>
      <c r="R117" s="207">
        <v>7639570.8300000001</v>
      </c>
      <c r="S117" s="198">
        <v>7639570.8300000001</v>
      </c>
    </row>
    <row r="118" spans="2:19" ht="48.75" customHeight="1" x14ac:dyDescent="0.25">
      <c r="B118" s="188" t="s">
        <v>282</v>
      </c>
      <c r="C118" s="189" t="s">
        <v>271</v>
      </c>
      <c r="D118" s="189" t="s">
        <v>244</v>
      </c>
      <c r="E118" s="190" t="s">
        <v>556</v>
      </c>
      <c r="F118" s="189" t="s">
        <v>274</v>
      </c>
      <c r="G118" s="191" t="s">
        <v>275</v>
      </c>
      <c r="H118" s="188" t="s">
        <v>276</v>
      </c>
      <c r="I118" s="192" t="s">
        <v>277</v>
      </c>
      <c r="J118" s="191" t="s">
        <v>244</v>
      </c>
      <c r="K118" s="192" t="s">
        <v>278</v>
      </c>
      <c r="L118" s="193" t="s">
        <v>553</v>
      </c>
      <c r="M118" s="191" t="s">
        <v>554</v>
      </c>
      <c r="N118" s="205" t="s">
        <v>555</v>
      </c>
      <c r="O118" s="195" t="s">
        <v>281</v>
      </c>
      <c r="P118" s="206">
        <v>264458301.74000001</v>
      </c>
      <c r="Q118" s="206">
        <v>65854585.810000002</v>
      </c>
      <c r="R118" s="207">
        <v>30000000</v>
      </c>
      <c r="S118" s="198">
        <v>0</v>
      </c>
    </row>
    <row r="119" spans="2:19" ht="48.75" customHeight="1" x14ac:dyDescent="0.25">
      <c r="B119" s="188" t="s">
        <v>282</v>
      </c>
      <c r="C119" s="189" t="s">
        <v>271</v>
      </c>
      <c r="D119" s="189" t="s">
        <v>557</v>
      </c>
      <c r="E119" s="190" t="s">
        <v>315</v>
      </c>
      <c r="F119" s="189" t="s">
        <v>292</v>
      </c>
      <c r="G119" s="191" t="s">
        <v>293</v>
      </c>
      <c r="H119" s="188" t="s">
        <v>294</v>
      </c>
      <c r="I119" s="192" t="s">
        <v>277</v>
      </c>
      <c r="J119" s="191" t="s">
        <v>244</v>
      </c>
      <c r="K119" s="193" t="s">
        <v>288</v>
      </c>
      <c r="L119" s="193" t="s">
        <v>558</v>
      </c>
      <c r="M119" s="191" t="s">
        <v>559</v>
      </c>
      <c r="N119" s="205" t="s">
        <v>560</v>
      </c>
      <c r="O119" s="195" t="s">
        <v>380</v>
      </c>
      <c r="P119" s="206">
        <v>70282602</v>
      </c>
      <c r="Q119" s="206">
        <v>136411805</v>
      </c>
      <c r="R119" s="207">
        <v>198342863</v>
      </c>
      <c r="S119" s="198">
        <v>89287004.239999995</v>
      </c>
    </row>
    <row r="120" spans="2:19" ht="48.75" customHeight="1" x14ac:dyDescent="0.25">
      <c r="B120" s="188" t="s">
        <v>282</v>
      </c>
      <c r="C120" s="189" t="s">
        <v>271</v>
      </c>
      <c r="D120" s="189" t="s">
        <v>323</v>
      </c>
      <c r="E120" s="190" t="s">
        <v>561</v>
      </c>
      <c r="F120" s="189" t="s">
        <v>292</v>
      </c>
      <c r="G120" s="191" t="s">
        <v>293</v>
      </c>
      <c r="H120" s="188" t="s">
        <v>294</v>
      </c>
      <c r="I120" s="192" t="s">
        <v>277</v>
      </c>
      <c r="J120" s="191" t="s">
        <v>244</v>
      </c>
      <c r="K120" s="193" t="s">
        <v>288</v>
      </c>
      <c r="L120" s="193" t="s">
        <v>562</v>
      </c>
      <c r="M120" s="191" t="s">
        <v>563</v>
      </c>
      <c r="N120" s="205">
        <v>44621</v>
      </c>
      <c r="O120" s="195" t="s">
        <v>564</v>
      </c>
      <c r="P120" s="206">
        <v>118551966</v>
      </c>
      <c r="Q120" s="206">
        <f>269944439-P120</f>
        <v>151392473</v>
      </c>
      <c r="R120" s="207">
        <v>57204814</v>
      </c>
      <c r="S120" s="198">
        <v>0</v>
      </c>
    </row>
    <row r="121" spans="2:19" ht="48.75" customHeight="1" x14ac:dyDescent="0.25">
      <c r="B121" s="188" t="s">
        <v>282</v>
      </c>
      <c r="C121" s="189" t="s">
        <v>271</v>
      </c>
      <c r="D121" s="189" t="s">
        <v>323</v>
      </c>
      <c r="E121" s="190" t="s">
        <v>273</v>
      </c>
      <c r="F121" s="189" t="s">
        <v>297</v>
      </c>
      <c r="G121" s="191" t="s">
        <v>293</v>
      </c>
      <c r="H121" s="188" t="s">
        <v>294</v>
      </c>
      <c r="I121" s="192" t="s">
        <v>277</v>
      </c>
      <c r="J121" s="191" t="s">
        <v>244</v>
      </c>
      <c r="K121" s="193" t="s">
        <v>288</v>
      </c>
      <c r="L121" s="193" t="s">
        <v>562</v>
      </c>
      <c r="M121" s="191" t="s">
        <v>563</v>
      </c>
      <c r="N121" s="205">
        <v>44621</v>
      </c>
      <c r="O121" s="195" t="s">
        <v>564</v>
      </c>
      <c r="P121" s="206">
        <v>118551966</v>
      </c>
      <c r="Q121" s="206">
        <f>269944439-P121</f>
        <v>151392473</v>
      </c>
      <c r="R121" s="207">
        <v>8979522.3200000003</v>
      </c>
      <c r="S121" s="198">
        <v>0</v>
      </c>
    </row>
    <row r="122" spans="2:19" ht="48.75" customHeight="1" x14ac:dyDescent="0.25">
      <c r="B122" s="188" t="s">
        <v>282</v>
      </c>
      <c r="C122" s="189" t="s">
        <v>271</v>
      </c>
      <c r="D122" s="189" t="s">
        <v>323</v>
      </c>
      <c r="E122" s="190" t="s">
        <v>273</v>
      </c>
      <c r="F122" s="189" t="s">
        <v>274</v>
      </c>
      <c r="G122" s="191" t="s">
        <v>275</v>
      </c>
      <c r="H122" s="188" t="s">
        <v>276</v>
      </c>
      <c r="I122" s="192" t="s">
        <v>277</v>
      </c>
      <c r="J122" s="191" t="s">
        <v>244</v>
      </c>
      <c r="K122" s="192" t="s">
        <v>278</v>
      </c>
      <c r="L122" s="193" t="s">
        <v>562</v>
      </c>
      <c r="M122" s="191" t="s">
        <v>563</v>
      </c>
      <c r="N122" s="205">
        <v>44621</v>
      </c>
      <c r="O122" s="195" t="s">
        <v>564</v>
      </c>
      <c r="P122" s="206">
        <v>118551966</v>
      </c>
      <c r="Q122" s="206">
        <f>269944439-P122</f>
        <v>151392473</v>
      </c>
      <c r="R122" s="207">
        <v>35000000</v>
      </c>
      <c r="S122" s="198">
        <v>0</v>
      </c>
    </row>
    <row r="123" spans="2:19" ht="48.75" customHeight="1" x14ac:dyDescent="0.25">
      <c r="B123" s="188" t="s">
        <v>282</v>
      </c>
      <c r="C123" s="189" t="s">
        <v>271</v>
      </c>
      <c r="D123" s="189" t="s">
        <v>565</v>
      </c>
      <c r="E123" s="190" t="s">
        <v>273</v>
      </c>
      <c r="F123" s="189" t="s">
        <v>316</v>
      </c>
      <c r="G123" s="191" t="s">
        <v>286</v>
      </c>
      <c r="H123" s="188" t="s">
        <v>287</v>
      </c>
      <c r="I123" s="192" t="s">
        <v>277</v>
      </c>
      <c r="J123" s="191" t="s">
        <v>244</v>
      </c>
      <c r="K123" s="193" t="s">
        <v>288</v>
      </c>
      <c r="L123" s="193" t="s">
        <v>566</v>
      </c>
      <c r="M123" s="191" t="s">
        <v>567</v>
      </c>
      <c r="N123" s="194">
        <v>44705</v>
      </c>
      <c r="O123" s="199" t="s">
        <v>568</v>
      </c>
      <c r="P123" s="196">
        <v>320760372.19</v>
      </c>
      <c r="Q123" s="196">
        <v>126273384.59</v>
      </c>
      <c r="R123" s="198">
        <v>43494287</v>
      </c>
      <c r="S123" s="198">
        <v>26390208.34</v>
      </c>
    </row>
    <row r="124" spans="2:19" ht="48.75" customHeight="1" x14ac:dyDescent="0.25">
      <c r="B124" s="188" t="s">
        <v>282</v>
      </c>
      <c r="C124" s="189" t="s">
        <v>271</v>
      </c>
      <c r="D124" s="189" t="s">
        <v>569</v>
      </c>
      <c r="E124" s="190" t="s">
        <v>273</v>
      </c>
      <c r="F124" s="189" t="s">
        <v>316</v>
      </c>
      <c r="G124" s="191" t="s">
        <v>286</v>
      </c>
      <c r="H124" s="188" t="s">
        <v>287</v>
      </c>
      <c r="I124" s="192" t="s">
        <v>277</v>
      </c>
      <c r="J124" s="191" t="s">
        <v>244</v>
      </c>
      <c r="K124" s="193" t="s">
        <v>288</v>
      </c>
      <c r="L124" s="193" t="s">
        <v>570</v>
      </c>
      <c r="M124" s="191" t="s">
        <v>571</v>
      </c>
      <c r="N124" s="205" t="s">
        <v>572</v>
      </c>
      <c r="O124" s="211" t="s">
        <v>376</v>
      </c>
      <c r="P124" s="206">
        <v>36970338.25</v>
      </c>
      <c r="Q124" s="206">
        <v>83907971.150000006</v>
      </c>
      <c r="R124" s="207">
        <v>37116377</v>
      </c>
      <c r="S124" s="198">
        <v>18450758.079999998</v>
      </c>
    </row>
    <row r="125" spans="2:19" ht="48.75" customHeight="1" x14ac:dyDescent="0.25">
      <c r="B125" s="188" t="s">
        <v>282</v>
      </c>
      <c r="C125" s="189" t="s">
        <v>271</v>
      </c>
      <c r="D125" s="189" t="s">
        <v>573</v>
      </c>
      <c r="E125" s="190" t="s">
        <v>311</v>
      </c>
      <c r="F125" s="189" t="s">
        <v>292</v>
      </c>
      <c r="G125" s="191" t="s">
        <v>293</v>
      </c>
      <c r="H125" s="188" t="s">
        <v>294</v>
      </c>
      <c r="I125" s="192" t="s">
        <v>277</v>
      </c>
      <c r="J125" s="191" t="s">
        <v>244</v>
      </c>
      <c r="K125" s="193" t="s">
        <v>288</v>
      </c>
      <c r="L125" s="193" t="s">
        <v>574</v>
      </c>
      <c r="M125" s="191" t="s">
        <v>575</v>
      </c>
      <c r="N125" s="205">
        <v>44562</v>
      </c>
      <c r="O125" s="211" t="s">
        <v>376</v>
      </c>
      <c r="P125" s="206">
        <v>225164167.66</v>
      </c>
      <c r="Q125" s="206">
        <v>573915910.54984379</v>
      </c>
      <c r="R125" s="207">
        <v>145409193.70000002</v>
      </c>
      <c r="S125" s="198">
        <v>59458866.470000006</v>
      </c>
    </row>
    <row r="126" spans="2:19" ht="48.75" customHeight="1" x14ac:dyDescent="0.25">
      <c r="B126" s="188" t="s">
        <v>282</v>
      </c>
      <c r="C126" s="189" t="s">
        <v>271</v>
      </c>
      <c r="D126" s="189" t="s">
        <v>576</v>
      </c>
      <c r="E126" s="190" t="s">
        <v>577</v>
      </c>
      <c r="F126" s="189" t="s">
        <v>292</v>
      </c>
      <c r="G126" s="191" t="s">
        <v>293</v>
      </c>
      <c r="H126" s="188" t="s">
        <v>294</v>
      </c>
      <c r="I126" s="192" t="s">
        <v>277</v>
      </c>
      <c r="J126" s="191" t="s">
        <v>244</v>
      </c>
      <c r="K126" s="193" t="s">
        <v>288</v>
      </c>
      <c r="L126" s="193" t="s">
        <v>578</v>
      </c>
      <c r="M126" s="191" t="s">
        <v>579</v>
      </c>
      <c r="N126" s="205">
        <v>44621</v>
      </c>
      <c r="O126" s="195" t="s">
        <v>580</v>
      </c>
      <c r="P126" s="206"/>
      <c r="Q126" s="206"/>
      <c r="R126" s="207">
        <v>108541224</v>
      </c>
      <c r="S126" s="198">
        <v>0</v>
      </c>
    </row>
    <row r="127" spans="2:19" ht="48.75" customHeight="1" x14ac:dyDescent="0.25">
      <c r="B127" s="188" t="s">
        <v>282</v>
      </c>
      <c r="C127" s="189" t="s">
        <v>271</v>
      </c>
      <c r="D127" s="189" t="s">
        <v>581</v>
      </c>
      <c r="E127" s="190" t="s">
        <v>582</v>
      </c>
      <c r="F127" s="189" t="s">
        <v>274</v>
      </c>
      <c r="G127" s="191" t="s">
        <v>275</v>
      </c>
      <c r="H127" s="188" t="s">
        <v>276</v>
      </c>
      <c r="I127" s="192" t="s">
        <v>277</v>
      </c>
      <c r="J127" s="191" t="s">
        <v>244</v>
      </c>
      <c r="K127" s="192" t="s">
        <v>278</v>
      </c>
      <c r="L127" s="193" t="s">
        <v>583</v>
      </c>
      <c r="M127" s="191" t="s">
        <v>584</v>
      </c>
      <c r="N127" s="205">
        <v>44820</v>
      </c>
      <c r="O127" s="210" t="s">
        <v>585</v>
      </c>
      <c r="P127" s="206">
        <v>339993574.14999998</v>
      </c>
      <c r="Q127" s="206">
        <v>222183860.88</v>
      </c>
      <c r="R127" s="207">
        <v>14345373.060000001</v>
      </c>
      <c r="S127" s="198">
        <v>0</v>
      </c>
    </row>
    <row r="128" spans="2:19" ht="48.75" customHeight="1" x14ac:dyDescent="0.25">
      <c r="B128" s="188" t="s">
        <v>270</v>
      </c>
      <c r="C128" s="189" t="s">
        <v>271</v>
      </c>
      <c r="D128" s="189" t="s">
        <v>365</v>
      </c>
      <c r="E128" s="190" t="s">
        <v>273</v>
      </c>
      <c r="F128" s="189" t="s">
        <v>274</v>
      </c>
      <c r="G128" s="191" t="s">
        <v>275</v>
      </c>
      <c r="H128" s="188" t="s">
        <v>276</v>
      </c>
      <c r="I128" s="192" t="s">
        <v>277</v>
      </c>
      <c r="J128" s="191" t="s">
        <v>244</v>
      </c>
      <c r="K128" s="192" t="s">
        <v>278</v>
      </c>
      <c r="L128" s="193" t="s">
        <v>586</v>
      </c>
      <c r="M128" s="191" t="s">
        <v>587</v>
      </c>
      <c r="N128" s="194" t="s">
        <v>368</v>
      </c>
      <c r="O128" s="194" t="s">
        <v>368</v>
      </c>
      <c r="P128" s="196"/>
      <c r="Q128" s="196"/>
      <c r="R128" s="197">
        <v>1670033.96</v>
      </c>
      <c r="S128" s="198">
        <v>0</v>
      </c>
    </row>
    <row r="129" spans="2:19" ht="48.75" customHeight="1" x14ac:dyDescent="0.25">
      <c r="B129" s="188" t="s">
        <v>270</v>
      </c>
      <c r="C129" s="189" t="s">
        <v>271</v>
      </c>
      <c r="D129" s="189" t="s">
        <v>373</v>
      </c>
      <c r="E129" s="190" t="s">
        <v>295</v>
      </c>
      <c r="F129" s="189" t="s">
        <v>292</v>
      </c>
      <c r="G129" s="191" t="s">
        <v>293</v>
      </c>
      <c r="H129" s="188" t="s">
        <v>294</v>
      </c>
      <c r="I129" s="192" t="s">
        <v>277</v>
      </c>
      <c r="J129" s="191" t="s">
        <v>244</v>
      </c>
      <c r="K129" s="193" t="s">
        <v>288</v>
      </c>
      <c r="L129" s="193" t="s">
        <v>588</v>
      </c>
      <c r="M129" s="191" t="s">
        <v>589</v>
      </c>
      <c r="N129" s="205">
        <v>44593</v>
      </c>
      <c r="O129" s="211" t="s">
        <v>291</v>
      </c>
      <c r="P129" s="206">
        <v>500387853.41000003</v>
      </c>
      <c r="Q129" s="206">
        <v>3570638160.1300001</v>
      </c>
      <c r="R129" s="207">
        <v>356188644.5</v>
      </c>
      <c r="S129" s="198">
        <v>349692279.70999998</v>
      </c>
    </row>
    <row r="130" spans="2:19" ht="48.75" customHeight="1" x14ac:dyDescent="0.25">
      <c r="B130" s="188" t="s">
        <v>270</v>
      </c>
      <c r="C130" s="189" t="s">
        <v>271</v>
      </c>
      <c r="D130" s="189" t="s">
        <v>373</v>
      </c>
      <c r="E130" s="190" t="s">
        <v>295</v>
      </c>
      <c r="F130" s="189" t="s">
        <v>274</v>
      </c>
      <c r="G130" s="191" t="s">
        <v>275</v>
      </c>
      <c r="H130" s="188" t="s">
        <v>276</v>
      </c>
      <c r="I130" s="192" t="s">
        <v>277</v>
      </c>
      <c r="J130" s="191" t="s">
        <v>244</v>
      </c>
      <c r="K130" s="192" t="s">
        <v>278</v>
      </c>
      <c r="L130" s="193" t="s">
        <v>588</v>
      </c>
      <c r="M130" s="191" t="s">
        <v>589</v>
      </c>
      <c r="N130" s="205">
        <v>44593</v>
      </c>
      <c r="O130" s="211" t="s">
        <v>291</v>
      </c>
      <c r="P130" s="206">
        <v>500387853.41000003</v>
      </c>
      <c r="Q130" s="206">
        <v>3570638160.1300001</v>
      </c>
      <c r="R130" s="207">
        <v>287937544.69</v>
      </c>
      <c r="S130" s="198">
        <v>275214986.79000002</v>
      </c>
    </row>
    <row r="131" spans="2:19" ht="48.75" customHeight="1" x14ac:dyDescent="0.25">
      <c r="B131" s="188" t="s">
        <v>282</v>
      </c>
      <c r="C131" s="189" t="s">
        <v>271</v>
      </c>
      <c r="D131" s="189" t="s">
        <v>590</v>
      </c>
      <c r="E131" s="190" t="s">
        <v>591</v>
      </c>
      <c r="F131" s="189" t="s">
        <v>292</v>
      </c>
      <c r="G131" s="191" t="s">
        <v>293</v>
      </c>
      <c r="H131" s="188" t="s">
        <v>294</v>
      </c>
      <c r="I131" s="192" t="s">
        <v>277</v>
      </c>
      <c r="J131" s="191" t="s">
        <v>244</v>
      </c>
      <c r="K131" s="193" t="s">
        <v>288</v>
      </c>
      <c r="L131" s="193" t="s">
        <v>592</v>
      </c>
      <c r="M131" s="191" t="s">
        <v>593</v>
      </c>
      <c r="N131" s="205">
        <v>44562</v>
      </c>
      <c r="O131" s="211" t="s">
        <v>345</v>
      </c>
      <c r="P131" s="206">
        <v>143077661.97999999</v>
      </c>
      <c r="Q131" s="206">
        <v>324140922.49951637</v>
      </c>
      <c r="R131" s="207">
        <v>139077458</v>
      </c>
      <c r="S131" s="198">
        <v>120348272.76000001</v>
      </c>
    </row>
    <row r="132" spans="2:19" ht="48.75" customHeight="1" x14ac:dyDescent="0.25">
      <c r="B132" s="188" t="s">
        <v>282</v>
      </c>
      <c r="C132" s="189" t="s">
        <v>271</v>
      </c>
      <c r="D132" s="189" t="s">
        <v>594</v>
      </c>
      <c r="E132" s="190" t="s">
        <v>595</v>
      </c>
      <c r="F132" s="189" t="s">
        <v>274</v>
      </c>
      <c r="G132" s="191" t="s">
        <v>275</v>
      </c>
      <c r="H132" s="188" t="s">
        <v>276</v>
      </c>
      <c r="I132" s="192" t="s">
        <v>277</v>
      </c>
      <c r="J132" s="191" t="s">
        <v>244</v>
      </c>
      <c r="K132" s="192" t="s">
        <v>278</v>
      </c>
      <c r="L132" s="193" t="s">
        <v>596</v>
      </c>
      <c r="M132" s="191" t="s">
        <v>597</v>
      </c>
      <c r="N132" s="205">
        <v>44774</v>
      </c>
      <c r="O132" s="211" t="s">
        <v>302</v>
      </c>
      <c r="P132" s="206">
        <v>1012500000</v>
      </c>
      <c r="Q132" s="206">
        <v>233924608.94</v>
      </c>
      <c r="R132" s="207">
        <v>69466911</v>
      </c>
      <c r="S132" s="198">
        <v>68232214.109999999</v>
      </c>
    </row>
    <row r="133" spans="2:19" ht="48.75" customHeight="1" x14ac:dyDescent="0.25">
      <c r="B133" s="188" t="s">
        <v>282</v>
      </c>
      <c r="C133" s="189" t="s">
        <v>271</v>
      </c>
      <c r="D133" s="189" t="s">
        <v>598</v>
      </c>
      <c r="E133" s="190" t="s">
        <v>273</v>
      </c>
      <c r="F133" s="189" t="s">
        <v>316</v>
      </c>
      <c r="G133" s="191" t="s">
        <v>286</v>
      </c>
      <c r="H133" s="188" t="s">
        <v>287</v>
      </c>
      <c r="I133" s="192" t="s">
        <v>277</v>
      </c>
      <c r="J133" s="191" t="s">
        <v>244</v>
      </c>
      <c r="K133" s="193" t="s">
        <v>288</v>
      </c>
      <c r="L133" s="193" t="s">
        <v>599</v>
      </c>
      <c r="M133" s="191" t="s">
        <v>600</v>
      </c>
      <c r="N133" s="205">
        <v>44774</v>
      </c>
      <c r="O133" s="195" t="s">
        <v>281</v>
      </c>
      <c r="P133" s="206">
        <v>34385214.119999997</v>
      </c>
      <c r="Q133" s="206"/>
      <c r="R133" s="207">
        <v>94520</v>
      </c>
      <c r="S133" s="198">
        <v>0</v>
      </c>
    </row>
    <row r="134" spans="2:19" ht="48.75" customHeight="1" x14ac:dyDescent="0.25">
      <c r="B134" s="188" t="s">
        <v>282</v>
      </c>
      <c r="C134" s="189" t="s">
        <v>271</v>
      </c>
      <c r="D134" s="189" t="s">
        <v>598</v>
      </c>
      <c r="E134" s="190" t="s">
        <v>273</v>
      </c>
      <c r="F134" s="189" t="s">
        <v>285</v>
      </c>
      <c r="G134" s="191" t="s">
        <v>286</v>
      </c>
      <c r="H134" s="188" t="s">
        <v>287</v>
      </c>
      <c r="I134" s="192" t="s">
        <v>277</v>
      </c>
      <c r="J134" s="191" t="s">
        <v>244</v>
      </c>
      <c r="K134" s="193" t="s">
        <v>288</v>
      </c>
      <c r="L134" s="193" t="s">
        <v>599</v>
      </c>
      <c r="M134" s="191" t="s">
        <v>600</v>
      </c>
      <c r="N134" s="205">
        <v>44774</v>
      </c>
      <c r="O134" s="195" t="s">
        <v>281</v>
      </c>
      <c r="P134" s="206">
        <v>34385214.119999997</v>
      </c>
      <c r="Q134" s="206"/>
      <c r="R134" s="207">
        <v>10407171</v>
      </c>
      <c r="S134" s="198">
        <v>4233593.24</v>
      </c>
    </row>
    <row r="135" spans="2:19" ht="48.75" customHeight="1" x14ac:dyDescent="0.25">
      <c r="B135" s="188" t="s">
        <v>282</v>
      </c>
      <c r="C135" s="189" t="s">
        <v>271</v>
      </c>
      <c r="D135" s="189" t="s">
        <v>601</v>
      </c>
      <c r="E135" s="190" t="s">
        <v>295</v>
      </c>
      <c r="F135" s="189" t="s">
        <v>316</v>
      </c>
      <c r="G135" s="191" t="s">
        <v>286</v>
      </c>
      <c r="H135" s="188" t="s">
        <v>287</v>
      </c>
      <c r="I135" s="192" t="s">
        <v>277</v>
      </c>
      <c r="J135" s="191" t="s">
        <v>244</v>
      </c>
      <c r="K135" s="193" t="s">
        <v>288</v>
      </c>
      <c r="L135" s="193" t="s">
        <v>602</v>
      </c>
      <c r="M135" s="191" t="s">
        <v>603</v>
      </c>
      <c r="N135" s="205">
        <v>44774</v>
      </c>
      <c r="O135" s="195" t="s">
        <v>281</v>
      </c>
      <c r="P135" s="206">
        <v>36345956.130000003</v>
      </c>
      <c r="Q135" s="206"/>
      <c r="R135" s="207">
        <v>87230</v>
      </c>
      <c r="S135" s="198">
        <v>0</v>
      </c>
    </row>
    <row r="136" spans="2:19" ht="48.75" customHeight="1" x14ac:dyDescent="0.25">
      <c r="B136" s="188" t="s">
        <v>282</v>
      </c>
      <c r="C136" s="189" t="s">
        <v>271</v>
      </c>
      <c r="D136" s="189" t="s">
        <v>604</v>
      </c>
      <c r="E136" s="190" t="s">
        <v>273</v>
      </c>
      <c r="F136" s="189" t="s">
        <v>316</v>
      </c>
      <c r="G136" s="191" t="s">
        <v>286</v>
      </c>
      <c r="H136" s="188" t="s">
        <v>287</v>
      </c>
      <c r="I136" s="192" t="s">
        <v>277</v>
      </c>
      <c r="J136" s="191" t="s">
        <v>244</v>
      </c>
      <c r="K136" s="193" t="s">
        <v>288</v>
      </c>
      <c r="L136" s="193" t="s">
        <v>605</v>
      </c>
      <c r="M136" s="191" t="s">
        <v>606</v>
      </c>
      <c r="N136" s="205">
        <v>44774</v>
      </c>
      <c r="O136" s="211" t="s">
        <v>345</v>
      </c>
      <c r="P136" s="206">
        <v>31532318.73</v>
      </c>
      <c r="Q136" s="206">
        <v>70931115.810000002</v>
      </c>
      <c r="R136" s="207">
        <v>22314574.07</v>
      </c>
      <c r="S136" s="198">
        <v>22314574.07</v>
      </c>
    </row>
    <row r="137" spans="2:19" ht="48.75" customHeight="1" x14ac:dyDescent="0.25">
      <c r="B137" s="188" t="s">
        <v>270</v>
      </c>
      <c r="C137" s="189" t="s">
        <v>271</v>
      </c>
      <c r="D137" s="189" t="s">
        <v>244</v>
      </c>
      <c r="E137" s="190" t="s">
        <v>273</v>
      </c>
      <c r="F137" s="189" t="s">
        <v>316</v>
      </c>
      <c r="G137" s="191" t="s">
        <v>286</v>
      </c>
      <c r="H137" s="188" t="s">
        <v>287</v>
      </c>
      <c r="I137" s="192" t="s">
        <v>277</v>
      </c>
      <c r="J137" s="191" t="s">
        <v>244</v>
      </c>
      <c r="K137" s="193" t="s">
        <v>288</v>
      </c>
      <c r="L137" s="193" t="s">
        <v>607</v>
      </c>
      <c r="M137" s="191" t="s">
        <v>608</v>
      </c>
      <c r="N137" s="205">
        <v>44774</v>
      </c>
      <c r="O137" s="195" t="s">
        <v>281</v>
      </c>
      <c r="P137" s="206">
        <v>85880007.060000002</v>
      </c>
      <c r="Q137" s="206"/>
      <c r="R137" s="207">
        <v>4333199</v>
      </c>
      <c r="S137" s="198">
        <v>0</v>
      </c>
    </row>
    <row r="138" spans="2:19" ht="48.75" customHeight="1" x14ac:dyDescent="0.25">
      <c r="B138" s="188" t="s">
        <v>282</v>
      </c>
      <c r="C138" s="189" t="s">
        <v>271</v>
      </c>
      <c r="D138" s="189" t="s">
        <v>609</v>
      </c>
      <c r="E138" s="190" t="s">
        <v>273</v>
      </c>
      <c r="F138" s="189" t="s">
        <v>316</v>
      </c>
      <c r="G138" s="191" t="s">
        <v>286</v>
      </c>
      <c r="H138" s="188" t="s">
        <v>287</v>
      </c>
      <c r="I138" s="192" t="s">
        <v>277</v>
      </c>
      <c r="J138" s="191" t="s">
        <v>244</v>
      </c>
      <c r="K138" s="193" t="s">
        <v>288</v>
      </c>
      <c r="L138" s="193" t="s">
        <v>610</v>
      </c>
      <c r="M138" s="191" t="s">
        <v>611</v>
      </c>
      <c r="N138" s="205">
        <v>44774</v>
      </c>
      <c r="O138" s="195" t="s">
        <v>281</v>
      </c>
      <c r="P138" s="206">
        <v>17699338.039999999</v>
      </c>
      <c r="Q138" s="206"/>
      <c r="R138" s="207">
        <v>70797</v>
      </c>
      <c r="S138" s="198">
        <v>0</v>
      </c>
    </row>
    <row r="139" spans="2:19" ht="48.75" customHeight="1" x14ac:dyDescent="0.25">
      <c r="B139" s="188" t="s">
        <v>282</v>
      </c>
      <c r="C139" s="189" t="s">
        <v>271</v>
      </c>
      <c r="D139" s="189" t="s">
        <v>609</v>
      </c>
      <c r="E139" s="190" t="s">
        <v>273</v>
      </c>
      <c r="F139" s="189" t="s">
        <v>285</v>
      </c>
      <c r="G139" s="191" t="s">
        <v>286</v>
      </c>
      <c r="H139" s="188" t="s">
        <v>287</v>
      </c>
      <c r="I139" s="192" t="s">
        <v>277</v>
      </c>
      <c r="J139" s="191" t="s">
        <v>244</v>
      </c>
      <c r="K139" s="193" t="s">
        <v>288</v>
      </c>
      <c r="L139" s="193" t="s">
        <v>610</v>
      </c>
      <c r="M139" s="191" t="s">
        <v>611</v>
      </c>
      <c r="N139" s="205">
        <v>44774</v>
      </c>
      <c r="O139" s="195" t="s">
        <v>281</v>
      </c>
      <c r="P139" s="206">
        <v>17699338.039999999</v>
      </c>
      <c r="Q139" s="206"/>
      <c r="R139" s="207">
        <v>14088664</v>
      </c>
      <c r="S139" s="198">
        <v>0</v>
      </c>
    </row>
    <row r="140" spans="2:19" ht="48.75" customHeight="1" x14ac:dyDescent="0.25">
      <c r="B140" s="188" t="s">
        <v>282</v>
      </c>
      <c r="C140" s="189" t="s">
        <v>271</v>
      </c>
      <c r="D140" s="189" t="s">
        <v>612</v>
      </c>
      <c r="E140" s="190" t="s">
        <v>273</v>
      </c>
      <c r="F140" s="189" t="s">
        <v>316</v>
      </c>
      <c r="G140" s="191" t="s">
        <v>286</v>
      </c>
      <c r="H140" s="188" t="s">
        <v>287</v>
      </c>
      <c r="I140" s="192" t="s">
        <v>277</v>
      </c>
      <c r="J140" s="191" t="s">
        <v>244</v>
      </c>
      <c r="K140" s="193" t="s">
        <v>288</v>
      </c>
      <c r="L140" s="193" t="s">
        <v>613</v>
      </c>
      <c r="M140" s="191" t="s">
        <v>614</v>
      </c>
      <c r="N140" s="205">
        <v>44774</v>
      </c>
      <c r="O140" s="195" t="s">
        <v>281</v>
      </c>
      <c r="P140" s="206">
        <v>41340618</v>
      </c>
      <c r="Q140" s="206"/>
      <c r="R140" s="207">
        <v>34490</v>
      </c>
      <c r="S140" s="198">
        <v>0</v>
      </c>
    </row>
    <row r="141" spans="2:19" ht="48.75" customHeight="1" x14ac:dyDescent="0.25">
      <c r="B141" s="188" t="s">
        <v>282</v>
      </c>
      <c r="C141" s="189" t="s">
        <v>271</v>
      </c>
      <c r="D141" s="189" t="s">
        <v>615</v>
      </c>
      <c r="E141" s="190" t="s">
        <v>326</v>
      </c>
      <c r="F141" s="189" t="s">
        <v>274</v>
      </c>
      <c r="G141" s="191" t="s">
        <v>275</v>
      </c>
      <c r="H141" s="188" t="s">
        <v>276</v>
      </c>
      <c r="I141" s="192" t="s">
        <v>277</v>
      </c>
      <c r="J141" s="191" t="s">
        <v>244</v>
      </c>
      <c r="K141" s="192" t="s">
        <v>278</v>
      </c>
      <c r="L141" s="193" t="s">
        <v>616</v>
      </c>
      <c r="M141" s="191" t="s">
        <v>617</v>
      </c>
      <c r="N141" s="205" t="s">
        <v>618</v>
      </c>
      <c r="O141" s="210" t="s">
        <v>619</v>
      </c>
      <c r="P141" s="206">
        <v>54537613.439999998</v>
      </c>
      <c r="Q141" s="206">
        <v>19534710.52</v>
      </c>
      <c r="R141" s="207">
        <v>13523510.859999999</v>
      </c>
      <c r="S141" s="198">
        <v>1958454.63</v>
      </c>
    </row>
    <row r="142" spans="2:19" ht="48.75" customHeight="1" x14ac:dyDescent="0.25">
      <c r="B142" s="188" t="s">
        <v>270</v>
      </c>
      <c r="C142" s="189" t="s">
        <v>271</v>
      </c>
      <c r="D142" s="189" t="s">
        <v>377</v>
      </c>
      <c r="E142" s="190" t="s">
        <v>561</v>
      </c>
      <c r="F142" s="189" t="s">
        <v>274</v>
      </c>
      <c r="G142" s="191" t="s">
        <v>275</v>
      </c>
      <c r="H142" s="188" t="s">
        <v>276</v>
      </c>
      <c r="I142" s="192" t="s">
        <v>277</v>
      </c>
      <c r="J142" s="191" t="s">
        <v>244</v>
      </c>
      <c r="K142" s="192" t="s">
        <v>278</v>
      </c>
      <c r="L142" s="193" t="s">
        <v>620</v>
      </c>
      <c r="M142" s="191" t="s">
        <v>621</v>
      </c>
      <c r="N142" s="205">
        <v>45033</v>
      </c>
      <c r="O142" s="208" t="s">
        <v>281</v>
      </c>
      <c r="P142" s="206">
        <v>72021774.939999998</v>
      </c>
      <c r="Q142" s="206">
        <v>6657071.6100000003</v>
      </c>
      <c r="R142" s="207">
        <v>8930384.7300000004</v>
      </c>
      <c r="S142" s="198">
        <v>8930384.7300000004</v>
      </c>
    </row>
    <row r="143" spans="2:19" ht="48.75" customHeight="1" x14ac:dyDescent="0.25">
      <c r="B143" s="188" t="s">
        <v>282</v>
      </c>
      <c r="C143" s="189" t="s">
        <v>322</v>
      </c>
      <c r="D143" s="189" t="s">
        <v>244</v>
      </c>
      <c r="E143" s="190" t="s">
        <v>622</v>
      </c>
      <c r="F143" s="189" t="s">
        <v>292</v>
      </c>
      <c r="G143" s="191" t="s">
        <v>293</v>
      </c>
      <c r="H143" s="188" t="s">
        <v>294</v>
      </c>
      <c r="I143" s="192" t="s">
        <v>277</v>
      </c>
      <c r="J143" s="191" t="s">
        <v>244</v>
      </c>
      <c r="K143" s="193" t="s">
        <v>288</v>
      </c>
      <c r="L143" s="193" t="s">
        <v>623</v>
      </c>
      <c r="M143" s="191" t="s">
        <v>624</v>
      </c>
      <c r="N143" s="205">
        <v>44805</v>
      </c>
      <c r="O143" s="211" t="s">
        <v>302</v>
      </c>
      <c r="P143" s="206">
        <v>1252288594.4200001</v>
      </c>
      <c r="Q143" s="206">
        <v>750592232.86000013</v>
      </c>
      <c r="R143" s="207">
        <v>268577782.94999999</v>
      </c>
      <c r="S143" s="198">
        <v>43928965.119999997</v>
      </c>
    </row>
    <row r="144" spans="2:19" ht="48.75" customHeight="1" x14ac:dyDescent="0.25">
      <c r="B144" s="188" t="s">
        <v>282</v>
      </c>
      <c r="C144" s="189" t="s">
        <v>322</v>
      </c>
      <c r="D144" s="189" t="s">
        <v>303</v>
      </c>
      <c r="E144" s="190" t="s">
        <v>625</v>
      </c>
      <c r="F144" s="189" t="s">
        <v>274</v>
      </c>
      <c r="G144" s="191" t="s">
        <v>275</v>
      </c>
      <c r="H144" s="188" t="s">
        <v>276</v>
      </c>
      <c r="I144" s="192" t="s">
        <v>277</v>
      </c>
      <c r="J144" s="191" t="s">
        <v>244</v>
      </c>
      <c r="K144" s="192" t="s">
        <v>278</v>
      </c>
      <c r="L144" s="193" t="s">
        <v>626</v>
      </c>
      <c r="M144" s="191" t="s">
        <v>627</v>
      </c>
      <c r="N144" s="205" t="s">
        <v>628</v>
      </c>
      <c r="O144" s="195" t="s">
        <v>281</v>
      </c>
      <c r="P144" s="206">
        <v>81125039.709999993</v>
      </c>
      <c r="Q144" s="206">
        <v>25416381.07</v>
      </c>
      <c r="R144" s="207">
        <v>1935160.68</v>
      </c>
      <c r="S144" s="198">
        <v>0</v>
      </c>
    </row>
    <row r="145" spans="2:19" ht="48.75" customHeight="1" x14ac:dyDescent="0.25">
      <c r="B145" s="188" t="s">
        <v>282</v>
      </c>
      <c r="C145" s="189" t="s">
        <v>322</v>
      </c>
      <c r="D145" s="189" t="s">
        <v>452</v>
      </c>
      <c r="E145" s="190" t="s">
        <v>629</v>
      </c>
      <c r="F145" s="189" t="s">
        <v>274</v>
      </c>
      <c r="G145" s="191" t="s">
        <v>275</v>
      </c>
      <c r="H145" s="188" t="s">
        <v>276</v>
      </c>
      <c r="I145" s="192" t="s">
        <v>277</v>
      </c>
      <c r="J145" s="191" t="s">
        <v>244</v>
      </c>
      <c r="K145" s="192" t="s">
        <v>278</v>
      </c>
      <c r="L145" s="193" t="s">
        <v>630</v>
      </c>
      <c r="M145" s="191" t="s">
        <v>631</v>
      </c>
      <c r="N145" s="205">
        <v>44928</v>
      </c>
      <c r="O145" s="211" t="s">
        <v>302</v>
      </c>
      <c r="P145" s="206">
        <v>100399519.77000001</v>
      </c>
      <c r="Q145" s="206">
        <v>57888809.439999998</v>
      </c>
      <c r="R145" s="207">
        <v>47641591.799999997</v>
      </c>
      <c r="S145" s="198">
        <v>0</v>
      </c>
    </row>
    <row r="146" spans="2:19" ht="48.75" customHeight="1" x14ac:dyDescent="0.25">
      <c r="B146" s="188" t="s">
        <v>282</v>
      </c>
      <c r="C146" s="189" t="s">
        <v>322</v>
      </c>
      <c r="D146" s="189" t="s">
        <v>550</v>
      </c>
      <c r="E146" s="190" t="s">
        <v>632</v>
      </c>
      <c r="F146" s="189" t="s">
        <v>316</v>
      </c>
      <c r="G146" s="191" t="s">
        <v>286</v>
      </c>
      <c r="H146" s="188" t="s">
        <v>287</v>
      </c>
      <c r="I146" s="192" t="s">
        <v>277</v>
      </c>
      <c r="J146" s="191" t="s">
        <v>244</v>
      </c>
      <c r="K146" s="193" t="s">
        <v>288</v>
      </c>
      <c r="L146" s="193" t="s">
        <v>633</v>
      </c>
      <c r="M146" s="191" t="s">
        <v>634</v>
      </c>
      <c r="N146" s="205">
        <v>44958</v>
      </c>
      <c r="O146" s="210" t="s">
        <v>493</v>
      </c>
      <c r="P146" s="206">
        <v>380531932.57999998</v>
      </c>
      <c r="Q146" s="206">
        <v>167004103.44999999</v>
      </c>
      <c r="R146" s="207">
        <v>152019291.66</v>
      </c>
      <c r="S146" s="198">
        <f>34617563.72</f>
        <v>34617563.719999999</v>
      </c>
    </row>
    <row r="147" spans="2:19" ht="48.75" customHeight="1" x14ac:dyDescent="0.25">
      <c r="B147" s="188" t="s">
        <v>282</v>
      </c>
      <c r="C147" s="189" t="s">
        <v>322</v>
      </c>
      <c r="D147" s="189" t="s">
        <v>550</v>
      </c>
      <c r="E147" s="190" t="s">
        <v>273</v>
      </c>
      <c r="F147" s="189" t="s">
        <v>285</v>
      </c>
      <c r="G147" s="191" t="s">
        <v>286</v>
      </c>
      <c r="H147" s="188" t="s">
        <v>287</v>
      </c>
      <c r="I147" s="192" t="s">
        <v>277</v>
      </c>
      <c r="J147" s="191" t="s">
        <v>244</v>
      </c>
      <c r="K147" s="193" t="s">
        <v>288</v>
      </c>
      <c r="L147" s="193" t="s">
        <v>633</v>
      </c>
      <c r="M147" s="191" t="s">
        <v>634</v>
      </c>
      <c r="N147" s="205">
        <v>44958</v>
      </c>
      <c r="O147" s="210" t="s">
        <v>493</v>
      </c>
      <c r="P147" s="206">
        <v>380531932.57999998</v>
      </c>
      <c r="Q147" s="206">
        <v>167004103.44999999</v>
      </c>
      <c r="R147" s="207">
        <v>1507243.46</v>
      </c>
      <c r="S147" s="198">
        <v>992663.7</v>
      </c>
    </row>
    <row r="148" spans="2:19" ht="48.75" customHeight="1" x14ac:dyDescent="0.25">
      <c r="B148" s="188" t="s">
        <v>282</v>
      </c>
      <c r="C148" s="189" t="s">
        <v>322</v>
      </c>
      <c r="D148" s="189" t="s">
        <v>322</v>
      </c>
      <c r="E148" s="190" t="s">
        <v>635</v>
      </c>
      <c r="F148" s="189" t="s">
        <v>316</v>
      </c>
      <c r="G148" s="191" t="s">
        <v>286</v>
      </c>
      <c r="H148" s="188" t="s">
        <v>287</v>
      </c>
      <c r="I148" s="192" t="s">
        <v>277</v>
      </c>
      <c r="J148" s="191" t="s">
        <v>244</v>
      </c>
      <c r="K148" s="193" t="s">
        <v>288</v>
      </c>
      <c r="L148" s="193" t="s">
        <v>636</v>
      </c>
      <c r="M148" s="191" t="s">
        <v>637</v>
      </c>
      <c r="N148" s="205">
        <v>44774</v>
      </c>
      <c r="O148" s="195" t="s">
        <v>580</v>
      </c>
      <c r="P148" s="206">
        <v>118273245.59</v>
      </c>
      <c r="Q148" s="206">
        <v>10844010.48</v>
      </c>
      <c r="R148" s="207">
        <v>11742406.75</v>
      </c>
      <c r="S148" s="198">
        <v>0</v>
      </c>
    </row>
    <row r="149" spans="2:19" ht="48.75" customHeight="1" x14ac:dyDescent="0.25">
      <c r="B149" s="188" t="s">
        <v>282</v>
      </c>
      <c r="C149" s="189" t="s">
        <v>322</v>
      </c>
      <c r="D149" s="189" t="s">
        <v>271</v>
      </c>
      <c r="E149" s="190" t="s">
        <v>273</v>
      </c>
      <c r="F149" s="189" t="s">
        <v>316</v>
      </c>
      <c r="G149" s="191" t="s">
        <v>286</v>
      </c>
      <c r="H149" s="188" t="s">
        <v>287</v>
      </c>
      <c r="I149" s="192" t="s">
        <v>277</v>
      </c>
      <c r="J149" s="191" t="s">
        <v>244</v>
      </c>
      <c r="K149" s="193" t="s">
        <v>288</v>
      </c>
      <c r="L149" s="193" t="s">
        <v>638</v>
      </c>
      <c r="M149" s="191" t="s">
        <v>639</v>
      </c>
      <c r="N149" s="205" t="s">
        <v>640</v>
      </c>
      <c r="O149" s="208" t="s">
        <v>641</v>
      </c>
      <c r="P149" s="206">
        <v>108971795.42</v>
      </c>
      <c r="Q149" s="206">
        <v>62339240</v>
      </c>
      <c r="R149" s="207">
        <v>14208577</v>
      </c>
      <c r="S149" s="198">
        <v>2963807.27</v>
      </c>
    </row>
    <row r="150" spans="2:19" ht="48.75" customHeight="1" x14ac:dyDescent="0.25">
      <c r="B150" s="188" t="s">
        <v>282</v>
      </c>
      <c r="C150" s="189" t="s">
        <v>322</v>
      </c>
      <c r="D150" s="189" t="s">
        <v>271</v>
      </c>
      <c r="E150" s="190" t="s">
        <v>273</v>
      </c>
      <c r="F150" s="189" t="s">
        <v>285</v>
      </c>
      <c r="G150" s="191" t="s">
        <v>286</v>
      </c>
      <c r="H150" s="188" t="s">
        <v>287</v>
      </c>
      <c r="I150" s="192" t="s">
        <v>277</v>
      </c>
      <c r="J150" s="191" t="s">
        <v>244</v>
      </c>
      <c r="K150" s="193" t="s">
        <v>288</v>
      </c>
      <c r="L150" s="193" t="s">
        <v>638</v>
      </c>
      <c r="M150" s="191" t="s">
        <v>639</v>
      </c>
      <c r="N150" s="205" t="s">
        <v>640</v>
      </c>
      <c r="O150" s="208" t="s">
        <v>641</v>
      </c>
      <c r="P150" s="206">
        <v>108971795.42</v>
      </c>
      <c r="Q150" s="206">
        <v>62339240</v>
      </c>
      <c r="R150" s="207">
        <v>5362298.46</v>
      </c>
      <c r="S150" s="198">
        <v>5362298.46</v>
      </c>
    </row>
    <row r="151" spans="2:19" ht="48.75" customHeight="1" x14ac:dyDescent="0.25">
      <c r="B151" s="188" t="s">
        <v>270</v>
      </c>
      <c r="C151" s="189" t="s">
        <v>271</v>
      </c>
      <c r="D151" s="189" t="s">
        <v>391</v>
      </c>
      <c r="E151" s="190" t="s">
        <v>273</v>
      </c>
      <c r="F151" s="189" t="s">
        <v>274</v>
      </c>
      <c r="G151" s="191" t="s">
        <v>275</v>
      </c>
      <c r="H151" s="188" t="s">
        <v>276</v>
      </c>
      <c r="I151" s="192" t="s">
        <v>277</v>
      </c>
      <c r="J151" s="191" t="s">
        <v>244</v>
      </c>
      <c r="K151" s="192" t="s">
        <v>278</v>
      </c>
      <c r="L151" s="193" t="s">
        <v>642</v>
      </c>
      <c r="M151" s="191" t="s">
        <v>643</v>
      </c>
      <c r="N151" s="205" t="s">
        <v>644</v>
      </c>
      <c r="O151" s="216" t="s">
        <v>461</v>
      </c>
      <c r="P151" s="206">
        <v>13500000.01</v>
      </c>
      <c r="Q151" s="206">
        <v>0</v>
      </c>
      <c r="R151" s="207">
        <v>1000000</v>
      </c>
      <c r="S151" s="198">
        <v>0</v>
      </c>
    </row>
    <row r="152" spans="2:19" ht="48.75" customHeight="1" x14ac:dyDescent="0.25">
      <c r="B152" s="188" t="s">
        <v>282</v>
      </c>
      <c r="C152" s="189" t="s">
        <v>322</v>
      </c>
      <c r="D152" s="189" t="s">
        <v>351</v>
      </c>
      <c r="E152" s="190" t="s">
        <v>273</v>
      </c>
      <c r="F152" s="189" t="s">
        <v>274</v>
      </c>
      <c r="G152" s="191" t="s">
        <v>275</v>
      </c>
      <c r="H152" s="188" t="s">
        <v>276</v>
      </c>
      <c r="I152" s="192" t="s">
        <v>277</v>
      </c>
      <c r="J152" s="191" t="s">
        <v>244</v>
      </c>
      <c r="K152" s="192" t="s">
        <v>278</v>
      </c>
      <c r="L152" s="193" t="s">
        <v>645</v>
      </c>
      <c r="M152" s="191" t="s">
        <v>646</v>
      </c>
      <c r="N152" s="205">
        <v>45047</v>
      </c>
      <c r="O152" s="210" t="s">
        <v>493</v>
      </c>
      <c r="P152" s="206">
        <v>57056823.530000001</v>
      </c>
      <c r="Q152" s="206">
        <v>32277074.920000002</v>
      </c>
      <c r="R152" s="207">
        <v>4394869</v>
      </c>
      <c r="S152" s="198">
        <v>0</v>
      </c>
    </row>
    <row r="153" spans="2:19" ht="48.75" customHeight="1" x14ac:dyDescent="0.25">
      <c r="B153" s="188" t="s">
        <v>270</v>
      </c>
      <c r="C153" s="189" t="s">
        <v>271</v>
      </c>
      <c r="D153" s="189" t="s">
        <v>394</v>
      </c>
      <c r="E153" s="190" t="s">
        <v>273</v>
      </c>
      <c r="F153" s="189" t="s">
        <v>274</v>
      </c>
      <c r="G153" s="191" t="s">
        <v>275</v>
      </c>
      <c r="H153" s="188" t="s">
        <v>276</v>
      </c>
      <c r="I153" s="192" t="s">
        <v>277</v>
      </c>
      <c r="J153" s="191" t="s">
        <v>244</v>
      </c>
      <c r="K153" s="192" t="s">
        <v>278</v>
      </c>
      <c r="L153" s="193" t="s">
        <v>647</v>
      </c>
      <c r="M153" s="191" t="s">
        <v>648</v>
      </c>
      <c r="N153" s="205">
        <v>44988</v>
      </c>
      <c r="O153" s="210" t="s">
        <v>461</v>
      </c>
      <c r="P153" s="206">
        <v>121012733.26000001</v>
      </c>
      <c r="Q153" s="206">
        <v>82256391.819999993</v>
      </c>
      <c r="R153" s="207">
        <v>19970745</v>
      </c>
      <c r="S153" s="198">
        <v>0</v>
      </c>
    </row>
    <row r="154" spans="2:19" ht="48.75" customHeight="1" x14ac:dyDescent="0.25">
      <c r="B154" s="188" t="s">
        <v>282</v>
      </c>
      <c r="C154" s="189" t="s">
        <v>322</v>
      </c>
      <c r="D154" s="189" t="s">
        <v>354</v>
      </c>
      <c r="E154" s="190" t="s">
        <v>273</v>
      </c>
      <c r="F154" s="189" t="s">
        <v>292</v>
      </c>
      <c r="G154" s="191" t="s">
        <v>293</v>
      </c>
      <c r="H154" s="188" t="s">
        <v>294</v>
      </c>
      <c r="I154" s="192" t="s">
        <v>277</v>
      </c>
      <c r="J154" s="191" t="s">
        <v>244</v>
      </c>
      <c r="K154" s="193" t="s">
        <v>288</v>
      </c>
      <c r="L154" s="193" t="s">
        <v>649</v>
      </c>
      <c r="M154" s="191" t="s">
        <v>650</v>
      </c>
      <c r="N154" s="205">
        <v>44972</v>
      </c>
      <c r="O154" s="210" t="s">
        <v>384</v>
      </c>
      <c r="P154" s="206">
        <v>510385704.91000003</v>
      </c>
      <c r="Q154" s="206">
        <v>319826206.25</v>
      </c>
      <c r="R154" s="207">
        <v>107000000</v>
      </c>
      <c r="S154" s="198">
        <v>89948842.5</v>
      </c>
    </row>
    <row r="155" spans="2:19" ht="48.75" customHeight="1" x14ac:dyDescent="0.25">
      <c r="B155" s="188" t="s">
        <v>282</v>
      </c>
      <c r="C155" s="189" t="s">
        <v>322</v>
      </c>
      <c r="D155" s="189" t="s">
        <v>354</v>
      </c>
      <c r="E155" s="190" t="s">
        <v>273</v>
      </c>
      <c r="F155" s="189" t="s">
        <v>274</v>
      </c>
      <c r="G155" s="191" t="s">
        <v>275</v>
      </c>
      <c r="H155" s="188" t="s">
        <v>276</v>
      </c>
      <c r="I155" s="192" t="s">
        <v>277</v>
      </c>
      <c r="J155" s="191" t="s">
        <v>244</v>
      </c>
      <c r="K155" s="192" t="s">
        <v>278</v>
      </c>
      <c r="L155" s="193" t="s">
        <v>649</v>
      </c>
      <c r="M155" s="191" t="s">
        <v>650</v>
      </c>
      <c r="N155" s="205">
        <v>44972</v>
      </c>
      <c r="O155" s="210" t="s">
        <v>384</v>
      </c>
      <c r="P155" s="206">
        <v>510385704.91000003</v>
      </c>
      <c r="Q155" s="206">
        <v>319826206.25</v>
      </c>
      <c r="R155" s="207">
        <v>52442357</v>
      </c>
      <c r="S155" s="198">
        <v>0</v>
      </c>
    </row>
    <row r="156" spans="2:19" ht="48.75" customHeight="1" x14ac:dyDescent="0.25">
      <c r="B156" s="188" t="s">
        <v>270</v>
      </c>
      <c r="C156" s="189" t="s">
        <v>271</v>
      </c>
      <c r="D156" s="189" t="s">
        <v>369</v>
      </c>
      <c r="E156" s="190" t="s">
        <v>273</v>
      </c>
      <c r="F156" s="189" t="s">
        <v>316</v>
      </c>
      <c r="G156" s="191" t="s">
        <v>286</v>
      </c>
      <c r="H156" s="188" t="s">
        <v>287</v>
      </c>
      <c r="I156" s="192" t="s">
        <v>277</v>
      </c>
      <c r="J156" s="191" t="s">
        <v>244</v>
      </c>
      <c r="K156" s="193" t="s">
        <v>288</v>
      </c>
      <c r="L156" s="193" t="s">
        <v>651</v>
      </c>
      <c r="M156" s="191" t="s">
        <v>652</v>
      </c>
      <c r="N156" s="205" t="s">
        <v>653</v>
      </c>
      <c r="O156" s="210" t="s">
        <v>654</v>
      </c>
      <c r="P156" s="206">
        <v>95429624.670000002</v>
      </c>
      <c r="Q156" s="217">
        <v>39629871.43</v>
      </c>
      <c r="R156" s="207">
        <v>21308989</v>
      </c>
      <c r="S156" s="198">
        <v>6759589.8700000001</v>
      </c>
    </row>
    <row r="157" spans="2:19" ht="48.75" customHeight="1" x14ac:dyDescent="0.25">
      <c r="B157" s="188" t="s">
        <v>270</v>
      </c>
      <c r="C157" s="189" t="s">
        <v>271</v>
      </c>
      <c r="D157" s="189" t="s">
        <v>381</v>
      </c>
      <c r="E157" s="190" t="s">
        <v>561</v>
      </c>
      <c r="F157" s="189" t="s">
        <v>292</v>
      </c>
      <c r="G157" s="191" t="s">
        <v>293</v>
      </c>
      <c r="H157" s="188" t="s">
        <v>294</v>
      </c>
      <c r="I157" s="192" t="s">
        <v>277</v>
      </c>
      <c r="J157" s="191" t="s">
        <v>244</v>
      </c>
      <c r="K157" s="193" t="s">
        <v>288</v>
      </c>
      <c r="L157" s="193" t="s">
        <v>655</v>
      </c>
      <c r="M157" s="191" t="s">
        <v>656</v>
      </c>
      <c r="N157" s="194">
        <v>45171</v>
      </c>
      <c r="O157" s="199" t="s">
        <v>493</v>
      </c>
      <c r="P157" s="196">
        <v>931943814.72000003</v>
      </c>
      <c r="Q157" s="196">
        <v>262750639.53999999</v>
      </c>
      <c r="R157" s="197">
        <v>24257955.079999998</v>
      </c>
      <c r="S157" s="198">
        <v>5331808.88</v>
      </c>
    </row>
    <row r="158" spans="2:19" ht="48.75" customHeight="1" x14ac:dyDescent="0.25">
      <c r="B158" s="188" t="s">
        <v>282</v>
      </c>
      <c r="C158" s="189" t="s">
        <v>322</v>
      </c>
      <c r="D158" s="189" t="s">
        <v>282</v>
      </c>
      <c r="E158" s="190" t="s">
        <v>273</v>
      </c>
      <c r="F158" s="189" t="s">
        <v>316</v>
      </c>
      <c r="G158" s="191" t="s">
        <v>286</v>
      </c>
      <c r="H158" s="188" t="s">
        <v>287</v>
      </c>
      <c r="I158" s="192" t="s">
        <v>277</v>
      </c>
      <c r="J158" s="191" t="s">
        <v>244</v>
      </c>
      <c r="K158" s="193" t="s">
        <v>288</v>
      </c>
      <c r="L158" s="193" t="s">
        <v>657</v>
      </c>
      <c r="M158" s="191" t="s">
        <v>658</v>
      </c>
      <c r="N158" s="205" t="s">
        <v>659</v>
      </c>
      <c r="O158" s="210" t="s">
        <v>517</v>
      </c>
      <c r="P158" s="206">
        <v>620902509.37000024</v>
      </c>
      <c r="Q158" s="206">
        <v>135966972.93000001</v>
      </c>
      <c r="R158" s="207">
        <v>154513257</v>
      </c>
      <c r="S158" s="198">
        <v>104263463.79000001</v>
      </c>
    </row>
    <row r="159" spans="2:19" ht="48.75" customHeight="1" x14ac:dyDescent="0.25">
      <c r="B159" s="188" t="s">
        <v>282</v>
      </c>
      <c r="C159" s="189" t="s">
        <v>322</v>
      </c>
      <c r="D159" s="189" t="s">
        <v>270</v>
      </c>
      <c r="E159" s="190" t="s">
        <v>625</v>
      </c>
      <c r="F159" s="189" t="s">
        <v>316</v>
      </c>
      <c r="G159" s="191" t="s">
        <v>286</v>
      </c>
      <c r="H159" s="188" t="s">
        <v>287</v>
      </c>
      <c r="I159" s="192" t="s">
        <v>277</v>
      </c>
      <c r="J159" s="191" t="s">
        <v>244</v>
      </c>
      <c r="K159" s="193" t="s">
        <v>288</v>
      </c>
      <c r="L159" s="193" t="s">
        <v>660</v>
      </c>
      <c r="M159" s="191" t="s">
        <v>661</v>
      </c>
      <c r="N159" s="194" t="s">
        <v>368</v>
      </c>
      <c r="O159" s="194" t="s">
        <v>368</v>
      </c>
      <c r="P159" s="196"/>
      <c r="Q159" s="196"/>
      <c r="R159" s="197">
        <v>106841537</v>
      </c>
      <c r="S159" s="198">
        <v>0</v>
      </c>
    </row>
    <row r="160" spans="2:19" ht="48.75" customHeight="1" x14ac:dyDescent="0.25">
      <c r="B160" s="188" t="s">
        <v>282</v>
      </c>
      <c r="C160" s="189" t="s">
        <v>322</v>
      </c>
      <c r="D160" s="189" t="s">
        <v>270</v>
      </c>
      <c r="E160" s="190" t="s">
        <v>625</v>
      </c>
      <c r="F160" s="189" t="s">
        <v>285</v>
      </c>
      <c r="G160" s="191" t="s">
        <v>286</v>
      </c>
      <c r="H160" s="188" t="s">
        <v>287</v>
      </c>
      <c r="I160" s="192" t="s">
        <v>277</v>
      </c>
      <c r="J160" s="191" t="s">
        <v>244</v>
      </c>
      <c r="K160" s="193" t="s">
        <v>288</v>
      </c>
      <c r="L160" s="193" t="s">
        <v>660</v>
      </c>
      <c r="M160" s="191" t="s">
        <v>661</v>
      </c>
      <c r="N160" s="194" t="s">
        <v>368</v>
      </c>
      <c r="O160" s="194" t="s">
        <v>368</v>
      </c>
      <c r="P160" s="196"/>
      <c r="Q160" s="196"/>
      <c r="R160" s="197">
        <v>339954004.08999997</v>
      </c>
      <c r="S160" s="198">
        <v>0</v>
      </c>
    </row>
    <row r="161" spans="2:19" ht="48.75" customHeight="1" x14ac:dyDescent="0.25">
      <c r="B161" s="188" t="s">
        <v>282</v>
      </c>
      <c r="C161" s="189" t="s">
        <v>322</v>
      </c>
      <c r="D161" s="189" t="s">
        <v>369</v>
      </c>
      <c r="E161" s="190" t="s">
        <v>273</v>
      </c>
      <c r="F161" s="189" t="s">
        <v>316</v>
      </c>
      <c r="G161" s="191" t="s">
        <v>286</v>
      </c>
      <c r="H161" s="188" t="s">
        <v>287</v>
      </c>
      <c r="I161" s="192" t="s">
        <v>277</v>
      </c>
      <c r="J161" s="191" t="s">
        <v>244</v>
      </c>
      <c r="K161" s="193" t="s">
        <v>288</v>
      </c>
      <c r="L161" s="193" t="s">
        <v>662</v>
      </c>
      <c r="M161" s="191" t="s">
        <v>663</v>
      </c>
      <c r="N161" s="205" t="s">
        <v>659</v>
      </c>
      <c r="O161" s="210" t="s">
        <v>291</v>
      </c>
      <c r="P161" s="206">
        <v>547696839.5</v>
      </c>
      <c r="Q161" s="206">
        <v>303387468.41000003</v>
      </c>
      <c r="R161" s="207">
        <v>76385961</v>
      </c>
      <c r="S161" s="198">
        <v>0</v>
      </c>
    </row>
    <row r="162" spans="2:19" ht="48.75" customHeight="1" x14ac:dyDescent="0.25">
      <c r="B162" s="188" t="s">
        <v>282</v>
      </c>
      <c r="C162" s="189" t="s">
        <v>322</v>
      </c>
      <c r="D162" s="189" t="s">
        <v>369</v>
      </c>
      <c r="E162" s="190" t="s">
        <v>273</v>
      </c>
      <c r="F162" s="189" t="s">
        <v>274</v>
      </c>
      <c r="G162" s="191" t="s">
        <v>275</v>
      </c>
      <c r="H162" s="188" t="s">
        <v>276</v>
      </c>
      <c r="I162" s="192" t="s">
        <v>277</v>
      </c>
      <c r="J162" s="191" t="s">
        <v>244</v>
      </c>
      <c r="K162" s="192" t="s">
        <v>278</v>
      </c>
      <c r="L162" s="193" t="s">
        <v>662</v>
      </c>
      <c r="M162" s="191" t="s">
        <v>663</v>
      </c>
      <c r="N162" s="205" t="s">
        <v>659</v>
      </c>
      <c r="O162" s="210" t="s">
        <v>291</v>
      </c>
      <c r="P162" s="206">
        <v>547696839.5</v>
      </c>
      <c r="Q162" s="206">
        <v>303387468.41000003</v>
      </c>
      <c r="R162" s="207"/>
      <c r="S162" s="198">
        <v>0</v>
      </c>
    </row>
    <row r="163" spans="2:19" ht="48.75" customHeight="1" x14ac:dyDescent="0.25">
      <c r="B163" s="188" t="s">
        <v>282</v>
      </c>
      <c r="C163" s="189" t="s">
        <v>322</v>
      </c>
      <c r="D163" s="189" t="s">
        <v>369</v>
      </c>
      <c r="E163" s="190" t="s">
        <v>320</v>
      </c>
      <c r="F163" s="189" t="s">
        <v>292</v>
      </c>
      <c r="G163" s="191" t="s">
        <v>293</v>
      </c>
      <c r="H163" s="188" t="s">
        <v>294</v>
      </c>
      <c r="I163" s="192" t="s">
        <v>277</v>
      </c>
      <c r="J163" s="191" t="s">
        <v>244</v>
      </c>
      <c r="K163" s="193" t="s">
        <v>288</v>
      </c>
      <c r="L163" s="193" t="s">
        <v>662</v>
      </c>
      <c r="M163" s="191" t="s">
        <v>663</v>
      </c>
      <c r="N163" s="205" t="s">
        <v>659</v>
      </c>
      <c r="O163" s="210" t="s">
        <v>291</v>
      </c>
      <c r="P163" s="206">
        <v>547696839.5</v>
      </c>
      <c r="Q163" s="206">
        <v>303387468.41000003</v>
      </c>
      <c r="R163" s="207">
        <v>4020313</v>
      </c>
      <c r="S163" s="198">
        <v>0</v>
      </c>
    </row>
    <row r="164" spans="2:19" ht="48.75" customHeight="1" x14ac:dyDescent="0.25">
      <c r="B164" s="188" t="s">
        <v>282</v>
      </c>
      <c r="C164" s="189" t="s">
        <v>322</v>
      </c>
      <c r="D164" s="189" t="s">
        <v>373</v>
      </c>
      <c r="E164" s="190" t="s">
        <v>625</v>
      </c>
      <c r="F164" s="189" t="s">
        <v>316</v>
      </c>
      <c r="G164" s="191" t="s">
        <v>286</v>
      </c>
      <c r="H164" s="188" t="s">
        <v>287</v>
      </c>
      <c r="I164" s="192" t="s">
        <v>277</v>
      </c>
      <c r="J164" s="191" t="s">
        <v>244</v>
      </c>
      <c r="K164" s="193" t="s">
        <v>288</v>
      </c>
      <c r="L164" s="193" t="s">
        <v>664</v>
      </c>
      <c r="M164" s="191" t="s">
        <v>665</v>
      </c>
      <c r="N164" s="205" t="s">
        <v>666</v>
      </c>
      <c r="O164" s="208" t="s">
        <v>281</v>
      </c>
      <c r="P164" s="206">
        <v>24998804.350000001</v>
      </c>
      <c r="Q164" s="206" t="s">
        <v>471</v>
      </c>
      <c r="R164" s="207">
        <v>5149057</v>
      </c>
      <c r="S164" s="198">
        <v>0</v>
      </c>
    </row>
    <row r="165" spans="2:19" ht="48.75" customHeight="1" x14ac:dyDescent="0.25">
      <c r="B165" s="188" t="s">
        <v>282</v>
      </c>
      <c r="C165" s="189" t="s">
        <v>322</v>
      </c>
      <c r="D165" s="189" t="s">
        <v>373</v>
      </c>
      <c r="E165" s="190" t="s">
        <v>295</v>
      </c>
      <c r="F165" s="189" t="s">
        <v>297</v>
      </c>
      <c r="G165" s="191" t="s">
        <v>293</v>
      </c>
      <c r="H165" s="188" t="s">
        <v>294</v>
      </c>
      <c r="I165" s="192" t="s">
        <v>277</v>
      </c>
      <c r="J165" s="191" t="s">
        <v>244</v>
      </c>
      <c r="K165" s="193" t="s">
        <v>288</v>
      </c>
      <c r="L165" s="193" t="s">
        <v>664</v>
      </c>
      <c r="M165" s="191" t="s">
        <v>665</v>
      </c>
      <c r="N165" s="205" t="s">
        <v>666</v>
      </c>
      <c r="O165" s="208" t="s">
        <v>281</v>
      </c>
      <c r="P165" s="206">
        <v>24998804.350000001</v>
      </c>
      <c r="Q165" s="206" t="s">
        <v>471</v>
      </c>
      <c r="R165" s="207">
        <v>7000000</v>
      </c>
      <c r="S165" s="198">
        <v>0</v>
      </c>
    </row>
    <row r="166" spans="2:19" ht="48.75" customHeight="1" x14ac:dyDescent="0.25">
      <c r="B166" s="188" t="s">
        <v>282</v>
      </c>
      <c r="C166" s="189" t="s">
        <v>322</v>
      </c>
      <c r="D166" s="189" t="s">
        <v>377</v>
      </c>
      <c r="E166" s="190" t="s">
        <v>632</v>
      </c>
      <c r="F166" s="189" t="s">
        <v>274</v>
      </c>
      <c r="G166" s="191" t="s">
        <v>275</v>
      </c>
      <c r="H166" s="188" t="s">
        <v>276</v>
      </c>
      <c r="I166" s="192" t="s">
        <v>277</v>
      </c>
      <c r="J166" s="191" t="s">
        <v>244</v>
      </c>
      <c r="K166" s="192" t="s">
        <v>278</v>
      </c>
      <c r="L166" s="193" t="s">
        <v>667</v>
      </c>
      <c r="M166" s="191" t="s">
        <v>668</v>
      </c>
      <c r="N166" s="194" t="s">
        <v>368</v>
      </c>
      <c r="O166" s="194" t="s">
        <v>368</v>
      </c>
      <c r="P166" s="196"/>
      <c r="Q166" s="196"/>
      <c r="R166" s="197">
        <v>7675987.9900000002</v>
      </c>
      <c r="S166" s="198">
        <v>0</v>
      </c>
    </row>
    <row r="167" spans="2:19" ht="48.75" customHeight="1" x14ac:dyDescent="0.25">
      <c r="B167" s="188" t="s">
        <v>282</v>
      </c>
      <c r="C167" s="189" t="s">
        <v>322</v>
      </c>
      <c r="D167" s="189" t="s">
        <v>394</v>
      </c>
      <c r="E167" s="190" t="s">
        <v>632</v>
      </c>
      <c r="F167" s="189" t="s">
        <v>292</v>
      </c>
      <c r="G167" s="191" t="s">
        <v>293</v>
      </c>
      <c r="H167" s="188" t="s">
        <v>294</v>
      </c>
      <c r="I167" s="192" t="s">
        <v>277</v>
      </c>
      <c r="J167" s="191" t="s">
        <v>244</v>
      </c>
      <c r="K167" s="193" t="s">
        <v>288</v>
      </c>
      <c r="L167" s="193" t="s">
        <v>669</v>
      </c>
      <c r="M167" s="191" t="s">
        <v>670</v>
      </c>
      <c r="N167" s="199" t="s">
        <v>564</v>
      </c>
      <c r="O167" s="194" t="s">
        <v>281</v>
      </c>
      <c r="P167" s="196">
        <v>789955062.7255379</v>
      </c>
      <c r="Q167" s="196" t="s">
        <v>471</v>
      </c>
      <c r="R167" s="197"/>
      <c r="S167" s="198">
        <v>0</v>
      </c>
    </row>
    <row r="168" spans="2:19" ht="48.75" customHeight="1" x14ac:dyDescent="0.25">
      <c r="B168" s="188" t="s">
        <v>282</v>
      </c>
      <c r="C168" s="189" t="s">
        <v>322</v>
      </c>
      <c r="D168" s="189" t="s">
        <v>394</v>
      </c>
      <c r="E168" s="190" t="s">
        <v>625</v>
      </c>
      <c r="F168" s="189" t="s">
        <v>297</v>
      </c>
      <c r="G168" s="191" t="s">
        <v>293</v>
      </c>
      <c r="H168" s="188" t="s">
        <v>294</v>
      </c>
      <c r="I168" s="192" t="s">
        <v>277</v>
      </c>
      <c r="J168" s="191" t="s">
        <v>244</v>
      </c>
      <c r="K168" s="193" t="s">
        <v>288</v>
      </c>
      <c r="L168" s="193" t="s">
        <v>669</v>
      </c>
      <c r="M168" s="191" t="s">
        <v>670</v>
      </c>
      <c r="N168" s="199" t="s">
        <v>564</v>
      </c>
      <c r="O168" s="194" t="s">
        <v>281</v>
      </c>
      <c r="P168" s="196">
        <v>789955062.7255379</v>
      </c>
      <c r="Q168" s="196" t="s">
        <v>471</v>
      </c>
      <c r="R168" s="197">
        <v>160000100</v>
      </c>
      <c r="S168" s="198">
        <v>0</v>
      </c>
    </row>
    <row r="169" spans="2:19" ht="48.75" customHeight="1" x14ac:dyDescent="0.25">
      <c r="B169" s="188" t="s">
        <v>282</v>
      </c>
      <c r="C169" s="189" t="s">
        <v>322</v>
      </c>
      <c r="D169" s="189" t="s">
        <v>394</v>
      </c>
      <c r="E169" s="190" t="s">
        <v>273</v>
      </c>
      <c r="F169" s="189" t="s">
        <v>274</v>
      </c>
      <c r="G169" s="191" t="s">
        <v>275</v>
      </c>
      <c r="H169" s="188" t="s">
        <v>276</v>
      </c>
      <c r="I169" s="192" t="s">
        <v>277</v>
      </c>
      <c r="J169" s="191" t="s">
        <v>244</v>
      </c>
      <c r="K169" s="192" t="s">
        <v>278</v>
      </c>
      <c r="L169" s="193" t="s">
        <v>669</v>
      </c>
      <c r="M169" s="191" t="s">
        <v>670</v>
      </c>
      <c r="N169" s="199" t="s">
        <v>564</v>
      </c>
      <c r="O169" s="194" t="s">
        <v>281</v>
      </c>
      <c r="P169" s="196">
        <v>789955062.7255379</v>
      </c>
      <c r="Q169" s="196" t="s">
        <v>471</v>
      </c>
      <c r="R169" s="197">
        <v>44976620</v>
      </c>
      <c r="S169" s="198">
        <v>0</v>
      </c>
    </row>
    <row r="170" spans="2:19" ht="48.75" customHeight="1" x14ac:dyDescent="0.25">
      <c r="B170" s="188" t="s">
        <v>270</v>
      </c>
      <c r="C170" s="189" t="s">
        <v>271</v>
      </c>
      <c r="D170" s="189" t="s">
        <v>385</v>
      </c>
      <c r="E170" s="190" t="s">
        <v>671</v>
      </c>
      <c r="F170" s="189" t="s">
        <v>672</v>
      </c>
      <c r="G170" s="191" t="s">
        <v>275</v>
      </c>
      <c r="H170" s="188" t="s">
        <v>673</v>
      </c>
      <c r="I170" s="192" t="s">
        <v>277</v>
      </c>
      <c r="J170" s="191" t="s">
        <v>244</v>
      </c>
      <c r="K170" s="192" t="s">
        <v>278</v>
      </c>
      <c r="L170" s="193" t="s">
        <v>674</v>
      </c>
      <c r="M170" s="191" t="s">
        <v>675</v>
      </c>
      <c r="N170" s="194" t="s">
        <v>368</v>
      </c>
      <c r="O170" s="194" t="s">
        <v>368</v>
      </c>
      <c r="P170" s="196"/>
      <c r="Q170" s="196"/>
      <c r="R170" s="197">
        <v>1310000000</v>
      </c>
      <c r="S170" s="198">
        <v>760972134.65999997</v>
      </c>
    </row>
    <row r="171" spans="2:19" ht="48.75" customHeight="1" x14ac:dyDescent="0.25">
      <c r="B171" s="188" t="s">
        <v>303</v>
      </c>
      <c r="C171" s="189" t="s">
        <v>304</v>
      </c>
      <c r="D171" s="189" t="s">
        <v>244</v>
      </c>
      <c r="E171" s="190" t="s">
        <v>632</v>
      </c>
      <c r="F171" s="189" t="s">
        <v>274</v>
      </c>
      <c r="G171" s="191" t="s">
        <v>275</v>
      </c>
      <c r="H171" s="188" t="s">
        <v>276</v>
      </c>
      <c r="I171" s="192" t="s">
        <v>676</v>
      </c>
      <c r="J171" s="191" t="s">
        <v>244</v>
      </c>
      <c r="K171" s="192" t="s">
        <v>278</v>
      </c>
      <c r="L171" s="193" t="s">
        <v>677</v>
      </c>
      <c r="M171" s="191" t="s">
        <v>678</v>
      </c>
      <c r="N171" s="205" t="s">
        <v>679</v>
      </c>
      <c r="O171" s="205">
        <v>46332</v>
      </c>
      <c r="P171" s="206">
        <v>123500166.39999996</v>
      </c>
      <c r="Q171" s="218">
        <v>30798690.960000001</v>
      </c>
      <c r="R171" s="207">
        <v>30798690.960000001</v>
      </c>
      <c r="S171" s="198">
        <v>26000289.109999999</v>
      </c>
    </row>
    <row r="172" spans="2:19" ht="48.75" customHeight="1" x14ac:dyDescent="0.25">
      <c r="B172" s="188" t="s">
        <v>270</v>
      </c>
      <c r="C172" s="189" t="s">
        <v>271</v>
      </c>
      <c r="D172" s="189" t="s">
        <v>334</v>
      </c>
      <c r="E172" s="190" t="s">
        <v>595</v>
      </c>
      <c r="F172" s="189" t="s">
        <v>274</v>
      </c>
      <c r="G172" s="191" t="s">
        <v>275</v>
      </c>
      <c r="H172" s="188" t="s">
        <v>276</v>
      </c>
      <c r="I172" s="192" t="s">
        <v>277</v>
      </c>
      <c r="J172" s="191" t="s">
        <v>244</v>
      </c>
      <c r="K172" s="192" t="s">
        <v>278</v>
      </c>
      <c r="L172" s="193" t="s">
        <v>680</v>
      </c>
      <c r="M172" s="191" t="s">
        <v>681</v>
      </c>
      <c r="N172" s="205" t="s">
        <v>659</v>
      </c>
      <c r="O172" s="210" t="s">
        <v>493</v>
      </c>
      <c r="P172" s="206">
        <v>1178360158.1700001</v>
      </c>
      <c r="Q172" s="206">
        <v>940265696.75999999</v>
      </c>
      <c r="R172" s="207">
        <v>554574091.44999993</v>
      </c>
      <c r="S172" s="198">
        <v>554574091.44999993</v>
      </c>
    </row>
    <row r="173" spans="2:19" ht="48.75" customHeight="1" x14ac:dyDescent="0.25">
      <c r="B173" s="188" t="s">
        <v>282</v>
      </c>
      <c r="C173" s="189" t="s">
        <v>322</v>
      </c>
      <c r="D173" s="189" t="s">
        <v>272</v>
      </c>
      <c r="E173" s="190" t="s">
        <v>682</v>
      </c>
      <c r="F173" s="189" t="s">
        <v>316</v>
      </c>
      <c r="G173" s="191" t="s">
        <v>286</v>
      </c>
      <c r="H173" s="188" t="s">
        <v>287</v>
      </c>
      <c r="I173" s="192" t="s">
        <v>277</v>
      </c>
      <c r="J173" s="191" t="s">
        <v>244</v>
      </c>
      <c r="K173" s="193" t="s">
        <v>288</v>
      </c>
      <c r="L173" s="193" t="s">
        <v>683</v>
      </c>
      <c r="M173" s="191" t="s">
        <v>684</v>
      </c>
      <c r="N173" s="205" t="s">
        <v>685</v>
      </c>
      <c r="O173" s="210" t="s">
        <v>493</v>
      </c>
      <c r="P173" s="206">
        <v>1104480451.1500001</v>
      </c>
      <c r="Q173" s="206">
        <v>541199500.17999995</v>
      </c>
      <c r="R173" s="207">
        <v>112479997</v>
      </c>
      <c r="S173" s="198">
        <v>53627828.390000001</v>
      </c>
    </row>
    <row r="174" spans="2:19" ht="48.75" customHeight="1" x14ac:dyDescent="0.25">
      <c r="B174" s="188">
        <v>11</v>
      </c>
      <c r="C174" s="189" t="s">
        <v>550</v>
      </c>
      <c r="D174" s="189" t="s">
        <v>304</v>
      </c>
      <c r="E174" s="190" t="s">
        <v>249</v>
      </c>
      <c r="F174" s="189" t="s">
        <v>297</v>
      </c>
      <c r="G174" s="191" t="s">
        <v>293</v>
      </c>
      <c r="H174" s="188" t="s">
        <v>294</v>
      </c>
      <c r="I174" s="192" t="s">
        <v>277</v>
      </c>
      <c r="J174" s="191" t="s">
        <v>244</v>
      </c>
      <c r="K174" s="193" t="s">
        <v>288</v>
      </c>
      <c r="L174" s="193" t="s">
        <v>686</v>
      </c>
      <c r="M174" s="191"/>
      <c r="N174" s="194"/>
      <c r="O174" s="194"/>
      <c r="P174" s="196"/>
      <c r="Q174" s="196"/>
      <c r="R174" s="197"/>
      <c r="S174" s="198">
        <v>36860686.18</v>
      </c>
    </row>
    <row r="175" spans="2:19" ht="48.75" customHeight="1" x14ac:dyDescent="0.25">
      <c r="B175" s="188" t="s">
        <v>282</v>
      </c>
      <c r="C175" s="189" t="s">
        <v>322</v>
      </c>
      <c r="D175" s="189" t="s">
        <v>272</v>
      </c>
      <c r="E175" s="190" t="s">
        <v>687</v>
      </c>
      <c r="F175" s="189" t="s">
        <v>297</v>
      </c>
      <c r="G175" s="191" t="s">
        <v>293</v>
      </c>
      <c r="H175" s="188" t="s">
        <v>294</v>
      </c>
      <c r="I175" s="192" t="s">
        <v>277</v>
      </c>
      <c r="J175" s="191" t="s">
        <v>244</v>
      </c>
      <c r="K175" s="193" t="s">
        <v>288</v>
      </c>
      <c r="L175" s="193" t="s">
        <v>683</v>
      </c>
      <c r="M175" s="191" t="s">
        <v>684</v>
      </c>
      <c r="N175" s="205" t="s">
        <v>685</v>
      </c>
      <c r="O175" s="210" t="s">
        <v>493</v>
      </c>
      <c r="P175" s="206">
        <v>1104480451.1500001</v>
      </c>
      <c r="Q175" s="206">
        <v>541199500.17999995</v>
      </c>
      <c r="R175" s="207">
        <v>4478291.3899999997</v>
      </c>
      <c r="S175" s="198">
        <v>0</v>
      </c>
    </row>
    <row r="176" spans="2:19" ht="48.75" customHeight="1" x14ac:dyDescent="0.25">
      <c r="B176" s="188" t="s">
        <v>282</v>
      </c>
      <c r="C176" s="189" t="s">
        <v>322</v>
      </c>
      <c r="D176" s="189" t="s">
        <v>272</v>
      </c>
      <c r="E176" s="190" t="s">
        <v>687</v>
      </c>
      <c r="F176" s="189" t="s">
        <v>274</v>
      </c>
      <c r="G176" s="191" t="s">
        <v>275</v>
      </c>
      <c r="H176" s="188" t="s">
        <v>276</v>
      </c>
      <c r="I176" s="192" t="s">
        <v>277</v>
      </c>
      <c r="J176" s="191" t="s">
        <v>244</v>
      </c>
      <c r="K176" s="192" t="s">
        <v>278</v>
      </c>
      <c r="L176" s="193" t="s">
        <v>683</v>
      </c>
      <c r="M176" s="191" t="s">
        <v>684</v>
      </c>
      <c r="N176" s="205" t="s">
        <v>685</v>
      </c>
      <c r="O176" s="210" t="s">
        <v>493</v>
      </c>
      <c r="P176" s="206">
        <v>1104480451.1500001</v>
      </c>
      <c r="Q176" s="206">
        <v>541199500.17999995</v>
      </c>
      <c r="R176" s="207">
        <v>112479997</v>
      </c>
      <c r="S176" s="198">
        <v>91440393.629999995</v>
      </c>
    </row>
    <row r="177" spans="2:19" ht="48.75" customHeight="1" x14ac:dyDescent="0.25">
      <c r="B177" s="188" t="s">
        <v>282</v>
      </c>
      <c r="C177" s="189" t="s">
        <v>322</v>
      </c>
      <c r="D177" s="189" t="s">
        <v>310</v>
      </c>
      <c r="E177" s="190" t="s">
        <v>629</v>
      </c>
      <c r="F177" s="189" t="s">
        <v>316</v>
      </c>
      <c r="G177" s="191" t="s">
        <v>286</v>
      </c>
      <c r="H177" s="188" t="s">
        <v>287</v>
      </c>
      <c r="I177" s="192" t="s">
        <v>277</v>
      </c>
      <c r="J177" s="191" t="s">
        <v>244</v>
      </c>
      <c r="K177" s="193" t="s">
        <v>288</v>
      </c>
      <c r="L177" s="193" t="s">
        <v>688</v>
      </c>
      <c r="M177" s="191" t="s">
        <v>689</v>
      </c>
      <c r="N177" s="194" t="s">
        <v>368</v>
      </c>
      <c r="O177" s="199" t="s">
        <v>690</v>
      </c>
      <c r="P177" s="196">
        <v>78174784.739999995</v>
      </c>
      <c r="Q177" s="196" t="s">
        <v>471</v>
      </c>
      <c r="R177" s="197">
        <v>22669696</v>
      </c>
      <c r="S177" s="198">
        <v>14667531.949999999</v>
      </c>
    </row>
    <row r="178" spans="2:19" ht="48.75" customHeight="1" x14ac:dyDescent="0.25">
      <c r="B178" s="188" t="s">
        <v>282</v>
      </c>
      <c r="C178" s="189" t="s">
        <v>322</v>
      </c>
      <c r="D178" s="189" t="s">
        <v>310</v>
      </c>
      <c r="E178" s="190" t="s">
        <v>691</v>
      </c>
      <c r="F178" s="189" t="s">
        <v>285</v>
      </c>
      <c r="G178" s="191" t="s">
        <v>286</v>
      </c>
      <c r="H178" s="188" t="s">
        <v>287</v>
      </c>
      <c r="I178" s="192" t="s">
        <v>277</v>
      </c>
      <c r="J178" s="191" t="s">
        <v>244</v>
      </c>
      <c r="K178" s="193" t="s">
        <v>288</v>
      </c>
      <c r="L178" s="193" t="s">
        <v>688</v>
      </c>
      <c r="M178" s="191" t="s">
        <v>689</v>
      </c>
      <c r="N178" s="194" t="s">
        <v>368</v>
      </c>
      <c r="O178" s="199" t="s">
        <v>690</v>
      </c>
      <c r="P178" s="196">
        <v>78174784.739999995</v>
      </c>
      <c r="Q178" s="196" t="s">
        <v>471</v>
      </c>
      <c r="R178" s="197">
        <v>1561566</v>
      </c>
      <c r="S178" s="198">
        <v>967425</v>
      </c>
    </row>
    <row r="179" spans="2:19" ht="48.75" customHeight="1" x14ac:dyDescent="0.25">
      <c r="B179" s="188" t="s">
        <v>282</v>
      </c>
      <c r="C179" s="189" t="s">
        <v>322</v>
      </c>
      <c r="D179" s="189" t="s">
        <v>416</v>
      </c>
      <c r="E179" s="190" t="s">
        <v>629</v>
      </c>
      <c r="F179" s="189" t="s">
        <v>292</v>
      </c>
      <c r="G179" s="191" t="s">
        <v>293</v>
      </c>
      <c r="H179" s="188" t="s">
        <v>294</v>
      </c>
      <c r="I179" s="192" t="s">
        <v>277</v>
      </c>
      <c r="J179" s="191" t="s">
        <v>244</v>
      </c>
      <c r="K179" s="193" t="s">
        <v>288</v>
      </c>
      <c r="L179" s="193" t="s">
        <v>692</v>
      </c>
      <c r="M179" s="191" t="s">
        <v>693</v>
      </c>
      <c r="N179" s="194" t="s">
        <v>368</v>
      </c>
      <c r="O179" s="194" t="s">
        <v>368</v>
      </c>
      <c r="P179" s="196"/>
      <c r="Q179" s="196"/>
      <c r="R179" s="197">
        <v>38800000</v>
      </c>
      <c r="S179" s="198">
        <v>0</v>
      </c>
    </row>
    <row r="180" spans="2:19" ht="48.75" customHeight="1" x14ac:dyDescent="0.25">
      <c r="B180" s="188" t="s">
        <v>282</v>
      </c>
      <c r="C180" s="189" t="s">
        <v>322</v>
      </c>
      <c r="D180" s="189" t="s">
        <v>420</v>
      </c>
      <c r="E180" s="190" t="s">
        <v>556</v>
      </c>
      <c r="F180" s="189" t="s">
        <v>316</v>
      </c>
      <c r="G180" s="191" t="s">
        <v>286</v>
      </c>
      <c r="H180" s="188" t="s">
        <v>287</v>
      </c>
      <c r="I180" s="192" t="s">
        <v>277</v>
      </c>
      <c r="J180" s="191" t="s">
        <v>244</v>
      </c>
      <c r="K180" s="193" t="s">
        <v>288</v>
      </c>
      <c r="L180" s="193" t="s">
        <v>694</v>
      </c>
      <c r="M180" s="191" t="s">
        <v>695</v>
      </c>
      <c r="N180" s="199" t="s">
        <v>507</v>
      </c>
      <c r="O180" s="194" t="s">
        <v>281</v>
      </c>
      <c r="P180" s="196">
        <v>53735224.280000001</v>
      </c>
      <c r="Q180" s="196" t="s">
        <v>471</v>
      </c>
      <c r="R180" s="197">
        <v>12141468</v>
      </c>
      <c r="S180" s="198">
        <v>12141468</v>
      </c>
    </row>
    <row r="181" spans="2:19" ht="48.75" customHeight="1" x14ac:dyDescent="0.25">
      <c r="B181" s="188" t="s">
        <v>369</v>
      </c>
      <c r="C181" s="189" t="s">
        <v>303</v>
      </c>
      <c r="D181" s="189" t="s">
        <v>696</v>
      </c>
      <c r="E181" s="190" t="s">
        <v>697</v>
      </c>
      <c r="F181" s="189" t="s">
        <v>698</v>
      </c>
      <c r="G181" s="191" t="s">
        <v>275</v>
      </c>
      <c r="H181" s="188" t="s">
        <v>699</v>
      </c>
      <c r="I181" s="192" t="s">
        <v>277</v>
      </c>
      <c r="J181" s="191" t="s">
        <v>244</v>
      </c>
      <c r="K181" s="192" t="s">
        <v>278</v>
      </c>
      <c r="L181" s="193" t="s">
        <v>700</v>
      </c>
      <c r="M181" s="191" t="s">
        <v>701</v>
      </c>
      <c r="N181" s="194" t="s">
        <v>368</v>
      </c>
      <c r="O181" s="199" t="s">
        <v>702</v>
      </c>
      <c r="P181" s="196">
        <v>415398278</v>
      </c>
      <c r="Q181" s="196" t="s">
        <v>471</v>
      </c>
      <c r="R181" s="197">
        <v>164920989</v>
      </c>
      <c r="S181" s="198">
        <v>35653642.25</v>
      </c>
    </row>
    <row r="182" spans="2:19" ht="48.75" customHeight="1" x14ac:dyDescent="0.25">
      <c r="B182" s="188" t="s">
        <v>282</v>
      </c>
      <c r="C182" s="189" t="s">
        <v>322</v>
      </c>
      <c r="D182" s="189" t="s">
        <v>314</v>
      </c>
      <c r="E182" s="190" t="s">
        <v>273</v>
      </c>
      <c r="F182" s="189" t="s">
        <v>316</v>
      </c>
      <c r="G182" s="191" t="s">
        <v>286</v>
      </c>
      <c r="H182" s="188" t="s">
        <v>287</v>
      </c>
      <c r="I182" s="192" t="s">
        <v>277</v>
      </c>
      <c r="J182" s="191" t="s">
        <v>244</v>
      </c>
      <c r="K182" s="193" t="s">
        <v>288</v>
      </c>
      <c r="L182" s="193" t="s">
        <v>703</v>
      </c>
      <c r="M182" s="191" t="s">
        <v>704</v>
      </c>
      <c r="N182" s="194">
        <v>45662</v>
      </c>
      <c r="O182" s="199" t="s">
        <v>384</v>
      </c>
      <c r="P182" s="196">
        <v>6967019.1100000003</v>
      </c>
      <c r="Q182" s="196" t="s">
        <v>471</v>
      </c>
      <c r="R182" s="197">
        <v>6596</v>
      </c>
      <c r="S182" s="198">
        <v>0</v>
      </c>
    </row>
    <row r="183" spans="2:19" ht="48.75" customHeight="1" x14ac:dyDescent="0.25">
      <c r="B183" s="188" t="s">
        <v>282</v>
      </c>
      <c r="C183" s="189" t="s">
        <v>322</v>
      </c>
      <c r="D183" s="189" t="s">
        <v>314</v>
      </c>
      <c r="E183" s="190" t="s">
        <v>273</v>
      </c>
      <c r="F183" s="189" t="s">
        <v>285</v>
      </c>
      <c r="G183" s="191" t="s">
        <v>286</v>
      </c>
      <c r="H183" s="188" t="s">
        <v>287</v>
      </c>
      <c r="I183" s="192" t="s">
        <v>277</v>
      </c>
      <c r="J183" s="191" t="s">
        <v>244</v>
      </c>
      <c r="K183" s="193" t="s">
        <v>288</v>
      </c>
      <c r="L183" s="193" t="s">
        <v>703</v>
      </c>
      <c r="M183" s="191" t="s">
        <v>704</v>
      </c>
      <c r="N183" s="194">
        <v>45662</v>
      </c>
      <c r="O183" s="199" t="s">
        <v>384</v>
      </c>
      <c r="P183" s="196">
        <v>6967019.1100000003</v>
      </c>
      <c r="Q183" s="196" t="s">
        <v>471</v>
      </c>
      <c r="R183" s="197">
        <v>5430074</v>
      </c>
      <c r="S183" s="198">
        <v>0</v>
      </c>
    </row>
    <row r="184" spans="2:19" ht="48.75" customHeight="1" x14ac:dyDescent="0.25">
      <c r="B184" s="188" t="s">
        <v>282</v>
      </c>
      <c r="C184" s="189" t="s">
        <v>322</v>
      </c>
      <c r="D184" s="189" t="s">
        <v>557</v>
      </c>
      <c r="E184" s="190" t="s">
        <v>705</v>
      </c>
      <c r="F184" s="189" t="s">
        <v>316</v>
      </c>
      <c r="G184" s="191" t="s">
        <v>286</v>
      </c>
      <c r="H184" s="188" t="s">
        <v>287</v>
      </c>
      <c r="I184" s="192" t="s">
        <v>277</v>
      </c>
      <c r="J184" s="191" t="s">
        <v>244</v>
      </c>
      <c r="K184" s="193" t="s">
        <v>288</v>
      </c>
      <c r="L184" s="193" t="s">
        <v>706</v>
      </c>
      <c r="M184" s="191" t="s">
        <v>707</v>
      </c>
      <c r="N184" s="194" t="s">
        <v>368</v>
      </c>
      <c r="O184" s="199" t="s">
        <v>708</v>
      </c>
      <c r="P184" s="196">
        <v>3408219250.2600002</v>
      </c>
      <c r="Q184" s="196" t="s">
        <v>471</v>
      </c>
      <c r="R184" s="197">
        <v>760000000</v>
      </c>
      <c r="S184" s="198">
        <v>681643850.04999995</v>
      </c>
    </row>
    <row r="185" spans="2:19" ht="48.75" customHeight="1" x14ac:dyDescent="0.25">
      <c r="B185" s="188" t="s">
        <v>270</v>
      </c>
      <c r="C185" s="189" t="s">
        <v>271</v>
      </c>
      <c r="D185" s="189" t="s">
        <v>709</v>
      </c>
      <c r="E185" s="190" t="s">
        <v>629</v>
      </c>
      <c r="F185" s="189" t="s">
        <v>274</v>
      </c>
      <c r="G185" s="191" t="s">
        <v>275</v>
      </c>
      <c r="H185" s="188" t="s">
        <v>276</v>
      </c>
      <c r="I185" s="192" t="s">
        <v>277</v>
      </c>
      <c r="J185" s="191" t="s">
        <v>244</v>
      </c>
      <c r="K185" s="192" t="s">
        <v>278</v>
      </c>
      <c r="L185" s="193" t="s">
        <v>710</v>
      </c>
      <c r="M185" s="191" t="s">
        <v>711</v>
      </c>
      <c r="N185" s="194" t="s">
        <v>368</v>
      </c>
      <c r="O185" s="194" t="s">
        <v>368</v>
      </c>
      <c r="P185" s="196"/>
      <c r="Q185" s="196"/>
      <c r="R185" s="197">
        <v>15200000</v>
      </c>
      <c r="S185" s="198">
        <v>0</v>
      </c>
    </row>
    <row r="186" spans="2:19" ht="48.75" customHeight="1" x14ac:dyDescent="0.25">
      <c r="B186" s="188" t="s">
        <v>270</v>
      </c>
      <c r="C186" s="189" t="s">
        <v>271</v>
      </c>
      <c r="D186" s="189" t="s">
        <v>407</v>
      </c>
      <c r="E186" s="190" t="s">
        <v>625</v>
      </c>
      <c r="F186" s="189" t="s">
        <v>316</v>
      </c>
      <c r="G186" s="191" t="s">
        <v>286</v>
      </c>
      <c r="H186" s="188" t="s">
        <v>287</v>
      </c>
      <c r="I186" s="192" t="s">
        <v>277</v>
      </c>
      <c r="J186" s="191" t="s">
        <v>244</v>
      </c>
      <c r="K186" s="193" t="s">
        <v>288</v>
      </c>
      <c r="L186" s="193" t="s">
        <v>712</v>
      </c>
      <c r="M186" s="191" t="s">
        <v>713</v>
      </c>
      <c r="N186" s="194" t="s">
        <v>368</v>
      </c>
      <c r="O186" s="199" t="s">
        <v>714</v>
      </c>
      <c r="P186" s="196">
        <v>251170077.34</v>
      </c>
      <c r="Q186" s="196" t="s">
        <v>471</v>
      </c>
      <c r="R186" s="197">
        <v>50234015.460000001</v>
      </c>
      <c r="S186" s="198">
        <v>50234015.460000001</v>
      </c>
    </row>
    <row r="187" spans="2:19" ht="48.75" customHeight="1" x14ac:dyDescent="0.25">
      <c r="B187" s="188" t="s">
        <v>270</v>
      </c>
      <c r="C187" s="189" t="s">
        <v>271</v>
      </c>
      <c r="D187" s="189" t="s">
        <v>407</v>
      </c>
      <c r="E187" s="190" t="s">
        <v>625</v>
      </c>
      <c r="F187" s="189" t="s">
        <v>285</v>
      </c>
      <c r="G187" s="191" t="s">
        <v>286</v>
      </c>
      <c r="H187" s="188" t="s">
        <v>287</v>
      </c>
      <c r="I187" s="192" t="s">
        <v>277</v>
      </c>
      <c r="J187" s="191" t="s">
        <v>244</v>
      </c>
      <c r="K187" s="193" t="s">
        <v>288</v>
      </c>
      <c r="L187" s="193" t="s">
        <v>712</v>
      </c>
      <c r="M187" s="191" t="s">
        <v>713</v>
      </c>
      <c r="N187" s="194" t="s">
        <v>368</v>
      </c>
      <c r="O187" s="199" t="s">
        <v>714</v>
      </c>
      <c r="P187" s="196">
        <v>251170077.34</v>
      </c>
      <c r="Q187" s="196" t="s">
        <v>471</v>
      </c>
      <c r="R187" s="197">
        <v>65910000</v>
      </c>
      <c r="S187" s="198">
        <v>0</v>
      </c>
    </row>
    <row r="188" spans="2:19" ht="48.75" customHeight="1" x14ac:dyDescent="0.25">
      <c r="B188" s="188" t="s">
        <v>282</v>
      </c>
      <c r="C188" s="189" t="s">
        <v>322</v>
      </c>
      <c r="D188" s="189" t="s">
        <v>431</v>
      </c>
      <c r="E188" s="190" t="s">
        <v>715</v>
      </c>
      <c r="F188" s="189" t="s">
        <v>316</v>
      </c>
      <c r="G188" s="191" t="s">
        <v>286</v>
      </c>
      <c r="H188" s="188" t="s">
        <v>287</v>
      </c>
      <c r="I188" s="192" t="s">
        <v>277</v>
      </c>
      <c r="J188" s="191" t="s">
        <v>244</v>
      </c>
      <c r="K188" s="193" t="s">
        <v>288</v>
      </c>
      <c r="L188" s="193" t="s">
        <v>716</v>
      </c>
      <c r="M188" s="191" t="s">
        <v>717</v>
      </c>
      <c r="N188" s="194" t="s">
        <v>368</v>
      </c>
      <c r="O188" s="199" t="s">
        <v>708</v>
      </c>
      <c r="P188" s="196">
        <v>974146167.89999998</v>
      </c>
      <c r="Q188" s="196" t="s">
        <v>471</v>
      </c>
      <c r="R188" s="197">
        <v>40471375.269999996</v>
      </c>
      <c r="S188" s="198">
        <v>0</v>
      </c>
    </row>
    <row r="189" spans="2:19" ht="48.75" customHeight="1" x14ac:dyDescent="0.25">
      <c r="B189" s="188" t="s">
        <v>282</v>
      </c>
      <c r="C189" s="189" t="s">
        <v>322</v>
      </c>
      <c r="D189" s="189" t="s">
        <v>431</v>
      </c>
      <c r="E189" s="190" t="s">
        <v>715</v>
      </c>
      <c r="F189" s="189" t="s">
        <v>274</v>
      </c>
      <c r="G189" s="191" t="s">
        <v>275</v>
      </c>
      <c r="H189" s="188" t="s">
        <v>276</v>
      </c>
      <c r="I189" s="192" t="s">
        <v>277</v>
      </c>
      <c r="J189" s="191" t="s">
        <v>244</v>
      </c>
      <c r="K189" s="192" t="s">
        <v>278</v>
      </c>
      <c r="L189" s="193" t="s">
        <v>716</v>
      </c>
      <c r="M189" s="191" t="s">
        <v>717</v>
      </c>
      <c r="N189" s="194" t="s">
        <v>368</v>
      </c>
      <c r="O189" s="199" t="s">
        <v>708</v>
      </c>
      <c r="P189" s="196">
        <v>974146167.89999998</v>
      </c>
      <c r="Q189" s="196" t="s">
        <v>471</v>
      </c>
      <c r="R189" s="197">
        <v>331736843.13</v>
      </c>
      <c r="S189" s="198">
        <v>194829233.58000001</v>
      </c>
    </row>
    <row r="190" spans="2:19" ht="48.75" customHeight="1" x14ac:dyDescent="0.25">
      <c r="B190" s="188" t="s">
        <v>282</v>
      </c>
      <c r="C190" s="189" t="s">
        <v>322</v>
      </c>
      <c r="D190" s="189" t="s">
        <v>434</v>
      </c>
      <c r="E190" s="190" t="s">
        <v>715</v>
      </c>
      <c r="F190" s="189" t="s">
        <v>292</v>
      </c>
      <c r="G190" s="191" t="s">
        <v>293</v>
      </c>
      <c r="H190" s="188" t="s">
        <v>294</v>
      </c>
      <c r="I190" s="192" t="s">
        <v>277</v>
      </c>
      <c r="J190" s="191" t="s">
        <v>244</v>
      </c>
      <c r="K190" s="193" t="s">
        <v>288</v>
      </c>
      <c r="L190" s="193" t="s">
        <v>718</v>
      </c>
      <c r="M190" s="191" t="s">
        <v>719</v>
      </c>
      <c r="N190" s="194" t="s">
        <v>368</v>
      </c>
      <c r="O190" s="199" t="s">
        <v>708</v>
      </c>
      <c r="P190" s="196">
        <v>864384013.91999996</v>
      </c>
      <c r="Q190" s="196" t="s">
        <v>471</v>
      </c>
      <c r="R190" s="197">
        <v>26703576</v>
      </c>
      <c r="S190" s="198">
        <v>0</v>
      </c>
    </row>
    <row r="191" spans="2:19" ht="48.75" customHeight="1" x14ac:dyDescent="0.25">
      <c r="B191" s="188" t="s">
        <v>282</v>
      </c>
      <c r="C191" s="189" t="s">
        <v>322</v>
      </c>
      <c r="D191" s="189" t="s">
        <v>434</v>
      </c>
      <c r="E191" s="190" t="s">
        <v>720</v>
      </c>
      <c r="F191" s="189" t="s">
        <v>274</v>
      </c>
      <c r="G191" s="191" t="s">
        <v>275</v>
      </c>
      <c r="H191" s="188" t="s">
        <v>276</v>
      </c>
      <c r="I191" s="192" t="s">
        <v>277</v>
      </c>
      <c r="J191" s="191" t="s">
        <v>244</v>
      </c>
      <c r="K191" s="192" t="s">
        <v>278</v>
      </c>
      <c r="L191" s="193" t="s">
        <v>718</v>
      </c>
      <c r="M191" s="191" t="s">
        <v>719</v>
      </c>
      <c r="N191" s="194" t="s">
        <v>368</v>
      </c>
      <c r="O191" s="199" t="s">
        <v>708</v>
      </c>
      <c r="P191" s="196">
        <v>864384013.91999996</v>
      </c>
      <c r="Q191" s="196" t="s">
        <v>471</v>
      </c>
      <c r="R191" s="197">
        <v>199599999.97999999</v>
      </c>
      <c r="S191" s="198">
        <v>172876802.77999997</v>
      </c>
    </row>
    <row r="192" spans="2:19" ht="48.75" customHeight="1" x14ac:dyDescent="0.25">
      <c r="B192" s="188" t="s">
        <v>282</v>
      </c>
      <c r="C192" s="189" t="s">
        <v>322</v>
      </c>
      <c r="D192" s="189" t="s">
        <v>721</v>
      </c>
      <c r="E192" s="190" t="s">
        <v>722</v>
      </c>
      <c r="F192" s="189" t="s">
        <v>316</v>
      </c>
      <c r="G192" s="191" t="s">
        <v>286</v>
      </c>
      <c r="H192" s="188" t="s">
        <v>287</v>
      </c>
      <c r="I192" s="192" t="s">
        <v>277</v>
      </c>
      <c r="J192" s="191" t="s">
        <v>244</v>
      </c>
      <c r="K192" s="193" t="s">
        <v>288</v>
      </c>
      <c r="L192" s="193" t="s">
        <v>723</v>
      </c>
      <c r="M192" s="191" t="s">
        <v>724</v>
      </c>
      <c r="N192" s="194" t="s">
        <v>368</v>
      </c>
      <c r="O192" s="199" t="s">
        <v>708</v>
      </c>
      <c r="P192" s="196">
        <v>788568713.42999995</v>
      </c>
      <c r="Q192" s="196" t="s">
        <v>471</v>
      </c>
      <c r="R192" s="197"/>
      <c r="S192" s="198">
        <v>0</v>
      </c>
    </row>
    <row r="193" spans="2:19" ht="48.75" customHeight="1" x14ac:dyDescent="0.25">
      <c r="B193" s="188" t="s">
        <v>282</v>
      </c>
      <c r="C193" s="189" t="s">
        <v>322</v>
      </c>
      <c r="D193" s="189" t="s">
        <v>721</v>
      </c>
      <c r="E193" s="190" t="s">
        <v>725</v>
      </c>
      <c r="F193" s="189" t="s">
        <v>274</v>
      </c>
      <c r="G193" s="191" t="s">
        <v>275</v>
      </c>
      <c r="H193" s="188" t="s">
        <v>276</v>
      </c>
      <c r="I193" s="192" t="s">
        <v>277</v>
      </c>
      <c r="J193" s="191" t="s">
        <v>244</v>
      </c>
      <c r="K193" s="192" t="s">
        <v>278</v>
      </c>
      <c r="L193" s="193" t="s">
        <v>723</v>
      </c>
      <c r="M193" s="191" t="s">
        <v>724</v>
      </c>
      <c r="N193" s="194" t="s">
        <v>368</v>
      </c>
      <c r="O193" s="199" t="s">
        <v>708</v>
      </c>
      <c r="P193" s="196">
        <v>788568713.42999995</v>
      </c>
      <c r="Q193" s="196" t="s">
        <v>471</v>
      </c>
      <c r="R193" s="197">
        <v>182999999.96999997</v>
      </c>
      <c r="S193" s="198">
        <v>157713742.68999997</v>
      </c>
    </row>
    <row r="194" spans="2:19" ht="48.75" customHeight="1" x14ac:dyDescent="0.25">
      <c r="B194" s="188" t="s">
        <v>270</v>
      </c>
      <c r="C194" s="189" t="s">
        <v>271</v>
      </c>
      <c r="D194" s="189" t="s">
        <v>310</v>
      </c>
      <c r="E194" s="190" t="s">
        <v>326</v>
      </c>
      <c r="F194" s="189" t="s">
        <v>316</v>
      </c>
      <c r="G194" s="191" t="s">
        <v>286</v>
      </c>
      <c r="H194" s="188" t="s">
        <v>287</v>
      </c>
      <c r="I194" s="192" t="s">
        <v>277</v>
      </c>
      <c r="J194" s="191" t="s">
        <v>244</v>
      </c>
      <c r="K194" s="193" t="s">
        <v>288</v>
      </c>
      <c r="L194" s="193" t="s">
        <v>726</v>
      </c>
      <c r="M194" s="191" t="s">
        <v>727</v>
      </c>
      <c r="N194" s="194" t="s">
        <v>368</v>
      </c>
      <c r="O194" s="199" t="s">
        <v>728</v>
      </c>
      <c r="P194" s="196">
        <v>781565950.83000004</v>
      </c>
      <c r="Q194" s="196" t="s">
        <v>471</v>
      </c>
      <c r="R194" s="197"/>
      <c r="S194" s="198">
        <v>0</v>
      </c>
    </row>
    <row r="195" spans="2:19" ht="48.75" customHeight="1" x14ac:dyDescent="0.25">
      <c r="B195" s="188" t="s">
        <v>270</v>
      </c>
      <c r="C195" s="189" t="s">
        <v>271</v>
      </c>
      <c r="D195" s="189" t="s">
        <v>310</v>
      </c>
      <c r="E195" s="190" t="s">
        <v>326</v>
      </c>
      <c r="F195" s="189" t="s">
        <v>274</v>
      </c>
      <c r="G195" s="191" t="s">
        <v>275</v>
      </c>
      <c r="H195" s="188" t="s">
        <v>276</v>
      </c>
      <c r="I195" s="192" t="s">
        <v>277</v>
      </c>
      <c r="J195" s="191" t="s">
        <v>244</v>
      </c>
      <c r="K195" s="192" t="s">
        <v>278</v>
      </c>
      <c r="L195" s="193" t="s">
        <v>726</v>
      </c>
      <c r="M195" s="191" t="s">
        <v>727</v>
      </c>
      <c r="N195" s="194" t="s">
        <v>368</v>
      </c>
      <c r="O195" s="199" t="s">
        <v>728</v>
      </c>
      <c r="P195" s="196">
        <v>781565950.83000004</v>
      </c>
      <c r="Q195" s="196" t="s">
        <v>471</v>
      </c>
      <c r="R195" s="197">
        <v>162800000.00999999</v>
      </c>
      <c r="S195" s="198">
        <v>156313190.16</v>
      </c>
    </row>
    <row r="196" spans="2:19" ht="48.75" customHeight="1" x14ac:dyDescent="0.25">
      <c r="B196" s="188" t="s">
        <v>282</v>
      </c>
      <c r="C196" s="189" t="s">
        <v>322</v>
      </c>
      <c r="D196" s="189" t="s">
        <v>729</v>
      </c>
      <c r="E196" s="190" t="s">
        <v>730</v>
      </c>
      <c r="F196" s="189" t="s">
        <v>292</v>
      </c>
      <c r="G196" s="191" t="s">
        <v>293</v>
      </c>
      <c r="H196" s="188" t="s">
        <v>294</v>
      </c>
      <c r="I196" s="192" t="s">
        <v>277</v>
      </c>
      <c r="J196" s="191" t="s">
        <v>244</v>
      </c>
      <c r="K196" s="193" t="s">
        <v>288</v>
      </c>
      <c r="L196" s="193" t="s">
        <v>731</v>
      </c>
      <c r="M196" s="191" t="s">
        <v>732</v>
      </c>
      <c r="N196" s="205" t="s">
        <v>733</v>
      </c>
      <c r="O196" s="208" t="s">
        <v>734</v>
      </c>
      <c r="P196" s="206">
        <v>291710096.85000002</v>
      </c>
      <c r="Q196" s="206">
        <v>103698687.7</v>
      </c>
      <c r="R196" s="207"/>
      <c r="S196" s="198">
        <v>0</v>
      </c>
    </row>
    <row r="197" spans="2:19" ht="48.75" customHeight="1" x14ac:dyDescent="0.25">
      <c r="B197" s="188" t="s">
        <v>282</v>
      </c>
      <c r="C197" s="189" t="s">
        <v>322</v>
      </c>
      <c r="D197" s="189" t="s">
        <v>729</v>
      </c>
      <c r="E197" s="190" t="s">
        <v>730</v>
      </c>
      <c r="F197" s="189" t="s">
        <v>274</v>
      </c>
      <c r="G197" s="191" t="s">
        <v>275</v>
      </c>
      <c r="H197" s="188" t="s">
        <v>276</v>
      </c>
      <c r="I197" s="192" t="s">
        <v>277</v>
      </c>
      <c r="J197" s="191" t="s">
        <v>244</v>
      </c>
      <c r="K197" s="192" t="s">
        <v>278</v>
      </c>
      <c r="L197" s="193" t="s">
        <v>731</v>
      </c>
      <c r="M197" s="191" t="s">
        <v>732</v>
      </c>
      <c r="N197" s="205" t="s">
        <v>733</v>
      </c>
      <c r="O197" s="208" t="s">
        <v>734</v>
      </c>
      <c r="P197" s="206">
        <v>291710096.85000002</v>
      </c>
      <c r="Q197" s="206">
        <v>103698687.7</v>
      </c>
      <c r="R197" s="207">
        <v>250679739.29000002</v>
      </c>
      <c r="S197" s="198">
        <v>0</v>
      </c>
    </row>
    <row r="198" spans="2:19" ht="48.75" customHeight="1" x14ac:dyDescent="0.25">
      <c r="B198" s="188" t="s">
        <v>282</v>
      </c>
      <c r="C198" s="189" t="s">
        <v>322</v>
      </c>
      <c r="D198" s="189" t="s">
        <v>445</v>
      </c>
      <c r="E198" s="190" t="s">
        <v>595</v>
      </c>
      <c r="F198" s="189" t="s">
        <v>274</v>
      </c>
      <c r="G198" s="191" t="s">
        <v>275</v>
      </c>
      <c r="H198" s="188" t="s">
        <v>276</v>
      </c>
      <c r="I198" s="192" t="s">
        <v>277</v>
      </c>
      <c r="J198" s="191" t="s">
        <v>244</v>
      </c>
      <c r="K198" s="192" t="s">
        <v>278</v>
      </c>
      <c r="L198" s="193" t="s">
        <v>735</v>
      </c>
      <c r="M198" s="191" t="s">
        <v>736</v>
      </c>
      <c r="N198" s="194" t="s">
        <v>368</v>
      </c>
      <c r="O198" s="194" t="s">
        <v>368</v>
      </c>
      <c r="P198" s="196"/>
      <c r="Q198" s="196"/>
      <c r="R198" s="197">
        <v>58600000</v>
      </c>
      <c r="S198" s="198">
        <v>0</v>
      </c>
    </row>
    <row r="199" spans="2:19" ht="48.75" customHeight="1" x14ac:dyDescent="0.25">
      <c r="B199" s="188" t="s">
        <v>270</v>
      </c>
      <c r="C199" s="189" t="s">
        <v>271</v>
      </c>
      <c r="D199" s="189" t="s">
        <v>420</v>
      </c>
      <c r="E199" s="190" t="s">
        <v>697</v>
      </c>
      <c r="F199" s="189" t="s">
        <v>292</v>
      </c>
      <c r="G199" s="191" t="s">
        <v>293</v>
      </c>
      <c r="H199" s="188" t="s">
        <v>294</v>
      </c>
      <c r="I199" s="192" t="s">
        <v>277</v>
      </c>
      <c r="J199" s="191" t="s">
        <v>244</v>
      </c>
      <c r="K199" s="193" t="s">
        <v>288</v>
      </c>
      <c r="L199" s="193" t="s">
        <v>737</v>
      </c>
      <c r="M199" s="191" t="s">
        <v>738</v>
      </c>
      <c r="N199" s="194" t="s">
        <v>368</v>
      </c>
      <c r="O199" s="199" t="s">
        <v>739</v>
      </c>
      <c r="P199" s="196">
        <v>319336108.16000003</v>
      </c>
      <c r="Q199" s="196" t="s">
        <v>471</v>
      </c>
      <c r="R199" s="197">
        <v>11633618</v>
      </c>
      <c r="S199" s="198">
        <v>0</v>
      </c>
    </row>
    <row r="200" spans="2:19" ht="48.75" customHeight="1" x14ac:dyDescent="0.25">
      <c r="B200" s="188" t="s">
        <v>270</v>
      </c>
      <c r="C200" s="189" t="s">
        <v>271</v>
      </c>
      <c r="D200" s="189" t="s">
        <v>420</v>
      </c>
      <c r="E200" s="190" t="s">
        <v>697</v>
      </c>
      <c r="F200" s="189" t="s">
        <v>274</v>
      </c>
      <c r="G200" s="191" t="s">
        <v>275</v>
      </c>
      <c r="H200" s="188" t="s">
        <v>276</v>
      </c>
      <c r="I200" s="192" t="s">
        <v>277</v>
      </c>
      <c r="J200" s="191" t="s">
        <v>244</v>
      </c>
      <c r="K200" s="192" t="s">
        <v>278</v>
      </c>
      <c r="L200" s="193" t="s">
        <v>737</v>
      </c>
      <c r="M200" s="191" t="s">
        <v>738</v>
      </c>
      <c r="N200" s="194" t="s">
        <v>368</v>
      </c>
      <c r="O200" s="199" t="s">
        <v>739</v>
      </c>
      <c r="P200" s="196">
        <v>319336108.16000003</v>
      </c>
      <c r="Q200" s="196" t="s">
        <v>471</v>
      </c>
      <c r="R200" s="197">
        <v>70999999.999999985</v>
      </c>
      <c r="S200" s="198">
        <v>63867221.630000003</v>
      </c>
    </row>
    <row r="201" spans="2:19" ht="48.75" customHeight="1" x14ac:dyDescent="0.25">
      <c r="B201" s="188" t="s">
        <v>282</v>
      </c>
      <c r="C201" s="189" t="s">
        <v>322</v>
      </c>
      <c r="D201" s="189" t="s">
        <v>449</v>
      </c>
      <c r="E201" s="190" t="s">
        <v>697</v>
      </c>
      <c r="F201" s="189" t="s">
        <v>292</v>
      </c>
      <c r="G201" s="191" t="s">
        <v>293</v>
      </c>
      <c r="H201" s="188" t="s">
        <v>294</v>
      </c>
      <c r="I201" s="192" t="s">
        <v>277</v>
      </c>
      <c r="J201" s="191" t="s">
        <v>244</v>
      </c>
      <c r="K201" s="193" t="s">
        <v>288</v>
      </c>
      <c r="L201" s="193" t="s">
        <v>740</v>
      </c>
      <c r="M201" s="191" t="s">
        <v>741</v>
      </c>
      <c r="N201" s="194" t="s">
        <v>368</v>
      </c>
      <c r="O201" s="194" t="s">
        <v>368</v>
      </c>
      <c r="P201" s="196"/>
      <c r="Q201" s="196"/>
      <c r="R201" s="197">
        <v>34000000</v>
      </c>
      <c r="S201" s="198">
        <v>0</v>
      </c>
    </row>
    <row r="202" spans="2:19" ht="48.75" customHeight="1" x14ac:dyDescent="0.25">
      <c r="B202" s="188" t="s">
        <v>282</v>
      </c>
      <c r="C202" s="189" t="s">
        <v>322</v>
      </c>
      <c r="D202" s="189" t="s">
        <v>455</v>
      </c>
      <c r="E202" s="190" t="s">
        <v>629</v>
      </c>
      <c r="F202" s="189" t="s">
        <v>292</v>
      </c>
      <c r="G202" s="191" t="s">
        <v>293</v>
      </c>
      <c r="H202" s="188" t="s">
        <v>294</v>
      </c>
      <c r="I202" s="192" t="s">
        <v>277</v>
      </c>
      <c r="J202" s="191" t="s">
        <v>244</v>
      </c>
      <c r="K202" s="193" t="s">
        <v>288</v>
      </c>
      <c r="L202" s="193" t="s">
        <v>742</v>
      </c>
      <c r="M202" s="191" t="s">
        <v>743</v>
      </c>
      <c r="N202" s="194" t="s">
        <v>368</v>
      </c>
      <c r="O202" s="199" t="s">
        <v>702</v>
      </c>
      <c r="P202" s="196">
        <v>415398278</v>
      </c>
      <c r="Q202" s="196" t="s">
        <v>471</v>
      </c>
      <c r="R202" s="197">
        <v>22230084</v>
      </c>
      <c r="S202" s="198">
        <v>0</v>
      </c>
    </row>
    <row r="203" spans="2:19" ht="48.75" customHeight="1" x14ac:dyDescent="0.25">
      <c r="B203" s="188" t="s">
        <v>282</v>
      </c>
      <c r="C203" s="189" t="s">
        <v>322</v>
      </c>
      <c r="D203" s="189" t="s">
        <v>455</v>
      </c>
      <c r="E203" s="190" t="s">
        <v>629</v>
      </c>
      <c r="F203" s="189" t="s">
        <v>274</v>
      </c>
      <c r="G203" s="191" t="s">
        <v>275</v>
      </c>
      <c r="H203" s="188" t="s">
        <v>276</v>
      </c>
      <c r="I203" s="192" t="s">
        <v>277</v>
      </c>
      <c r="J203" s="191" t="s">
        <v>244</v>
      </c>
      <c r="K203" s="192" t="s">
        <v>278</v>
      </c>
      <c r="L203" s="193" t="s">
        <v>742</v>
      </c>
      <c r="M203" s="191" t="s">
        <v>743</v>
      </c>
      <c r="N203" s="194" t="s">
        <v>368</v>
      </c>
      <c r="O203" s="199" t="s">
        <v>702</v>
      </c>
      <c r="P203" s="196">
        <v>415398278</v>
      </c>
      <c r="Q203" s="196" t="s">
        <v>471</v>
      </c>
      <c r="R203" s="197">
        <v>89000000.019999996</v>
      </c>
      <c r="S203" s="198">
        <v>83079655.599999994</v>
      </c>
    </row>
    <row r="204" spans="2:19" ht="48.75" customHeight="1" x14ac:dyDescent="0.25">
      <c r="B204" s="188" t="s">
        <v>270</v>
      </c>
      <c r="C204" s="189" t="s">
        <v>271</v>
      </c>
      <c r="D204" s="189" t="s">
        <v>744</v>
      </c>
      <c r="E204" s="190" t="s">
        <v>632</v>
      </c>
      <c r="F204" s="189" t="s">
        <v>274</v>
      </c>
      <c r="G204" s="191" t="s">
        <v>275</v>
      </c>
      <c r="H204" s="188" t="s">
        <v>276</v>
      </c>
      <c r="I204" s="192" t="s">
        <v>277</v>
      </c>
      <c r="J204" s="191" t="s">
        <v>244</v>
      </c>
      <c r="K204" s="192" t="s">
        <v>278</v>
      </c>
      <c r="L204" s="193" t="s">
        <v>745</v>
      </c>
      <c r="M204" s="191" t="s">
        <v>746</v>
      </c>
      <c r="N204" s="194" t="s">
        <v>368</v>
      </c>
      <c r="O204" s="199" t="s">
        <v>702</v>
      </c>
      <c r="P204" s="196">
        <v>175000000</v>
      </c>
      <c r="Q204" s="196" t="s">
        <v>471</v>
      </c>
      <c r="R204" s="197">
        <v>39000000</v>
      </c>
      <c r="S204" s="198">
        <v>35000000</v>
      </c>
    </row>
    <row r="205" spans="2:19" ht="48.75" customHeight="1" x14ac:dyDescent="0.25">
      <c r="B205" s="188" t="s">
        <v>282</v>
      </c>
      <c r="C205" s="189" t="s">
        <v>322</v>
      </c>
      <c r="D205" s="189" t="s">
        <v>565</v>
      </c>
      <c r="E205" s="190" t="s">
        <v>591</v>
      </c>
      <c r="F205" s="189" t="s">
        <v>274</v>
      </c>
      <c r="G205" s="191" t="s">
        <v>275</v>
      </c>
      <c r="H205" s="188" t="s">
        <v>276</v>
      </c>
      <c r="I205" s="192" t="s">
        <v>277</v>
      </c>
      <c r="J205" s="191" t="s">
        <v>244</v>
      </c>
      <c r="K205" s="192" t="s">
        <v>278</v>
      </c>
      <c r="L205" s="193" t="s">
        <v>747</v>
      </c>
      <c r="M205" s="191" t="s">
        <v>748</v>
      </c>
      <c r="N205" s="194" t="s">
        <v>368</v>
      </c>
      <c r="O205" s="194" t="s">
        <v>368</v>
      </c>
      <c r="P205" s="196"/>
      <c r="Q205" s="196"/>
      <c r="R205" s="197">
        <v>3600000</v>
      </c>
      <c r="S205" s="198">
        <v>0</v>
      </c>
    </row>
    <row r="206" spans="2:19" ht="48.75" customHeight="1" x14ac:dyDescent="0.25">
      <c r="B206" s="188" t="s">
        <v>270</v>
      </c>
      <c r="C206" s="189" t="s">
        <v>271</v>
      </c>
      <c r="D206" s="189" t="s">
        <v>557</v>
      </c>
      <c r="E206" s="190" t="s">
        <v>749</v>
      </c>
      <c r="F206" s="189" t="s">
        <v>672</v>
      </c>
      <c r="G206" s="191" t="s">
        <v>275</v>
      </c>
      <c r="H206" s="188" t="s">
        <v>750</v>
      </c>
      <c r="I206" s="192" t="s">
        <v>277</v>
      </c>
      <c r="J206" s="191" t="s">
        <v>244</v>
      </c>
      <c r="K206" s="192" t="s">
        <v>278</v>
      </c>
      <c r="L206" s="193" t="s">
        <v>751</v>
      </c>
      <c r="M206" s="191" t="s">
        <v>752</v>
      </c>
      <c r="N206" s="194" t="s">
        <v>368</v>
      </c>
      <c r="O206" s="194" t="s">
        <v>368</v>
      </c>
      <c r="P206" s="196"/>
      <c r="Q206" s="196"/>
      <c r="R206" s="197">
        <v>589329098</v>
      </c>
      <c r="S206" s="198">
        <v>0</v>
      </c>
    </row>
    <row r="207" spans="2:19" ht="48.75" customHeight="1" x14ac:dyDescent="0.25">
      <c r="B207" s="188" t="s">
        <v>270</v>
      </c>
      <c r="C207" s="189" t="s">
        <v>271</v>
      </c>
      <c r="D207" s="189" t="s">
        <v>314</v>
      </c>
      <c r="E207" s="190" t="s">
        <v>753</v>
      </c>
      <c r="F207" s="189" t="s">
        <v>672</v>
      </c>
      <c r="G207" s="191" t="s">
        <v>275</v>
      </c>
      <c r="H207" s="188" t="s">
        <v>750</v>
      </c>
      <c r="I207" s="192" t="s">
        <v>277</v>
      </c>
      <c r="J207" s="192" t="s">
        <v>303</v>
      </c>
      <c r="K207" s="192" t="s">
        <v>278</v>
      </c>
      <c r="L207" s="193" t="s">
        <v>754</v>
      </c>
      <c r="M207" s="191" t="s">
        <v>755</v>
      </c>
      <c r="N207" s="194" t="s">
        <v>368</v>
      </c>
      <c r="O207" s="194" t="s">
        <v>368</v>
      </c>
      <c r="P207" s="196"/>
      <c r="Q207" s="196"/>
      <c r="R207" s="197">
        <v>932377587</v>
      </c>
      <c r="S207" s="198">
        <v>0</v>
      </c>
    </row>
    <row r="208" spans="2:19" ht="48.75" customHeight="1" x14ac:dyDescent="0.25">
      <c r="B208" s="188" t="s">
        <v>270</v>
      </c>
      <c r="C208" s="189" t="s">
        <v>271</v>
      </c>
      <c r="D208" s="189" t="s">
        <v>434</v>
      </c>
      <c r="E208" s="190" t="s">
        <v>756</v>
      </c>
      <c r="F208" s="189" t="s">
        <v>672</v>
      </c>
      <c r="G208" s="191" t="s">
        <v>275</v>
      </c>
      <c r="H208" s="188" t="s">
        <v>750</v>
      </c>
      <c r="I208" s="192" t="s">
        <v>277</v>
      </c>
      <c r="J208" s="191" t="s">
        <v>244</v>
      </c>
      <c r="K208" s="192" t="s">
        <v>278</v>
      </c>
      <c r="L208" s="193" t="s">
        <v>757</v>
      </c>
      <c r="M208" s="191" t="s">
        <v>758</v>
      </c>
      <c r="N208" s="194" t="s">
        <v>368</v>
      </c>
      <c r="O208" s="194" t="s">
        <v>368</v>
      </c>
      <c r="P208" s="196"/>
      <c r="Q208" s="196"/>
      <c r="R208" s="197">
        <v>836293315</v>
      </c>
      <c r="S208" s="198">
        <v>0</v>
      </c>
    </row>
    <row r="209" spans="2:20" ht="48.75" customHeight="1" x14ac:dyDescent="0.25">
      <c r="B209" s="188"/>
      <c r="C209" s="189"/>
      <c r="D209" s="189"/>
      <c r="E209" s="190"/>
      <c r="F209" s="189" t="s">
        <v>672</v>
      </c>
      <c r="G209" s="191" t="s">
        <v>275</v>
      </c>
      <c r="H209" s="188" t="s">
        <v>750</v>
      </c>
      <c r="I209" s="192" t="s">
        <v>759</v>
      </c>
      <c r="J209" s="191" t="s">
        <v>244</v>
      </c>
      <c r="K209" s="192" t="s">
        <v>278</v>
      </c>
      <c r="L209" s="193" t="s">
        <v>760</v>
      </c>
      <c r="M209" s="191" t="s">
        <v>761</v>
      </c>
      <c r="N209" s="194" t="s">
        <v>368</v>
      </c>
      <c r="O209" s="194" t="s">
        <v>368</v>
      </c>
      <c r="P209" s="196"/>
      <c r="Q209" s="196"/>
      <c r="R209" s="197">
        <v>655000</v>
      </c>
      <c r="S209" s="198">
        <v>0</v>
      </c>
    </row>
    <row r="210" spans="2:20" ht="48.75" customHeight="1" x14ac:dyDescent="0.25">
      <c r="B210" s="188" t="s">
        <v>369</v>
      </c>
      <c r="C210" s="189" t="s">
        <v>303</v>
      </c>
      <c r="D210" s="189" t="s">
        <v>565</v>
      </c>
      <c r="E210" s="190" t="s">
        <v>273</v>
      </c>
      <c r="F210" s="189" t="s">
        <v>762</v>
      </c>
      <c r="G210" s="191" t="s">
        <v>275</v>
      </c>
      <c r="H210" s="188" t="s">
        <v>699</v>
      </c>
      <c r="I210" s="192" t="s">
        <v>277</v>
      </c>
      <c r="J210" s="191" t="s">
        <v>244</v>
      </c>
      <c r="K210" s="192" t="s">
        <v>278</v>
      </c>
      <c r="L210" s="193" t="s">
        <v>763</v>
      </c>
      <c r="M210" s="191" t="s">
        <v>764</v>
      </c>
      <c r="N210" s="194" t="s">
        <v>368</v>
      </c>
      <c r="O210" s="194" t="s">
        <v>368</v>
      </c>
      <c r="P210" s="196"/>
      <c r="Q210" s="196"/>
      <c r="R210" s="197">
        <v>28103442</v>
      </c>
      <c r="S210" s="198">
        <v>0</v>
      </c>
    </row>
    <row r="211" spans="2:20" ht="48.75" customHeight="1" x14ac:dyDescent="0.25">
      <c r="B211" s="188" t="s">
        <v>270</v>
      </c>
      <c r="C211" s="189" t="s">
        <v>271</v>
      </c>
      <c r="D211" s="189" t="s">
        <v>462</v>
      </c>
      <c r="E211" s="190" t="s">
        <v>632</v>
      </c>
      <c r="F211" s="189" t="s">
        <v>316</v>
      </c>
      <c r="G211" s="191" t="s">
        <v>286</v>
      </c>
      <c r="H211" s="188" t="s">
        <v>287</v>
      </c>
      <c r="I211" s="192" t="s">
        <v>277</v>
      </c>
      <c r="J211" s="191" t="s">
        <v>244</v>
      </c>
      <c r="K211" s="193" t="s">
        <v>288</v>
      </c>
      <c r="L211" s="193" t="s">
        <v>765</v>
      </c>
      <c r="M211" s="191" t="s">
        <v>766</v>
      </c>
      <c r="N211" s="194" t="s">
        <v>368</v>
      </c>
      <c r="O211" s="194" t="s">
        <v>368</v>
      </c>
      <c r="P211" s="196"/>
      <c r="Q211" s="196"/>
      <c r="R211" s="197">
        <v>97815763.730000004</v>
      </c>
      <c r="S211" s="198">
        <v>0</v>
      </c>
    </row>
    <row r="212" spans="2:20" ht="48.75" customHeight="1" x14ac:dyDescent="0.25">
      <c r="B212" s="188" t="s">
        <v>282</v>
      </c>
      <c r="C212" s="189" t="s">
        <v>322</v>
      </c>
      <c r="D212" s="189" t="s">
        <v>465</v>
      </c>
      <c r="E212" s="190" t="s">
        <v>629</v>
      </c>
      <c r="F212" s="189" t="s">
        <v>274</v>
      </c>
      <c r="G212" s="191" t="s">
        <v>275</v>
      </c>
      <c r="H212" s="188" t="s">
        <v>276</v>
      </c>
      <c r="I212" s="192" t="s">
        <v>277</v>
      </c>
      <c r="J212" s="191" t="s">
        <v>244</v>
      </c>
      <c r="K212" s="192" t="s">
        <v>278</v>
      </c>
      <c r="L212" s="193" t="s">
        <v>767</v>
      </c>
      <c r="M212" s="191" t="s">
        <v>768</v>
      </c>
      <c r="N212" s="194" t="s">
        <v>368</v>
      </c>
      <c r="O212" s="194" t="s">
        <v>368</v>
      </c>
      <c r="P212" s="196"/>
      <c r="Q212" s="196"/>
      <c r="R212" s="197">
        <v>20600000</v>
      </c>
      <c r="S212" s="198">
        <v>0</v>
      </c>
    </row>
    <row r="213" spans="2:20" ht="48.75" customHeight="1" x14ac:dyDescent="0.25">
      <c r="B213" s="188" t="s">
        <v>282</v>
      </c>
      <c r="C213" s="189" t="s">
        <v>322</v>
      </c>
      <c r="D213" s="189" t="s">
        <v>696</v>
      </c>
      <c r="E213" s="190" t="s">
        <v>730</v>
      </c>
      <c r="F213" s="189" t="s">
        <v>274</v>
      </c>
      <c r="G213" s="191" t="s">
        <v>275</v>
      </c>
      <c r="H213" s="188" t="s">
        <v>276</v>
      </c>
      <c r="I213" s="192" t="s">
        <v>277</v>
      </c>
      <c r="J213" s="191" t="s">
        <v>244</v>
      </c>
      <c r="K213" s="192" t="s">
        <v>278</v>
      </c>
      <c r="L213" s="193" t="s">
        <v>769</v>
      </c>
      <c r="M213" s="191" t="s">
        <v>770</v>
      </c>
      <c r="N213" s="194" t="s">
        <v>368</v>
      </c>
      <c r="O213" s="194" t="s">
        <v>368</v>
      </c>
      <c r="P213" s="196"/>
      <c r="Q213" s="196"/>
      <c r="R213" s="197">
        <v>280203407.20000005</v>
      </c>
      <c r="S213" s="198">
        <v>0</v>
      </c>
    </row>
    <row r="214" spans="2:20" ht="48.75" customHeight="1" x14ac:dyDescent="0.25">
      <c r="B214" s="188" t="s">
        <v>282</v>
      </c>
      <c r="C214" s="189" t="s">
        <v>322</v>
      </c>
      <c r="D214" s="189" t="s">
        <v>472</v>
      </c>
      <c r="E214" s="190" t="s">
        <v>632</v>
      </c>
      <c r="F214" s="189" t="s">
        <v>316</v>
      </c>
      <c r="G214" s="191" t="s">
        <v>286</v>
      </c>
      <c r="H214" s="188" t="s">
        <v>287</v>
      </c>
      <c r="I214" s="192" t="s">
        <v>277</v>
      </c>
      <c r="J214" s="191" t="s">
        <v>244</v>
      </c>
      <c r="K214" s="193" t="s">
        <v>288</v>
      </c>
      <c r="L214" s="193" t="s">
        <v>771</v>
      </c>
      <c r="M214" s="191" t="s">
        <v>772</v>
      </c>
      <c r="N214" s="194" t="s">
        <v>368</v>
      </c>
      <c r="O214" s="194" t="s">
        <v>368</v>
      </c>
      <c r="P214" s="196"/>
      <c r="Q214" s="196"/>
      <c r="R214" s="197">
        <v>40188580</v>
      </c>
      <c r="S214" s="198">
        <v>0</v>
      </c>
    </row>
    <row r="215" spans="2:20" x14ac:dyDescent="0.25">
      <c r="B215" s="219"/>
      <c r="C215" s="220"/>
      <c r="D215" s="221"/>
      <c r="E215" s="222"/>
      <c r="F215" s="221"/>
      <c r="G215" s="219"/>
      <c r="H215" s="219"/>
      <c r="I215" s="219"/>
      <c r="J215" s="222"/>
      <c r="K215" s="223"/>
      <c r="L215" s="223"/>
      <c r="M215" s="223"/>
      <c r="N215" s="224"/>
      <c r="O215" s="225" t="s">
        <v>309</v>
      </c>
      <c r="P215" s="226">
        <f>SUM(P17:P214)</f>
        <v>52488123028.516594</v>
      </c>
      <c r="Q215" s="226">
        <f>SUM(Q17:Q214)</f>
        <v>27914243607.202057</v>
      </c>
      <c r="R215" s="227">
        <f>SUM(R17:R214)</f>
        <v>14034883111.039999</v>
      </c>
      <c r="S215" s="227">
        <f>SUM(S17:S214)</f>
        <v>5772785988.0099993</v>
      </c>
      <c r="T215" s="228"/>
    </row>
    <row r="216" spans="2:20" x14ac:dyDescent="0.25">
      <c r="T216" s="229"/>
    </row>
    <row r="217" spans="2:20" x14ac:dyDescent="0.25">
      <c r="B217" s="230"/>
      <c r="C217" s="230"/>
      <c r="D217" s="230"/>
      <c r="E217" s="231"/>
      <c r="F217" s="231"/>
      <c r="G217" s="231"/>
      <c r="H217" s="232"/>
      <c r="I217" s="232"/>
      <c r="J217" s="232"/>
      <c r="L217" s="231"/>
      <c r="M217" s="233"/>
      <c r="N217" s="234"/>
      <c r="O217" s="235"/>
      <c r="P217" s="236"/>
      <c r="Q217" s="236"/>
      <c r="R217" s="237"/>
      <c r="S217" s="238"/>
    </row>
    <row r="218" spans="2:20" x14ac:dyDescent="0.25">
      <c r="H218" s="141" t="s">
        <v>773</v>
      </c>
      <c r="I218" s="141"/>
      <c r="J218" s="141"/>
      <c r="K218" s="239"/>
      <c r="L218" s="240"/>
      <c r="M218" s="240"/>
      <c r="O218" s="241"/>
      <c r="P218" s="242" t="s">
        <v>774</v>
      </c>
      <c r="Q218" s="242"/>
      <c r="R218" s="243"/>
      <c r="S218" s="243"/>
      <c r="T218" s="229"/>
    </row>
    <row r="219" spans="2:20" x14ac:dyDescent="0.25">
      <c r="H219" s="244"/>
      <c r="I219" s="245"/>
      <c r="J219" s="245"/>
      <c r="N219" s="234"/>
      <c r="O219" s="246"/>
      <c r="P219" s="236"/>
      <c r="Q219" s="236"/>
      <c r="R219" s="237"/>
      <c r="S219" s="238"/>
    </row>
    <row r="220" spans="2:20" x14ac:dyDescent="0.25">
      <c r="H220" s="141" t="s">
        <v>775</v>
      </c>
      <c r="I220" s="141"/>
      <c r="J220" s="141"/>
      <c r="K220" s="239"/>
      <c r="L220" s="239"/>
      <c r="M220" s="239"/>
      <c r="O220" s="247"/>
      <c r="P220" s="242" t="s">
        <v>776</v>
      </c>
      <c r="Q220" s="242"/>
      <c r="R220" s="248"/>
      <c r="S220" s="248"/>
    </row>
    <row r="221" spans="2:20" x14ac:dyDescent="0.25">
      <c r="F221" s="140"/>
      <c r="G221" s="140"/>
    </row>
    <row r="222" spans="2:20" x14ac:dyDescent="0.25">
      <c r="F222" s="140"/>
      <c r="G222" s="140"/>
    </row>
    <row r="223" spans="2:20" x14ac:dyDescent="0.25">
      <c r="F223" s="140"/>
      <c r="G223" s="140"/>
    </row>
    <row r="224" spans="2:20" x14ac:dyDescent="0.25">
      <c r="G224" s="140"/>
    </row>
    <row r="231" spans="15:15" x14ac:dyDescent="0.25">
      <c r="O231" s="178"/>
    </row>
  </sheetData>
  <mergeCells count="23">
    <mergeCell ref="H219:J219"/>
    <mergeCell ref="P219:Q219"/>
    <mergeCell ref="H220:J220"/>
    <mergeCell ref="P220:Q220"/>
    <mergeCell ref="Q15:Q16"/>
    <mergeCell ref="R15:R16"/>
    <mergeCell ref="S15:S16"/>
    <mergeCell ref="B217:D217"/>
    <mergeCell ref="P217:Q217"/>
    <mergeCell ref="H218:J218"/>
    <mergeCell ref="P218:Q218"/>
    <mergeCell ref="B15:K15"/>
    <mergeCell ref="L15:L16"/>
    <mergeCell ref="M15:M16"/>
    <mergeCell ref="N15:N16"/>
    <mergeCell ref="O15:O16"/>
    <mergeCell ref="P15:P16"/>
    <mergeCell ref="B5:S5"/>
    <mergeCell ref="B6:S6"/>
    <mergeCell ref="B7:S7"/>
    <mergeCell ref="B9:D9"/>
    <mergeCell ref="E10:F10"/>
    <mergeCell ref="N14:S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Notas a los estados financieros</vt:lpstr>
      <vt:lpstr>MOVIMIENTOS DE LOS ACTIVOS</vt:lpstr>
      <vt:lpstr>proyectos en proceso</vt:lpstr>
      <vt:lpstr>'Notas a los estados financieros'!Área_de_impresión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2026-07-15T12:29:13Z</cp:lastPrinted>
  <dcterms:created xsi:type="dcterms:W3CDTF">2023-08-18T18:56:20Z</dcterms:created>
  <dcterms:modified xsi:type="dcterms:W3CDTF">2026-07-15T20:22:24Z</dcterms:modified>
</cp:coreProperties>
</file>