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S\2026\1. Producción de Agua Potable\4. Producción de Agua Potable Trimestral\2do Trimestre 2026\"/>
    </mc:Choice>
  </mc:AlternateContent>
  <bookViews>
    <workbookView xWindow="0" yWindow="0" windowWidth="28800" windowHeight="12300"/>
  </bookViews>
  <sheets>
    <sheet name="Abril-Junio" sheetId="3" r:id="rId1"/>
    <sheet name="Abril-Juni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7" i="3"/>
  <c r="D22" i="3"/>
  <c r="D26" i="3"/>
  <c r="D31" i="3"/>
  <c r="F32" i="4" l="1"/>
  <c r="F33" i="4"/>
  <c r="F34" i="4"/>
  <c r="D33" i="4"/>
  <c r="D34" i="4"/>
  <c r="D32" i="4"/>
  <c r="F30" i="4"/>
  <c r="F31" i="4"/>
  <c r="D31" i="4"/>
  <c r="D30" i="4"/>
  <c r="F27" i="4"/>
  <c r="F28" i="4"/>
  <c r="F29" i="4"/>
  <c r="D28" i="4"/>
  <c r="D29" i="4"/>
  <c r="D27" i="4"/>
  <c r="F23" i="4"/>
  <c r="F24" i="4"/>
  <c r="F25" i="4"/>
  <c r="F26" i="4"/>
  <c r="D24" i="4"/>
  <c r="D25" i="4"/>
  <c r="D26" i="4"/>
  <c r="D23" i="4"/>
  <c r="F20" i="4"/>
  <c r="F21" i="4"/>
  <c r="F22" i="4"/>
  <c r="D21" i="4"/>
  <c r="D22" i="4"/>
  <c r="D20" i="4"/>
  <c r="F16" i="4"/>
  <c r="F17" i="4"/>
  <c r="F18" i="4"/>
  <c r="F19" i="4"/>
  <c r="D17" i="4"/>
  <c r="D18" i="4"/>
  <c r="D19" i="4"/>
  <c r="D16" i="4"/>
  <c r="F12" i="4"/>
  <c r="F13" i="4"/>
  <c r="F14" i="4"/>
  <c r="F15" i="4"/>
  <c r="D13" i="4"/>
  <c r="D14" i="4"/>
  <c r="D15" i="4"/>
  <c r="D12" i="4"/>
  <c r="F11" i="4"/>
  <c r="D11" i="4"/>
  <c r="D35" i="4" l="1"/>
  <c r="F35" i="4"/>
  <c r="E35" i="4"/>
  <c r="G13" i="3"/>
  <c r="E42" i="3"/>
  <c r="F42" i="3"/>
  <c r="E38" i="3"/>
  <c r="F38" i="3"/>
  <c r="E35" i="3"/>
  <c r="F35" i="3"/>
  <c r="E31" i="3"/>
  <c r="F31" i="3"/>
  <c r="E26" i="3"/>
  <c r="F26" i="3"/>
  <c r="E22" i="3"/>
  <c r="F22" i="3"/>
  <c r="E17" i="3"/>
  <c r="F17" i="3"/>
  <c r="E12" i="3"/>
  <c r="F12" i="3"/>
  <c r="E43" i="3" l="1"/>
  <c r="D42" i="3"/>
  <c r="G42" i="3" s="1"/>
  <c r="D38" i="3"/>
  <c r="G38" i="3" s="1"/>
  <c r="D35" i="3"/>
  <c r="G35" i="3" s="1"/>
  <c r="G31" i="3"/>
  <c r="G26" i="3"/>
  <c r="G22" i="3"/>
  <c r="G17" i="3"/>
  <c r="D43" i="3" l="1"/>
  <c r="G12" i="3"/>
  <c r="G43" i="3" s="1"/>
  <c r="G11" i="3"/>
  <c r="G33" i="3" l="1"/>
  <c r="G34" i="3"/>
  <c r="G28" i="4"/>
  <c r="G40" i="3" l="1"/>
  <c r="G41" i="3"/>
  <c r="G39" i="3"/>
  <c r="G37" i="3"/>
  <c r="G36" i="3"/>
  <c r="G32" i="3"/>
  <c r="G28" i="3"/>
  <c r="G29" i="3"/>
  <c r="G30" i="3"/>
  <c r="G27" i="3"/>
  <c r="G24" i="3"/>
  <c r="G25" i="3"/>
  <c r="G23" i="3"/>
  <c r="G19" i="3"/>
  <c r="G20" i="3"/>
  <c r="G21" i="3"/>
  <c r="G18" i="3"/>
  <c r="G14" i="3"/>
  <c r="G15" i="3"/>
  <c r="G16" i="3"/>
  <c r="F43" i="3" l="1"/>
  <c r="G14" i="4" l="1"/>
  <c r="G11" i="4" l="1"/>
  <c r="G34" i="4" l="1"/>
  <c r="G33" i="4"/>
  <c r="G32" i="4"/>
  <c r="G31" i="4"/>
  <c r="G30" i="4"/>
  <c r="G29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3" i="4"/>
  <c r="G12" i="4"/>
  <c r="G35" i="4" l="1"/>
</calcChain>
</file>

<file path=xl/sharedStrings.xml><?xml version="1.0" encoding="utf-8"?>
<sst xmlns="http://schemas.openxmlformats.org/spreadsheetml/2006/main" count="98" uniqueCount="59">
  <si>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</si>
  <si>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</si>
  <si>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</si>
  <si>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</si>
  <si>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</si>
  <si>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</si>
  <si>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</si>
  <si>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</si>
  <si>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</si>
  <si>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</si>
  <si>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</si>
  <si>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</si>
  <si>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</si>
  <si>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</si>
  <si>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</si>
  <si>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</si>
  <si>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</si>
  <si>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</si>
  <si>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</si>
  <si>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</si>
  <si>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</si>
  <si>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</si>
  <si>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</si>
  <si>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</si>
  <si>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</si>
  <si>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</si>
  <si>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</si>
  <si>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</si>
  <si>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</si>
  <si>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</si>
  <si>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</si>
  <si>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</si>
  <si>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</si>
  <si>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</si>
  <si>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</si>
  <si>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</si>
  <si>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</si>
  <si>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</si>
  <si>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</si>
  <si>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</si>
  <si>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</si>
  <si>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</si>
  <si>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</si>
  <si>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</si>
  <si>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</si>
  <si>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</si>
  <si>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</si>
  <si>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</si>
  <si>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</si>
  <si>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</si>
  <si>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</si>
  <si>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</si>
  <si>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DIVISIÓN DE ESTADÍSTICA</t>
  </si>
  <si>
    <t>DIRECCIÓN DE PLANIFICACIÓN Y DESARROLLO</t>
  </si>
  <si>
    <t>Elias Piña</t>
  </si>
  <si>
    <t>PRODUCCIÓN DE AGUA POTABLE ABRIL-JUNIO 2026</t>
  </si>
  <si>
    <t>Abril</t>
  </si>
  <si>
    <t>Junio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</si>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</sst>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10" fillId="0" borderId="16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13" fillId="2" borderId="2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vertical="center" wrapText="1"/>
    </xf>
    <xf numFmtId="4" fontId="3" fillId="3" borderId="6" xfId="0" applyNumberFormat="1" applyFont="1" applyFill="1" applyBorder="1" applyAlignment="1">
      <alignment vertical="center" wrapText="1"/>
    </xf>
    <xf numFmtId="0" fontId="10" fillId="0" borderId="29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3" fillId="3" borderId="31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43" fontId="13" fillId="0" borderId="20" xfId="1" applyFont="1" applyFill="1" applyBorder="1" applyAlignment="1">
      <alignment horizontal="righ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164" fontId="14" fillId="0" borderId="49" xfId="2" applyFont="1" applyBorder="1" applyAlignment="1">
      <alignment horizontal="right" vertical="center" wrapText="1"/>
    </xf>
    <xf numFmtId="43" fontId="13" fillId="0" borderId="38" xfId="1" applyFont="1" applyFill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6" xfId="1" applyFont="1" applyFill="1" applyBorder="1" applyAlignment="1">
      <alignment horizontal="right" vertical="center" wrapText="1"/>
    </xf>
    <xf numFmtId="43" fontId="13" fillId="0" borderId="19" xfId="1" applyFont="1" applyFill="1" applyBorder="1" applyAlignment="1">
      <alignment horizontal="right" vertical="center" wrapText="1"/>
    </xf>
    <xf numFmtId="43" fontId="13" fillId="0" borderId="32" xfId="1" applyFont="1" applyFill="1" applyBorder="1" applyAlignment="1">
      <alignment horizontal="right" vertical="center" wrapText="1"/>
    </xf>
    <xf numFmtId="43" fontId="13" fillId="0" borderId="35" xfId="1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7" fillId="2" borderId="0" xfId="0" applyFont="1" applyFill="1"/>
    <xf numFmtId="4" fontId="0" fillId="2" borderId="0" xfId="0" applyNumberFormat="1" applyFill="1"/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8" xfId="0" applyFont="1" applyBorder="1" applyAlignment="1">
      <alignment horizontal="left" vertical="center" wrapText="1" indent="1"/>
    </xf>
    <xf numFmtId="43" fontId="13" fillId="0" borderId="3" xfId="1" applyFont="1" applyFill="1" applyBorder="1" applyAlignment="1">
      <alignment horizontal="right" vertical="center" wrapText="1"/>
    </xf>
    <xf numFmtId="43" fontId="13" fillId="0" borderId="34" xfId="1" applyFont="1" applyFill="1" applyBorder="1" applyAlignment="1">
      <alignment horizontal="right" vertical="center" wrapText="1"/>
    </xf>
    <xf numFmtId="43" fontId="3" fillId="0" borderId="37" xfId="1" applyFont="1" applyFill="1" applyBorder="1" applyAlignment="1">
      <alignment horizontal="right" vertical="center" wrapText="1"/>
    </xf>
    <xf numFmtId="43" fontId="13" fillId="0" borderId="42" xfId="1" applyFont="1" applyFill="1" applyBorder="1" applyAlignment="1">
      <alignment horizontal="right" vertical="center" wrapText="1"/>
    </xf>
    <xf numFmtId="43" fontId="13" fillId="0" borderId="43" xfId="1" applyFont="1" applyFill="1" applyBorder="1" applyAlignment="1">
      <alignment horizontal="right" vertical="center" wrapText="1"/>
    </xf>
    <xf numFmtId="43" fontId="13" fillId="0" borderId="44" xfId="1" applyFont="1" applyFill="1" applyBorder="1" applyAlignment="1">
      <alignment horizontal="right" vertical="center" wrapText="1"/>
    </xf>
    <xf numFmtId="43" fontId="3" fillId="0" borderId="9" xfId="1" applyFont="1" applyFill="1" applyBorder="1" applyAlignment="1">
      <alignment horizontal="right" vertical="center" wrapText="1"/>
    </xf>
    <xf numFmtId="43" fontId="3" fillId="0" borderId="45" xfId="1" applyFont="1" applyFill="1" applyBorder="1" applyAlignment="1">
      <alignment horizontal="right" vertical="center" wrapText="1"/>
    </xf>
    <xf numFmtId="43" fontId="13" fillId="0" borderId="17" xfId="1" applyFont="1" applyFill="1" applyBorder="1" applyAlignment="1">
      <alignment horizontal="right" vertical="center" wrapText="1"/>
    </xf>
    <xf numFmtId="43" fontId="13" fillId="0" borderId="8" xfId="1" applyFont="1" applyFill="1" applyBorder="1" applyAlignment="1">
      <alignment horizontal="right" vertical="center" wrapText="1"/>
    </xf>
    <xf numFmtId="43" fontId="13" fillId="0" borderId="46" xfId="1" applyFont="1" applyFill="1" applyBorder="1" applyAlignment="1">
      <alignment horizontal="right" vertical="center" wrapText="1"/>
    </xf>
    <xf numFmtId="43" fontId="3" fillId="0" borderId="47" xfId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4" fontId="4" fillId="2" borderId="10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2" borderId="43" xfId="0" applyNumberFormat="1" applyFont="1" applyFill="1" applyBorder="1" applyAlignment="1">
      <alignment horizontal="right" vertical="center" wrapText="1"/>
    </xf>
    <xf numFmtId="4" fontId="4" fillId="2" borderId="44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4" fontId="4" fillId="2" borderId="48" xfId="0" applyNumberFormat="1" applyFont="1" applyFill="1" applyBorder="1" applyAlignment="1">
      <alignment horizontal="right" vertical="center" wrapText="1"/>
    </xf>
    <xf numFmtId="4" fontId="4" fillId="2" borderId="47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center" vertical="center"/>
    </xf>
    <xf numFmtId="4" fontId="11" fillId="4" borderId="3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3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ABRIL-JUNIO 2026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726359545692642"/>
          <c:y val="1.373605207372561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II'!$G$11:$G$34</c:f>
              <c:strCache>
                <c:ptCount val="24"/>
                <c:pt idx="0">
                  <c:v>2,103,329.24</c:v>
                </c:pt>
                <c:pt idx="1">
                  <c:v>11,725,871.02</c:v>
                </c:pt>
                <c:pt idx="2">
                  <c:v>2,478,719.52</c:v>
                </c:pt>
                <c:pt idx="3">
                  <c:v>5,228,819.41</c:v>
                </c:pt>
                <c:pt idx="4">
                  <c:v>5,760,175.28</c:v>
                </c:pt>
                <c:pt idx="5">
                  <c:v>31,867,836.48</c:v>
                </c:pt>
                <c:pt idx="6">
                  <c:v>4,302,849.60</c:v>
                </c:pt>
                <c:pt idx="7">
                  <c:v>2,000,102.49</c:v>
                </c:pt>
                <c:pt idx="8">
                  <c:v>3,425,981.30</c:v>
                </c:pt>
                <c:pt idx="9">
                  <c:v>16,501,134.94</c:v>
                </c:pt>
                <c:pt idx="10">
                  <c:v>6,546,415.00</c:v>
                </c:pt>
                <c:pt idx="11">
                  <c:v>1,386,775.27</c:v>
                </c:pt>
                <c:pt idx="12">
                  <c:v>16,564,091.76</c:v>
                </c:pt>
                <c:pt idx="13">
                  <c:v>627,843.54</c:v>
                </c:pt>
                <c:pt idx="14">
                  <c:v>2,181,613.78</c:v>
                </c:pt>
                <c:pt idx="15">
                  <c:v>1,408,970.44</c:v>
                </c:pt>
                <c:pt idx="16">
                  <c:v>8,194,795.49</c:v>
                </c:pt>
                <c:pt idx="17">
                  <c:v>11,507,790.81</c:v>
                </c:pt>
                <c:pt idx="18">
                  <c:v>1,266,660.27</c:v>
                </c:pt>
                <c:pt idx="19">
                  <c:v>2,641,654.08</c:v>
                </c:pt>
                <c:pt idx="20">
                  <c:v>3,106,485.59</c:v>
                </c:pt>
                <c:pt idx="21">
                  <c:v>3,334,150.08</c:v>
                </c:pt>
                <c:pt idx="22">
                  <c:v>1,424,922.18</c:v>
                </c:pt>
                <c:pt idx="23">
                  <c:v>4,305,984.26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II'!$G$11:$G$34</c:f>
              <c:numCache>
                <c:formatCode>#,##0.00</c:formatCode>
                <c:ptCount val="24"/>
                <c:pt idx="0">
                  <c:v>2103329.2399999998</c:v>
                </c:pt>
                <c:pt idx="1">
                  <c:v>11725871.02</c:v>
                </c:pt>
                <c:pt idx="2">
                  <c:v>2478719.52</c:v>
                </c:pt>
                <c:pt idx="3">
                  <c:v>5228819.41</c:v>
                </c:pt>
                <c:pt idx="4">
                  <c:v>5760175.2800000003</c:v>
                </c:pt>
                <c:pt idx="5">
                  <c:v>31867836.480000004</c:v>
                </c:pt>
                <c:pt idx="6">
                  <c:v>4302849.6000000006</c:v>
                </c:pt>
                <c:pt idx="7">
                  <c:v>2000102.4900000002</c:v>
                </c:pt>
                <c:pt idx="8">
                  <c:v>3425981.2999999993</c:v>
                </c:pt>
                <c:pt idx="9">
                  <c:v>16501134.943999998</c:v>
                </c:pt>
                <c:pt idx="10">
                  <c:v>6546415.001806451</c:v>
                </c:pt>
                <c:pt idx="11">
                  <c:v>1386775.2679999999</c:v>
                </c:pt>
                <c:pt idx="12">
                  <c:v>16564091.760000002</c:v>
                </c:pt>
                <c:pt idx="13">
                  <c:v>627843.54</c:v>
                </c:pt>
                <c:pt idx="14">
                  <c:v>2181613.7759999996</c:v>
                </c:pt>
                <c:pt idx="15">
                  <c:v>1408970.4422580644</c:v>
                </c:pt>
                <c:pt idx="16">
                  <c:v>8194795.4899999993</c:v>
                </c:pt>
                <c:pt idx="17">
                  <c:v>11507790.809999999</c:v>
                </c:pt>
                <c:pt idx="18">
                  <c:v>1266660.2739999997</c:v>
                </c:pt>
                <c:pt idx="19">
                  <c:v>2641654.08</c:v>
                </c:pt>
                <c:pt idx="20">
                  <c:v>3106485.59</c:v>
                </c:pt>
                <c:pt idx="21">
                  <c:v>3334150.0799999996</c:v>
                </c:pt>
                <c:pt idx="22">
                  <c:v>1424922.1800000002</c:v>
                </c:pt>
                <c:pt idx="23">
                  <c:v>4305984.26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943303328"/>
        <c:axId val="1943296800"/>
      </c:barChart>
      <c:catAx>
        <c:axId val="19433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943296800"/>
        <c:crosses val="autoZero"/>
        <c:auto val="1"/>
        <c:lblAlgn val="ctr"/>
        <c:lblOffset val="100"/>
        <c:noMultiLvlLbl val="0"/>
      </c:catAx>
      <c:valAx>
        <c:axId val="194329680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94330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250548</xdr:colOff>
      <xdr:row>1</xdr:row>
      <xdr:rowOff>160269</xdr:rowOff>
    </xdr:from>
    <xdr:to>
      <xdr:col>1</xdr:col>
      <xdr:colOff>1053547</xdr:colOff>
      <xdr:row>5</xdr:row>
      <xdr:rowOff>112642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48" y="345799"/>
          <a:ext cx="802999" cy="747504"/>
        </a:xfrm>
        <a:prstGeom prst="rect">
          <a:avLst/>
        </a:prstGeom>
      </xdr:spPr>
    </xdr:pic>
    <xdr:clientData/>
  </xdr:twoCellAnchor>
  <xdr:twoCellAnchor editAs="oneCell">
    <xdr:from>
      <xdr:col>2</xdr:col>
      <xdr:colOff>459188</xdr:colOff>
      <xdr:row>51</xdr:row>
      <xdr:rowOff>155380</xdr:rowOff>
    </xdr:from>
    <xdr:to>
      <xdr:col>5</xdr:col>
      <xdr:colOff>21582</xdr:colOff>
      <xdr:row>59</xdr:row>
      <xdr:rowOff>1902</xdr:rowOff>
    </xdr:to>
    <xdr:pic>
      <xdr:nvPicPr>
        <xdr:cNvPr id="4" name="Imagen 3" descr="C:\Users\alianny.duran\Downloads\FIRMA INAPA JAIME RODRÍGUEZ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768" y="10236640"/>
          <a:ext cx="3021874" cy="131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79513</xdr:colOff>
      <xdr:row>42</xdr:row>
      <xdr:rowOff>198783</xdr:rowOff>
    </xdr:from>
    <xdr:to>
      <xdr:col>7</xdr:col>
      <xdr:colOff>172580</xdr:colOff>
      <xdr:row>55</xdr:row>
      <xdr:rowOff>114301</xdr:rowOff>
    </xdr:to>
    <xdr:sp macro="" textlink="">
      <xdr:nvSpPr>
        <xdr:cNvPr id="6" name="CuadroTexto 5"/>
        <xdr:cNvSpPr txBox="1"/>
      </xdr:nvSpPr>
      <xdr:spPr>
        <a:xfrm>
          <a:off x="79513" y="8542683"/>
          <a:ext cx="7720687" cy="2376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>
              <a:solidFill>
                <a:schemeClr val="tx1"/>
              </a:solidFill>
              <a:latin typeface="+mn-lt"/>
            </a:rPr>
            <a:t>Datos suministrados por la Direccion de Operaciones. </a:t>
          </a:r>
        </a:p>
        <a:p>
          <a:endParaRPr lang="es-DO" sz="1100" b="0">
            <a:solidFill>
              <a:schemeClr val="tx1"/>
            </a:solidFill>
            <a:latin typeface="+mn-lt"/>
          </a:endParaRPr>
        </a:p>
        <a:p>
          <a:r>
            <a:rPr lang="es-DO" sz="1100" b="1">
              <a:solidFill>
                <a:schemeClr val="tx1"/>
              </a:solidFill>
              <a:latin typeface="+mn-lt"/>
            </a:rPr>
            <a:t>NOTA:</a:t>
          </a:r>
          <a:r>
            <a:rPr lang="es-DO" sz="1100" b="1">
              <a:solidFill>
                <a:srgbClr val="FF0000"/>
              </a:solidFill>
              <a:latin typeface="+mn-lt"/>
            </a:rPr>
            <a:t> </a:t>
          </a:r>
          <a:r>
            <a:rPr lang="es-DO" sz="1100">
              <a:latin typeface="+mn-lt"/>
            </a:rPr>
            <a:t>Tomar en cuenta que estos calculos estan realizados en base a los acueductos fuera de servicios en el mes, asi mismo como tambien son realizados tomando</a:t>
          </a:r>
          <a:r>
            <a:rPr lang="es-DO" sz="1100" baseline="0">
              <a:latin typeface="+mn-lt"/>
            </a:rPr>
            <a:t> en cuenta el factor segun tipo de acueducto. (Gravedad 24 horas y Bombeo 16 horas) segun catastro operacional. </a:t>
          </a:r>
        </a:p>
        <a:p>
          <a:endParaRPr lang="es-DO" sz="1100" baseline="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Direccion de Operaciones: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 mes de abril se evidencia una disminución en producción de agua, en comparacion al mes de marzo debido a que muchos de nuestros sistemas se vieron afectados por diferentes razones tales como:  fuertes precipitaciones, fallas estructurales, fallas eléctricas, cortocircuitos, alta turbidez y protección de equipos. dónde sistemas más afectados fueron: Asuro, Samana, Neyba</a:t>
          </a:r>
          <a:r>
            <a:rPr lang="es-D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Nagua. </a:t>
          </a:r>
          <a:endParaRPr lang="es-DO">
            <a:effectLst/>
          </a:endParaRPr>
        </a:p>
        <a:p>
          <a:endParaRPr lang="es-DO" sz="1100" baseline="0">
            <a:latin typeface="+mn-lt"/>
          </a:endParaRPr>
        </a:p>
        <a:p>
          <a:r>
            <a:rPr lang="es-DO" sz="1100" b="1" baseline="0">
              <a:latin typeface="+mn-lt"/>
            </a:rPr>
            <a:t>M3/Mes</a:t>
          </a:r>
          <a:r>
            <a:rPr lang="es-DO" sz="1100" baseline="0">
              <a:latin typeface="+mn-lt"/>
            </a:rPr>
            <a:t> = Metro cubico en el mes</a:t>
          </a:r>
        </a:p>
        <a:p>
          <a:r>
            <a:rPr lang="es-DO" sz="1100" b="1" baseline="0">
              <a:latin typeface="+mn-lt"/>
            </a:rPr>
            <a:t>ONE</a:t>
          </a:r>
          <a:r>
            <a:rPr lang="es-DO" sz="1100" baseline="0">
              <a:latin typeface="+mn-lt"/>
            </a:rPr>
            <a:t> = Oficina Nacional de Estadisticas</a:t>
          </a:r>
          <a:endParaRPr lang="es-DO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7</xdr:row>
      <xdr:rowOff>106680</xdr:rowOff>
    </xdr:from>
    <xdr:to>
      <xdr:col>18</xdr:col>
      <xdr:colOff>533400</xdr:colOff>
      <xdr:row>45</xdr:row>
      <xdr:rowOff>70485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565785</xdr:colOff>
      <xdr:row>44</xdr:row>
      <xdr:rowOff>49819</xdr:rowOff>
    </xdr:from>
    <xdr:to>
      <xdr:col>5</xdr:col>
      <xdr:colOff>432435</xdr:colOff>
      <xdr:row>52</xdr:row>
      <xdr:rowOff>139064</xdr:rowOff>
    </xdr:to>
    <xdr:pic>
      <xdr:nvPicPr>
        <xdr:cNvPr id="6" name="Imagen 5" descr="C:\Users\alianny.duran\Downloads\FIRMA INAPA JAIME RODRÍGUEZ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8405" y="8104159"/>
          <a:ext cx="3646170" cy="155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1</xdr:row>
      <xdr:rowOff>152400</xdr:rowOff>
    </xdr:from>
    <xdr:to>
      <xdr:col>1</xdr:col>
      <xdr:colOff>1209675</xdr:colOff>
      <xdr:row>5</xdr:row>
      <xdr:rowOff>113456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52425"/>
          <a:ext cx="819150" cy="761156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35</xdr:row>
      <xdr:rowOff>38100</xdr:rowOff>
    </xdr:from>
    <xdr:to>
      <xdr:col>6</xdr:col>
      <xdr:colOff>893167</xdr:colOff>
      <xdr:row>48</xdr:row>
      <xdr:rowOff>152400</xdr:rowOff>
    </xdr:to>
    <xdr:sp macro="" textlink="">
      <xdr:nvSpPr>
        <xdr:cNvPr id="13" name="CuadroTexto 12"/>
        <xdr:cNvSpPr txBox="1"/>
      </xdr:nvSpPr>
      <xdr:spPr>
        <a:xfrm>
          <a:off x="91440" y="6438900"/>
          <a:ext cx="7720687" cy="2499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>
              <a:solidFill>
                <a:schemeClr val="tx1"/>
              </a:solidFill>
              <a:latin typeface="+mn-lt"/>
            </a:rPr>
            <a:t>Datos suministrados por la Direccion de Operaciones. </a:t>
          </a:r>
        </a:p>
        <a:p>
          <a:endParaRPr lang="es-DO" sz="1100" b="0">
            <a:solidFill>
              <a:schemeClr val="tx1"/>
            </a:solidFill>
            <a:latin typeface="+mn-lt"/>
          </a:endParaRPr>
        </a:p>
        <a:p>
          <a:r>
            <a:rPr lang="es-DO" sz="1100" b="1">
              <a:solidFill>
                <a:schemeClr val="tx1"/>
              </a:solidFill>
              <a:latin typeface="+mn-lt"/>
            </a:rPr>
            <a:t>NOTA:</a:t>
          </a:r>
          <a:r>
            <a:rPr lang="es-DO" sz="1100" b="1">
              <a:solidFill>
                <a:srgbClr val="FF0000"/>
              </a:solidFill>
              <a:latin typeface="+mn-lt"/>
            </a:rPr>
            <a:t> </a:t>
          </a:r>
          <a:r>
            <a:rPr lang="es-DO" sz="1100">
              <a:latin typeface="+mn-lt"/>
            </a:rPr>
            <a:t>Tomar en cuenta que estos calculos estan realizados en base a los acueductos fuera de servicios en el mes, asi mismo como tambien son realizados tomando</a:t>
          </a:r>
          <a:r>
            <a:rPr lang="es-DO" sz="1100" baseline="0">
              <a:latin typeface="+mn-lt"/>
            </a:rPr>
            <a:t> en cuenta el factor segun tipo de acueducto. (Gravedad 24 horas y Bombeo 16 horas) segun catastro operacional. </a:t>
          </a:r>
        </a:p>
        <a:p>
          <a:endParaRPr lang="es-DO" sz="1100" baseline="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Direccion de Operaciones: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 mes de abril se evidencia una disminución en producción de agua, en comparacion al mes de marzo debido a que muchos de nuestros sistemas se vieron afectados por diferentes razones tales como:  fuertes precipitaciones, fallas estructurales, fallas eléctricas, cortocircuitos, alta turbidez y protección de equipos. dónde sistemas más afectados fueron: Asuro, Samana, Neyba</a:t>
          </a:r>
          <a:r>
            <a:rPr lang="es-D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Nagua. </a:t>
          </a:r>
          <a:endParaRPr lang="es-DO">
            <a:effectLst/>
          </a:endParaRPr>
        </a:p>
        <a:p>
          <a:endParaRPr lang="es-DO" sz="1100" baseline="0">
            <a:latin typeface="+mn-lt"/>
          </a:endParaRPr>
        </a:p>
        <a:p>
          <a:r>
            <a:rPr lang="es-DO" sz="1100" b="1" baseline="0">
              <a:latin typeface="+mn-lt"/>
            </a:rPr>
            <a:t>M3/Mes</a:t>
          </a:r>
          <a:r>
            <a:rPr lang="es-DO" sz="1100" baseline="0">
              <a:latin typeface="+mn-lt"/>
            </a:rPr>
            <a:t> = Metro cubico en el mes</a:t>
          </a:r>
        </a:p>
        <a:p>
          <a:r>
            <a:rPr lang="es-DO" sz="1100" b="1" baseline="0">
              <a:latin typeface="+mn-lt"/>
            </a:rPr>
            <a:t>ONE</a:t>
          </a:r>
          <a:r>
            <a:rPr lang="es-DO" sz="1100" baseline="0">
              <a:latin typeface="+mn-lt"/>
            </a:rPr>
            <a:t> = Oficina Nacional de Estadisticas</a:t>
          </a:r>
          <a:endParaRPr lang="es-DO" sz="11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showGridLines="0" tabSelected="1" zoomScaleNormal="100" workbookViewId="0">
      <selection activeCell="J17" sqref="J17"/>
    </sheetView>
  </sheetViews>
  <sheetFormatPr baseColWidth="10" defaultRowHeight="14.4" x14ac:dyDescent="0.3"/>
  <cols>
    <col min="1" max="1" width="2.33203125" customWidth="1"/>
    <col min="2" max="2" width="26.5546875" customWidth="1"/>
    <col min="3" max="3" width="21.33203125" customWidth="1"/>
    <col min="4" max="6" width="14.5546875" customWidth="1"/>
    <col min="7" max="7" width="17.44140625" customWidth="1"/>
  </cols>
  <sheetData>
    <row r="2" spans="1:7" ht="15.6" x14ac:dyDescent="0.3">
      <c r="B2" s="69" t="s">
        <v>29</v>
      </c>
      <c r="C2" s="69"/>
      <c r="D2" s="69"/>
      <c r="E2" s="69"/>
      <c r="F2" s="69"/>
      <c r="G2" s="69"/>
    </row>
    <row r="3" spans="1:7" ht="15.6" x14ac:dyDescent="0.3">
      <c r="B3" s="69" t="s">
        <v>28</v>
      </c>
      <c r="C3" s="69"/>
      <c r="D3" s="69"/>
      <c r="E3" s="69"/>
      <c r="F3" s="69"/>
      <c r="G3" s="69"/>
    </row>
    <row r="4" spans="1:7" ht="15.6" x14ac:dyDescent="0.3">
      <c r="B4" s="69" t="s">
        <v>53</v>
      </c>
      <c r="C4" s="69"/>
      <c r="D4" s="69"/>
      <c r="E4" s="69"/>
      <c r="F4" s="69"/>
      <c r="G4" s="69"/>
    </row>
    <row r="5" spans="1:7" ht="15.6" x14ac:dyDescent="0.3">
      <c r="B5" s="69" t="s">
        <v>52</v>
      </c>
      <c r="C5" s="69"/>
      <c r="D5" s="69"/>
      <c r="E5" s="69"/>
      <c r="F5" s="69"/>
      <c r="G5" s="69"/>
    </row>
    <row r="6" spans="1:7" ht="9" customHeight="1" x14ac:dyDescent="0.3">
      <c r="B6" s="9"/>
      <c r="C6" s="10"/>
      <c r="D6" s="10"/>
      <c r="E6" s="10"/>
      <c r="F6" s="10"/>
      <c r="G6" s="10"/>
    </row>
    <row r="7" spans="1:7" ht="16.2" thickBot="1" x14ac:dyDescent="0.35">
      <c r="B7" s="69" t="s">
        <v>55</v>
      </c>
      <c r="C7" s="69"/>
      <c r="D7" s="69"/>
      <c r="E7" s="69"/>
      <c r="F7" s="69"/>
      <c r="G7" s="69"/>
    </row>
    <row r="8" spans="1:7" ht="19.5" customHeight="1" thickTop="1" thickBot="1" x14ac:dyDescent="0.35">
      <c r="B8" s="70" t="s">
        <v>40</v>
      </c>
      <c r="C8" s="71"/>
      <c r="D8" s="71"/>
      <c r="E8" s="71"/>
      <c r="F8" s="71"/>
      <c r="G8" s="72"/>
    </row>
    <row r="9" spans="1:7" ht="19.5" customHeight="1" thickTop="1" thickBot="1" x14ac:dyDescent="0.35">
      <c r="B9" s="74" t="s">
        <v>7</v>
      </c>
      <c r="C9" s="76" t="s">
        <v>26</v>
      </c>
      <c r="D9" s="73" t="s">
        <v>47</v>
      </c>
      <c r="E9" s="73"/>
      <c r="F9" s="73"/>
      <c r="G9" s="42"/>
    </row>
    <row r="10" spans="1:7" s="2" customFormat="1" ht="41.25" customHeight="1" thickTop="1" thickBot="1" x14ac:dyDescent="0.35">
      <c r="A10" s="44"/>
      <c r="B10" s="75"/>
      <c r="C10" s="77"/>
      <c r="D10" s="43" t="s">
        <v>56</v>
      </c>
      <c r="E10" s="23" t="s">
        <v>58</v>
      </c>
      <c r="F10" s="43" t="s">
        <v>57</v>
      </c>
      <c r="G10" s="15" t="s">
        <v>48</v>
      </c>
    </row>
    <row r="11" spans="1:7" ht="15" thickTop="1" x14ac:dyDescent="0.3">
      <c r="B11" s="78" t="s">
        <v>24</v>
      </c>
      <c r="C11" s="11" t="s">
        <v>9</v>
      </c>
      <c r="D11" s="30">
        <v>705733.35999999987</v>
      </c>
      <c r="E11" s="46">
        <v>699864.30999999982</v>
      </c>
      <c r="F11" s="46">
        <v>697731.57</v>
      </c>
      <c r="G11" s="47">
        <f>SUM(D11:F11)</f>
        <v>2103329.2399999998</v>
      </c>
    </row>
    <row r="12" spans="1:7" ht="15" thickBot="1" x14ac:dyDescent="0.35">
      <c r="B12" s="79"/>
      <c r="C12" s="45" t="s">
        <v>50</v>
      </c>
      <c r="D12" s="28">
        <f>SUM(D11)</f>
        <v>705733.35999999987</v>
      </c>
      <c r="E12" s="28">
        <f t="shared" ref="E12:F12" si="0">SUM(E11)</f>
        <v>699864.30999999982</v>
      </c>
      <c r="F12" s="28">
        <f t="shared" si="0"/>
        <v>697731.57</v>
      </c>
      <c r="G12" s="48">
        <f>SUM(D12:F12)</f>
        <v>2103329.2399999998</v>
      </c>
    </row>
    <row r="13" spans="1:7" x14ac:dyDescent="0.3">
      <c r="B13" s="80" t="s">
        <v>25</v>
      </c>
      <c r="C13" s="12" t="s">
        <v>12</v>
      </c>
      <c r="D13" s="27">
        <v>3966100.34</v>
      </c>
      <c r="E13" s="33">
        <v>3957060.32</v>
      </c>
      <c r="F13" s="33">
        <v>3802710.36</v>
      </c>
      <c r="G13" s="49">
        <f>SUM(D13:F13)</f>
        <v>11725871.02</v>
      </c>
    </row>
    <row r="14" spans="1:7" ht="15" customHeight="1" x14ac:dyDescent="0.3">
      <c r="B14" s="81"/>
      <c r="C14" s="13" t="s">
        <v>13</v>
      </c>
      <c r="D14" s="27">
        <v>771611.03999999992</v>
      </c>
      <c r="E14" s="34">
        <v>923866.56</v>
      </c>
      <c r="F14" s="34">
        <v>783241.91999999993</v>
      </c>
      <c r="G14" s="50">
        <f t="shared" ref="G14:G16" si="1">SUM(D14:F14)</f>
        <v>2478719.52</v>
      </c>
    </row>
    <row r="15" spans="1:7" ht="13.5" customHeight="1" x14ac:dyDescent="0.3">
      <c r="B15" s="81"/>
      <c r="C15" s="13" t="s">
        <v>27</v>
      </c>
      <c r="D15" s="27">
        <v>1382562.48</v>
      </c>
      <c r="E15" s="34">
        <v>1837333.41</v>
      </c>
      <c r="F15" s="34">
        <v>2008923.5200000003</v>
      </c>
      <c r="G15" s="51">
        <f t="shared" si="1"/>
        <v>5228819.41</v>
      </c>
    </row>
    <row r="16" spans="1:7" x14ac:dyDescent="0.3">
      <c r="B16" s="81"/>
      <c r="C16" s="11" t="s">
        <v>14</v>
      </c>
      <c r="D16" s="27">
        <v>1726968.6700000002</v>
      </c>
      <c r="E16" s="34">
        <v>2032602.3</v>
      </c>
      <c r="F16" s="34">
        <v>2000604.31</v>
      </c>
      <c r="G16" s="51">
        <f t="shared" si="1"/>
        <v>5760175.2800000003</v>
      </c>
    </row>
    <row r="17" spans="2:7" ht="15" thickBot="1" x14ac:dyDescent="0.35">
      <c r="B17" s="79"/>
      <c r="C17" s="45" t="s">
        <v>50</v>
      </c>
      <c r="D17" s="28">
        <f>SUM(D13:D16)</f>
        <v>7847242.5299999993</v>
      </c>
      <c r="E17" s="28">
        <f t="shared" ref="E17:F17" si="2">SUM(E13:E16)</f>
        <v>8750862.5899999999</v>
      </c>
      <c r="F17" s="28">
        <f t="shared" si="2"/>
        <v>8595480.1099999994</v>
      </c>
      <c r="G17" s="52">
        <f>SUM(D17:F17)</f>
        <v>25193585.229999997</v>
      </c>
    </row>
    <row r="18" spans="2:7" x14ac:dyDescent="0.3">
      <c r="B18" s="80" t="s">
        <v>41</v>
      </c>
      <c r="C18" s="14" t="s">
        <v>15</v>
      </c>
      <c r="D18" s="27">
        <v>10398893.760000002</v>
      </c>
      <c r="E18" s="27">
        <v>10887917.760000002</v>
      </c>
      <c r="F18" s="33">
        <v>10581024.960000001</v>
      </c>
      <c r="G18" s="49">
        <f>SUM(D18:F18)</f>
        <v>31867836.480000004</v>
      </c>
    </row>
    <row r="19" spans="2:7" x14ac:dyDescent="0.3">
      <c r="B19" s="81"/>
      <c r="C19" s="13" t="s">
        <v>0</v>
      </c>
      <c r="D19" s="27">
        <v>1434283.2000000002</v>
      </c>
      <c r="E19" s="27">
        <v>1434283.2000000002</v>
      </c>
      <c r="F19" s="34">
        <v>1434283.2000000002</v>
      </c>
      <c r="G19" s="51">
        <f t="shared" ref="G19:G21" si="3">SUM(D19:F19)</f>
        <v>4302849.6000000006</v>
      </c>
    </row>
    <row r="20" spans="2:7" x14ac:dyDescent="0.3">
      <c r="B20" s="81"/>
      <c r="C20" s="13" t="s">
        <v>8</v>
      </c>
      <c r="D20" s="27">
        <v>687859.91</v>
      </c>
      <c r="E20" s="27">
        <v>667375.96</v>
      </c>
      <c r="F20" s="34">
        <v>644866.62</v>
      </c>
      <c r="G20" s="50">
        <f t="shared" si="3"/>
        <v>2000102.4900000002</v>
      </c>
    </row>
    <row r="21" spans="2:7" ht="17.25" customHeight="1" x14ac:dyDescent="0.3">
      <c r="B21" s="81"/>
      <c r="C21" s="11" t="s">
        <v>16</v>
      </c>
      <c r="D21" s="27">
        <v>1132413.4099999999</v>
      </c>
      <c r="E21" s="27">
        <v>1160950.9899999998</v>
      </c>
      <c r="F21" s="34">
        <v>1132616.8999999999</v>
      </c>
      <c r="G21" s="50">
        <f t="shared" si="3"/>
        <v>3425981.2999999993</v>
      </c>
    </row>
    <row r="22" spans="2:7" ht="15" thickBot="1" x14ac:dyDescent="0.35">
      <c r="B22" s="79"/>
      <c r="C22" s="45" t="s">
        <v>50</v>
      </c>
      <c r="D22" s="28">
        <f>SUM(D18:D21)</f>
        <v>13653450.280000001</v>
      </c>
      <c r="E22" s="28">
        <f t="shared" ref="E22:F22" si="4">SUM(E18:E21)</f>
        <v>14150527.910000002</v>
      </c>
      <c r="F22" s="28">
        <f t="shared" si="4"/>
        <v>13792791.68</v>
      </c>
      <c r="G22" s="53">
        <f>SUM(D22:F22)</f>
        <v>41596769.870000005</v>
      </c>
    </row>
    <row r="23" spans="2:7" x14ac:dyDescent="0.3">
      <c r="B23" s="80" t="s">
        <v>42</v>
      </c>
      <c r="C23" s="12" t="s">
        <v>18</v>
      </c>
      <c r="D23" s="27">
        <v>5505050.3079999993</v>
      </c>
      <c r="E23" s="27">
        <v>5519083.527999999</v>
      </c>
      <c r="F23" s="54">
        <v>5477001.108</v>
      </c>
      <c r="G23" s="55">
        <f>SUM(D23:F23)</f>
        <v>16501134.943999998</v>
      </c>
    </row>
    <row r="24" spans="2:7" x14ac:dyDescent="0.3">
      <c r="B24" s="81"/>
      <c r="C24" s="13" t="s">
        <v>2</v>
      </c>
      <c r="D24" s="27">
        <v>2168914.3339354838</v>
      </c>
      <c r="E24" s="27">
        <v>2185330.3339354838</v>
      </c>
      <c r="F24" s="34">
        <v>2192170.3339354838</v>
      </c>
      <c r="G24" s="56">
        <f t="shared" ref="G24:G25" si="5">SUM(D24:F24)</f>
        <v>6546415.001806451</v>
      </c>
    </row>
    <row r="25" spans="2:7" x14ac:dyDescent="0.3">
      <c r="B25" s="81"/>
      <c r="C25" s="11" t="s">
        <v>17</v>
      </c>
      <c r="D25" s="27">
        <v>456640.50599999999</v>
      </c>
      <c r="E25" s="27">
        <v>466684.35600000003</v>
      </c>
      <c r="F25" s="34">
        <v>463450.40599999996</v>
      </c>
      <c r="G25" s="50">
        <f t="shared" si="5"/>
        <v>1386775.2679999999</v>
      </c>
    </row>
    <row r="26" spans="2:7" ht="15" thickBot="1" x14ac:dyDescent="0.35">
      <c r="B26" s="79"/>
      <c r="C26" s="45" t="s">
        <v>50</v>
      </c>
      <c r="D26" s="28">
        <f>SUM(D23:D25)</f>
        <v>8130605.1479354827</v>
      </c>
      <c r="E26" s="28">
        <f t="shared" ref="E26:F26" si="6">SUM(E23:E25)</f>
        <v>8171098.217935483</v>
      </c>
      <c r="F26" s="28">
        <f t="shared" si="6"/>
        <v>8132621.8479354829</v>
      </c>
      <c r="G26" s="53">
        <f>SUM(D26:F26)</f>
        <v>24434325.21380645</v>
      </c>
    </row>
    <row r="27" spans="2:7" x14ac:dyDescent="0.3">
      <c r="B27" s="80" t="s">
        <v>43</v>
      </c>
      <c r="C27" s="14" t="s">
        <v>6</v>
      </c>
      <c r="D27" s="27">
        <v>5286351.6000000015</v>
      </c>
      <c r="E27" s="27">
        <v>5696077.6799999997</v>
      </c>
      <c r="F27" s="33">
        <v>5581662.4800000004</v>
      </c>
      <c r="G27" s="49">
        <f>SUM(D27:F27)</f>
        <v>16564091.760000002</v>
      </c>
    </row>
    <row r="28" spans="2:7" x14ac:dyDescent="0.3">
      <c r="B28" s="81"/>
      <c r="C28" s="13" t="s">
        <v>19</v>
      </c>
      <c r="D28" s="27">
        <v>206064.75</v>
      </c>
      <c r="E28" s="27">
        <v>213870.11000000002</v>
      </c>
      <c r="F28" s="34">
        <v>207908.68</v>
      </c>
      <c r="G28" s="50">
        <f t="shared" ref="G28:G30" si="7">SUM(D28:F28)</f>
        <v>627843.54</v>
      </c>
    </row>
    <row r="29" spans="2:7" x14ac:dyDescent="0.3">
      <c r="B29" s="81"/>
      <c r="C29" s="13" t="s">
        <v>20</v>
      </c>
      <c r="D29" s="27">
        <v>691060.12</v>
      </c>
      <c r="E29" s="27">
        <v>748200.11099999992</v>
      </c>
      <c r="F29" s="34">
        <v>742353.54499999993</v>
      </c>
      <c r="G29" s="50">
        <f t="shared" si="7"/>
        <v>2181613.7759999996</v>
      </c>
    </row>
    <row r="30" spans="2:7" ht="14.25" customHeight="1" x14ac:dyDescent="0.3">
      <c r="B30" s="81"/>
      <c r="C30" s="11" t="s">
        <v>21</v>
      </c>
      <c r="D30" s="27">
        <v>467175.80741935479</v>
      </c>
      <c r="E30" s="27">
        <v>474618.82741935481</v>
      </c>
      <c r="F30" s="34">
        <v>467175.80741935479</v>
      </c>
      <c r="G30" s="56">
        <f t="shared" si="7"/>
        <v>1408970.4422580644</v>
      </c>
    </row>
    <row r="31" spans="2:7" ht="15" thickBot="1" x14ac:dyDescent="0.35">
      <c r="B31" s="79"/>
      <c r="C31" s="45" t="s">
        <v>50</v>
      </c>
      <c r="D31" s="28">
        <f>SUM(D27:D30)</f>
        <v>6650652.2774193566</v>
      </c>
      <c r="E31" s="28">
        <f t="shared" ref="E31:F31" si="8">SUM(E27:E30)</f>
        <v>7132766.7284193542</v>
      </c>
      <c r="F31" s="28">
        <f t="shared" si="8"/>
        <v>6999100.5124193551</v>
      </c>
      <c r="G31" s="52">
        <f>SUM(D31:F31)</f>
        <v>20782519.518258065</v>
      </c>
    </row>
    <row r="32" spans="2:7" x14ac:dyDescent="0.3">
      <c r="B32" s="80" t="s">
        <v>44</v>
      </c>
      <c r="C32" s="12" t="s">
        <v>1</v>
      </c>
      <c r="D32" s="27">
        <v>2727594.8166666664</v>
      </c>
      <c r="E32" s="27">
        <v>2737635.9366666665</v>
      </c>
      <c r="F32" s="54">
        <v>2729564.7366666663</v>
      </c>
      <c r="G32" s="49">
        <f t="shared" ref="G32:G39" si="9">SUM(D32:F32)</f>
        <v>8194795.4899999993</v>
      </c>
    </row>
    <row r="33" spans="2:7" x14ac:dyDescent="0.3">
      <c r="B33" s="81"/>
      <c r="C33" s="11" t="s">
        <v>10</v>
      </c>
      <c r="D33" s="27">
        <v>3854720.9199999995</v>
      </c>
      <c r="E33" s="27">
        <v>3827315.8299999996</v>
      </c>
      <c r="F33" s="34">
        <v>3825754.06</v>
      </c>
      <c r="G33" s="51">
        <f t="shared" si="9"/>
        <v>11507790.809999999</v>
      </c>
    </row>
    <row r="34" spans="2:7" x14ac:dyDescent="0.3">
      <c r="B34" s="81"/>
      <c r="C34" s="11" t="s">
        <v>54</v>
      </c>
      <c r="D34" s="27">
        <v>335608.27999999997</v>
      </c>
      <c r="E34" s="27">
        <v>467035.13</v>
      </c>
      <c r="F34" s="34">
        <v>464016.86399999994</v>
      </c>
      <c r="G34" s="50">
        <f t="shared" si="9"/>
        <v>1266660.2739999997</v>
      </c>
    </row>
    <row r="35" spans="2:7" ht="15" thickBot="1" x14ac:dyDescent="0.35">
      <c r="B35" s="79"/>
      <c r="C35" s="45" t="s">
        <v>50</v>
      </c>
      <c r="D35" s="28">
        <f>SUM(D32:D34)</f>
        <v>6917924.0166666666</v>
      </c>
      <c r="E35" s="28">
        <f t="shared" ref="E35:F35" si="10">SUM(E32:E34)</f>
        <v>7031986.8966666656</v>
      </c>
      <c r="F35" s="28">
        <f t="shared" si="10"/>
        <v>7019335.6606666669</v>
      </c>
      <c r="G35" s="53">
        <f>SUM(D35:F35)</f>
        <v>20969246.574000001</v>
      </c>
    </row>
    <row r="36" spans="2:7" ht="15" customHeight="1" x14ac:dyDescent="0.3">
      <c r="B36" s="80" t="s">
        <v>45</v>
      </c>
      <c r="C36" s="14" t="s">
        <v>22</v>
      </c>
      <c r="D36" s="27">
        <v>880551.36</v>
      </c>
      <c r="E36" s="27">
        <v>880551.36</v>
      </c>
      <c r="F36" s="54">
        <v>880551.36</v>
      </c>
      <c r="G36" s="55">
        <f t="shared" si="9"/>
        <v>2641654.08</v>
      </c>
    </row>
    <row r="37" spans="2:7" ht="15" customHeight="1" x14ac:dyDescent="0.3">
      <c r="B37" s="81"/>
      <c r="C37" s="11" t="s">
        <v>4</v>
      </c>
      <c r="D37" s="27">
        <v>1013896.34</v>
      </c>
      <c r="E37" s="27">
        <v>1033318.77</v>
      </c>
      <c r="F37" s="34">
        <v>1059270.48</v>
      </c>
      <c r="G37" s="56">
        <f t="shared" si="9"/>
        <v>3106485.59</v>
      </c>
    </row>
    <row r="38" spans="2:7" ht="15" thickBot="1" x14ac:dyDescent="0.35">
      <c r="B38" s="79"/>
      <c r="C38" s="45" t="s">
        <v>50</v>
      </c>
      <c r="D38" s="28">
        <f>SUM(D36:D37)</f>
        <v>1894447.7</v>
      </c>
      <c r="E38" s="28">
        <f t="shared" ref="E38:F38" si="11">SUM(E36:E37)</f>
        <v>1913870.13</v>
      </c>
      <c r="F38" s="28">
        <f t="shared" si="11"/>
        <v>1939821.8399999999</v>
      </c>
      <c r="G38" s="52">
        <f>SUM(D38:F38)</f>
        <v>5748139.6699999999</v>
      </c>
    </row>
    <row r="39" spans="2:7" ht="15" customHeight="1" x14ac:dyDescent="0.3">
      <c r="B39" s="80" t="s">
        <v>46</v>
      </c>
      <c r="C39" s="14" t="s">
        <v>23</v>
      </c>
      <c r="D39" s="27">
        <v>1105418.8799999999</v>
      </c>
      <c r="E39" s="27">
        <v>1123312.3199999998</v>
      </c>
      <c r="F39" s="54">
        <v>1105418.8799999999</v>
      </c>
      <c r="G39" s="55">
        <f t="shared" si="9"/>
        <v>3334150.0799999996</v>
      </c>
    </row>
    <row r="40" spans="2:7" ht="21" customHeight="1" x14ac:dyDescent="0.3">
      <c r="B40" s="81"/>
      <c r="C40" s="13" t="s">
        <v>5</v>
      </c>
      <c r="D40" s="27">
        <v>473640.26</v>
      </c>
      <c r="E40" s="27">
        <v>477487.76</v>
      </c>
      <c r="F40" s="34">
        <v>473794.16000000003</v>
      </c>
      <c r="G40" s="56">
        <f t="shared" ref="G40:G41" si="12">SUM(D40:F40)</f>
        <v>1424922.1800000002</v>
      </c>
    </row>
    <row r="41" spans="2:7" x14ac:dyDescent="0.3">
      <c r="B41" s="81"/>
      <c r="C41" s="13" t="s">
        <v>3</v>
      </c>
      <c r="D41" s="27">
        <v>1419764.17</v>
      </c>
      <c r="E41" s="34">
        <v>1456914.1199999999</v>
      </c>
      <c r="F41" s="34">
        <v>1429305.97</v>
      </c>
      <c r="G41" s="51">
        <f t="shared" si="12"/>
        <v>4305984.26</v>
      </c>
    </row>
    <row r="42" spans="2:7" ht="15" thickBot="1" x14ac:dyDescent="0.35">
      <c r="B42" s="85"/>
      <c r="C42" s="45" t="s">
        <v>50</v>
      </c>
      <c r="D42" s="29">
        <f>SUM(D39:D41)</f>
        <v>2998823.3099999996</v>
      </c>
      <c r="E42" s="29">
        <f t="shared" ref="E42:F42" si="13">SUM(E39:E41)</f>
        <v>3057714.1999999997</v>
      </c>
      <c r="F42" s="29">
        <f t="shared" si="13"/>
        <v>3008519.01</v>
      </c>
      <c r="G42" s="57">
        <f>SUM(D42:F42)</f>
        <v>9065056.5199999996</v>
      </c>
    </row>
    <row r="43" spans="2:7" ht="16.5" customHeight="1" thickTop="1" thickBot="1" x14ac:dyDescent="0.35">
      <c r="B43" s="83" t="s">
        <v>49</v>
      </c>
      <c r="C43" s="84"/>
      <c r="D43" s="17">
        <f>SUM(D12,D17,D22,D26,D31,D35,D38,D42)</f>
        <v>48798878.622021511</v>
      </c>
      <c r="E43" s="17">
        <f>SUM(E12,E17,E22,E26,E31,E35,E38,E42)</f>
        <v>50908690.983021513</v>
      </c>
      <c r="F43" s="17">
        <f>SUM(F12,F17,F22,F26,F31,F35,F38,F42)</f>
        <v>50185402.231021501</v>
      </c>
      <c r="G43" s="16">
        <f>SUM(G12,G17,G22,G26,G31,G35,G38,G42)</f>
        <v>149892971.83606452</v>
      </c>
    </row>
    <row r="44" spans="2:7" ht="15" thickTop="1" x14ac:dyDescent="0.3">
      <c r="D44" s="1"/>
      <c r="E44" s="1"/>
      <c r="F44" s="1"/>
      <c r="G44" s="1"/>
    </row>
    <row r="45" spans="2:7" x14ac:dyDescent="0.3">
      <c r="D45" s="1"/>
      <c r="E45" s="1"/>
      <c r="F45" s="1"/>
    </row>
    <row r="46" spans="2:7" ht="15" customHeight="1" x14ac:dyDescent="0.3"/>
    <row r="47" spans="2:7" ht="15" customHeight="1" x14ac:dyDescent="0.3">
      <c r="C47" s="82"/>
      <c r="D47" s="82"/>
      <c r="E47" s="82"/>
      <c r="F47" s="82"/>
      <c r="G47" s="82"/>
    </row>
    <row r="48" spans="2:7" ht="15.6" x14ac:dyDescent="0.3">
      <c r="C48" s="69"/>
      <c r="D48" s="69"/>
      <c r="E48" s="69"/>
      <c r="F48" s="69"/>
      <c r="G48" s="69"/>
    </row>
    <row r="49" spans="2:7" ht="15.6" x14ac:dyDescent="0.3">
      <c r="C49" s="69"/>
      <c r="D49" s="69"/>
      <c r="E49" s="69"/>
      <c r="F49" s="69"/>
      <c r="G49" s="69"/>
    </row>
    <row r="51" spans="2:7" ht="15.75" customHeight="1" x14ac:dyDescent="0.3"/>
    <row r="52" spans="2:7" ht="15.75" customHeight="1" x14ac:dyDescent="0.3"/>
    <row r="53" spans="2:7" s="3" customFormat="1" ht="12.75" customHeight="1" x14ac:dyDescent="0.3">
      <c r="B53"/>
      <c r="C53"/>
      <c r="D53"/>
      <c r="E53"/>
      <c r="F53"/>
      <c r="G53"/>
    </row>
    <row r="54" spans="2:7" ht="15" customHeight="1" x14ac:dyDescent="0.3"/>
    <row r="55" spans="2:7" ht="14.25" customHeight="1" x14ac:dyDescent="0.3"/>
    <row r="56" spans="2:7" ht="15.75" customHeight="1" x14ac:dyDescent="0.3"/>
  </sheetData>
  <mergeCells count="21">
    <mergeCell ref="B13:B17"/>
    <mergeCell ref="B18:B22"/>
    <mergeCell ref="B27:B31"/>
    <mergeCell ref="C49:G49"/>
    <mergeCell ref="C47:G47"/>
    <mergeCell ref="C48:G48"/>
    <mergeCell ref="B43:C43"/>
    <mergeCell ref="B32:B35"/>
    <mergeCell ref="B36:B38"/>
    <mergeCell ref="B39:B42"/>
    <mergeCell ref="B23:B26"/>
    <mergeCell ref="B8:G8"/>
    <mergeCell ref="D9:F9"/>
    <mergeCell ref="B9:B10"/>
    <mergeCell ref="C9:C10"/>
    <mergeCell ref="B11:B12"/>
    <mergeCell ref="B7:G7"/>
    <mergeCell ref="B2:G2"/>
    <mergeCell ref="B3:G3"/>
    <mergeCell ref="B4:G4"/>
    <mergeCell ref="B5:G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98"/>
  <sheetViews>
    <sheetView zoomScaleNormal="100" workbookViewId="0">
      <selection activeCell="H24" sqref="H24"/>
    </sheetView>
  </sheetViews>
  <sheetFormatPr baseColWidth="10" defaultColWidth="9.109375" defaultRowHeight="14.4" x14ac:dyDescent="0.3"/>
  <cols>
    <col min="1" max="1" width="2.5546875" customWidth="1"/>
    <col min="2" max="2" width="25.33203125" customWidth="1"/>
    <col min="3" max="3" width="19.33203125" customWidth="1"/>
    <col min="4" max="6" width="17.88671875" customWidth="1"/>
    <col min="7" max="7" width="18.6640625" customWidth="1"/>
  </cols>
  <sheetData>
    <row r="1" spans="1:137" ht="15.6" x14ac:dyDescent="0.3">
      <c r="A1" s="37"/>
      <c r="B1" s="86"/>
      <c r="C1" s="86"/>
      <c r="D1" s="86"/>
      <c r="E1" s="86"/>
      <c r="F1" s="86"/>
      <c r="G1" s="8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</row>
    <row r="2" spans="1:137" ht="15.6" x14ac:dyDescent="0.3">
      <c r="A2" s="37"/>
      <c r="B2" s="86" t="s">
        <v>29</v>
      </c>
      <c r="C2" s="86"/>
      <c r="D2" s="86"/>
      <c r="E2" s="86"/>
      <c r="F2" s="86"/>
      <c r="G2" s="8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</row>
    <row r="3" spans="1:137" ht="15.6" x14ac:dyDescent="0.3">
      <c r="A3" s="37"/>
      <c r="B3" s="86" t="s">
        <v>28</v>
      </c>
      <c r="C3" s="86"/>
      <c r="D3" s="86"/>
      <c r="E3" s="86"/>
      <c r="F3" s="86"/>
      <c r="G3" s="8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</row>
    <row r="4" spans="1:137" ht="15.6" x14ac:dyDescent="0.3">
      <c r="A4" s="37"/>
      <c r="B4" s="86" t="s">
        <v>53</v>
      </c>
      <c r="C4" s="86"/>
      <c r="D4" s="86"/>
      <c r="E4" s="86"/>
      <c r="F4" s="86"/>
      <c r="G4" s="8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</row>
    <row r="5" spans="1:137" ht="15.6" x14ac:dyDescent="0.3">
      <c r="A5" s="37"/>
      <c r="B5" s="86" t="s">
        <v>52</v>
      </c>
      <c r="C5" s="86"/>
      <c r="D5" s="86"/>
      <c r="E5" s="86"/>
      <c r="F5" s="86"/>
      <c r="G5" s="8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</row>
    <row r="6" spans="1:137" ht="15.6" x14ac:dyDescent="0.3">
      <c r="A6" s="37"/>
      <c r="B6" s="86"/>
      <c r="C6" s="86"/>
      <c r="D6" s="86"/>
      <c r="E6" s="86"/>
      <c r="F6" s="86"/>
      <c r="G6" s="8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</row>
    <row r="7" spans="1:137" ht="15.6" x14ac:dyDescent="0.3">
      <c r="A7" s="37"/>
      <c r="B7" s="86" t="s">
        <v>55</v>
      </c>
      <c r="C7" s="86"/>
      <c r="D7" s="86"/>
      <c r="E7" s="86"/>
      <c r="F7" s="86"/>
      <c r="G7" s="8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</row>
    <row r="8" spans="1:137" ht="9.9" customHeight="1" thickBot="1" x14ac:dyDescent="0.35">
      <c r="A8" s="37"/>
      <c r="B8" s="58"/>
      <c r="C8" s="58"/>
      <c r="D8" s="58"/>
      <c r="E8" s="58"/>
      <c r="F8" s="58"/>
      <c r="G8" s="5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</row>
    <row r="9" spans="1:137" ht="15.75" customHeight="1" thickTop="1" x14ac:dyDescent="0.3">
      <c r="A9" s="37"/>
      <c r="B9" s="87" t="s">
        <v>30</v>
      </c>
      <c r="C9" s="89" t="s">
        <v>31</v>
      </c>
      <c r="D9" s="91" t="s">
        <v>56</v>
      </c>
      <c r="E9" s="91" t="s">
        <v>58</v>
      </c>
      <c r="F9" s="95" t="s">
        <v>57</v>
      </c>
      <c r="G9" s="93" t="s">
        <v>48</v>
      </c>
      <c r="H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</row>
    <row r="10" spans="1:137" s="4" customFormat="1" ht="16.5" customHeight="1" thickBot="1" x14ac:dyDescent="0.3">
      <c r="A10" s="59"/>
      <c r="B10" s="88"/>
      <c r="C10" s="90"/>
      <c r="D10" s="92"/>
      <c r="E10" s="92"/>
      <c r="F10" s="96"/>
      <c r="G10" s="94"/>
      <c r="H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</row>
    <row r="11" spans="1:137" s="4" customFormat="1" ht="15" thickTop="1" thickBot="1" x14ac:dyDescent="0.3">
      <c r="A11" s="59"/>
      <c r="B11" s="26" t="s">
        <v>32</v>
      </c>
      <c r="C11" s="25" t="s">
        <v>9</v>
      </c>
      <c r="D11" s="31">
        <f>'Abril-Junio'!D11</f>
        <v>705733.35999999987</v>
      </c>
      <c r="E11" s="31">
        <v>699864.30999999982</v>
      </c>
      <c r="F11" s="31">
        <f>'Abril-Junio'!F11</f>
        <v>697731.57</v>
      </c>
      <c r="G11" s="60">
        <f>SUM(D11+E11+F11)</f>
        <v>2103329.2399999998</v>
      </c>
      <c r="H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</row>
    <row r="12" spans="1:137" s="4" customFormat="1" ht="13.8" x14ac:dyDescent="0.25">
      <c r="A12" s="59"/>
      <c r="B12" s="98" t="s">
        <v>33</v>
      </c>
      <c r="C12" s="6" t="s">
        <v>12</v>
      </c>
      <c r="D12" s="54">
        <f>'Abril-Junio'!D13</f>
        <v>3966100.34</v>
      </c>
      <c r="E12" s="32">
        <v>3957060.32</v>
      </c>
      <c r="F12" s="54">
        <f>'Abril-Junio'!F13</f>
        <v>3802710.36</v>
      </c>
      <c r="G12" s="61">
        <f t="shared" ref="G12:G28" si="0">SUM(D12+E12+F12)</f>
        <v>11725871.02</v>
      </c>
      <c r="H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</row>
    <row r="13" spans="1:137" s="4" customFormat="1" ht="13.8" x14ac:dyDescent="0.25">
      <c r="A13" s="59"/>
      <c r="B13" s="99"/>
      <c r="C13" s="6" t="s">
        <v>13</v>
      </c>
      <c r="D13" s="34">
        <f>'Abril-Junio'!D14</f>
        <v>771611.03999999992</v>
      </c>
      <c r="E13" s="34">
        <v>923866.56</v>
      </c>
      <c r="F13" s="34">
        <f>'Abril-Junio'!F14</f>
        <v>783241.91999999993</v>
      </c>
      <c r="G13" s="60">
        <f t="shared" si="0"/>
        <v>2478719.52</v>
      </c>
      <c r="H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</row>
    <row r="14" spans="1:137" s="4" customFormat="1" ht="13.8" x14ac:dyDescent="0.25">
      <c r="A14" s="59"/>
      <c r="B14" s="99"/>
      <c r="C14" s="6" t="s">
        <v>27</v>
      </c>
      <c r="D14" s="32">
        <f>'Abril-Junio'!D15</f>
        <v>1382562.48</v>
      </c>
      <c r="E14" s="33">
        <v>1837333.41</v>
      </c>
      <c r="F14" s="34">
        <f>'Abril-Junio'!F15</f>
        <v>2008923.5200000003</v>
      </c>
      <c r="G14" s="62">
        <f t="shared" si="0"/>
        <v>5228819.41</v>
      </c>
      <c r="H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</row>
    <row r="15" spans="1:137" s="4" customFormat="1" thickBot="1" x14ac:dyDescent="0.3">
      <c r="A15" s="59"/>
      <c r="B15" s="100"/>
      <c r="C15" s="21" t="s">
        <v>14</v>
      </c>
      <c r="D15" s="27">
        <f>'Abril-Junio'!D16</f>
        <v>1726968.6700000002</v>
      </c>
      <c r="E15" s="35">
        <v>2032602.3</v>
      </c>
      <c r="F15" s="35">
        <f>'Abril-Junio'!F16</f>
        <v>2000604.31</v>
      </c>
      <c r="G15" s="60">
        <f t="shared" si="0"/>
        <v>5760175.2800000003</v>
      </c>
      <c r="H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</row>
    <row r="16" spans="1:137" s="4" customFormat="1" ht="13.8" x14ac:dyDescent="0.25">
      <c r="A16" s="59"/>
      <c r="B16" s="98" t="s">
        <v>34</v>
      </c>
      <c r="C16" s="22" t="s">
        <v>15</v>
      </c>
      <c r="D16" s="54">
        <f>'Abril-Junio'!D18</f>
        <v>10398893.760000002</v>
      </c>
      <c r="E16" s="33">
        <v>10887917.760000002</v>
      </c>
      <c r="F16" s="32">
        <f>'Abril-Junio'!F18</f>
        <v>10581024.960000001</v>
      </c>
      <c r="G16" s="61">
        <f t="shared" si="0"/>
        <v>31867836.480000004</v>
      </c>
      <c r="H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</row>
    <row r="17" spans="1:63" s="4" customFormat="1" ht="13.8" x14ac:dyDescent="0.25">
      <c r="A17" s="59"/>
      <c r="B17" s="99"/>
      <c r="C17" s="6" t="s">
        <v>0</v>
      </c>
      <c r="D17" s="27">
        <f>'Abril-Junio'!D19</f>
        <v>1434283.2000000002</v>
      </c>
      <c r="E17" s="32">
        <v>1434283.2000000002</v>
      </c>
      <c r="F17" s="27">
        <f>'Abril-Junio'!F19</f>
        <v>1434283.2000000002</v>
      </c>
      <c r="G17" s="63">
        <f t="shared" si="0"/>
        <v>4302849.6000000006</v>
      </c>
      <c r="H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</row>
    <row r="18" spans="1:63" s="4" customFormat="1" ht="13.8" x14ac:dyDescent="0.25">
      <c r="A18" s="59"/>
      <c r="B18" s="99"/>
      <c r="C18" s="6" t="s">
        <v>8</v>
      </c>
      <c r="D18" s="27">
        <f>'Abril-Junio'!D20</f>
        <v>687859.91</v>
      </c>
      <c r="E18" s="34">
        <v>667375.96</v>
      </c>
      <c r="F18" s="27">
        <f>'Abril-Junio'!F20</f>
        <v>644866.62</v>
      </c>
      <c r="G18" s="62">
        <f t="shared" si="0"/>
        <v>2000102.4900000002</v>
      </c>
      <c r="H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</row>
    <row r="19" spans="1:63" s="4" customFormat="1" thickBot="1" x14ac:dyDescent="0.3">
      <c r="A19" s="59"/>
      <c r="B19" s="100"/>
      <c r="C19" s="24" t="s">
        <v>16</v>
      </c>
      <c r="D19" s="35">
        <f>'Abril-Junio'!D21</f>
        <v>1132413.4099999999</v>
      </c>
      <c r="E19" s="35">
        <v>1160950.9899999998</v>
      </c>
      <c r="F19" s="27">
        <f>'Abril-Junio'!F21</f>
        <v>1132616.8999999999</v>
      </c>
      <c r="G19" s="60">
        <f t="shared" si="0"/>
        <v>3425981.2999999993</v>
      </c>
      <c r="H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</row>
    <row r="20" spans="1:63" s="4" customFormat="1" ht="13.8" x14ac:dyDescent="0.25">
      <c r="A20" s="59"/>
      <c r="B20" s="98" t="s">
        <v>35</v>
      </c>
      <c r="C20" s="6" t="s">
        <v>18</v>
      </c>
      <c r="D20" s="33">
        <f>'Abril-Junio'!D23</f>
        <v>5505050.3079999993</v>
      </c>
      <c r="E20" s="33">
        <v>5519083.527999999</v>
      </c>
      <c r="F20" s="54">
        <f>'Abril-Junio'!F23</f>
        <v>5477001.108</v>
      </c>
      <c r="G20" s="61">
        <f t="shared" si="0"/>
        <v>16501134.943999998</v>
      </c>
      <c r="H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</row>
    <row r="21" spans="1:63" s="4" customFormat="1" ht="13.8" x14ac:dyDescent="0.25">
      <c r="A21" s="59"/>
      <c r="B21" s="99"/>
      <c r="C21" s="6" t="s">
        <v>2</v>
      </c>
      <c r="D21" s="32">
        <f>'Abril-Junio'!D24</f>
        <v>2168914.3339354838</v>
      </c>
      <c r="E21" s="32">
        <v>2185330.3339354838</v>
      </c>
      <c r="F21" s="34">
        <f>'Abril-Junio'!F24</f>
        <v>2192170.3339354838</v>
      </c>
      <c r="G21" s="62">
        <f t="shared" si="0"/>
        <v>6546415.001806451</v>
      </c>
      <c r="H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</row>
    <row r="22" spans="1:63" s="4" customFormat="1" thickBot="1" x14ac:dyDescent="0.3">
      <c r="A22" s="59"/>
      <c r="B22" s="100"/>
      <c r="C22" s="24" t="s">
        <v>17</v>
      </c>
      <c r="D22" s="27">
        <f>'Abril-Junio'!D25</f>
        <v>456640.50599999999</v>
      </c>
      <c r="E22" s="35">
        <v>466684.35600000003</v>
      </c>
      <c r="F22" s="32">
        <f>'Abril-Junio'!F25</f>
        <v>463450.40599999996</v>
      </c>
      <c r="G22" s="64">
        <f t="shared" si="0"/>
        <v>1386775.2679999999</v>
      </c>
      <c r="H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</row>
    <row r="23" spans="1:63" s="4" customFormat="1" ht="13.8" x14ac:dyDescent="0.25">
      <c r="A23" s="59"/>
      <c r="B23" s="98" t="s">
        <v>36</v>
      </c>
      <c r="C23" s="6" t="s">
        <v>6</v>
      </c>
      <c r="D23" s="54">
        <f>'Abril-Junio'!D27</f>
        <v>5286351.6000000015</v>
      </c>
      <c r="E23" s="32">
        <v>5696077.6799999997</v>
      </c>
      <c r="F23" s="54">
        <f>'Abril-Junio'!F27</f>
        <v>5581662.4800000004</v>
      </c>
      <c r="G23" s="65">
        <f t="shared" si="0"/>
        <v>16564091.760000002</v>
      </c>
      <c r="H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</row>
    <row r="24" spans="1:63" s="4" customFormat="1" ht="13.8" x14ac:dyDescent="0.25">
      <c r="A24" s="59"/>
      <c r="B24" s="99"/>
      <c r="C24" s="6" t="s">
        <v>19</v>
      </c>
      <c r="D24" s="27">
        <f>'Abril-Junio'!D28</f>
        <v>206064.75</v>
      </c>
      <c r="E24" s="34">
        <v>213870.11000000002</v>
      </c>
      <c r="F24" s="34">
        <f>'Abril-Junio'!F28</f>
        <v>207908.68</v>
      </c>
      <c r="G24" s="62">
        <f t="shared" si="0"/>
        <v>627843.54</v>
      </c>
      <c r="H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</row>
    <row r="25" spans="1:63" s="4" customFormat="1" ht="13.8" x14ac:dyDescent="0.25">
      <c r="A25" s="59"/>
      <c r="B25" s="99"/>
      <c r="C25" s="6" t="s">
        <v>20</v>
      </c>
      <c r="D25" s="27">
        <f>'Abril-Junio'!D29</f>
        <v>691060.12</v>
      </c>
      <c r="E25" s="34">
        <v>748200.11099999992</v>
      </c>
      <c r="F25" s="32">
        <f>'Abril-Junio'!F29</f>
        <v>742353.54499999993</v>
      </c>
      <c r="G25" s="60">
        <f t="shared" si="0"/>
        <v>2181613.7759999996</v>
      </c>
      <c r="H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</row>
    <row r="26" spans="1:63" s="4" customFormat="1" thickBot="1" x14ac:dyDescent="0.3">
      <c r="A26" s="59"/>
      <c r="B26" s="100"/>
      <c r="C26" s="24" t="s">
        <v>21</v>
      </c>
      <c r="D26" s="27">
        <f>'Abril-Junio'!D30</f>
        <v>467175.80741935479</v>
      </c>
      <c r="E26" s="32">
        <v>474618.82741935481</v>
      </c>
      <c r="F26" s="27">
        <f>'Abril-Junio'!F30</f>
        <v>467175.80741935479</v>
      </c>
      <c r="G26" s="64">
        <f t="shared" si="0"/>
        <v>1408970.4422580644</v>
      </c>
      <c r="H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</row>
    <row r="27" spans="1:63" s="4" customFormat="1" ht="13.8" x14ac:dyDescent="0.25">
      <c r="A27" s="59"/>
      <c r="B27" s="98" t="s">
        <v>37</v>
      </c>
      <c r="C27" s="6" t="s">
        <v>1</v>
      </c>
      <c r="D27" s="54">
        <f>'Abril-Junio'!D32</f>
        <v>2727594.8166666664</v>
      </c>
      <c r="E27" s="54">
        <v>2737635.9366666665</v>
      </c>
      <c r="F27" s="54">
        <f>'Abril-Junio'!F32</f>
        <v>2729564.7366666663</v>
      </c>
      <c r="G27" s="65">
        <f t="shared" si="0"/>
        <v>8194795.4899999993</v>
      </c>
      <c r="H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</row>
    <row r="28" spans="1:63" s="4" customFormat="1" ht="13.8" x14ac:dyDescent="0.25">
      <c r="A28" s="59"/>
      <c r="B28" s="99"/>
      <c r="C28" s="19" t="s">
        <v>10</v>
      </c>
      <c r="D28" s="34">
        <f>'Abril-Junio'!D33</f>
        <v>3854720.9199999995</v>
      </c>
      <c r="E28" s="32">
        <v>3827315.8299999996</v>
      </c>
      <c r="F28" s="34">
        <f>'Abril-Junio'!F33</f>
        <v>3825754.06</v>
      </c>
      <c r="G28" s="60">
        <f t="shared" si="0"/>
        <v>11507790.809999999</v>
      </c>
      <c r="H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</row>
    <row r="29" spans="1:63" s="4" customFormat="1" thickBot="1" x14ac:dyDescent="0.3">
      <c r="A29" s="59"/>
      <c r="B29" s="100"/>
      <c r="C29" s="20" t="s">
        <v>11</v>
      </c>
      <c r="D29" s="32">
        <f>'Abril-Junio'!D34</f>
        <v>335608.27999999997</v>
      </c>
      <c r="E29" s="27">
        <v>467035.13</v>
      </c>
      <c r="F29" s="27">
        <f>'Abril-Junio'!F34</f>
        <v>464016.86399999994</v>
      </c>
      <c r="G29" s="64">
        <f t="shared" ref="G29:G34" si="1">SUM(D29+E29+F29)</f>
        <v>1266660.2739999997</v>
      </c>
      <c r="H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</row>
    <row r="30" spans="1:63" s="4" customFormat="1" ht="13.8" x14ac:dyDescent="0.25">
      <c r="A30" s="59"/>
      <c r="B30" s="99" t="s">
        <v>38</v>
      </c>
      <c r="C30" s="18" t="s">
        <v>22</v>
      </c>
      <c r="D30" s="54">
        <f>'Abril-Junio'!D36</f>
        <v>880551.36</v>
      </c>
      <c r="E30" s="54">
        <v>880551.36</v>
      </c>
      <c r="F30" s="54">
        <f>'Abril-Junio'!F36</f>
        <v>880551.36</v>
      </c>
      <c r="G30" s="60">
        <f t="shared" si="1"/>
        <v>2641654.08</v>
      </c>
      <c r="H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</row>
    <row r="31" spans="1:63" s="4" customFormat="1" thickBot="1" x14ac:dyDescent="0.3">
      <c r="A31" s="59"/>
      <c r="B31" s="100"/>
      <c r="C31" s="7" t="s">
        <v>4</v>
      </c>
      <c r="D31" s="35">
        <f>'Abril-Junio'!D37</f>
        <v>1013896.34</v>
      </c>
      <c r="E31" s="27">
        <v>1033318.77</v>
      </c>
      <c r="F31" s="27">
        <f>'Abril-Junio'!F37</f>
        <v>1059270.48</v>
      </c>
      <c r="G31" s="64">
        <f t="shared" si="1"/>
        <v>3106485.59</v>
      </c>
      <c r="H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</row>
    <row r="32" spans="1:63" s="4" customFormat="1" ht="13.8" x14ac:dyDescent="0.25">
      <c r="A32" s="59"/>
      <c r="B32" s="98" t="s">
        <v>39</v>
      </c>
      <c r="C32" s="5" t="s">
        <v>23</v>
      </c>
      <c r="D32" s="32">
        <f>'Abril-Junio'!D39</f>
        <v>1105418.8799999999</v>
      </c>
      <c r="E32" s="54">
        <v>1123312.3199999998</v>
      </c>
      <c r="F32" s="54">
        <f>'Abril-Junio'!F39</f>
        <v>1105418.8799999999</v>
      </c>
      <c r="G32" s="60">
        <f t="shared" si="1"/>
        <v>3334150.0799999996</v>
      </c>
      <c r="H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</row>
    <row r="33" spans="1:63" s="4" customFormat="1" ht="13.8" x14ac:dyDescent="0.25">
      <c r="A33" s="59"/>
      <c r="B33" s="99"/>
      <c r="C33" s="7" t="s">
        <v>5</v>
      </c>
      <c r="D33" s="27">
        <f>'Abril-Junio'!D40</f>
        <v>473640.26</v>
      </c>
      <c r="E33" s="32">
        <v>477487.76</v>
      </c>
      <c r="F33" s="32">
        <f>'Abril-Junio'!F40</f>
        <v>473794.16000000003</v>
      </c>
      <c r="G33" s="63">
        <f t="shared" si="1"/>
        <v>1424922.1800000002</v>
      </c>
      <c r="H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</row>
    <row r="34" spans="1:63" s="4" customFormat="1" thickBot="1" x14ac:dyDescent="0.3">
      <c r="A34" s="59"/>
      <c r="B34" s="100"/>
      <c r="C34" s="8" t="s">
        <v>3</v>
      </c>
      <c r="D34" s="36">
        <f>'Abril-Junio'!D41</f>
        <v>1419764.17</v>
      </c>
      <c r="E34" s="27">
        <v>1456914.1199999999</v>
      </c>
      <c r="F34" s="36">
        <f>'Abril-Junio'!F41</f>
        <v>1429305.97</v>
      </c>
      <c r="G34" s="66">
        <f t="shared" si="1"/>
        <v>4305984.26</v>
      </c>
      <c r="H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</row>
    <row r="35" spans="1:63" s="4" customFormat="1" ht="16.8" thickTop="1" thickBot="1" x14ac:dyDescent="0.35">
      <c r="A35" s="59"/>
      <c r="B35" s="101" t="s">
        <v>51</v>
      </c>
      <c r="C35" s="102"/>
      <c r="D35" s="67">
        <f>SUM(D11:D34)</f>
        <v>48798878.622021511</v>
      </c>
      <c r="E35" s="67">
        <f>SUM(E11:E34)</f>
        <v>50908690.983021505</v>
      </c>
      <c r="F35" s="67">
        <f>SUM(F11:F34)</f>
        <v>50185402.231021501</v>
      </c>
      <c r="G35" s="68">
        <f>SUM(G11:G34)</f>
        <v>149892971.83606455</v>
      </c>
      <c r="H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</row>
    <row r="36" spans="1:63" ht="15" thickTop="1" x14ac:dyDescent="0.3">
      <c r="A36" s="37"/>
      <c r="B36" s="37"/>
      <c r="C36" s="37"/>
      <c r="D36" s="38"/>
      <c r="E36" s="38"/>
      <c r="F36" s="38"/>
      <c r="G36" s="39"/>
      <c r="H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1:63" x14ac:dyDescent="0.3">
      <c r="A37" s="37"/>
      <c r="B37" s="40"/>
      <c r="C37" s="40"/>
      <c r="D37" s="37"/>
      <c r="E37" s="37"/>
      <c r="F37" s="37"/>
      <c r="G37" s="41"/>
      <c r="H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</row>
    <row r="38" spans="1:63" x14ac:dyDescent="0.3">
      <c r="A38" s="37"/>
      <c r="B38" s="103"/>
      <c r="C38" s="103"/>
      <c r="D38" s="37"/>
      <c r="E38" s="37"/>
      <c r="F38" s="37"/>
      <c r="G38" s="41"/>
      <c r="H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1:63" x14ac:dyDescent="0.3">
      <c r="A39" s="37"/>
      <c r="B39" s="103"/>
      <c r="C39" s="103"/>
      <c r="D39" s="37"/>
      <c r="E39" s="37"/>
      <c r="F39" s="37"/>
      <c r="G39" s="41"/>
      <c r="H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</row>
    <row r="40" spans="1:63" x14ac:dyDescent="0.3">
      <c r="A40" s="37"/>
      <c r="B40" s="40"/>
      <c r="C40" s="40"/>
      <c r="D40" s="37"/>
      <c r="E40" s="37"/>
      <c r="F40" s="37"/>
      <c r="G40" s="41"/>
      <c r="H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</row>
    <row r="41" spans="1:63" x14ac:dyDescent="0.3">
      <c r="A41" s="37"/>
      <c r="B41" s="40"/>
      <c r="C41" s="40"/>
      <c r="D41" s="37"/>
      <c r="E41" s="37"/>
      <c r="F41" s="37"/>
      <c r="G41" s="41"/>
      <c r="H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</row>
    <row r="42" spans="1:63" x14ac:dyDescent="0.3">
      <c r="A42" s="37"/>
      <c r="B42" s="40"/>
      <c r="C42" s="40"/>
      <c r="D42" s="37"/>
      <c r="E42" s="37"/>
      <c r="F42" s="37"/>
      <c r="G42" s="41"/>
      <c r="H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</row>
    <row r="43" spans="1:63" x14ac:dyDescent="0.3">
      <c r="A43" s="37"/>
      <c r="B43" s="37"/>
      <c r="C43" s="37"/>
      <c r="D43" s="37"/>
      <c r="E43" s="37"/>
      <c r="F43" s="37"/>
      <c r="G43" s="37"/>
      <c r="H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</row>
    <row r="44" spans="1:63" x14ac:dyDescent="0.3">
      <c r="A44" s="37"/>
      <c r="B44" s="37"/>
      <c r="C44" s="37"/>
      <c r="D44" s="37"/>
      <c r="E44" s="37"/>
      <c r="F44" s="37"/>
      <c r="G44" s="37"/>
      <c r="H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</row>
    <row r="45" spans="1:63" x14ac:dyDescent="0.3">
      <c r="A45" s="37"/>
      <c r="B45" s="37"/>
      <c r="C45" s="37"/>
      <c r="D45" s="37"/>
      <c r="E45" s="37"/>
      <c r="F45" s="37"/>
      <c r="G45" s="37"/>
      <c r="H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</row>
    <row r="46" spans="1:63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</row>
    <row r="47" spans="1:63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</row>
    <row r="48" spans="1:63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</row>
    <row r="49" spans="1:63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</row>
    <row r="50" spans="1:63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</row>
    <row r="51" spans="1:63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</row>
    <row r="52" spans="1:63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</row>
    <row r="53" spans="1:63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</row>
    <row r="55" spans="1:63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</row>
    <row r="56" spans="1:63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</row>
    <row r="57" spans="1:63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</row>
    <row r="58" spans="1:63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</row>
    <row r="59" spans="1:63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</row>
    <row r="60" spans="1:63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</row>
    <row r="61" spans="1:63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</row>
    <row r="62" spans="1:63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</row>
    <row r="63" spans="1:63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</row>
    <row r="64" spans="1:63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</row>
    <row r="65" spans="1:63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</row>
    <row r="66" spans="1:63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</row>
    <row r="67" spans="1:63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</row>
    <row r="68" spans="1:63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</row>
    <row r="69" spans="1:63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</row>
    <row r="70" spans="1:63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</row>
    <row r="71" spans="1:63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</row>
    <row r="72" spans="1:63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</row>
    <row r="73" spans="1:63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</row>
    <row r="74" spans="1:63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</row>
    <row r="75" spans="1:63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</row>
    <row r="76" spans="1:63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</row>
    <row r="77" spans="1:63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</row>
    <row r="78" spans="1:63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</row>
    <row r="79" spans="1:63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</row>
    <row r="80" spans="1:63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</row>
    <row r="81" spans="1:63" x14ac:dyDescent="0.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</row>
    <row r="82" spans="1:63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</row>
    <row r="83" spans="1:63" x14ac:dyDescent="0.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</row>
    <row r="84" spans="1:63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</row>
    <row r="85" spans="1:63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</row>
    <row r="86" spans="1:63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</row>
    <row r="87" spans="1:63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</row>
    <row r="88" spans="1:63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</row>
    <row r="89" spans="1:63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</row>
    <row r="90" spans="1:63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</row>
    <row r="91" spans="1:63" x14ac:dyDescent="0.3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</row>
    <row r="92" spans="1:63" x14ac:dyDescent="0.3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</row>
    <row r="93" spans="1:63" x14ac:dyDescent="0.3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</row>
    <row r="94" spans="1:63" x14ac:dyDescent="0.3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</row>
    <row r="95" spans="1:63" x14ac:dyDescent="0.3">
      <c r="B95" s="104"/>
      <c r="C95" s="104"/>
      <c r="D95" s="104"/>
      <c r="E95" s="104"/>
      <c r="F95" s="104"/>
      <c r="G95" s="104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</row>
    <row r="96" spans="1:63" ht="15.6" x14ac:dyDescent="0.3">
      <c r="B96" s="86"/>
      <c r="C96" s="86"/>
      <c r="D96" s="86"/>
      <c r="E96" s="86"/>
      <c r="F96" s="86"/>
      <c r="G96" s="86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</row>
    <row r="97" spans="2:63" ht="15.6" x14ac:dyDescent="0.3">
      <c r="B97" s="97"/>
      <c r="C97" s="97"/>
      <c r="D97" s="97"/>
      <c r="E97" s="97"/>
      <c r="F97" s="97"/>
      <c r="G97" s="9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</row>
    <row r="98" spans="2:63" x14ac:dyDescent="0.3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</row>
  </sheetData>
  <mergeCells count="25">
    <mergeCell ref="B97:G97"/>
    <mergeCell ref="B12:B15"/>
    <mergeCell ref="B16:B19"/>
    <mergeCell ref="B20:B22"/>
    <mergeCell ref="B23:B26"/>
    <mergeCell ref="B27:B29"/>
    <mergeCell ref="B30:B31"/>
    <mergeCell ref="B32:B34"/>
    <mergeCell ref="B35:C35"/>
    <mergeCell ref="B38:C39"/>
    <mergeCell ref="B95:G95"/>
    <mergeCell ref="B96:G96"/>
    <mergeCell ref="B6:G6"/>
    <mergeCell ref="B7:G7"/>
    <mergeCell ref="B9:B10"/>
    <mergeCell ref="C9:C10"/>
    <mergeCell ref="D9:D10"/>
    <mergeCell ref="G9:G10"/>
    <mergeCell ref="E9:E10"/>
    <mergeCell ref="F9:F10"/>
    <mergeCell ref="B1:G1"/>
    <mergeCell ref="B2:G2"/>
    <mergeCell ref="B3:G3"/>
    <mergeCell ref="B4:G4"/>
    <mergeCell ref="B5:G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Alianny Durán Rosado</dc:creator>
  <cp:lastModifiedBy>Alianny Duran Rosado</cp:lastModifiedBy>
  <cp:lastPrinted>2020-04-06T23:45:58Z</cp:lastPrinted>
  <dcterms:created xsi:type="dcterms:W3CDTF">2015-11-25T18:04:17Z</dcterms:created>
  <dcterms:modified xsi:type="dcterms:W3CDTF">2026-07-09T16:18:58Z</dcterms:modified>
</cp:coreProperties>
</file>